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6605" windowHeight="9435" activeTab="6"/>
  </bookViews>
  <sheets>
    <sheet name="Prihvatljivi troškovi" sheetId="8" r:id="rId1"/>
    <sheet name="Prihvatljivi troškovi - kvartal" sheetId="1" r:id="rId2"/>
    <sheet name="Neprihvatljivi troškovi " sheetId="9" r:id="rId3"/>
    <sheet name="Neprihvatljivi troškovi - kvart" sheetId="5" r:id="rId4"/>
    <sheet name="Veličina prijavitelja" sheetId="7" r:id="rId5"/>
    <sheet name="Sažetak troškova" sheetId="4" r:id="rId6"/>
    <sheet name="Poveznice" sheetId="10" r:id="rId7"/>
  </sheets>
  <definedNames>
    <definedName name="enetrprise">Poveznice!$A$2:$A$3</definedName>
    <definedName name="enterprise">Poveznice!$A$2:$A$3</definedName>
    <definedName name="_xlnm.Print_Area" localSheetId="5">'Sažetak troškova'!$B$1:$F$16</definedName>
    <definedName name="trainings">Poveznice!$B$2:$B$3</definedName>
  </definedNames>
  <calcPr calcId="145621"/>
</workbook>
</file>

<file path=xl/calcChain.xml><?xml version="1.0" encoding="utf-8"?>
<calcChain xmlns="http://schemas.openxmlformats.org/spreadsheetml/2006/main">
  <c r="N26" i="5" l="1"/>
  <c r="N22" i="5"/>
  <c r="N19" i="5"/>
  <c r="N16" i="5"/>
  <c r="N12" i="5"/>
  <c r="N7" i="5"/>
  <c r="P26" i="5"/>
  <c r="P25" i="5"/>
  <c r="P24" i="5"/>
  <c r="P22" i="5"/>
  <c r="P21" i="5"/>
  <c r="P19" i="5"/>
  <c r="P18" i="5"/>
  <c r="P15" i="5"/>
  <c r="P12" i="5"/>
  <c r="P11" i="5"/>
  <c r="P10" i="5"/>
  <c r="P9" i="5"/>
  <c r="P6" i="5"/>
  <c r="P5" i="5"/>
  <c r="O26" i="5"/>
  <c r="O25" i="5"/>
  <c r="O24" i="5"/>
  <c r="O22" i="5"/>
  <c r="O21" i="5"/>
  <c r="O19" i="5"/>
  <c r="O18" i="5"/>
  <c r="O15" i="5"/>
  <c r="O12" i="5"/>
  <c r="O11" i="5"/>
  <c r="O10" i="5"/>
  <c r="O9" i="5"/>
  <c r="O6" i="5"/>
  <c r="O5" i="5"/>
  <c r="O5" i="1"/>
  <c r="O7" i="1"/>
  <c r="O9" i="1"/>
  <c r="O10" i="1"/>
  <c r="O11" i="1"/>
  <c r="O12" i="1"/>
  <c r="O14" i="1"/>
  <c r="O15" i="1"/>
  <c r="O16" i="1"/>
  <c r="O17" i="1"/>
  <c r="O18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0" i="1"/>
  <c r="O42" i="1"/>
  <c r="O44" i="1"/>
  <c r="O45" i="1"/>
  <c r="O46" i="1"/>
  <c r="O48" i="1"/>
  <c r="O50" i="1"/>
  <c r="O51" i="1"/>
  <c r="O52" i="1"/>
  <c r="O54" i="1"/>
  <c r="O55" i="1"/>
  <c r="O56" i="1"/>
  <c r="O57" i="1"/>
  <c r="O59" i="1"/>
  <c r="O62" i="1"/>
  <c r="E49" i="8"/>
  <c r="O49" i="1" s="1"/>
  <c r="F26" i="9" l="1"/>
  <c r="F22" i="9"/>
  <c r="F19" i="9"/>
  <c r="F12" i="9"/>
  <c r="F7" i="9"/>
  <c r="N5" i="1"/>
  <c r="N9" i="1"/>
  <c r="N10" i="1"/>
  <c r="N11" i="1"/>
  <c r="N12" i="1"/>
  <c r="N15" i="1"/>
  <c r="N16" i="1"/>
  <c r="N17" i="1"/>
  <c r="N20" i="1"/>
  <c r="N21" i="1"/>
  <c r="N22" i="1"/>
  <c r="N23" i="1"/>
  <c r="N24" i="1"/>
  <c r="N27" i="1"/>
  <c r="N28" i="1"/>
  <c r="N29" i="1"/>
  <c r="N30" i="1"/>
  <c r="N32" i="1"/>
  <c r="N33" i="1"/>
  <c r="N34" i="1"/>
  <c r="N35" i="1"/>
  <c r="N38" i="1"/>
  <c r="N39" i="1"/>
  <c r="N40" i="1"/>
  <c r="N44" i="1"/>
  <c r="N45" i="1"/>
  <c r="N46" i="1"/>
  <c r="N50" i="1"/>
  <c r="N51" i="1"/>
  <c r="N52" i="1"/>
  <c r="N55" i="1"/>
  <c r="N56" i="1"/>
  <c r="N57" i="1"/>
  <c r="F57" i="8" l="1"/>
  <c r="F53" i="8"/>
  <c r="F47" i="8"/>
  <c r="F41" i="8"/>
  <c r="F35" i="8"/>
  <c r="F30" i="8"/>
  <c r="F25" i="8"/>
  <c r="F17" i="8"/>
  <c r="F13" i="8"/>
  <c r="K58" i="1" l="1"/>
  <c r="K61" i="1" s="1"/>
  <c r="J58" i="1"/>
  <c r="J61" i="1" s="1"/>
  <c r="I58" i="1"/>
  <c r="I61" i="1" s="1"/>
  <c r="H58" i="1"/>
  <c r="H61" i="1" s="1"/>
  <c r="G58" i="1"/>
  <c r="G61" i="1" s="1"/>
  <c r="F58" i="1"/>
  <c r="F61" i="1" s="1"/>
  <c r="E58" i="1"/>
  <c r="E61" i="1" s="1"/>
  <c r="D58" i="1"/>
  <c r="D61" i="1" s="1"/>
  <c r="C58" i="1"/>
  <c r="C61" i="1" s="1"/>
  <c r="B58" i="1"/>
  <c r="B61" i="1" s="1"/>
  <c r="F6" i="8"/>
  <c r="E25" i="9"/>
  <c r="F25" i="9" s="1"/>
  <c r="G25" i="9" s="1"/>
  <c r="E24" i="9"/>
  <c r="E21" i="9"/>
  <c r="F21" i="9" s="1"/>
  <c r="G21" i="9" s="1"/>
  <c r="G22" i="9" s="1"/>
  <c r="E18" i="9"/>
  <c r="E19" i="9" s="1"/>
  <c r="E15" i="9"/>
  <c r="F15" i="9" s="1"/>
  <c r="G15" i="9" s="1"/>
  <c r="E14" i="9"/>
  <c r="E11" i="9"/>
  <c r="F11" i="9" s="1"/>
  <c r="G11" i="9" s="1"/>
  <c r="E10" i="9"/>
  <c r="F10" i="9" s="1"/>
  <c r="G10" i="9" s="1"/>
  <c r="E9" i="9"/>
  <c r="E12" i="9" s="1"/>
  <c r="E6" i="9"/>
  <c r="F6" i="9" s="1"/>
  <c r="G6" i="9" s="1"/>
  <c r="E5" i="9"/>
  <c r="G5" i="9" s="1"/>
  <c r="E4" i="9"/>
  <c r="E56" i="8"/>
  <c r="E57" i="8" s="1"/>
  <c r="E52" i="8"/>
  <c r="E51" i="8"/>
  <c r="E50" i="8"/>
  <c r="E46" i="8"/>
  <c r="E45" i="8"/>
  <c r="E44" i="8"/>
  <c r="E43" i="8"/>
  <c r="O43" i="1" s="1"/>
  <c r="E40" i="8"/>
  <c r="E39" i="8"/>
  <c r="E38" i="8"/>
  <c r="E37" i="8"/>
  <c r="E34" i="8"/>
  <c r="E33" i="8"/>
  <c r="E32" i="8"/>
  <c r="E29" i="8"/>
  <c r="E28" i="8"/>
  <c r="E27" i="8"/>
  <c r="E30" i="8" s="1"/>
  <c r="E24" i="8"/>
  <c r="E23" i="8"/>
  <c r="E22" i="8"/>
  <c r="E21" i="8"/>
  <c r="E20" i="8"/>
  <c r="E19" i="8"/>
  <c r="E16" i="8"/>
  <c r="E15" i="8"/>
  <c r="E12" i="8"/>
  <c r="E11" i="8"/>
  <c r="E10" i="8"/>
  <c r="E9" i="8"/>
  <c r="E8" i="8"/>
  <c r="E5" i="8"/>
  <c r="E4" i="8"/>
  <c r="F62" i="8"/>
  <c r="G27" i="9" s="1"/>
  <c r="E41" i="8" l="1"/>
  <c r="O37" i="1"/>
  <c r="N37" i="1"/>
  <c r="P27" i="5"/>
  <c r="O27" i="5"/>
  <c r="O19" i="1"/>
  <c r="N19" i="1"/>
  <c r="O8" i="1"/>
  <c r="N8" i="1"/>
  <c r="N4" i="1"/>
  <c r="O4" i="1"/>
  <c r="E53" i="8"/>
  <c r="O53" i="1" s="1"/>
  <c r="N49" i="1"/>
  <c r="E47" i="8"/>
  <c r="O47" i="1" s="1"/>
  <c r="N43" i="1"/>
  <c r="E6" i="8"/>
  <c r="E16" i="9"/>
  <c r="E26" i="9"/>
  <c r="G4" i="9"/>
  <c r="F14" i="9"/>
  <c r="F18" i="9"/>
  <c r="G18" i="9" s="1"/>
  <c r="G19" i="9" s="1"/>
  <c r="F24" i="9"/>
  <c r="G24" i="9" s="1"/>
  <c r="G26" i="9" s="1"/>
  <c r="E7" i="9"/>
  <c r="E22" i="9"/>
  <c r="F9" i="9"/>
  <c r="G9" i="9" s="1"/>
  <c r="G12" i="9" s="1"/>
  <c r="E13" i="8"/>
  <c r="E17" i="8"/>
  <c r="E25" i="8"/>
  <c r="E35" i="8"/>
  <c r="L4" i="5"/>
  <c r="L6" i="5"/>
  <c r="M62" i="1"/>
  <c r="N27" i="5" s="1"/>
  <c r="D6" i="4" l="1"/>
  <c r="F6" i="4" s="1"/>
  <c r="O41" i="1"/>
  <c r="N41" i="1"/>
  <c r="O25" i="1"/>
  <c r="N25" i="1"/>
  <c r="D9" i="4"/>
  <c r="F9" i="4" s="1"/>
  <c r="O13" i="1"/>
  <c r="D5" i="4"/>
  <c r="F5" i="4" s="1"/>
  <c r="N13" i="1"/>
  <c r="O6" i="1"/>
  <c r="N6" i="1"/>
  <c r="G7" i="9"/>
  <c r="P4" i="5"/>
  <c r="O4" i="5"/>
  <c r="E28" i="9"/>
  <c r="G14" i="9"/>
  <c r="F16" i="9"/>
  <c r="F28" i="9" s="1"/>
  <c r="M4" i="5"/>
  <c r="D8" i="4"/>
  <c r="F8" i="4" s="1"/>
  <c r="N53" i="1"/>
  <c r="N47" i="1"/>
  <c r="D7" i="4"/>
  <c r="E7" i="4" s="1"/>
  <c r="E58" i="8"/>
  <c r="M6" i="5"/>
  <c r="N6" i="5" s="1"/>
  <c r="N4" i="5"/>
  <c r="L21" i="1"/>
  <c r="L20" i="1"/>
  <c r="L40" i="1"/>
  <c r="L39" i="1"/>
  <c r="L38" i="1"/>
  <c r="L37" i="1"/>
  <c r="L4" i="1"/>
  <c r="L52" i="1"/>
  <c r="L51" i="1"/>
  <c r="L50" i="1"/>
  <c r="L49" i="1"/>
  <c r="L11" i="1"/>
  <c r="L5" i="5"/>
  <c r="L9" i="5"/>
  <c r="N9" i="5" s="1"/>
  <c r="L10" i="5"/>
  <c r="N10" i="5" s="1"/>
  <c r="L11" i="5"/>
  <c r="N11" i="5" s="1"/>
  <c r="L14" i="5"/>
  <c r="L15" i="5"/>
  <c r="N15" i="5" s="1"/>
  <c r="L18" i="5"/>
  <c r="L19" i="5" s="1"/>
  <c r="L21" i="5"/>
  <c r="L22" i="5" s="1"/>
  <c r="L24" i="5"/>
  <c r="L25" i="5"/>
  <c r="N25" i="5" s="1"/>
  <c r="L8" i="1"/>
  <c r="L9" i="1"/>
  <c r="L10" i="1"/>
  <c r="L12" i="1"/>
  <c r="L15" i="1"/>
  <c r="L16" i="1"/>
  <c r="L19" i="1"/>
  <c r="L22" i="1"/>
  <c r="L23" i="1"/>
  <c r="L24" i="1"/>
  <c r="L27" i="1"/>
  <c r="L28" i="1"/>
  <c r="L29" i="1"/>
  <c r="L32" i="1"/>
  <c r="L33" i="1"/>
  <c r="L34" i="1"/>
  <c r="L43" i="1"/>
  <c r="L44" i="1"/>
  <c r="L45" i="1"/>
  <c r="L46" i="1"/>
  <c r="L54" i="1"/>
  <c r="L55" i="1"/>
  <c r="L56" i="1"/>
  <c r="L5" i="1"/>
  <c r="N58" i="1" l="1"/>
  <c r="O58" i="1"/>
  <c r="P7" i="5"/>
  <c r="O7" i="5"/>
  <c r="G16" i="9"/>
  <c r="O14" i="5"/>
  <c r="P14" i="5"/>
  <c r="E8" i="4"/>
  <c r="F7" i="4"/>
  <c r="E60" i="8"/>
  <c r="O60" i="1" s="1"/>
  <c r="D10" i="4"/>
  <c r="M5" i="5"/>
  <c r="N5" i="5" s="1"/>
  <c r="N24" i="5"/>
  <c r="L26" i="5"/>
  <c r="L7" i="5"/>
  <c r="L16" i="5"/>
  <c r="N21" i="5"/>
  <c r="N18" i="5"/>
  <c r="N14" i="5"/>
  <c r="L12" i="5"/>
  <c r="L57" i="1"/>
  <c r="L53" i="1"/>
  <c r="L41" i="1"/>
  <c r="E6" i="4" s="1"/>
  <c r="L47" i="1"/>
  <c r="L25" i="1"/>
  <c r="L17" i="1"/>
  <c r="L13" i="1"/>
  <c r="E5" i="4" s="1"/>
  <c r="L35" i="1"/>
  <c r="L30" i="1"/>
  <c r="L6" i="1"/>
  <c r="O16" i="5" l="1"/>
  <c r="P16" i="5"/>
  <c r="G28" i="9"/>
  <c r="D11" i="4"/>
  <c r="N60" i="1"/>
  <c r="E61" i="8"/>
  <c r="O61" i="1" s="1"/>
  <c r="D14" i="4"/>
  <c r="F11" i="4"/>
  <c r="D16" i="4" s="1"/>
  <c r="E11" i="4"/>
  <c r="L28" i="5"/>
  <c r="N28" i="5" s="1"/>
  <c r="E9" i="4"/>
  <c r="L58" i="1"/>
  <c r="L60" i="1" s="1"/>
  <c r="D13" i="4" l="1"/>
  <c r="P28" i="5"/>
  <c r="O28" i="5"/>
  <c r="D15" i="4"/>
  <c r="L61" i="1"/>
</calcChain>
</file>

<file path=xl/sharedStrings.xml><?xml version="1.0" encoding="utf-8"?>
<sst xmlns="http://schemas.openxmlformats.org/spreadsheetml/2006/main" count="257" uniqueCount="141">
  <si>
    <t xml:space="preserve">Pričuvu za nepredvidljive okolnosti </t>
  </si>
  <si>
    <t>Neto prihvatljivi troškovi</t>
  </si>
  <si>
    <t>Ukupni prihvatljivi troškovi</t>
  </si>
  <si>
    <t>Velićina poduzeća</t>
  </si>
  <si>
    <t>Troškovi savjetodavnih usluga</t>
  </si>
  <si>
    <t>Troškovi sudjelovanja na sajmovima</t>
  </si>
  <si>
    <t>Troškovi prema regionalnim potporama za ulaganje i zapošljavanje</t>
  </si>
  <si>
    <t>Ukupno HRK</t>
  </si>
  <si>
    <t>Korisnički udio</t>
  </si>
  <si>
    <t>Usavršavanje je proveden za radnike s invaliditetom ili radnike u nepovoljnom položaju</t>
  </si>
  <si>
    <t>Sažetak</t>
  </si>
  <si>
    <t>Malo</t>
  </si>
  <si>
    <t>Srednje</t>
  </si>
  <si>
    <t>Da</t>
  </si>
  <si>
    <t>Ne</t>
  </si>
  <si>
    <t>Odaberite od navedenih izbora:</t>
  </si>
  <si>
    <t>1. godina</t>
  </si>
  <si>
    <t>2. godina</t>
  </si>
  <si>
    <t>3 godina</t>
  </si>
  <si>
    <t>Ukupan neto iznos</t>
  </si>
  <si>
    <t xml:space="preserve">PDV (nadoknadiv) </t>
  </si>
  <si>
    <t>Prihvatljivi troškovi</t>
  </si>
  <si>
    <t>Elementi izdataka</t>
  </si>
  <si>
    <t>1. kvartal</t>
  </si>
  <si>
    <t>2. kvartal</t>
  </si>
  <si>
    <t>3. kvartal</t>
  </si>
  <si>
    <t>4. kvartal</t>
  </si>
  <si>
    <t>5. kvartal</t>
  </si>
  <si>
    <t>6. kvartal</t>
  </si>
  <si>
    <t>7. kvartal</t>
  </si>
  <si>
    <t>8. kvartal</t>
  </si>
  <si>
    <t>9. kvartal</t>
  </si>
  <si>
    <t>10. kvartal</t>
  </si>
  <si>
    <t>Podzbroj honorari stručnjaka</t>
  </si>
  <si>
    <t>Podzbroj troškovi savjetovanja</t>
  </si>
  <si>
    <t>Neprihvatljivi toškovi</t>
  </si>
  <si>
    <t>PDV</t>
  </si>
  <si>
    <t>Bruto</t>
  </si>
  <si>
    <t>Podzbroj troškovi investicija: nematerijalna imovina</t>
  </si>
  <si>
    <t>Podzbroj ostali troškovi</t>
  </si>
  <si>
    <t>PDV (nadoknadiv)</t>
  </si>
  <si>
    <t xml:space="preserve">Podzbroj fiskalni troškovi i PDV </t>
  </si>
  <si>
    <t>Podzbroj pokretna i prijenosna oprema</t>
  </si>
  <si>
    <t>Podzbroj kupnja zemljišta i nekretnina</t>
  </si>
  <si>
    <t>Postotak pričuve</t>
  </si>
  <si>
    <t>Proračun projekta</t>
  </si>
  <si>
    <t>Sve godine</t>
  </si>
  <si>
    <t>Jedinica</t>
  </si>
  <si>
    <t>Broj jednica</t>
  </si>
  <si>
    <t>Iznos</t>
  </si>
  <si>
    <t>Jedinična cijena</t>
  </si>
  <si>
    <t>1. Honorari stručnjaka</t>
  </si>
  <si>
    <t>2. Troškovi savjetovanja</t>
  </si>
  <si>
    <t xml:space="preserve">2.3 Upravljanje projektom  </t>
  </si>
  <si>
    <t>2.4 Stručnjak za javnu nabavu</t>
  </si>
  <si>
    <t>2.5 Ostali troškovi savjetovanja (navesti)</t>
  </si>
  <si>
    <t>3.1 Putni troškovi i naknada za kilometražu</t>
  </si>
  <si>
    <t>3.2 Dnevnice</t>
  </si>
  <si>
    <t>4. Troškovi investicija: materijalna imovina</t>
  </si>
  <si>
    <t>8.4 Ostali tekući troškovi</t>
  </si>
  <si>
    <t xml:space="preserve">1. Fiskalni troškovi i PDV </t>
  </si>
  <si>
    <t>1.1 PDV i ostali troškovi</t>
  </si>
  <si>
    <t>1.3 Ostali fiskalni troškovi (navesti)</t>
  </si>
  <si>
    <t>2. Pokretna i prijenosna oprema</t>
  </si>
  <si>
    <t>2.1 Stolna i prijenosna računala</t>
  </si>
  <si>
    <t>2.3 Ostala pokretna i prijenosna oprema, nije prihvatljiva (molimo navesti)</t>
  </si>
  <si>
    <t>3. Kupnja zemljišta i nekretnina</t>
  </si>
  <si>
    <t>3.1 Ukupni troškovi zemljišta</t>
  </si>
  <si>
    <t>3.2 Ukupni troškovi nekretnina</t>
  </si>
  <si>
    <t>4. Troškovi pripreme projekta i troškovi izvan prihvatljivog razdoblja</t>
  </si>
  <si>
    <t>4.1 Troškovi pripreme projekta izvan prihvatljivog razdoblja</t>
  </si>
  <si>
    <t>5. Neprihvatlijvi troškovi osoblja</t>
  </si>
  <si>
    <t>5.1 Troškovi osoblja (molimo navesti)</t>
  </si>
  <si>
    <t>6. Neprihvatljivi troškovi marketinga i promidžbe</t>
  </si>
  <si>
    <t>6.1 Troškovi reklame</t>
  </si>
  <si>
    <t>9. Ukupni neprihvatljivi troškovi</t>
  </si>
  <si>
    <t>2.1 Elektro i strojarsko projektiranje</t>
  </si>
  <si>
    <t>2.2 Arhitektonsko i građevinsko projektiranje</t>
  </si>
  <si>
    <t>3. Putni troškovi osoblja</t>
  </si>
  <si>
    <t>Podzbroj putnih troškova osoblja</t>
  </si>
  <si>
    <t>4.1 Građevinski radovi</t>
  </si>
  <si>
    <t>4.2 Građevinske (i slične) dozvole</t>
  </si>
  <si>
    <t>4.3 Komunalni priključci</t>
  </si>
  <si>
    <t>4.4 Oprema</t>
  </si>
  <si>
    <t>4.5 Oprema za zaštitu na radu</t>
  </si>
  <si>
    <t>4.6 Ostali troškovi vezani uz materijalnu imovinu (navesti)</t>
  </si>
  <si>
    <t>5.1 Softveri i licence</t>
  </si>
  <si>
    <t>5.2 Ostali troškovi: troškovi objave natječaja</t>
  </si>
  <si>
    <t>5.3 Ostali troškovi (navesti)</t>
  </si>
  <si>
    <t>5. Troškovi investicija: nematerijalna imovina</t>
  </si>
  <si>
    <t>6.1 Dizajn i priprema</t>
  </si>
  <si>
    <t>6.2 Tisak</t>
  </si>
  <si>
    <t>6.3 Ostali troškovi (molimo navesti)</t>
  </si>
  <si>
    <t>6. Troškovi promidžbe i vidljivost</t>
  </si>
  <si>
    <t>Podzbroj troškovi promidžbe i vidljivost</t>
  </si>
  <si>
    <t>7. Sudjelovanje na sajmovima</t>
  </si>
  <si>
    <t>7.1 Najam prostora</t>
  </si>
  <si>
    <t>7.2 Pristojbe registracije i komunalnih usluga</t>
  </si>
  <si>
    <t>7.3 Dizajn štanda</t>
  </si>
  <si>
    <t>7.4 Izgradnja štanda</t>
  </si>
  <si>
    <t>8.1 Troškovi predavača</t>
  </si>
  <si>
    <t>9.4 Ostali tekući troškovi</t>
  </si>
  <si>
    <t>10. Ostali troškovi</t>
  </si>
  <si>
    <t>10.1 PDV za koji povrat nije moguć</t>
  </si>
  <si>
    <t>10.2 Troškovi komunalnih usluga (struja, voda, komunikacije, grijanje) vezanih uz projekt</t>
  </si>
  <si>
    <t>11. Neto prihvatljivi troškovi</t>
  </si>
  <si>
    <t xml:space="preserve">12. Pričuva za nepredvidljive okolnosti </t>
  </si>
  <si>
    <t>13. Ukupni prihvatljivi troškovi</t>
  </si>
  <si>
    <t>8. Troškovi usavršavanja - opće usavršavanje</t>
  </si>
  <si>
    <t>9. Troškovi usavršavanja - posebno usavršavanje</t>
  </si>
  <si>
    <t>Podzbroj troškovi usavršavanja - opće usavršavanje</t>
  </si>
  <si>
    <t>Podzbroj troškovi usavršavanja - posebno usavršavanje</t>
  </si>
  <si>
    <t>8.2 Troškovi pripreme i provedbe usavršavanja</t>
  </si>
  <si>
    <t>8.3 Putni troškovi predavača i polaznika</t>
  </si>
  <si>
    <t>9.3 Putni troškovi predavača i polaznika</t>
  </si>
  <si>
    <t>9.2 Troškovi pripreme i provedbe usavršavanja</t>
  </si>
  <si>
    <t>1.2 Kamate i ostali financijski troškovi</t>
  </si>
  <si>
    <t>2.2 Transportna vozila, osim vozila za posebne namjene</t>
  </si>
  <si>
    <t>Podzbroj neprihvatlijvih troškovi osoblja</t>
  </si>
  <si>
    <t>Podzbroj troškova pripreme projekta i troškovi izvan prihvatljivog razdoblja</t>
  </si>
  <si>
    <t>6.2 Molimo navesti druge neprihvatljive troškove povezane s projektom</t>
  </si>
  <si>
    <t>7. Podzbroj neprihvatljivih troškova marketinga i promidžbe</t>
  </si>
  <si>
    <t>8. Povrativ PDV na prihvatljive troškove</t>
  </si>
  <si>
    <t>1.1 Troškovi nadzora projekta</t>
  </si>
  <si>
    <t>1.2 Troškovi nadzora gradnje</t>
  </si>
  <si>
    <t>Podzbroj troškova investicija: materijalna imovina</t>
  </si>
  <si>
    <t>Podzbroj sudjelovanja na sajmovima</t>
  </si>
  <si>
    <t xml:space="preserve">12. Pričuvu za nepredvidljive okolnosti </t>
  </si>
  <si>
    <t>Troškovi usavršavanja - opće usavršavanje</t>
  </si>
  <si>
    <t>Troškovi usavršavanja - posebno usavršavanje</t>
  </si>
  <si>
    <t>Bruto vrijednost projekta (prihvatljivi + neprihvatljivi troškovi)</t>
  </si>
  <si>
    <t>Opće usavršavanje je proveden za radnike s invaliditetom ili radnike u nepovoljnom položaju</t>
  </si>
  <si>
    <t>Posebno usavršavanje je proveden za radnike s invaliditetom ili radnike u nepovoljnom položaju</t>
  </si>
  <si>
    <t>Jedinična cijena 
(bez PDV-a)</t>
  </si>
  <si>
    <t>Iznos
(bez PDV-a)</t>
  </si>
  <si>
    <t>9.1 Troškovi predavača</t>
  </si>
  <si>
    <t>Ukupan korisnički udio u prihvatljivim troškovima</t>
  </si>
  <si>
    <t>Ukupan maksimalan iznos bespovratnih sredstava</t>
  </si>
  <si>
    <t>Usklađenost</t>
  </si>
  <si>
    <t>Razlika</t>
  </si>
  <si>
    <t>Udio bespovratnih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</si>
</sst>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"/>
  </numFmts>
  <fonts count="18" x14ac:knownFonts="1">
    <font>
      <sz val="9"/>
      <color theme="1"/>
      <name val="Verdana"/>
      <family val="2"/>
    </font>
    <font>
      <b/>
      <sz val="18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8"/>
      <color indexed="56"/>
      <name val="Verdana"/>
      <family val="2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Fill="1"/>
    <xf numFmtId="0" fontId="4" fillId="0" borderId="0" xfId="0" applyFont="1" applyAlignment="1">
      <alignment horizontal="center"/>
    </xf>
    <xf numFmtId="2" fontId="2" fillId="0" borderId="0" xfId="0" applyNumberFormat="1" applyFont="1" applyFill="1" applyBorder="1"/>
    <xf numFmtId="0" fontId="9" fillId="0" borderId="0" xfId="0" applyNumberFormat="1" applyFont="1" applyFill="1" applyBorder="1" applyAlignment="1">
      <alignment wrapText="1"/>
    </xf>
    <xf numFmtId="0" fontId="8" fillId="4" borderId="30" xfId="0" applyFont="1" applyFill="1" applyBorder="1" applyAlignment="1">
      <alignment horizontal="justify" vertical="top" wrapText="1"/>
    </xf>
    <xf numFmtId="0" fontId="0" fillId="0" borderId="32" xfId="0" applyBorder="1"/>
    <xf numFmtId="0" fontId="9" fillId="0" borderId="30" xfId="0" applyFont="1" applyBorder="1" applyAlignment="1">
      <alignment vertical="top" wrapText="1"/>
    </xf>
    <xf numFmtId="0" fontId="8" fillId="5" borderId="30" xfId="0" applyFont="1" applyFill="1" applyBorder="1" applyAlignment="1">
      <alignment vertical="top" wrapText="1"/>
    </xf>
    <xf numFmtId="0" fontId="9" fillId="0" borderId="30" xfId="0" applyFont="1" applyBorder="1" applyAlignment="1">
      <alignment horizontal="justify" vertical="top" wrapText="1"/>
    </xf>
    <xf numFmtId="0" fontId="9" fillId="4" borderId="30" xfId="0" applyFont="1" applyFill="1" applyBorder="1" applyAlignment="1">
      <alignment vertical="top" wrapText="1"/>
    </xf>
    <xf numFmtId="0" fontId="8" fillId="4" borderId="3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vertical="top"/>
    </xf>
    <xf numFmtId="0" fontId="9" fillId="3" borderId="30" xfId="0" applyFont="1" applyFill="1" applyBorder="1" applyAlignment="1">
      <alignment horizontal="left" vertical="top" wrapText="1"/>
    </xf>
    <xf numFmtId="0" fontId="8" fillId="4" borderId="37" xfId="0" applyFont="1" applyFill="1" applyBorder="1" applyAlignment="1">
      <alignment horizontal="justify" vertical="top" wrapText="1"/>
    </xf>
    <xf numFmtId="0" fontId="9" fillId="0" borderId="37" xfId="0" applyFont="1" applyBorder="1" applyAlignment="1">
      <alignment vertical="top" wrapText="1"/>
    </xf>
    <xf numFmtId="0" fontId="8" fillId="5" borderId="37" xfId="0" applyFont="1" applyFill="1" applyBorder="1" applyAlignment="1">
      <alignment vertical="top" wrapText="1"/>
    </xf>
    <xf numFmtId="0" fontId="9" fillId="0" borderId="37" xfId="0" applyFont="1" applyBorder="1" applyAlignment="1">
      <alignment horizontal="justify" vertical="top" wrapText="1"/>
    </xf>
    <xf numFmtId="0" fontId="8" fillId="4" borderId="37" xfId="0" applyFont="1" applyFill="1" applyBorder="1" applyAlignment="1">
      <alignment vertical="top" wrapText="1"/>
    </xf>
    <xf numFmtId="0" fontId="9" fillId="0" borderId="37" xfId="0" applyFont="1" applyFill="1" applyBorder="1" applyAlignment="1">
      <alignment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vertical="top"/>
    </xf>
    <xf numFmtId="0" fontId="9" fillId="3" borderId="37" xfId="0" applyFont="1" applyFill="1" applyBorder="1" applyAlignment="1">
      <alignment horizontal="left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5" fillId="0" borderId="26" xfId="0" applyFont="1" applyBorder="1"/>
    <xf numFmtId="0" fontId="8" fillId="5" borderId="42" xfId="0" applyFont="1" applyFill="1" applyBorder="1" applyAlignment="1">
      <alignment vertical="top" wrapText="1"/>
    </xf>
    <xf numFmtId="0" fontId="8" fillId="5" borderId="43" xfId="0" applyFont="1" applyFill="1" applyBorder="1" applyAlignment="1">
      <alignment vertical="top" wrapText="1"/>
    </xf>
    <xf numFmtId="0" fontId="9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2" fontId="8" fillId="0" borderId="40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top"/>
    </xf>
    <xf numFmtId="0" fontId="9" fillId="0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8" borderId="26" xfId="0" applyFont="1" applyFill="1" applyBorder="1" applyAlignment="1">
      <alignment horizontal="left" vertical="center" wrapText="1"/>
    </xf>
    <xf numFmtId="0" fontId="8" fillId="8" borderId="49" xfId="0" applyFont="1" applyFill="1" applyBorder="1" applyAlignment="1">
      <alignment horizontal="right" vertical="center" wrapText="1"/>
    </xf>
    <xf numFmtId="0" fontId="8" fillId="8" borderId="50" xfId="0" applyFont="1" applyFill="1" applyBorder="1" applyAlignment="1">
      <alignment horizontal="right" vertical="center" wrapText="1"/>
    </xf>
    <xf numFmtId="0" fontId="8" fillId="0" borderId="62" xfId="0" applyFont="1" applyBorder="1" applyAlignment="1">
      <alignment horizontal="center" vertical="top" wrapText="1"/>
    </xf>
    <xf numFmtId="0" fontId="9" fillId="0" borderId="53" xfId="0" applyFont="1" applyFill="1" applyBorder="1" applyAlignment="1">
      <alignment horizontal="justify" vertical="top" wrapText="1"/>
    </xf>
    <xf numFmtId="0" fontId="9" fillId="0" borderId="53" xfId="0" applyFont="1" applyFill="1" applyBorder="1" applyAlignment="1">
      <alignment vertical="top" wrapText="1"/>
    </xf>
    <xf numFmtId="0" fontId="8" fillId="5" borderId="53" xfId="0" applyFont="1" applyFill="1" applyBorder="1" applyAlignment="1">
      <alignment horizontal="left" vertical="top" wrapText="1"/>
    </xf>
    <xf numFmtId="0" fontId="8" fillId="4" borderId="53" xfId="0" applyFont="1" applyFill="1" applyBorder="1" applyAlignment="1">
      <alignment horizontal="justify" vertical="top" wrapText="1"/>
    </xf>
    <xf numFmtId="0" fontId="8" fillId="4" borderId="53" xfId="0" applyFont="1" applyFill="1" applyBorder="1" applyAlignment="1">
      <alignment vertical="top" wrapText="1"/>
    </xf>
    <xf numFmtId="0" fontId="9" fillId="3" borderId="53" xfId="0" applyFont="1" applyFill="1" applyBorder="1" applyAlignment="1">
      <alignment vertical="top" wrapText="1"/>
    </xf>
    <xf numFmtId="0" fontId="9" fillId="0" borderId="30" xfId="0" applyFont="1" applyFill="1" applyBorder="1" applyAlignment="1">
      <alignment horizontal="justify" vertical="top" wrapText="1"/>
    </xf>
    <xf numFmtId="0" fontId="9" fillId="3" borderId="30" xfId="0" applyFont="1" applyFill="1" applyBorder="1" applyAlignment="1">
      <alignment vertical="top" wrapText="1"/>
    </xf>
    <xf numFmtId="0" fontId="8" fillId="0" borderId="63" xfId="0" applyFont="1" applyBorder="1" applyAlignment="1">
      <alignment horizontal="center" vertical="top" wrapText="1"/>
    </xf>
    <xf numFmtId="0" fontId="5" fillId="0" borderId="29" xfId="0" applyFont="1" applyBorder="1"/>
    <xf numFmtId="0" fontId="8" fillId="4" borderId="63" xfId="0" applyFont="1" applyFill="1" applyBorder="1" applyAlignment="1">
      <alignment horizontal="left" vertical="top" wrapText="1"/>
    </xf>
    <xf numFmtId="0" fontId="8" fillId="4" borderId="39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4" fontId="8" fillId="4" borderId="10" xfId="0" applyNumberFormat="1" applyFont="1" applyFill="1" applyBorder="1" applyAlignment="1">
      <alignment horizontal="left" vertical="top" wrapText="1"/>
    </xf>
    <xf numFmtId="4" fontId="8" fillId="4" borderId="4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40" xfId="0" applyNumberFormat="1" applyFont="1" applyFill="1" applyBorder="1" applyAlignment="1">
      <alignment horizontal="left" vertical="center" wrapText="1"/>
    </xf>
    <xf numFmtId="4" fontId="8" fillId="8" borderId="50" xfId="0" applyNumberFormat="1" applyFont="1" applyFill="1" applyBorder="1" applyAlignment="1">
      <alignment horizontal="right" vertical="center" wrapText="1"/>
    </xf>
    <xf numFmtId="4" fontId="8" fillId="0" borderId="59" xfId="0" applyNumberFormat="1" applyFont="1" applyFill="1" applyBorder="1" applyAlignment="1">
      <alignment horizontal="left" vertical="center" wrapText="1"/>
    </xf>
    <xf numFmtId="4" fontId="8" fillId="0" borderId="60" xfId="0" applyNumberFormat="1" applyFont="1" applyFill="1" applyBorder="1" applyAlignment="1">
      <alignment horizontal="left" vertical="center" wrapText="1"/>
    </xf>
    <xf numFmtId="10" fontId="8" fillId="0" borderId="44" xfId="0" applyNumberFormat="1" applyFont="1" applyBorder="1"/>
    <xf numFmtId="0" fontId="8" fillId="4" borderId="64" xfId="0" applyFont="1" applyFill="1" applyBorder="1" applyAlignment="1">
      <alignment vertical="center" wrapText="1"/>
    </xf>
    <xf numFmtId="0" fontId="8" fillId="8" borderId="29" xfId="0" applyFont="1" applyFill="1" applyBorder="1" applyAlignment="1">
      <alignment vertical="center" wrapText="1"/>
    </xf>
    <xf numFmtId="0" fontId="8" fillId="8" borderId="49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9" fillId="4" borderId="30" xfId="0" applyFont="1" applyFill="1" applyBorder="1"/>
    <xf numFmtId="0" fontId="9" fillId="3" borderId="43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9" fillId="3" borderId="45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horizontal="left" vertical="center" wrapText="1"/>
    </xf>
    <xf numFmtId="9" fontId="8" fillId="0" borderId="67" xfId="0" applyNumberFormat="1" applyFont="1" applyBorder="1"/>
    <xf numFmtId="9" fontId="8" fillId="3" borderId="43" xfId="0" applyNumberFormat="1" applyFont="1" applyFill="1" applyBorder="1" applyAlignment="1">
      <alignment vertical="center"/>
    </xf>
    <xf numFmtId="9" fontId="8" fillId="3" borderId="45" xfId="0" applyNumberFormat="1" applyFont="1" applyFill="1" applyBorder="1" applyAlignment="1">
      <alignment vertical="center"/>
    </xf>
    <xf numFmtId="0" fontId="8" fillId="0" borderId="48" xfId="0" applyFont="1" applyBorder="1" applyAlignment="1">
      <alignment horizontal="center" vertical="top" wrapText="1"/>
    </xf>
    <xf numFmtId="0" fontId="9" fillId="0" borderId="62" xfId="0" applyFont="1" applyBorder="1"/>
    <xf numFmtId="0" fontId="9" fillId="0" borderId="10" xfId="0" applyFont="1" applyBorder="1"/>
    <xf numFmtId="0" fontId="9" fillId="0" borderId="40" xfId="0" applyFont="1" applyBorder="1"/>
    <xf numFmtId="0" fontId="6" fillId="0" borderId="65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8" fillId="0" borderId="62" xfId="0" applyFont="1" applyFill="1" applyBorder="1" applyAlignment="1">
      <alignment horizontal="left" vertical="center" wrapText="1"/>
    </xf>
    <xf numFmtId="2" fontId="8" fillId="0" borderId="48" xfId="0" applyNumberFormat="1" applyFont="1" applyFill="1" applyBorder="1" applyAlignment="1">
      <alignment vertical="center"/>
    </xf>
    <xf numFmtId="2" fontId="8" fillId="0" borderId="39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wrapText="1"/>
    </xf>
    <xf numFmtId="0" fontId="8" fillId="0" borderId="69" xfId="0" applyFont="1" applyBorder="1" applyAlignment="1">
      <alignment horizontal="center" vertical="top" wrapText="1"/>
    </xf>
    <xf numFmtId="2" fontId="8" fillId="0" borderId="55" xfId="0" applyNumberFormat="1" applyFont="1" applyFill="1" applyBorder="1" applyAlignment="1">
      <alignment vertical="center"/>
    </xf>
    <xf numFmtId="2" fontId="8" fillId="3" borderId="70" xfId="0" applyNumberFormat="1" applyFont="1" applyFill="1" applyBorder="1" applyAlignment="1">
      <alignment vertical="center"/>
    </xf>
    <xf numFmtId="0" fontId="5" fillId="0" borderId="29" xfId="0" applyFont="1" applyBorder="1" applyAlignment="1">
      <alignment horizontal="center" wrapText="1"/>
    </xf>
    <xf numFmtId="4" fontId="8" fillId="0" borderId="49" xfId="0" applyNumberFormat="1" applyFont="1" applyFill="1" applyBorder="1" applyAlignment="1">
      <alignment horizontal="right" wrapText="1"/>
    </xf>
    <xf numFmtId="4" fontId="8" fillId="0" borderId="50" xfId="0" applyNumberFormat="1" applyFont="1" applyFill="1" applyBorder="1" applyAlignment="1">
      <alignment horizontal="right" wrapText="1"/>
    </xf>
    <xf numFmtId="4" fontId="8" fillId="0" borderId="51" xfId="0" applyNumberFormat="1" applyFont="1" applyFill="1" applyBorder="1" applyAlignment="1">
      <alignment horizontal="right" wrapText="1"/>
    </xf>
    <xf numFmtId="4" fontId="8" fillId="0" borderId="65" xfId="0" applyNumberFormat="1" applyFont="1" applyFill="1" applyBorder="1" applyAlignment="1">
      <alignment horizontal="right" wrapText="1"/>
    </xf>
    <xf numFmtId="4" fontId="8" fillId="0" borderId="52" xfId="0" applyNumberFormat="1" applyFont="1" applyFill="1" applyBorder="1" applyAlignment="1">
      <alignment horizontal="right" wrapText="1"/>
    </xf>
    <xf numFmtId="4" fontId="8" fillId="8" borderId="49" xfId="0" applyNumberFormat="1" applyFont="1" applyFill="1" applyBorder="1" applyAlignment="1">
      <alignment horizontal="right" wrapText="1"/>
    </xf>
    <xf numFmtId="4" fontId="8" fillId="8" borderId="50" xfId="0" applyNumberFormat="1" applyFont="1" applyFill="1" applyBorder="1" applyAlignment="1">
      <alignment horizontal="right" wrapText="1"/>
    </xf>
    <xf numFmtId="4" fontId="8" fillId="8" borderId="51" xfId="0" applyNumberFormat="1" applyFont="1" applyFill="1" applyBorder="1" applyAlignment="1">
      <alignment horizontal="right" wrapText="1"/>
    </xf>
    <xf numFmtId="4" fontId="8" fillId="8" borderId="65" xfId="0" applyNumberFormat="1" applyFont="1" applyFill="1" applyBorder="1" applyAlignment="1">
      <alignment horizontal="right" wrapText="1"/>
    </xf>
    <xf numFmtId="4" fontId="8" fillId="8" borderId="52" xfId="0" applyNumberFormat="1" applyFont="1" applyFill="1" applyBorder="1" applyAlignment="1">
      <alignment horizontal="right" wrapText="1"/>
    </xf>
    <xf numFmtId="4" fontId="8" fillId="8" borderId="29" xfId="0" applyNumberFormat="1" applyFont="1" applyFill="1" applyBorder="1" applyAlignment="1">
      <alignment horizontal="right"/>
    </xf>
    <xf numFmtId="4" fontId="8" fillId="3" borderId="64" xfId="0" applyNumberFormat="1" applyFont="1" applyFill="1" applyBorder="1" applyAlignment="1">
      <alignment horizontal="right"/>
    </xf>
    <xf numFmtId="2" fontId="8" fillId="0" borderId="53" xfId="0" applyNumberFormat="1" applyFont="1" applyFill="1" applyBorder="1" applyAlignment="1">
      <alignment horizontal="right"/>
    </xf>
    <xf numFmtId="2" fontId="9" fillId="0" borderId="53" xfId="0" applyNumberFormat="1" applyFont="1" applyBorder="1" applyAlignment="1">
      <alignment horizontal="right" wrapText="1"/>
    </xf>
    <xf numFmtId="2" fontId="8" fillId="5" borderId="53" xfId="0" applyNumberFormat="1" applyFont="1" applyFill="1" applyBorder="1" applyAlignment="1">
      <alignment horizontal="right" wrapText="1"/>
    </xf>
    <xf numFmtId="0" fontId="10" fillId="4" borderId="53" xfId="0" applyFont="1" applyFill="1" applyBorder="1" applyAlignment="1">
      <alignment horizontal="right" wrapText="1"/>
    </xf>
    <xf numFmtId="2" fontId="9" fillId="4" borderId="53" xfId="0" applyNumberFormat="1" applyFont="1" applyFill="1" applyBorder="1" applyAlignment="1">
      <alignment horizontal="right" wrapText="1"/>
    </xf>
    <xf numFmtId="4" fontId="9" fillId="0" borderId="6" xfId="0" applyNumberFormat="1" applyFont="1" applyFill="1" applyBorder="1" applyAlignment="1">
      <alignment horizontal="right" wrapText="1"/>
    </xf>
    <xf numFmtId="4" fontId="9" fillId="0" borderId="31" xfId="0" applyNumberFormat="1" applyFont="1" applyFill="1" applyBorder="1" applyAlignment="1">
      <alignment horizontal="right" wrapText="1"/>
    </xf>
    <xf numFmtId="4" fontId="9" fillId="0" borderId="30" xfId="0" applyNumberFormat="1" applyFont="1" applyBorder="1" applyAlignment="1">
      <alignment horizontal="right"/>
    </xf>
    <xf numFmtId="4" fontId="8" fillId="5" borderId="6" xfId="0" applyNumberFormat="1" applyFont="1" applyFill="1" applyBorder="1" applyAlignment="1">
      <alignment horizontal="right" wrapText="1"/>
    </xf>
    <xf numFmtId="4" fontId="8" fillId="5" borderId="31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4" fontId="8" fillId="4" borderId="31" xfId="0" applyNumberFormat="1" applyFont="1" applyFill="1" applyBorder="1" applyAlignment="1">
      <alignment horizontal="right" wrapText="1"/>
    </xf>
    <xf numFmtId="4" fontId="9" fillId="4" borderId="30" xfId="0" applyNumberFormat="1" applyFont="1" applyFill="1" applyBorder="1" applyAlignment="1">
      <alignment horizontal="right"/>
    </xf>
    <xf numFmtId="4" fontId="9" fillId="3" borderId="6" xfId="0" applyNumberFormat="1" applyFont="1" applyFill="1" applyBorder="1" applyAlignment="1">
      <alignment horizontal="right" wrapText="1"/>
    </xf>
    <xf numFmtId="164" fontId="8" fillId="8" borderId="50" xfId="0" applyNumberFormat="1" applyFont="1" applyFill="1" applyBorder="1" applyAlignment="1">
      <alignment horizontal="right" wrapText="1"/>
    </xf>
    <xf numFmtId="0" fontId="8" fillId="4" borderId="30" xfId="0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right" wrapText="1"/>
    </xf>
    <xf numFmtId="0" fontId="8" fillId="4" borderId="31" xfId="0" applyFont="1" applyFill="1" applyBorder="1" applyAlignment="1">
      <alignment horizontal="right" wrapText="1"/>
    </xf>
    <xf numFmtId="0" fontId="9" fillId="4" borderId="8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4" borderId="31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right" wrapText="1"/>
    </xf>
    <xf numFmtId="0" fontId="9" fillId="0" borderId="31" xfId="0" applyFont="1" applyFill="1" applyBorder="1" applyAlignment="1">
      <alignment horizontal="right" wrapText="1"/>
    </xf>
    <xf numFmtId="2" fontId="9" fillId="0" borderId="8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0" fontId="8" fillId="5" borderId="30" xfId="0" applyFont="1" applyFill="1" applyBorder="1" applyAlignment="1">
      <alignment horizontal="right" wrapText="1"/>
    </xf>
    <xf numFmtId="0" fontId="8" fillId="5" borderId="6" xfId="0" applyFont="1" applyFill="1" applyBorder="1" applyAlignment="1">
      <alignment horizontal="right" wrapText="1"/>
    </xf>
    <xf numFmtId="0" fontId="8" fillId="5" borderId="31" xfId="0" applyFont="1" applyFill="1" applyBorder="1" applyAlignment="1">
      <alignment horizontal="right" wrapText="1"/>
    </xf>
    <xf numFmtId="2" fontId="8" fillId="5" borderId="8" xfId="0" applyNumberFormat="1" applyFont="1" applyFill="1" applyBorder="1" applyAlignment="1">
      <alignment horizontal="right"/>
    </xf>
    <xf numFmtId="2" fontId="8" fillId="5" borderId="6" xfId="0" applyNumberFormat="1" applyFont="1" applyFill="1" applyBorder="1" applyAlignment="1">
      <alignment horizontal="right"/>
    </xf>
    <xf numFmtId="2" fontId="9" fillId="4" borderId="8" xfId="0" applyNumberFormat="1" applyFont="1" applyFill="1" applyBorder="1" applyAlignment="1">
      <alignment horizontal="right"/>
    </xf>
    <xf numFmtId="2" fontId="9" fillId="4" borderId="6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3" borderId="30" xfId="0" applyFont="1" applyFill="1" applyBorder="1" applyAlignment="1">
      <alignment horizontal="right" wrapText="1"/>
    </xf>
    <xf numFmtId="0" fontId="9" fillId="3" borderId="6" xfId="0" applyFont="1" applyFill="1" applyBorder="1" applyAlignment="1">
      <alignment horizontal="right" wrapText="1"/>
    </xf>
    <xf numFmtId="0" fontId="9" fillId="3" borderId="31" xfId="0" applyFont="1" applyFill="1" applyBorder="1" applyAlignment="1">
      <alignment horizontal="right" wrapText="1"/>
    </xf>
    <xf numFmtId="0" fontId="8" fillId="4" borderId="8" xfId="0" applyFont="1" applyFill="1" applyBorder="1" applyAlignment="1">
      <alignment horizontal="right" wrapText="1"/>
    </xf>
    <xf numFmtId="4" fontId="8" fillId="4" borderId="45" xfId="0" applyNumberFormat="1" applyFont="1" applyFill="1" applyBorder="1" applyAlignment="1">
      <alignment horizontal="right" wrapText="1"/>
    </xf>
    <xf numFmtId="0" fontId="8" fillId="8" borderId="33" xfId="0" applyFont="1" applyFill="1" applyBorder="1" applyAlignment="1">
      <alignment horizontal="right" wrapText="1"/>
    </xf>
    <xf numFmtId="0" fontId="8" fillId="8" borderId="34" xfId="0" applyFont="1" applyFill="1" applyBorder="1" applyAlignment="1">
      <alignment horizontal="right" wrapText="1"/>
    </xf>
    <xf numFmtId="0" fontId="8" fillId="8" borderId="35" xfId="0" applyFont="1" applyFill="1" applyBorder="1" applyAlignment="1">
      <alignment horizontal="right" wrapText="1"/>
    </xf>
    <xf numFmtId="2" fontId="8" fillId="8" borderId="66" xfId="0" applyNumberFormat="1" applyFont="1" applyFill="1" applyBorder="1" applyAlignment="1">
      <alignment horizontal="right"/>
    </xf>
    <xf numFmtId="2" fontId="9" fillId="8" borderId="36" xfId="0" applyNumberFormat="1" applyFont="1" applyFill="1" applyBorder="1" applyAlignment="1">
      <alignment horizontal="right"/>
    </xf>
    <xf numFmtId="2" fontId="8" fillId="8" borderId="29" xfId="0" applyNumberFormat="1" applyFont="1" applyFill="1" applyBorder="1" applyAlignment="1">
      <alignment horizontal="right"/>
    </xf>
    <xf numFmtId="0" fontId="10" fillId="4" borderId="7" xfId="0" applyFont="1" applyFill="1" applyBorder="1" applyAlignment="1">
      <alignment horizontal="right" wrapText="1"/>
    </xf>
    <xf numFmtId="0" fontId="10" fillId="4" borderId="30" xfId="0" applyFont="1" applyFill="1" applyBorder="1" applyAlignment="1">
      <alignment horizontal="right" wrapText="1"/>
    </xf>
    <xf numFmtId="0" fontId="10" fillId="4" borderId="31" xfId="0" applyFont="1" applyFill="1" applyBorder="1" applyAlignment="1">
      <alignment horizontal="right" wrapText="1"/>
    </xf>
    <xf numFmtId="0" fontId="10" fillId="4" borderId="55" xfId="0" applyFont="1" applyFill="1" applyBorder="1" applyAlignment="1">
      <alignment horizontal="right" wrapText="1"/>
    </xf>
    <xf numFmtId="0" fontId="0" fillId="0" borderId="32" xfId="0" applyBorder="1" applyAlignment="1">
      <alignment horizontal="right"/>
    </xf>
    <xf numFmtId="0" fontId="9" fillId="0" borderId="6" xfId="0" applyFont="1" applyBorder="1" applyAlignment="1">
      <alignment horizontal="right" wrapText="1"/>
    </xf>
    <xf numFmtId="0" fontId="9" fillId="0" borderId="31" xfId="0" applyFont="1" applyBorder="1" applyAlignment="1">
      <alignment horizontal="right" wrapText="1"/>
    </xf>
    <xf numFmtId="0" fontId="9" fillId="0" borderId="8" xfId="0" applyFont="1" applyBorder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2" fontId="9" fillId="0" borderId="30" xfId="0" applyNumberFormat="1" applyFont="1" applyBorder="1" applyAlignment="1">
      <alignment horizontal="right" wrapText="1"/>
    </xf>
    <xf numFmtId="2" fontId="9" fillId="0" borderId="31" xfId="0" applyNumberFormat="1" applyFont="1" applyBorder="1" applyAlignment="1">
      <alignment horizontal="right" wrapText="1"/>
    </xf>
    <xf numFmtId="0" fontId="9" fillId="0" borderId="55" xfId="0" applyFont="1" applyBorder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0" fontId="8" fillId="5" borderId="8" xfId="0" applyFont="1" applyFill="1" applyBorder="1" applyAlignment="1">
      <alignment horizontal="right" wrapText="1"/>
    </xf>
    <xf numFmtId="2" fontId="8" fillId="5" borderId="7" xfId="0" applyNumberFormat="1" applyFont="1" applyFill="1" applyBorder="1" applyAlignment="1">
      <alignment horizontal="right" wrapText="1"/>
    </xf>
    <xf numFmtId="2" fontId="8" fillId="5" borderId="30" xfId="0" applyNumberFormat="1" applyFont="1" applyFill="1" applyBorder="1" applyAlignment="1">
      <alignment horizontal="right" wrapText="1"/>
    </xf>
    <xf numFmtId="2" fontId="8" fillId="5" borderId="31" xfId="0" applyNumberFormat="1" applyFont="1" applyFill="1" applyBorder="1" applyAlignment="1">
      <alignment horizontal="right" wrapText="1"/>
    </xf>
    <xf numFmtId="0" fontId="8" fillId="5" borderId="55" xfId="0" applyFont="1" applyFill="1" applyBorder="1" applyAlignment="1">
      <alignment horizontal="right" wrapText="1"/>
    </xf>
    <xf numFmtId="0" fontId="9" fillId="4" borderId="30" xfId="0" applyFont="1" applyFill="1" applyBorder="1" applyAlignment="1">
      <alignment horizontal="right" wrapText="1"/>
    </xf>
    <xf numFmtId="0" fontId="9" fillId="4" borderId="6" xfId="0" applyFont="1" applyFill="1" applyBorder="1" applyAlignment="1">
      <alignment horizontal="right" wrapText="1"/>
    </xf>
    <xf numFmtId="0" fontId="9" fillId="4" borderId="31" xfId="0" applyFont="1" applyFill="1" applyBorder="1" applyAlignment="1">
      <alignment horizontal="right" wrapText="1"/>
    </xf>
    <xf numFmtId="0" fontId="9" fillId="4" borderId="8" xfId="0" applyFont="1" applyFill="1" applyBorder="1" applyAlignment="1">
      <alignment horizontal="right" wrapText="1"/>
    </xf>
    <xf numFmtId="2" fontId="9" fillId="4" borderId="7" xfId="0" applyNumberFormat="1" applyFont="1" applyFill="1" applyBorder="1" applyAlignment="1">
      <alignment horizontal="right" wrapText="1"/>
    </xf>
    <xf numFmtId="2" fontId="9" fillId="4" borderId="30" xfId="0" applyNumberFormat="1" applyFont="1" applyFill="1" applyBorder="1" applyAlignment="1">
      <alignment horizontal="right" wrapText="1"/>
    </xf>
    <xf numFmtId="2" fontId="9" fillId="4" borderId="31" xfId="0" applyNumberFormat="1" applyFont="1" applyFill="1" applyBorder="1" applyAlignment="1">
      <alignment horizontal="right" wrapText="1"/>
    </xf>
    <xf numFmtId="0" fontId="9" fillId="4" borderId="55" xfId="0" applyFont="1" applyFill="1" applyBorder="1" applyAlignment="1">
      <alignment horizontal="right" wrapText="1"/>
    </xf>
    <xf numFmtId="2" fontId="8" fillId="4" borderId="7" xfId="0" applyNumberFormat="1" applyFont="1" applyFill="1" applyBorder="1" applyAlignment="1">
      <alignment horizontal="right" wrapText="1"/>
    </xf>
    <xf numFmtId="2" fontId="8" fillId="4" borderId="30" xfId="0" applyNumberFormat="1" applyFont="1" applyFill="1" applyBorder="1" applyAlignment="1">
      <alignment horizontal="right" wrapText="1"/>
    </xf>
    <xf numFmtId="2" fontId="8" fillId="4" borderId="31" xfId="0" applyNumberFormat="1" applyFont="1" applyFill="1" applyBorder="1" applyAlignment="1">
      <alignment horizontal="right" wrapText="1"/>
    </xf>
    <xf numFmtId="0" fontId="8" fillId="4" borderId="55" xfId="0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right" wrapText="1"/>
    </xf>
    <xf numFmtId="2" fontId="9" fillId="0" borderId="7" xfId="0" applyNumberFormat="1" applyFont="1" applyFill="1" applyBorder="1" applyAlignment="1">
      <alignment horizontal="right" wrapText="1"/>
    </xf>
    <xf numFmtId="2" fontId="9" fillId="0" borderId="30" xfId="0" applyNumberFormat="1" applyFont="1" applyFill="1" applyBorder="1" applyAlignment="1">
      <alignment horizontal="right" wrapText="1"/>
    </xf>
    <xf numFmtId="2" fontId="9" fillId="0" borderId="31" xfId="0" applyNumberFormat="1" applyFont="1" applyFill="1" applyBorder="1" applyAlignment="1">
      <alignment horizontal="right" wrapText="1"/>
    </xf>
    <xf numFmtId="0" fontId="9" fillId="0" borderId="55" xfId="0" applyFont="1" applyFill="1" applyBorder="1" applyAlignment="1">
      <alignment horizontal="right" wrapText="1"/>
    </xf>
    <xf numFmtId="2" fontId="11" fillId="0" borderId="7" xfId="0" applyNumberFormat="1" applyFont="1" applyFill="1" applyBorder="1" applyAlignment="1">
      <alignment horizontal="right" wrapText="1"/>
    </xf>
    <xf numFmtId="2" fontId="11" fillId="0" borderId="30" xfId="0" applyNumberFormat="1" applyFont="1" applyFill="1" applyBorder="1" applyAlignment="1">
      <alignment horizontal="right" wrapText="1"/>
    </xf>
    <xf numFmtId="2" fontId="11" fillId="0" borderId="31" xfId="0" applyNumberFormat="1" applyFont="1" applyFill="1" applyBorder="1" applyAlignment="1">
      <alignment horizontal="right" wrapText="1"/>
    </xf>
    <xf numFmtId="0" fontId="11" fillId="0" borderId="55" xfId="0" applyFont="1" applyFill="1" applyBorder="1" applyAlignment="1">
      <alignment horizontal="right" wrapText="1"/>
    </xf>
    <xf numFmtId="0" fontId="9" fillId="0" borderId="3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3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2" fontId="8" fillId="0" borderId="7" xfId="0" applyNumberFormat="1" applyFont="1" applyFill="1" applyBorder="1" applyAlignment="1">
      <alignment horizontal="right" wrapText="1"/>
    </xf>
    <xf numFmtId="2" fontId="8" fillId="0" borderId="30" xfId="0" applyNumberFormat="1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9" fillId="3" borderId="8" xfId="0" applyFont="1" applyFill="1" applyBorder="1" applyAlignment="1">
      <alignment horizontal="right" wrapText="1"/>
    </xf>
    <xf numFmtId="2" fontId="8" fillId="3" borderId="7" xfId="0" applyNumberFormat="1" applyFont="1" applyFill="1" applyBorder="1" applyAlignment="1">
      <alignment horizontal="right"/>
    </xf>
    <xf numFmtId="2" fontId="8" fillId="3" borderId="30" xfId="0" applyNumberFormat="1" applyFont="1" applyFill="1" applyBorder="1" applyAlignment="1">
      <alignment horizontal="right"/>
    </xf>
    <xf numFmtId="2" fontId="8" fillId="3" borderId="31" xfId="0" applyNumberFormat="1" applyFont="1" applyFill="1" applyBorder="1" applyAlignment="1">
      <alignment horizontal="right"/>
    </xf>
    <xf numFmtId="0" fontId="8" fillId="3" borderId="55" xfId="0" applyFont="1" applyFill="1" applyBorder="1" applyAlignment="1">
      <alignment horizontal="right"/>
    </xf>
    <xf numFmtId="0" fontId="8" fillId="5" borderId="43" xfId="0" applyFont="1" applyFill="1" applyBorder="1" applyAlignment="1">
      <alignment horizontal="right" wrapText="1"/>
    </xf>
    <xf numFmtId="0" fontId="8" fillId="5" borderId="44" xfId="0" applyFont="1" applyFill="1" applyBorder="1" applyAlignment="1">
      <alignment horizontal="right" wrapText="1"/>
    </xf>
    <xf numFmtId="0" fontId="8" fillId="5" borderId="45" xfId="0" applyFont="1" applyFill="1" applyBorder="1" applyAlignment="1">
      <alignment horizontal="right" wrapText="1"/>
    </xf>
    <xf numFmtId="0" fontId="8" fillId="5" borderId="56" xfId="0" applyFont="1" applyFill="1" applyBorder="1" applyAlignment="1">
      <alignment horizontal="right" wrapText="1"/>
    </xf>
    <xf numFmtId="2" fontId="8" fillId="5" borderId="67" xfId="0" applyNumberFormat="1" applyFont="1" applyFill="1" applyBorder="1" applyAlignment="1">
      <alignment horizontal="right" wrapText="1"/>
    </xf>
    <xf numFmtId="2" fontId="8" fillId="5" borderId="43" xfId="0" applyNumberFormat="1" applyFont="1" applyFill="1" applyBorder="1" applyAlignment="1">
      <alignment horizontal="right" wrapText="1"/>
    </xf>
    <xf numFmtId="2" fontId="8" fillId="5" borderId="45" xfId="0" applyNumberFormat="1" applyFont="1" applyFill="1" applyBorder="1" applyAlignment="1">
      <alignment horizontal="right" wrapText="1"/>
    </xf>
    <xf numFmtId="2" fontId="8" fillId="0" borderId="55" xfId="0" applyNumberFormat="1" applyFont="1" applyFill="1" applyBorder="1" applyAlignment="1">
      <alignment horizontal="right"/>
    </xf>
    <xf numFmtId="2" fontId="8" fillId="8" borderId="27" xfId="0" applyNumberFormat="1" applyFont="1" applyFill="1" applyBorder="1" applyAlignment="1">
      <alignment horizontal="right"/>
    </xf>
    <xf numFmtId="0" fontId="8" fillId="0" borderId="58" xfId="0" applyFont="1" applyFill="1" applyBorder="1" applyAlignment="1">
      <alignment horizontal="right" wrapText="1"/>
    </xf>
    <xf numFmtId="0" fontId="8" fillId="0" borderId="59" xfId="0" applyFont="1" applyFill="1" applyBorder="1" applyAlignment="1">
      <alignment horizontal="right" wrapText="1"/>
    </xf>
    <xf numFmtId="0" fontId="8" fillId="0" borderId="60" xfId="0" applyFont="1" applyFill="1" applyBorder="1" applyAlignment="1">
      <alignment horizontal="right" wrapText="1"/>
    </xf>
    <xf numFmtId="0" fontId="8" fillId="0" borderId="68" xfId="0" applyFont="1" applyFill="1" applyBorder="1" applyAlignment="1">
      <alignment horizontal="right" wrapText="1"/>
    </xf>
    <xf numFmtId="0" fontId="8" fillId="0" borderId="61" xfId="0" applyFont="1" applyFill="1" applyBorder="1" applyAlignment="1">
      <alignment horizontal="right" wrapText="1"/>
    </xf>
    <xf numFmtId="2" fontId="8" fillId="0" borderId="61" xfId="0" applyNumberFormat="1" applyFont="1" applyFill="1" applyBorder="1" applyAlignment="1">
      <alignment horizontal="right"/>
    </xf>
    <xf numFmtId="2" fontId="8" fillId="0" borderId="58" xfId="0" applyNumberFormat="1" applyFont="1" applyFill="1" applyBorder="1" applyAlignment="1">
      <alignment horizontal="right"/>
    </xf>
    <xf numFmtId="2" fontId="8" fillId="0" borderId="60" xfId="0" applyNumberFormat="1" applyFont="1" applyFill="1" applyBorder="1" applyAlignment="1">
      <alignment horizontal="right"/>
    </xf>
    <xf numFmtId="2" fontId="8" fillId="0" borderId="68" xfId="0" applyNumberFormat="1" applyFont="1" applyFill="1" applyBorder="1" applyAlignment="1">
      <alignment horizontal="right"/>
    </xf>
    <xf numFmtId="1" fontId="8" fillId="4" borderId="6" xfId="0" applyNumberFormat="1" applyFont="1" applyFill="1" applyBorder="1" applyAlignment="1">
      <alignment horizontal="right" wrapText="1"/>
    </xf>
    <xf numFmtId="1" fontId="9" fillId="0" borderId="6" xfId="0" applyNumberFormat="1" applyFont="1" applyBorder="1" applyAlignment="1">
      <alignment horizontal="right" wrapText="1"/>
    </xf>
    <xf numFmtId="4" fontId="9" fillId="0" borderId="6" xfId="0" applyNumberFormat="1" applyFont="1" applyBorder="1" applyAlignment="1">
      <alignment horizontal="right" wrapText="1"/>
    </xf>
    <xf numFmtId="4" fontId="9" fillId="0" borderId="31" xfId="0" applyNumberFormat="1" applyFont="1" applyBorder="1" applyAlignment="1">
      <alignment horizontal="right" wrapText="1"/>
    </xf>
    <xf numFmtId="1" fontId="8" fillId="5" borderId="6" xfId="0" applyNumberFormat="1" applyFont="1" applyFill="1" applyBorder="1" applyAlignment="1">
      <alignment horizontal="right" wrapText="1"/>
    </xf>
    <xf numFmtId="1" fontId="9" fillId="4" borderId="6" xfId="0" applyNumberFormat="1" applyFont="1" applyFill="1" applyBorder="1" applyAlignment="1">
      <alignment horizontal="right" wrapText="1"/>
    </xf>
    <xf numFmtId="4" fontId="9" fillId="4" borderId="6" xfId="0" applyNumberFormat="1" applyFont="1" applyFill="1" applyBorder="1" applyAlignment="1">
      <alignment horizontal="right" wrapText="1"/>
    </xf>
    <xf numFmtId="4" fontId="9" fillId="4" borderId="31" xfId="0" applyNumberFormat="1" applyFont="1" applyFill="1" applyBorder="1" applyAlignment="1">
      <alignment horizontal="right" wrapText="1"/>
    </xf>
    <xf numFmtId="1" fontId="9" fillId="0" borderId="6" xfId="0" applyNumberFormat="1" applyFont="1" applyFill="1" applyBorder="1" applyAlignment="1">
      <alignment horizontal="right" wrapText="1"/>
    </xf>
    <xf numFmtId="1" fontId="9" fillId="0" borderId="6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 horizontal="right"/>
    </xf>
    <xf numFmtId="1" fontId="9" fillId="3" borderId="6" xfId="0" applyNumberFormat="1" applyFont="1" applyFill="1" applyBorder="1" applyAlignment="1">
      <alignment horizontal="right" wrapText="1"/>
    </xf>
    <xf numFmtId="4" fontId="9" fillId="3" borderId="31" xfId="0" applyNumberFormat="1" applyFont="1" applyFill="1" applyBorder="1" applyAlignment="1">
      <alignment horizontal="right" wrapText="1"/>
    </xf>
    <xf numFmtId="1" fontId="8" fillId="5" borderId="44" xfId="0" applyNumberFormat="1" applyFont="1" applyFill="1" applyBorder="1" applyAlignment="1">
      <alignment horizontal="right" wrapText="1"/>
    </xf>
    <xf numFmtId="4" fontId="8" fillId="5" borderId="44" xfId="0" applyNumberFormat="1" applyFont="1" applyFill="1" applyBorder="1" applyAlignment="1">
      <alignment horizontal="right" wrapText="1"/>
    </xf>
    <xf numFmtId="4" fontId="8" fillId="5" borderId="45" xfId="0" applyNumberFormat="1" applyFont="1" applyFill="1" applyBorder="1" applyAlignment="1">
      <alignment horizontal="right" wrapText="1"/>
    </xf>
    <xf numFmtId="1" fontId="8" fillId="0" borderId="50" xfId="0" applyNumberFormat="1" applyFont="1" applyFill="1" applyBorder="1" applyAlignment="1">
      <alignment horizontal="right" wrapText="1"/>
    </xf>
    <xf numFmtId="4" fontId="8" fillId="0" borderId="45" xfId="0" applyNumberFormat="1" applyFont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3" fontId="8" fillId="5" borderId="6" xfId="0" applyNumberFormat="1" applyFont="1" applyFill="1" applyBorder="1" applyAlignment="1">
      <alignment horizontal="right" wrapText="1"/>
    </xf>
    <xf numFmtId="3" fontId="8" fillId="4" borderId="6" xfId="0" applyNumberFormat="1" applyFont="1" applyFill="1" applyBorder="1" applyAlignment="1">
      <alignment horizontal="right" wrapText="1"/>
    </xf>
    <xf numFmtId="3" fontId="9" fillId="3" borderId="6" xfId="0" applyNumberFormat="1" applyFont="1" applyFill="1" applyBorder="1" applyAlignment="1">
      <alignment horizontal="right" wrapText="1"/>
    </xf>
    <xf numFmtId="4" fontId="5" fillId="0" borderId="29" xfId="0" applyNumberFormat="1" applyFont="1" applyBorder="1" applyAlignment="1">
      <alignment horizontal="center" wrapText="1"/>
    </xf>
    <xf numFmtId="4" fontId="10" fillId="4" borderId="53" xfId="0" applyNumberFormat="1" applyFont="1" applyFill="1" applyBorder="1" applyAlignment="1">
      <alignment horizontal="right" wrapText="1"/>
    </xf>
    <xf numFmtId="4" fontId="9" fillId="0" borderId="53" xfId="0" applyNumberFormat="1" applyFont="1" applyBorder="1" applyAlignment="1">
      <alignment horizontal="right" wrapText="1"/>
    </xf>
    <xf numFmtId="4" fontId="9" fillId="4" borderId="53" xfId="0" applyNumberFormat="1" applyFont="1" applyFill="1" applyBorder="1" applyAlignment="1">
      <alignment horizontal="right" wrapText="1"/>
    </xf>
    <xf numFmtId="4" fontId="8" fillId="4" borderId="53" xfId="0" applyNumberFormat="1" applyFont="1" applyFill="1" applyBorder="1" applyAlignment="1">
      <alignment horizontal="right" wrapText="1"/>
    </xf>
    <xf numFmtId="4" fontId="9" fillId="0" borderId="53" xfId="0" applyNumberFormat="1" applyFont="1" applyFill="1" applyBorder="1" applyAlignment="1">
      <alignment horizontal="right" wrapText="1"/>
    </xf>
    <xf numFmtId="4" fontId="11" fillId="0" borderId="53" xfId="0" applyNumberFormat="1" applyFont="1" applyFill="1" applyBorder="1" applyAlignment="1">
      <alignment horizontal="right" wrapText="1"/>
    </xf>
    <xf numFmtId="4" fontId="9" fillId="3" borderId="53" xfId="0" applyNumberFormat="1" applyFont="1" applyFill="1" applyBorder="1" applyAlignment="1">
      <alignment horizontal="right"/>
    </xf>
    <xf numFmtId="4" fontId="8" fillId="0" borderId="53" xfId="0" applyNumberFormat="1" applyFont="1" applyFill="1" applyBorder="1" applyAlignment="1">
      <alignment horizontal="right"/>
    </xf>
    <xf numFmtId="4" fontId="8" fillId="0" borderId="53" xfId="0" applyNumberFormat="1" applyFont="1" applyFill="1" applyBorder="1" applyAlignment="1">
      <alignment vertical="center"/>
    </xf>
    <xf numFmtId="4" fontId="8" fillId="3" borderId="53" xfId="0" applyNumberFormat="1" applyFont="1" applyFill="1" applyBorder="1" applyAlignment="1">
      <alignment vertical="center"/>
    </xf>
    <xf numFmtId="4" fontId="8" fillId="9" borderId="53" xfId="0" applyNumberFormat="1" applyFont="1" applyFill="1" applyBorder="1" applyAlignment="1">
      <alignment vertical="center"/>
    </xf>
    <xf numFmtId="4" fontId="8" fillId="0" borderId="54" xfId="0" applyNumberFormat="1" applyFont="1" applyFill="1" applyBorder="1" applyAlignment="1">
      <alignment horizontal="right"/>
    </xf>
    <xf numFmtId="4" fontId="0" fillId="0" borderId="0" xfId="0" applyNumberFormat="1"/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1" applyFont="1"/>
    <xf numFmtId="4" fontId="9" fillId="0" borderId="1" xfId="0" applyNumberFormat="1" applyFont="1" applyFill="1" applyBorder="1" applyAlignment="1" applyProtection="1">
      <alignment horizontal="right" wrapText="1"/>
      <protection hidden="1"/>
    </xf>
    <xf numFmtId="4" fontId="9" fillId="0" borderId="20" xfId="0" applyNumberFormat="1" applyFont="1" applyFill="1" applyBorder="1" applyAlignment="1" applyProtection="1">
      <alignment horizontal="right" wrapText="1"/>
      <protection hidden="1"/>
    </xf>
    <xf numFmtId="4" fontId="8" fillId="0" borderId="1" xfId="0" applyNumberFormat="1" applyFont="1" applyFill="1" applyBorder="1" applyAlignment="1" applyProtection="1">
      <alignment horizontal="right" wrapText="1"/>
      <protection hidden="1"/>
    </xf>
    <xf numFmtId="4" fontId="9" fillId="12" borderId="1" xfId="0" applyNumberFormat="1" applyFont="1" applyFill="1" applyBorder="1" applyAlignment="1" applyProtection="1">
      <alignment horizontal="right" wrapText="1"/>
      <protection hidden="1"/>
    </xf>
    <xf numFmtId="4" fontId="9" fillId="12" borderId="20" xfId="0" applyNumberFormat="1" applyFont="1" applyFill="1" applyBorder="1" applyAlignment="1" applyProtection="1">
      <alignment horizontal="right" wrapText="1"/>
      <protection hidden="1"/>
    </xf>
    <xf numFmtId="4" fontId="7" fillId="0" borderId="9" xfId="0" applyNumberFormat="1" applyFont="1" applyFill="1" applyBorder="1" applyAlignment="1" applyProtection="1">
      <alignment horizontal="right"/>
      <protection hidden="1"/>
    </xf>
    <xf numFmtId="0" fontId="9" fillId="4" borderId="55" xfId="0" applyFont="1" applyFill="1" applyBorder="1"/>
    <xf numFmtId="4" fontId="9" fillId="0" borderId="55" xfId="0" applyNumberFormat="1" applyFont="1" applyBorder="1" applyAlignment="1">
      <alignment horizontal="right"/>
    </xf>
    <xf numFmtId="4" fontId="8" fillId="5" borderId="55" xfId="0" applyNumberFormat="1" applyFont="1" applyFill="1" applyBorder="1" applyAlignment="1">
      <alignment horizontal="right" wrapText="1"/>
    </xf>
    <xf numFmtId="4" fontId="9" fillId="4" borderId="55" xfId="0" applyNumberFormat="1" applyFont="1" applyFill="1" applyBorder="1" applyAlignment="1">
      <alignment horizontal="right"/>
    </xf>
    <xf numFmtId="4" fontId="8" fillId="4" borderId="55" xfId="0" applyNumberFormat="1" applyFont="1" applyFill="1" applyBorder="1" applyAlignment="1">
      <alignment horizontal="right"/>
    </xf>
    <xf numFmtId="4" fontId="8" fillId="5" borderId="30" xfId="0" applyNumberFormat="1" applyFont="1" applyFill="1" applyBorder="1" applyAlignment="1">
      <alignment horizontal="right" wrapText="1"/>
    </xf>
    <xf numFmtId="4" fontId="9" fillId="4" borderId="33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0" fillId="0" borderId="30" xfId="0" applyBorder="1"/>
    <xf numFmtId="0" fontId="0" fillId="0" borderId="31" xfId="0" applyBorder="1"/>
    <xf numFmtId="4" fontId="0" fillId="0" borderId="31" xfId="0" applyNumberFormat="1" applyBorder="1"/>
    <xf numFmtId="0" fontId="0" fillId="0" borderId="33" xfId="0" applyFill="1" applyBorder="1"/>
    <xf numFmtId="4" fontId="0" fillId="0" borderId="35" xfId="0" applyNumberFormat="1" applyBorder="1"/>
    <xf numFmtId="0" fontId="0" fillId="0" borderId="33" xfId="0" applyBorder="1"/>
    <xf numFmtId="0" fontId="8" fillId="0" borderId="72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 applyProtection="1">
      <alignment wrapText="1"/>
      <protection hidden="1"/>
    </xf>
    <xf numFmtId="2" fontId="8" fillId="0" borderId="3" xfId="0" applyNumberFormat="1" applyFont="1" applyFill="1" applyBorder="1" applyAlignment="1" applyProtection="1">
      <alignment wrapText="1"/>
      <protection hidden="1"/>
    </xf>
    <xf numFmtId="0" fontId="16" fillId="0" borderId="0" xfId="0" applyFont="1"/>
    <xf numFmtId="0" fontId="17" fillId="0" borderId="0" xfId="0" applyFont="1"/>
    <xf numFmtId="0" fontId="17" fillId="11" borderId="24" xfId="0" applyFont="1" applyFill="1" applyBorder="1"/>
    <xf numFmtId="0" fontId="17" fillId="0" borderId="25" xfId="0" applyFont="1" applyBorder="1"/>
    <xf numFmtId="0" fontId="17" fillId="11" borderId="26" xfId="0" applyFont="1" applyFill="1" applyBorder="1" applyAlignment="1">
      <alignment wrapText="1"/>
    </xf>
    <xf numFmtId="0" fontId="17" fillId="0" borderId="27" xfId="0" applyFont="1" applyBorder="1"/>
    <xf numFmtId="0" fontId="17" fillId="7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3" borderId="4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8" fillId="3" borderId="67" xfId="0" applyFont="1" applyFill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alignment wrapText="1"/>
      <protection hidden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4" fontId="8" fillId="0" borderId="1" xfId="0" applyNumberFormat="1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4" fillId="0" borderId="3" xfId="0" applyFont="1" applyBorder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left"/>
      <protection hidden="1"/>
    </xf>
    <xf numFmtId="0" fontId="9" fillId="0" borderId="28" xfId="0" applyFont="1" applyFill="1" applyBorder="1" applyAlignment="1" applyProtection="1">
      <alignment horizontal="left"/>
      <protection hidden="1"/>
    </xf>
    <xf numFmtId="4" fontId="8" fillId="9" borderId="22" xfId="0" applyNumberFormat="1" applyFont="1" applyFill="1" applyBorder="1" applyAlignment="1" applyProtection="1">
      <alignment horizontal="center"/>
      <protection hidden="1"/>
    </xf>
    <xf numFmtId="4" fontId="8" fillId="9" borderId="4" xfId="0" applyNumberFormat="1" applyFont="1" applyFill="1" applyBorder="1" applyAlignment="1" applyProtection="1">
      <alignment horizontal="center"/>
      <protection hidden="1"/>
    </xf>
    <xf numFmtId="4" fontId="8" fillId="9" borderId="23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/>
    <xf numFmtId="0" fontId="9" fillId="0" borderId="21" xfId="0" applyFont="1" applyFill="1" applyBorder="1" applyAlignment="1" applyProtection="1">
      <protection hidden="1"/>
    </xf>
    <xf numFmtId="0" fontId="12" fillId="0" borderId="5" xfId="0" applyFont="1" applyBorder="1" applyAlignment="1" applyProtection="1">
      <protection hidden="1"/>
    </xf>
    <xf numFmtId="0" fontId="9" fillId="9" borderId="2" xfId="0" applyFont="1" applyFill="1" applyBorder="1" applyAlignment="1" applyProtection="1">
      <alignment wrapText="1"/>
      <protection hidden="1"/>
    </xf>
    <xf numFmtId="0" fontId="9" fillId="9" borderId="1" xfId="0" applyFont="1" applyFill="1" applyBorder="1" applyAlignment="1" applyProtection="1">
      <alignment wrapText="1"/>
      <protection hidden="1"/>
    </xf>
    <xf numFmtId="0" fontId="9" fillId="0" borderId="18" xfId="0" applyFont="1" applyFill="1" applyBorder="1" applyAlignment="1" applyProtection="1">
      <protection hidden="1"/>
    </xf>
    <xf numFmtId="0" fontId="9" fillId="0" borderId="9" xfId="0" applyFont="1" applyFill="1" applyBorder="1" applyAlignment="1" applyProtection="1">
      <protection hidden="1"/>
    </xf>
    <xf numFmtId="0" fontId="9" fillId="0" borderId="2" xfId="0" applyFont="1" applyFill="1" applyBorder="1" applyAlignment="1" applyProtection="1">
      <protection hidden="1"/>
    </xf>
    <xf numFmtId="0" fontId="9" fillId="0" borderId="1" xfId="0" applyFont="1" applyFill="1" applyBorder="1" applyAlignment="1" applyProtection="1">
      <protection hidden="1"/>
    </xf>
    <xf numFmtId="0" fontId="9" fillId="0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4" fontId="6" fillId="0" borderId="71" xfId="0" applyNumberFormat="1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4" fontId="8" fillId="10" borderId="22" xfId="0" applyNumberFormat="1" applyFont="1" applyFill="1" applyBorder="1" applyAlignment="1" applyProtection="1">
      <alignment horizontal="center"/>
      <protection hidden="1"/>
    </xf>
    <xf numFmtId="4" fontId="8" fillId="10" borderId="4" xfId="0" applyNumberFormat="1" applyFont="1" applyFill="1" applyBorder="1" applyAlignment="1" applyProtection="1">
      <alignment horizontal="center"/>
      <protection hidden="1"/>
    </xf>
    <xf numFmtId="4" fontId="8" fillId="10" borderId="23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43" workbookViewId="0">
      <selection activeCell="A80" sqref="A80"/>
    </sheetView>
  </sheetViews>
  <sheetFormatPr defaultRowHeight="11.25" x14ac:dyDescent="0.15"/>
  <cols>
    <col min="1" max="1" width="49.25" customWidth="1"/>
    <col min="2" max="2" width="11.25" customWidth="1"/>
    <col min="3" max="4" width="10" customWidth="1"/>
    <col min="5" max="5" width="11.25" customWidth="1"/>
    <col min="6" max="6" width="13.625" style="264" customWidth="1"/>
    <col min="8" max="8" width="33.5" customWidth="1"/>
  </cols>
  <sheetData>
    <row r="1" spans="1:6" s="2" customFormat="1" ht="30.75" thickBot="1" x14ac:dyDescent="0.3">
      <c r="A1" s="29" t="s">
        <v>21</v>
      </c>
      <c r="B1" s="304" t="s">
        <v>46</v>
      </c>
      <c r="C1" s="305"/>
      <c r="D1" s="305"/>
      <c r="E1" s="306"/>
      <c r="F1" s="251" t="s">
        <v>20</v>
      </c>
    </row>
    <row r="2" spans="1:6" s="270" customFormat="1" ht="51" x14ac:dyDescent="0.15">
      <c r="A2" s="265" t="s">
        <v>22</v>
      </c>
      <c r="B2" s="266" t="s">
        <v>47</v>
      </c>
      <c r="C2" s="267" t="s">
        <v>48</v>
      </c>
      <c r="D2" s="267" t="s">
        <v>133</v>
      </c>
      <c r="E2" s="268" t="s">
        <v>134</v>
      </c>
      <c r="F2" s="269"/>
    </row>
    <row r="3" spans="1:6" ht="21" customHeight="1" x14ac:dyDescent="0.2">
      <c r="A3" s="16" t="s">
        <v>51</v>
      </c>
      <c r="B3" s="5"/>
      <c r="C3" s="229"/>
      <c r="D3" s="123"/>
      <c r="E3" s="124"/>
      <c r="F3" s="252"/>
    </row>
    <row r="4" spans="1:6" ht="21" customHeight="1" x14ac:dyDescent="0.2">
      <c r="A4" s="17" t="s">
        <v>123</v>
      </c>
      <c r="B4" s="6"/>
      <c r="C4" s="230"/>
      <c r="D4" s="231"/>
      <c r="E4" s="232">
        <f>C4*D4</f>
        <v>0</v>
      </c>
      <c r="F4" s="253"/>
    </row>
    <row r="5" spans="1:6" ht="21" customHeight="1" x14ac:dyDescent="0.2">
      <c r="A5" s="17" t="s">
        <v>124</v>
      </c>
      <c r="B5" s="7"/>
      <c r="C5" s="230"/>
      <c r="D5" s="231"/>
      <c r="E5" s="232">
        <f>C5*D5</f>
        <v>0</v>
      </c>
      <c r="F5" s="253"/>
    </row>
    <row r="6" spans="1:6" ht="21" customHeight="1" x14ac:dyDescent="0.2">
      <c r="A6" s="18" t="s">
        <v>33</v>
      </c>
      <c r="B6" s="8"/>
      <c r="C6" s="233"/>
      <c r="D6" s="121"/>
      <c r="E6" s="122">
        <f>SUM(E4:E5)</f>
        <v>0</v>
      </c>
      <c r="F6" s="122">
        <f>SUM(F4:F5)</f>
        <v>0</v>
      </c>
    </row>
    <row r="7" spans="1:6" ht="21" customHeight="1" x14ac:dyDescent="0.2">
      <c r="A7" s="16" t="s">
        <v>52</v>
      </c>
      <c r="B7" s="5"/>
      <c r="C7" s="229"/>
      <c r="D7" s="123"/>
      <c r="E7" s="124"/>
      <c r="F7" s="252"/>
    </row>
    <row r="8" spans="1:6" ht="25.5" customHeight="1" x14ac:dyDescent="0.2">
      <c r="A8" s="19" t="s">
        <v>76</v>
      </c>
      <c r="B8" s="9"/>
      <c r="C8" s="230"/>
      <c r="D8" s="231"/>
      <c r="E8" s="232">
        <f t="shared" ref="E8:E12" si="0">C8*D8</f>
        <v>0</v>
      </c>
      <c r="F8" s="253"/>
    </row>
    <row r="9" spans="1:6" ht="21" customHeight="1" x14ac:dyDescent="0.2">
      <c r="A9" s="17" t="s">
        <v>77</v>
      </c>
      <c r="B9" s="7"/>
      <c r="C9" s="230"/>
      <c r="D9" s="231"/>
      <c r="E9" s="232">
        <f t="shared" si="0"/>
        <v>0</v>
      </c>
      <c r="F9" s="253"/>
    </row>
    <row r="10" spans="1:6" ht="21" customHeight="1" x14ac:dyDescent="0.2">
      <c r="A10" s="17" t="s">
        <v>53</v>
      </c>
      <c r="B10" s="7"/>
      <c r="C10" s="230"/>
      <c r="D10" s="231"/>
      <c r="E10" s="232">
        <f t="shared" si="0"/>
        <v>0</v>
      </c>
      <c r="F10" s="253"/>
    </row>
    <row r="11" spans="1:6" ht="21" customHeight="1" x14ac:dyDescent="0.2">
      <c r="A11" s="17" t="s">
        <v>54</v>
      </c>
      <c r="B11" s="7"/>
      <c r="C11" s="230"/>
      <c r="D11" s="231"/>
      <c r="E11" s="232">
        <f t="shared" si="0"/>
        <v>0</v>
      </c>
      <c r="F11" s="253"/>
    </row>
    <row r="12" spans="1:6" ht="21" customHeight="1" x14ac:dyDescent="0.2">
      <c r="A12" s="17" t="s">
        <v>55</v>
      </c>
      <c r="B12" s="7"/>
      <c r="C12" s="230"/>
      <c r="D12" s="231"/>
      <c r="E12" s="232">
        <f t="shared" si="0"/>
        <v>0</v>
      </c>
      <c r="F12" s="253"/>
    </row>
    <row r="13" spans="1:6" ht="21" customHeight="1" x14ac:dyDescent="0.2">
      <c r="A13" s="18" t="s">
        <v>34</v>
      </c>
      <c r="B13" s="8"/>
      <c r="C13" s="233"/>
      <c r="D13" s="121"/>
      <c r="E13" s="122">
        <f>SUM(E8:E12)</f>
        <v>0</v>
      </c>
      <c r="F13" s="122">
        <f>SUM(F8:F12)</f>
        <v>0</v>
      </c>
    </row>
    <row r="14" spans="1:6" ht="21" customHeight="1" x14ac:dyDescent="0.2">
      <c r="A14" s="20" t="s">
        <v>78</v>
      </c>
      <c r="B14" s="10"/>
      <c r="C14" s="234"/>
      <c r="D14" s="235"/>
      <c r="E14" s="236"/>
      <c r="F14" s="254"/>
    </row>
    <row r="15" spans="1:6" ht="21" customHeight="1" x14ac:dyDescent="0.2">
      <c r="A15" s="17" t="s">
        <v>56</v>
      </c>
      <c r="B15" s="7"/>
      <c r="C15" s="230"/>
      <c r="D15" s="231"/>
      <c r="E15" s="232">
        <f t="shared" ref="E15:E16" si="1">C15*D15</f>
        <v>0</v>
      </c>
      <c r="F15" s="253"/>
    </row>
    <row r="16" spans="1:6" ht="21" customHeight="1" x14ac:dyDescent="0.2">
      <c r="A16" s="17" t="s">
        <v>57</v>
      </c>
      <c r="B16" s="7"/>
      <c r="C16" s="230"/>
      <c r="D16" s="231"/>
      <c r="E16" s="232">
        <f t="shared" si="1"/>
        <v>0</v>
      </c>
      <c r="F16" s="253"/>
    </row>
    <row r="17" spans="1:6" ht="21" customHeight="1" x14ac:dyDescent="0.2">
      <c r="A17" s="18" t="s">
        <v>79</v>
      </c>
      <c r="B17" s="8"/>
      <c r="C17" s="233"/>
      <c r="D17" s="121"/>
      <c r="E17" s="122">
        <f>SUM(E15:E16)</f>
        <v>0</v>
      </c>
      <c r="F17" s="122">
        <f>SUM(F15:F16)</f>
        <v>0</v>
      </c>
    </row>
    <row r="18" spans="1:6" ht="21" customHeight="1" x14ac:dyDescent="0.2">
      <c r="A18" s="20" t="s">
        <v>58</v>
      </c>
      <c r="B18" s="11"/>
      <c r="C18" s="229"/>
      <c r="D18" s="123"/>
      <c r="E18" s="124"/>
      <c r="F18" s="255"/>
    </row>
    <row r="19" spans="1:6" ht="21" customHeight="1" x14ac:dyDescent="0.2">
      <c r="A19" s="17" t="s">
        <v>80</v>
      </c>
      <c r="B19" s="7"/>
      <c r="C19" s="230">
        <v>1</v>
      </c>
      <c r="D19" s="231"/>
      <c r="E19" s="232">
        <f t="shared" ref="E19:E24" si="2">C19*D19</f>
        <v>0</v>
      </c>
      <c r="F19" s="253"/>
    </row>
    <row r="20" spans="1:6" ht="21" customHeight="1" x14ac:dyDescent="0.2">
      <c r="A20" s="17" t="s">
        <v>81</v>
      </c>
      <c r="B20" s="7"/>
      <c r="C20" s="230"/>
      <c r="D20" s="231"/>
      <c r="E20" s="232">
        <f t="shared" si="2"/>
        <v>0</v>
      </c>
      <c r="F20" s="253"/>
    </row>
    <row r="21" spans="1:6" ht="21" customHeight="1" x14ac:dyDescent="0.2">
      <c r="A21" s="17" t="s">
        <v>82</v>
      </c>
      <c r="B21" s="7"/>
      <c r="C21" s="230"/>
      <c r="D21" s="231"/>
      <c r="E21" s="232">
        <f t="shared" si="2"/>
        <v>0</v>
      </c>
      <c r="F21" s="253"/>
    </row>
    <row r="22" spans="1:6" ht="21" customHeight="1" x14ac:dyDescent="0.2">
      <c r="A22" s="17" t="s">
        <v>83</v>
      </c>
      <c r="B22" s="7"/>
      <c r="C22" s="230"/>
      <c r="D22" s="231"/>
      <c r="E22" s="232">
        <f t="shared" si="2"/>
        <v>0</v>
      </c>
      <c r="F22" s="253"/>
    </row>
    <row r="23" spans="1:6" ht="21" customHeight="1" x14ac:dyDescent="0.2">
      <c r="A23" s="17" t="s">
        <v>84</v>
      </c>
      <c r="B23" s="7"/>
      <c r="C23" s="230"/>
      <c r="D23" s="231"/>
      <c r="E23" s="232">
        <f t="shared" si="2"/>
        <v>0</v>
      </c>
      <c r="F23" s="253"/>
    </row>
    <row r="24" spans="1:6" ht="21" customHeight="1" x14ac:dyDescent="0.2">
      <c r="A24" s="17" t="s">
        <v>85</v>
      </c>
      <c r="B24" s="7"/>
      <c r="C24" s="230"/>
      <c r="D24" s="231"/>
      <c r="E24" s="232">
        <f t="shared" si="2"/>
        <v>0</v>
      </c>
      <c r="F24" s="253"/>
    </row>
    <row r="25" spans="1:6" ht="21" customHeight="1" x14ac:dyDescent="0.2">
      <c r="A25" s="18" t="s">
        <v>125</v>
      </c>
      <c r="B25" s="8"/>
      <c r="C25" s="233"/>
      <c r="D25" s="121"/>
      <c r="E25" s="122">
        <f>SUM(E19:E24)</f>
        <v>0</v>
      </c>
      <c r="F25" s="122">
        <f>SUM(F19:F24)</f>
        <v>0</v>
      </c>
    </row>
    <row r="26" spans="1:6" ht="21" customHeight="1" x14ac:dyDescent="0.2">
      <c r="A26" s="20" t="s">
        <v>89</v>
      </c>
      <c r="B26" s="11"/>
      <c r="C26" s="229"/>
      <c r="D26" s="123"/>
      <c r="E26" s="124"/>
      <c r="F26" s="255"/>
    </row>
    <row r="27" spans="1:6" ht="21" customHeight="1" x14ac:dyDescent="0.2">
      <c r="A27" s="17" t="s">
        <v>86</v>
      </c>
      <c r="B27" s="7"/>
      <c r="C27" s="230"/>
      <c r="D27" s="231"/>
      <c r="E27" s="232">
        <f t="shared" ref="E27:E29" si="3">C27*D27</f>
        <v>0</v>
      </c>
      <c r="F27" s="253"/>
    </row>
    <row r="28" spans="1:6" ht="21" customHeight="1" x14ac:dyDescent="0.2">
      <c r="A28" s="17" t="s">
        <v>87</v>
      </c>
      <c r="B28" s="7"/>
      <c r="C28" s="230"/>
      <c r="D28" s="231"/>
      <c r="E28" s="232">
        <f t="shared" si="3"/>
        <v>0</v>
      </c>
      <c r="F28" s="253"/>
    </row>
    <row r="29" spans="1:6" ht="21" customHeight="1" x14ac:dyDescent="0.2">
      <c r="A29" s="17" t="s">
        <v>88</v>
      </c>
      <c r="B29" s="7"/>
      <c r="C29" s="230"/>
      <c r="D29" s="231"/>
      <c r="E29" s="232">
        <f t="shared" si="3"/>
        <v>0</v>
      </c>
      <c r="F29" s="253"/>
    </row>
    <row r="30" spans="1:6" ht="21" customHeight="1" x14ac:dyDescent="0.2">
      <c r="A30" s="18" t="s">
        <v>38</v>
      </c>
      <c r="B30" s="8"/>
      <c r="C30" s="233"/>
      <c r="D30" s="121"/>
      <c r="E30" s="122">
        <f>SUM(E27:E29)</f>
        <v>0</v>
      </c>
      <c r="F30" s="122">
        <f>SUM(F27:F29)</f>
        <v>0</v>
      </c>
    </row>
    <row r="31" spans="1:6" ht="21" customHeight="1" x14ac:dyDescent="0.2">
      <c r="A31" s="20" t="s">
        <v>93</v>
      </c>
      <c r="B31" s="11"/>
      <c r="C31" s="229"/>
      <c r="D31" s="123"/>
      <c r="E31" s="124"/>
      <c r="F31" s="255"/>
    </row>
    <row r="32" spans="1:6" ht="21" customHeight="1" x14ac:dyDescent="0.2">
      <c r="A32" s="21" t="s">
        <v>90</v>
      </c>
      <c r="B32" s="12"/>
      <c r="C32" s="237"/>
      <c r="D32" s="118"/>
      <c r="E32" s="232">
        <f t="shared" ref="E32:E34" si="4">C32*D32</f>
        <v>0</v>
      </c>
      <c r="F32" s="256"/>
    </row>
    <row r="33" spans="1:7" ht="21" customHeight="1" x14ac:dyDescent="0.2">
      <c r="A33" s="22" t="s">
        <v>91</v>
      </c>
      <c r="B33" s="13"/>
      <c r="C33" s="237"/>
      <c r="D33" s="118"/>
      <c r="E33" s="232">
        <f t="shared" si="4"/>
        <v>0</v>
      </c>
      <c r="F33" s="257"/>
    </row>
    <row r="34" spans="1:7" ht="21" customHeight="1" x14ac:dyDescent="0.2">
      <c r="A34" s="22" t="s">
        <v>92</v>
      </c>
      <c r="B34" s="13"/>
      <c r="C34" s="237"/>
      <c r="D34" s="118"/>
      <c r="E34" s="232">
        <f t="shared" si="4"/>
        <v>0</v>
      </c>
      <c r="F34" s="257"/>
    </row>
    <row r="35" spans="1:7" ht="21" customHeight="1" x14ac:dyDescent="0.2">
      <c r="A35" s="18" t="s">
        <v>94</v>
      </c>
      <c r="B35" s="8"/>
      <c r="C35" s="233"/>
      <c r="D35" s="121"/>
      <c r="E35" s="122">
        <f>SUM(E32:E34)</f>
        <v>0</v>
      </c>
      <c r="F35" s="122">
        <f>SUM(F32:F34)</f>
        <v>0</v>
      </c>
    </row>
    <row r="36" spans="1:7" ht="21" customHeight="1" x14ac:dyDescent="0.2">
      <c r="A36" s="20" t="s">
        <v>95</v>
      </c>
      <c r="B36" s="11"/>
      <c r="C36" s="229"/>
      <c r="D36" s="123"/>
      <c r="E36" s="124"/>
      <c r="F36" s="255"/>
    </row>
    <row r="37" spans="1:7" ht="21" customHeight="1" x14ac:dyDescent="0.2">
      <c r="A37" s="22" t="s">
        <v>96</v>
      </c>
      <c r="B37" s="13"/>
      <c r="C37" s="237"/>
      <c r="D37" s="118"/>
      <c r="E37" s="232">
        <f t="shared" ref="E37:E40" si="5">C37*D37</f>
        <v>0</v>
      </c>
      <c r="F37" s="256"/>
    </row>
    <row r="38" spans="1:7" ht="21" customHeight="1" x14ac:dyDescent="0.2">
      <c r="A38" s="22" t="s">
        <v>97</v>
      </c>
      <c r="B38" s="13"/>
      <c r="C38" s="237"/>
      <c r="D38" s="118"/>
      <c r="E38" s="232">
        <f t="shared" si="5"/>
        <v>0</v>
      </c>
      <c r="F38" s="256"/>
    </row>
    <row r="39" spans="1:7" ht="21" customHeight="1" x14ac:dyDescent="0.2">
      <c r="A39" s="22" t="s">
        <v>98</v>
      </c>
      <c r="B39" s="13"/>
      <c r="C39" s="237"/>
      <c r="D39" s="118"/>
      <c r="E39" s="232">
        <f t="shared" si="5"/>
        <v>0</v>
      </c>
      <c r="F39" s="256"/>
    </row>
    <row r="40" spans="1:7" ht="21" customHeight="1" x14ac:dyDescent="0.2">
      <c r="A40" s="22" t="s">
        <v>99</v>
      </c>
      <c r="B40" s="13"/>
      <c r="C40" s="237"/>
      <c r="D40" s="118"/>
      <c r="E40" s="232">
        <f t="shared" si="5"/>
        <v>0</v>
      </c>
      <c r="F40" s="256"/>
    </row>
    <row r="41" spans="1:7" ht="21" customHeight="1" x14ac:dyDescent="0.2">
      <c r="A41" s="18" t="s">
        <v>126</v>
      </c>
      <c r="B41" s="8"/>
      <c r="C41" s="233"/>
      <c r="D41" s="121"/>
      <c r="E41" s="122">
        <f>SUM(E37:E40)</f>
        <v>0</v>
      </c>
      <c r="F41" s="122">
        <f>SUM(F37:F40)</f>
        <v>0</v>
      </c>
    </row>
    <row r="42" spans="1:7" ht="21" customHeight="1" x14ac:dyDescent="0.2">
      <c r="A42" s="20" t="s">
        <v>108</v>
      </c>
      <c r="B42" s="11"/>
      <c r="C42" s="229"/>
      <c r="D42" s="123"/>
      <c r="E42" s="124"/>
      <c r="F42" s="254"/>
    </row>
    <row r="43" spans="1:7" ht="21" customHeight="1" x14ac:dyDescent="0.2">
      <c r="A43" s="23" t="s">
        <v>100</v>
      </c>
      <c r="B43" s="14"/>
      <c r="C43" s="238"/>
      <c r="D43" s="239"/>
      <c r="E43" s="232">
        <f t="shared" ref="E43:E46" si="6">C43*D43</f>
        <v>0</v>
      </c>
      <c r="F43" s="256"/>
    </row>
    <row r="44" spans="1:7" ht="21" customHeight="1" x14ac:dyDescent="0.2">
      <c r="A44" s="23" t="s">
        <v>112</v>
      </c>
      <c r="B44" s="14"/>
      <c r="C44" s="238"/>
      <c r="D44" s="239"/>
      <c r="E44" s="232">
        <f t="shared" si="6"/>
        <v>0</v>
      </c>
      <c r="F44" s="256"/>
    </row>
    <row r="45" spans="1:7" ht="21" customHeight="1" x14ac:dyDescent="0.2">
      <c r="A45" s="23" t="s">
        <v>113</v>
      </c>
      <c r="B45" s="14"/>
      <c r="C45" s="238"/>
      <c r="D45" s="239"/>
      <c r="E45" s="232">
        <f t="shared" si="6"/>
        <v>0</v>
      </c>
      <c r="F45" s="256"/>
    </row>
    <row r="46" spans="1:7" ht="21" customHeight="1" x14ac:dyDescent="0.2">
      <c r="A46" s="23" t="s">
        <v>59</v>
      </c>
      <c r="B46" s="14"/>
      <c r="C46" s="238"/>
      <c r="D46" s="239"/>
      <c r="E46" s="232">
        <f t="shared" si="6"/>
        <v>0</v>
      </c>
      <c r="F46" s="256"/>
    </row>
    <row r="47" spans="1:7" ht="21" customHeight="1" x14ac:dyDescent="0.2">
      <c r="A47" s="18" t="s">
        <v>110</v>
      </c>
      <c r="B47" s="8"/>
      <c r="C47" s="233"/>
      <c r="D47" s="121"/>
      <c r="E47" s="122">
        <f>SUM(E43:E46)</f>
        <v>0</v>
      </c>
      <c r="F47" s="122">
        <f>SUM(F43:F46)</f>
        <v>0</v>
      </c>
      <c r="G47" s="271"/>
    </row>
    <row r="48" spans="1:7" ht="21" customHeight="1" x14ac:dyDescent="0.2">
      <c r="A48" s="20" t="s">
        <v>109</v>
      </c>
      <c r="B48" s="11"/>
      <c r="C48" s="229"/>
      <c r="D48" s="123"/>
      <c r="E48" s="124"/>
      <c r="F48" s="254"/>
    </row>
    <row r="49" spans="1:6" ht="21" customHeight="1" x14ac:dyDescent="0.2">
      <c r="A49" s="23" t="s">
        <v>135</v>
      </c>
      <c r="B49" s="14"/>
      <c r="C49" s="238"/>
      <c r="D49" s="239"/>
      <c r="E49" s="232">
        <f t="shared" ref="E49:E52" si="7">C49*D49</f>
        <v>0</v>
      </c>
      <c r="F49" s="256"/>
    </row>
    <row r="50" spans="1:6" ht="21" customHeight="1" x14ac:dyDescent="0.2">
      <c r="A50" s="23" t="s">
        <v>115</v>
      </c>
      <c r="B50" s="14"/>
      <c r="C50" s="238"/>
      <c r="D50" s="239"/>
      <c r="E50" s="232">
        <f t="shared" si="7"/>
        <v>0</v>
      </c>
      <c r="F50" s="256"/>
    </row>
    <row r="51" spans="1:6" ht="21" customHeight="1" x14ac:dyDescent="0.2">
      <c r="A51" s="23" t="s">
        <v>114</v>
      </c>
      <c r="B51" s="14"/>
      <c r="C51" s="238"/>
      <c r="D51" s="239"/>
      <c r="E51" s="232">
        <f t="shared" si="7"/>
        <v>0</v>
      </c>
      <c r="F51" s="256"/>
    </row>
    <row r="52" spans="1:6" ht="21" customHeight="1" x14ac:dyDescent="0.2">
      <c r="A52" s="23" t="s">
        <v>101</v>
      </c>
      <c r="B52" s="14"/>
      <c r="C52" s="238"/>
      <c r="D52" s="239"/>
      <c r="E52" s="232">
        <f t="shared" si="7"/>
        <v>0</v>
      </c>
      <c r="F52" s="256"/>
    </row>
    <row r="53" spans="1:6" ht="21" customHeight="1" x14ac:dyDescent="0.2">
      <c r="A53" s="18" t="s">
        <v>111</v>
      </c>
      <c r="B53" s="8"/>
      <c r="C53" s="233"/>
      <c r="D53" s="121"/>
      <c r="E53" s="122">
        <f>SUM(E49:E52)</f>
        <v>0</v>
      </c>
      <c r="F53" s="122">
        <f>SUM(F49:F52)</f>
        <v>0</v>
      </c>
    </row>
    <row r="54" spans="1:6" ht="21" customHeight="1" x14ac:dyDescent="0.2">
      <c r="A54" s="20" t="s">
        <v>102</v>
      </c>
      <c r="B54" s="11"/>
      <c r="C54" s="229"/>
      <c r="D54" s="123"/>
      <c r="E54" s="124"/>
      <c r="F54" s="255"/>
    </row>
    <row r="55" spans="1:6" ht="21" customHeight="1" x14ac:dyDescent="0.2">
      <c r="A55" s="24" t="s">
        <v>103</v>
      </c>
      <c r="B55" s="15"/>
      <c r="C55" s="240"/>
      <c r="D55" s="126"/>
      <c r="E55" s="241">
        <v>0</v>
      </c>
      <c r="F55" s="258"/>
    </row>
    <row r="56" spans="1:6" ht="25.5" customHeight="1" x14ac:dyDescent="0.2">
      <c r="A56" s="24" t="s">
        <v>104</v>
      </c>
      <c r="B56" s="15"/>
      <c r="C56" s="240"/>
      <c r="D56" s="126"/>
      <c r="E56" s="232">
        <f t="shared" ref="E56" si="8">C56*D56</f>
        <v>0</v>
      </c>
      <c r="F56" s="258"/>
    </row>
    <row r="57" spans="1:6" ht="21" customHeight="1" thickBot="1" x14ac:dyDescent="0.25">
      <c r="A57" s="30" t="s">
        <v>39</v>
      </c>
      <c r="B57" s="31"/>
      <c r="C57" s="242"/>
      <c r="D57" s="243"/>
      <c r="E57" s="244">
        <f>SUM(E55:E56)</f>
        <v>0</v>
      </c>
      <c r="F57" s="244">
        <f>SUM(F55:F56)</f>
        <v>0</v>
      </c>
    </row>
    <row r="58" spans="1:6" s="1" customFormat="1" ht="21" customHeight="1" thickBot="1" x14ac:dyDescent="0.25">
      <c r="A58" s="38" t="s">
        <v>105</v>
      </c>
      <c r="B58" s="39"/>
      <c r="C58" s="245"/>
      <c r="D58" s="102"/>
      <c r="E58" s="103">
        <f>SUM(E6+E13+E17+E25+E30+E35+E41+E47+E53+E57)</f>
        <v>0</v>
      </c>
      <c r="F58" s="259"/>
    </row>
    <row r="59" spans="1:6" s="1" customFormat="1" ht="21" customHeight="1" x14ac:dyDescent="0.15">
      <c r="A59" s="32"/>
      <c r="B59" s="33"/>
      <c r="C59" s="34"/>
      <c r="D59" s="67"/>
      <c r="E59" s="68"/>
      <c r="F59" s="260"/>
    </row>
    <row r="60" spans="1:6" ht="21" customHeight="1" thickBot="1" x14ac:dyDescent="0.25">
      <c r="A60" s="40" t="s">
        <v>106</v>
      </c>
      <c r="B60" s="307" t="s">
        <v>44</v>
      </c>
      <c r="C60" s="308"/>
      <c r="D60" s="72">
        <v>0</v>
      </c>
      <c r="E60" s="246">
        <f>E58*D60</f>
        <v>0</v>
      </c>
      <c r="F60" s="261"/>
    </row>
    <row r="61" spans="1:6" ht="21" customHeight="1" thickBot="1" x14ac:dyDescent="0.25">
      <c r="A61" s="44" t="s">
        <v>107</v>
      </c>
      <c r="B61" s="45"/>
      <c r="C61" s="46"/>
      <c r="D61" s="69"/>
      <c r="E61" s="108">
        <f>E58+E60</f>
        <v>0</v>
      </c>
      <c r="F61" s="262"/>
    </row>
    <row r="62" spans="1:6" s="1" customFormat="1" ht="21" customHeight="1" thickBot="1" x14ac:dyDescent="0.25">
      <c r="A62" s="41" t="s">
        <v>40</v>
      </c>
      <c r="B62" s="42"/>
      <c r="C62" s="43"/>
      <c r="D62" s="70"/>
      <c r="E62" s="71"/>
      <c r="F62" s="263">
        <f>SUM(F10:F60)</f>
        <v>0</v>
      </c>
    </row>
  </sheetData>
  <mergeCells count="2">
    <mergeCell ref="B1:E1"/>
    <mergeCell ref="B60:C60"/>
  </mergeCells>
  <pageMargins left="0.51181102362204722" right="0.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55" zoomScaleNormal="100" zoomScaleSheetLayoutView="100" workbookViewId="0">
      <selection activeCell="A49" sqref="A49"/>
    </sheetView>
  </sheetViews>
  <sheetFormatPr defaultRowHeight="11.25" x14ac:dyDescent="0.15"/>
  <cols>
    <col min="1" max="1" width="49.25" customWidth="1"/>
    <col min="2" max="10" width="8.125" bestFit="1" customWidth="1"/>
    <col min="11" max="11" width="9" bestFit="1" customWidth="1"/>
    <col min="12" max="12" width="10.375" customWidth="1"/>
    <col min="13" max="13" width="12.375" customWidth="1"/>
    <col min="14" max="14" width="10.125" customWidth="1"/>
    <col min="15" max="15" width="14" customWidth="1"/>
  </cols>
  <sheetData>
    <row r="1" spans="1:15" s="2" customFormat="1" ht="30.75" thickBot="1" x14ac:dyDescent="0.3">
      <c r="A1" s="29" t="s">
        <v>21</v>
      </c>
      <c r="B1" s="304" t="s">
        <v>16</v>
      </c>
      <c r="C1" s="305"/>
      <c r="D1" s="305"/>
      <c r="E1" s="306"/>
      <c r="F1" s="305" t="s">
        <v>17</v>
      </c>
      <c r="G1" s="305"/>
      <c r="H1" s="305"/>
      <c r="I1" s="305"/>
      <c r="J1" s="304" t="s">
        <v>18</v>
      </c>
      <c r="K1" s="306"/>
      <c r="L1" s="100" t="s">
        <v>19</v>
      </c>
      <c r="M1" s="96" t="s">
        <v>20</v>
      </c>
    </row>
    <row r="2" spans="1:15" ht="21" customHeight="1" x14ac:dyDescent="0.15">
      <c r="A2" s="25" t="s">
        <v>22</v>
      </c>
      <c r="B2" s="26" t="s">
        <v>23</v>
      </c>
      <c r="C2" s="27" t="s">
        <v>24</v>
      </c>
      <c r="D2" s="27" t="s">
        <v>25</v>
      </c>
      <c r="E2" s="28" t="s">
        <v>26</v>
      </c>
      <c r="F2" s="47" t="s">
        <v>27</v>
      </c>
      <c r="G2" s="27" t="s">
        <v>28</v>
      </c>
      <c r="H2" s="27" t="s">
        <v>29</v>
      </c>
      <c r="I2" s="86" t="s">
        <v>30</v>
      </c>
      <c r="J2" s="26" t="s">
        <v>31</v>
      </c>
      <c r="K2" s="28" t="s">
        <v>32</v>
      </c>
      <c r="L2" s="56"/>
      <c r="M2" s="97"/>
      <c r="N2" s="285" t="s">
        <v>138</v>
      </c>
      <c r="O2" s="286" t="s">
        <v>139</v>
      </c>
    </row>
    <row r="3" spans="1:15" ht="21" customHeight="1" x14ac:dyDescent="0.2">
      <c r="A3" s="16" t="s">
        <v>51</v>
      </c>
      <c r="B3" s="128"/>
      <c r="C3" s="129"/>
      <c r="D3" s="129"/>
      <c r="E3" s="130"/>
      <c r="F3" s="151"/>
      <c r="G3" s="129"/>
      <c r="H3" s="129"/>
      <c r="I3" s="159"/>
      <c r="J3" s="160"/>
      <c r="K3" s="161"/>
      <c r="L3" s="116"/>
      <c r="M3" s="162"/>
      <c r="N3" s="287"/>
      <c r="O3" s="288"/>
    </row>
    <row r="4" spans="1:15" ht="21" customHeight="1" x14ac:dyDescent="0.2">
      <c r="A4" s="17" t="s">
        <v>123</v>
      </c>
      <c r="B4" s="163"/>
      <c r="C4" s="164"/>
      <c r="D4" s="164"/>
      <c r="E4" s="165"/>
      <c r="F4" s="166"/>
      <c r="G4" s="164"/>
      <c r="H4" s="164"/>
      <c r="I4" s="167"/>
      <c r="J4" s="168"/>
      <c r="K4" s="169"/>
      <c r="L4" s="114">
        <f>+SUM(B4:K4)</f>
        <v>0</v>
      </c>
      <c r="M4" s="170"/>
      <c r="N4" s="287" t="str">
        <f>IF(L4='Prihvatljivi troškovi'!E4,"TOČNO","ISPRAVITI")</f>
        <v>TOČNO</v>
      </c>
      <c r="O4" s="289">
        <f>'Prihvatljivi troškovi'!E4-L4</f>
        <v>0</v>
      </c>
    </row>
    <row r="5" spans="1:15" ht="21" customHeight="1" x14ac:dyDescent="0.2">
      <c r="A5" s="17" t="s">
        <v>124</v>
      </c>
      <c r="B5" s="171"/>
      <c r="C5" s="164"/>
      <c r="D5" s="164"/>
      <c r="E5" s="165"/>
      <c r="F5" s="166"/>
      <c r="G5" s="164"/>
      <c r="H5" s="164"/>
      <c r="I5" s="167"/>
      <c r="J5" s="168"/>
      <c r="K5" s="169"/>
      <c r="L5" s="114">
        <f>+SUM(B5:K5)</f>
        <v>0</v>
      </c>
      <c r="M5" s="170"/>
      <c r="N5" s="287" t="str">
        <f>IF(L5='Prihvatljivi troškovi'!E5,"TOČNO","ISPRAVITI")</f>
        <v>TOČNO</v>
      </c>
      <c r="O5" s="289">
        <f>'Prihvatljivi troškovi'!E5-L5</f>
        <v>0</v>
      </c>
    </row>
    <row r="6" spans="1:15" ht="21" customHeight="1" x14ac:dyDescent="0.2">
      <c r="A6" s="18" t="s">
        <v>33</v>
      </c>
      <c r="B6" s="140"/>
      <c r="C6" s="141"/>
      <c r="D6" s="141"/>
      <c r="E6" s="142"/>
      <c r="F6" s="172"/>
      <c r="G6" s="141"/>
      <c r="H6" s="141"/>
      <c r="I6" s="173"/>
      <c r="J6" s="174"/>
      <c r="K6" s="175"/>
      <c r="L6" s="115">
        <f>SUM(L4:L5)</f>
        <v>0</v>
      </c>
      <c r="M6" s="176"/>
      <c r="N6" s="287" t="str">
        <f>IF(L6='Prihvatljivi troškovi'!E6,"TOČNO","ISPRAVITI")</f>
        <v>TOČNO</v>
      </c>
      <c r="O6" s="289">
        <f>'Prihvatljivi troškovi'!E6-L6</f>
        <v>0</v>
      </c>
    </row>
    <row r="7" spans="1:15" ht="21" customHeight="1" x14ac:dyDescent="0.2">
      <c r="A7" s="16" t="s">
        <v>52</v>
      </c>
      <c r="B7" s="128"/>
      <c r="C7" s="129"/>
      <c r="D7" s="129"/>
      <c r="E7" s="130"/>
      <c r="F7" s="151"/>
      <c r="G7" s="129"/>
      <c r="H7" s="129"/>
      <c r="I7" s="159"/>
      <c r="J7" s="160"/>
      <c r="K7" s="161"/>
      <c r="L7" s="116"/>
      <c r="M7" s="162"/>
      <c r="N7" s="287"/>
      <c r="O7" s="289">
        <f>'Prihvatljivi troškovi'!E7-L7</f>
        <v>0</v>
      </c>
    </row>
    <row r="8" spans="1:15" ht="25.5" customHeight="1" x14ac:dyDescent="0.2">
      <c r="A8" s="19" t="s">
        <v>76</v>
      </c>
      <c r="B8" s="171"/>
      <c r="C8" s="164"/>
      <c r="D8" s="164"/>
      <c r="E8" s="165"/>
      <c r="F8" s="166"/>
      <c r="G8" s="164"/>
      <c r="H8" s="164"/>
      <c r="I8" s="167"/>
      <c r="J8" s="168"/>
      <c r="K8" s="169"/>
      <c r="L8" s="114">
        <f>+SUM(B8:K8)</f>
        <v>0</v>
      </c>
      <c r="M8" s="170"/>
      <c r="N8" s="287" t="str">
        <f>IF(L8='Prihvatljivi troškovi'!E8,"TOČNO","ISPRAVITI")</f>
        <v>TOČNO</v>
      </c>
      <c r="O8" s="289">
        <f>'Prihvatljivi troškovi'!E8-L8</f>
        <v>0</v>
      </c>
    </row>
    <row r="9" spans="1:15" ht="21" customHeight="1" x14ac:dyDescent="0.2">
      <c r="A9" s="17" t="s">
        <v>77</v>
      </c>
      <c r="B9" s="171"/>
      <c r="C9" s="164"/>
      <c r="D9" s="164"/>
      <c r="E9" s="165"/>
      <c r="F9" s="166"/>
      <c r="G9" s="164"/>
      <c r="H9" s="164"/>
      <c r="I9" s="167"/>
      <c r="J9" s="168"/>
      <c r="K9" s="169"/>
      <c r="L9" s="114">
        <f>+SUM(B9:K9)</f>
        <v>0</v>
      </c>
      <c r="M9" s="170"/>
      <c r="N9" s="287" t="str">
        <f>IF(L9='Prihvatljivi troškovi'!E9,"TOČNO","ISPRAVITI")</f>
        <v>TOČNO</v>
      </c>
      <c r="O9" s="289">
        <f>'Prihvatljivi troškovi'!E9-L9</f>
        <v>0</v>
      </c>
    </row>
    <row r="10" spans="1:15" ht="21" customHeight="1" x14ac:dyDescent="0.2">
      <c r="A10" s="17" t="s">
        <v>53</v>
      </c>
      <c r="B10" s="171"/>
      <c r="C10" s="164"/>
      <c r="D10" s="164"/>
      <c r="E10" s="165"/>
      <c r="F10" s="166"/>
      <c r="G10" s="164"/>
      <c r="H10" s="164"/>
      <c r="I10" s="167"/>
      <c r="J10" s="168"/>
      <c r="K10" s="169"/>
      <c r="L10" s="114">
        <f>+SUM(B10:K10)</f>
        <v>0</v>
      </c>
      <c r="M10" s="170"/>
      <c r="N10" s="287" t="str">
        <f>IF(L10='Prihvatljivi troškovi'!E10,"TOČNO","ISPRAVITI")</f>
        <v>TOČNO</v>
      </c>
      <c r="O10" s="289">
        <f>'Prihvatljivi troškovi'!E10-L10</f>
        <v>0</v>
      </c>
    </row>
    <row r="11" spans="1:15" ht="21" customHeight="1" x14ac:dyDescent="0.2">
      <c r="A11" s="17" t="s">
        <v>54</v>
      </c>
      <c r="B11" s="171"/>
      <c r="C11" s="164"/>
      <c r="D11" s="164"/>
      <c r="E11" s="165"/>
      <c r="F11" s="166"/>
      <c r="G11" s="164"/>
      <c r="H11" s="164"/>
      <c r="I11" s="167"/>
      <c r="J11" s="168"/>
      <c r="K11" s="169"/>
      <c r="L11" s="114">
        <f>+SUM(B11:K11)</f>
        <v>0</v>
      </c>
      <c r="M11" s="170"/>
      <c r="N11" s="287" t="str">
        <f>IF(L11='Prihvatljivi troškovi'!E11,"TOČNO","ISPRAVITI")</f>
        <v>TOČNO</v>
      </c>
      <c r="O11" s="289">
        <f>'Prihvatljivi troškovi'!E11-L11</f>
        <v>0</v>
      </c>
    </row>
    <row r="12" spans="1:15" ht="21" customHeight="1" x14ac:dyDescent="0.2">
      <c r="A12" s="17" t="s">
        <v>55</v>
      </c>
      <c r="B12" s="171"/>
      <c r="C12" s="164"/>
      <c r="D12" s="164"/>
      <c r="E12" s="165"/>
      <c r="F12" s="166"/>
      <c r="G12" s="164"/>
      <c r="H12" s="164"/>
      <c r="I12" s="167"/>
      <c r="J12" s="168"/>
      <c r="K12" s="169"/>
      <c r="L12" s="114">
        <f>+SUM(B12:K12)</f>
        <v>0</v>
      </c>
      <c r="M12" s="170"/>
      <c r="N12" s="287" t="str">
        <f>IF(L12='Prihvatljivi troškovi'!E12,"TOČNO","ISPRAVITI")</f>
        <v>TOČNO</v>
      </c>
      <c r="O12" s="289">
        <f>'Prihvatljivi troškovi'!E12-L12</f>
        <v>0</v>
      </c>
    </row>
    <row r="13" spans="1:15" ht="21" customHeight="1" x14ac:dyDescent="0.2">
      <c r="A13" s="18" t="s">
        <v>34</v>
      </c>
      <c r="B13" s="140"/>
      <c r="C13" s="141"/>
      <c r="D13" s="141"/>
      <c r="E13" s="142"/>
      <c r="F13" s="172"/>
      <c r="G13" s="141"/>
      <c r="H13" s="141"/>
      <c r="I13" s="173"/>
      <c r="J13" s="174"/>
      <c r="K13" s="175"/>
      <c r="L13" s="115">
        <f>SUM(L8:L12)</f>
        <v>0</v>
      </c>
      <c r="M13" s="176"/>
      <c r="N13" s="287" t="str">
        <f>IF(L13='Prihvatljivi troškovi'!E13,"TOČNO","ISPRAVITI")</f>
        <v>TOČNO</v>
      </c>
      <c r="O13" s="289">
        <f>'Prihvatljivi troškovi'!E13-L13</f>
        <v>0</v>
      </c>
    </row>
    <row r="14" spans="1:15" ht="21" customHeight="1" x14ac:dyDescent="0.2">
      <c r="A14" s="20" t="s">
        <v>78</v>
      </c>
      <c r="B14" s="177"/>
      <c r="C14" s="178"/>
      <c r="D14" s="178"/>
      <c r="E14" s="179"/>
      <c r="F14" s="180"/>
      <c r="G14" s="178"/>
      <c r="H14" s="178"/>
      <c r="I14" s="181"/>
      <c r="J14" s="182"/>
      <c r="K14" s="183"/>
      <c r="L14" s="117"/>
      <c r="M14" s="184"/>
      <c r="N14" s="287"/>
      <c r="O14" s="289">
        <f>'Prihvatljivi troškovi'!E14-L14</f>
        <v>0</v>
      </c>
    </row>
    <row r="15" spans="1:15" ht="21" customHeight="1" x14ac:dyDescent="0.2">
      <c r="A15" s="17" t="s">
        <v>56</v>
      </c>
      <c r="B15" s="171"/>
      <c r="C15" s="164"/>
      <c r="D15" s="164"/>
      <c r="E15" s="165"/>
      <c r="F15" s="166"/>
      <c r="G15" s="164"/>
      <c r="H15" s="164"/>
      <c r="I15" s="167"/>
      <c r="J15" s="168"/>
      <c r="K15" s="169"/>
      <c r="L15" s="114">
        <f>+SUM(B15:K15)</f>
        <v>0</v>
      </c>
      <c r="M15" s="170"/>
      <c r="N15" s="287" t="str">
        <f>IF(L15='Prihvatljivi troškovi'!E15,"TOČNO","ISPRAVITI")</f>
        <v>TOČNO</v>
      </c>
      <c r="O15" s="289">
        <f>'Prihvatljivi troškovi'!E15-L15</f>
        <v>0</v>
      </c>
    </row>
    <row r="16" spans="1:15" ht="21" customHeight="1" x14ac:dyDescent="0.2">
      <c r="A16" s="17" t="s">
        <v>57</v>
      </c>
      <c r="B16" s="171"/>
      <c r="C16" s="164"/>
      <c r="D16" s="164"/>
      <c r="E16" s="165"/>
      <c r="F16" s="166"/>
      <c r="G16" s="164"/>
      <c r="H16" s="164"/>
      <c r="I16" s="167"/>
      <c r="J16" s="168"/>
      <c r="K16" s="169"/>
      <c r="L16" s="114">
        <f>+SUM(B16:K16)</f>
        <v>0</v>
      </c>
      <c r="M16" s="170"/>
      <c r="N16" s="287" t="str">
        <f>IF(L16='Prihvatljivi troškovi'!E16,"TOČNO","ISPRAVITI")</f>
        <v>TOČNO</v>
      </c>
      <c r="O16" s="289">
        <f>'Prihvatljivi troškovi'!E16-L16</f>
        <v>0</v>
      </c>
    </row>
    <row r="17" spans="1:15" ht="21" customHeight="1" x14ac:dyDescent="0.2">
      <c r="A17" s="18" t="s">
        <v>79</v>
      </c>
      <c r="B17" s="140"/>
      <c r="C17" s="141"/>
      <c r="D17" s="141"/>
      <c r="E17" s="142"/>
      <c r="F17" s="172"/>
      <c r="G17" s="141"/>
      <c r="H17" s="141"/>
      <c r="I17" s="173"/>
      <c r="J17" s="174"/>
      <c r="K17" s="175"/>
      <c r="L17" s="115">
        <f>SUM(L15:L16)</f>
        <v>0</v>
      </c>
      <c r="M17" s="176"/>
      <c r="N17" s="287" t="str">
        <f>IF(L17='Prihvatljivi troškovi'!E17,"TOČNO","ISPRAVITI")</f>
        <v>TOČNO</v>
      </c>
      <c r="O17" s="289">
        <f>'Prihvatljivi troškovi'!E17-L17</f>
        <v>0</v>
      </c>
    </row>
    <row r="18" spans="1:15" ht="21" customHeight="1" x14ac:dyDescent="0.2">
      <c r="A18" s="20" t="s">
        <v>58</v>
      </c>
      <c r="B18" s="128"/>
      <c r="C18" s="129"/>
      <c r="D18" s="129"/>
      <c r="E18" s="130"/>
      <c r="F18" s="151"/>
      <c r="G18" s="129"/>
      <c r="H18" s="129"/>
      <c r="I18" s="185"/>
      <c r="J18" s="186"/>
      <c r="K18" s="187"/>
      <c r="L18" s="117"/>
      <c r="M18" s="188"/>
      <c r="N18" s="287"/>
      <c r="O18" s="289">
        <f>'Prihvatljivi troškovi'!E18-L18</f>
        <v>0</v>
      </c>
    </row>
    <row r="19" spans="1:15" ht="21" customHeight="1" x14ac:dyDescent="0.2">
      <c r="A19" s="17" t="s">
        <v>80</v>
      </c>
      <c r="B19" s="171"/>
      <c r="C19" s="164"/>
      <c r="D19" s="164"/>
      <c r="E19" s="165"/>
      <c r="F19" s="166"/>
      <c r="G19" s="164"/>
      <c r="H19" s="164"/>
      <c r="I19" s="167"/>
      <c r="J19" s="168"/>
      <c r="K19" s="169"/>
      <c r="L19" s="114">
        <f t="shared" ref="L19:L24" si="0">+SUM(B19:K19)</f>
        <v>0</v>
      </c>
      <c r="M19" s="170"/>
      <c r="N19" s="287" t="str">
        <f>IF(L19='Prihvatljivi troškovi'!E19,"TOČNO","ISPRAVITI")</f>
        <v>TOČNO</v>
      </c>
      <c r="O19" s="289">
        <f>'Prihvatljivi troškovi'!E19-L19</f>
        <v>0</v>
      </c>
    </row>
    <row r="20" spans="1:15" ht="21" customHeight="1" x14ac:dyDescent="0.2">
      <c r="A20" s="17" t="s">
        <v>81</v>
      </c>
      <c r="B20" s="171"/>
      <c r="C20" s="164"/>
      <c r="D20" s="164"/>
      <c r="E20" s="165"/>
      <c r="F20" s="166"/>
      <c r="G20" s="164"/>
      <c r="H20" s="164"/>
      <c r="I20" s="167"/>
      <c r="J20" s="168"/>
      <c r="K20" s="169"/>
      <c r="L20" s="114">
        <f t="shared" si="0"/>
        <v>0</v>
      </c>
      <c r="M20" s="170"/>
      <c r="N20" s="287" t="str">
        <f>IF(L20='Prihvatljivi troškovi'!E20,"TOČNO","ISPRAVITI")</f>
        <v>TOČNO</v>
      </c>
      <c r="O20" s="289">
        <f>'Prihvatljivi troškovi'!E20-L20</f>
        <v>0</v>
      </c>
    </row>
    <row r="21" spans="1:15" ht="21" customHeight="1" x14ac:dyDescent="0.2">
      <c r="A21" s="17" t="s">
        <v>82</v>
      </c>
      <c r="B21" s="171"/>
      <c r="C21" s="164"/>
      <c r="D21" s="164"/>
      <c r="E21" s="165"/>
      <c r="F21" s="166"/>
      <c r="G21" s="164"/>
      <c r="H21" s="164"/>
      <c r="I21" s="167"/>
      <c r="J21" s="168"/>
      <c r="K21" s="169"/>
      <c r="L21" s="114">
        <f t="shared" si="0"/>
        <v>0</v>
      </c>
      <c r="M21" s="170"/>
      <c r="N21" s="287" t="str">
        <f>IF(L21='Prihvatljivi troškovi'!E21,"TOČNO","ISPRAVITI")</f>
        <v>TOČNO</v>
      </c>
      <c r="O21" s="289">
        <f>'Prihvatljivi troškovi'!E21-L21</f>
        <v>0</v>
      </c>
    </row>
    <row r="22" spans="1:15" ht="21" customHeight="1" x14ac:dyDescent="0.2">
      <c r="A22" s="17" t="s">
        <v>83</v>
      </c>
      <c r="B22" s="171"/>
      <c r="C22" s="164"/>
      <c r="D22" s="164"/>
      <c r="E22" s="165"/>
      <c r="F22" s="166"/>
      <c r="G22" s="164"/>
      <c r="H22" s="164"/>
      <c r="I22" s="167"/>
      <c r="J22" s="168"/>
      <c r="K22" s="169"/>
      <c r="L22" s="114">
        <f t="shared" si="0"/>
        <v>0</v>
      </c>
      <c r="M22" s="170"/>
      <c r="N22" s="287" t="str">
        <f>IF(L22='Prihvatljivi troškovi'!E22,"TOČNO","ISPRAVITI")</f>
        <v>TOČNO</v>
      </c>
      <c r="O22" s="289">
        <f>'Prihvatljivi troškovi'!E22-L22</f>
        <v>0</v>
      </c>
    </row>
    <row r="23" spans="1:15" ht="21" customHeight="1" x14ac:dyDescent="0.2">
      <c r="A23" s="17" t="s">
        <v>84</v>
      </c>
      <c r="B23" s="171"/>
      <c r="C23" s="164"/>
      <c r="D23" s="164"/>
      <c r="E23" s="165"/>
      <c r="F23" s="166"/>
      <c r="G23" s="164"/>
      <c r="H23" s="164"/>
      <c r="I23" s="167"/>
      <c r="J23" s="168"/>
      <c r="K23" s="169"/>
      <c r="L23" s="114">
        <f t="shared" si="0"/>
        <v>0</v>
      </c>
      <c r="M23" s="170"/>
      <c r="N23" s="287" t="str">
        <f>IF(L23='Prihvatljivi troškovi'!E23,"TOČNO","ISPRAVITI")</f>
        <v>TOČNO</v>
      </c>
      <c r="O23" s="289">
        <f>'Prihvatljivi troškovi'!E23-L23</f>
        <v>0</v>
      </c>
    </row>
    <row r="24" spans="1:15" ht="21" customHeight="1" x14ac:dyDescent="0.2">
      <c r="A24" s="17" t="s">
        <v>85</v>
      </c>
      <c r="B24" s="171"/>
      <c r="C24" s="164"/>
      <c r="D24" s="164"/>
      <c r="E24" s="165"/>
      <c r="F24" s="166"/>
      <c r="G24" s="164"/>
      <c r="H24" s="164"/>
      <c r="I24" s="167"/>
      <c r="J24" s="168"/>
      <c r="K24" s="169"/>
      <c r="L24" s="114">
        <f t="shared" si="0"/>
        <v>0</v>
      </c>
      <c r="M24" s="170"/>
      <c r="N24" s="287" t="str">
        <f>IF(L24='Prihvatljivi troškovi'!E24,"TOČNO","ISPRAVITI")</f>
        <v>TOČNO</v>
      </c>
      <c r="O24" s="289">
        <f>'Prihvatljivi troškovi'!E24-L24</f>
        <v>0</v>
      </c>
    </row>
    <row r="25" spans="1:15" ht="21" customHeight="1" x14ac:dyDescent="0.2">
      <c r="A25" s="18" t="s">
        <v>125</v>
      </c>
      <c r="B25" s="140"/>
      <c r="C25" s="141"/>
      <c r="D25" s="141"/>
      <c r="E25" s="142"/>
      <c r="F25" s="172"/>
      <c r="G25" s="141"/>
      <c r="H25" s="141"/>
      <c r="I25" s="173"/>
      <c r="J25" s="174"/>
      <c r="K25" s="175"/>
      <c r="L25" s="115">
        <f>SUM(L19:L24)</f>
        <v>0</v>
      </c>
      <c r="M25" s="176"/>
      <c r="N25" s="287" t="str">
        <f>IF(L25='Prihvatljivi troškovi'!E25,"TOČNO","ISPRAVITI")</f>
        <v>TOČNO</v>
      </c>
      <c r="O25" s="289">
        <f>'Prihvatljivi troškovi'!E25-L25</f>
        <v>0</v>
      </c>
    </row>
    <row r="26" spans="1:15" ht="21" customHeight="1" x14ac:dyDescent="0.2">
      <c r="A26" s="20" t="s">
        <v>89</v>
      </c>
      <c r="B26" s="128"/>
      <c r="C26" s="129"/>
      <c r="D26" s="129"/>
      <c r="E26" s="130"/>
      <c r="F26" s="151"/>
      <c r="G26" s="129"/>
      <c r="H26" s="129"/>
      <c r="I26" s="185"/>
      <c r="J26" s="186"/>
      <c r="K26" s="187"/>
      <c r="L26" s="117"/>
      <c r="M26" s="188"/>
      <c r="N26" s="287"/>
      <c r="O26" s="289">
        <f>'Prihvatljivi troškovi'!E26-L26</f>
        <v>0</v>
      </c>
    </row>
    <row r="27" spans="1:15" ht="21" customHeight="1" x14ac:dyDescent="0.2">
      <c r="A27" s="17" t="s">
        <v>86</v>
      </c>
      <c r="B27" s="171"/>
      <c r="C27" s="164"/>
      <c r="D27" s="164"/>
      <c r="E27" s="165"/>
      <c r="F27" s="166"/>
      <c r="G27" s="164"/>
      <c r="H27" s="164"/>
      <c r="I27" s="167"/>
      <c r="J27" s="168"/>
      <c r="K27" s="169"/>
      <c r="L27" s="114">
        <f>+SUM(B27:K27)</f>
        <v>0</v>
      </c>
      <c r="M27" s="170"/>
      <c r="N27" s="287" t="str">
        <f>IF(L27='Prihvatljivi troškovi'!E27,"TOČNO","ISPRAVITI")</f>
        <v>TOČNO</v>
      </c>
      <c r="O27" s="289">
        <f>'Prihvatljivi troškovi'!E27-L27</f>
        <v>0</v>
      </c>
    </row>
    <row r="28" spans="1:15" ht="21" customHeight="1" x14ac:dyDescent="0.2">
      <c r="A28" s="17" t="s">
        <v>87</v>
      </c>
      <c r="B28" s="171"/>
      <c r="C28" s="164"/>
      <c r="D28" s="164"/>
      <c r="E28" s="165"/>
      <c r="F28" s="166"/>
      <c r="G28" s="164"/>
      <c r="H28" s="164"/>
      <c r="I28" s="167"/>
      <c r="J28" s="168"/>
      <c r="K28" s="169"/>
      <c r="L28" s="114">
        <f>+SUM(B28:K28)</f>
        <v>0</v>
      </c>
      <c r="M28" s="170"/>
      <c r="N28" s="287" t="str">
        <f>IF(L28='Prihvatljivi troškovi'!E28,"TOČNO","ISPRAVITI")</f>
        <v>TOČNO</v>
      </c>
      <c r="O28" s="289">
        <f>'Prihvatljivi troškovi'!E28-L28</f>
        <v>0</v>
      </c>
    </row>
    <row r="29" spans="1:15" ht="21" customHeight="1" x14ac:dyDescent="0.2">
      <c r="A29" s="17" t="s">
        <v>88</v>
      </c>
      <c r="B29" s="171"/>
      <c r="C29" s="164"/>
      <c r="D29" s="164"/>
      <c r="E29" s="165"/>
      <c r="F29" s="166"/>
      <c r="G29" s="164"/>
      <c r="H29" s="164"/>
      <c r="I29" s="167"/>
      <c r="J29" s="168"/>
      <c r="K29" s="169"/>
      <c r="L29" s="114">
        <f>+SUM(B29:K29)</f>
        <v>0</v>
      </c>
      <c r="M29" s="170"/>
      <c r="N29" s="287" t="str">
        <f>IF(L29='Prihvatljivi troškovi'!E29,"TOČNO","ISPRAVITI")</f>
        <v>TOČNO</v>
      </c>
      <c r="O29" s="289">
        <f>'Prihvatljivi troškovi'!E29-L29</f>
        <v>0</v>
      </c>
    </row>
    <row r="30" spans="1:15" ht="21" customHeight="1" x14ac:dyDescent="0.2">
      <c r="A30" s="18" t="s">
        <v>38</v>
      </c>
      <c r="B30" s="140"/>
      <c r="C30" s="141"/>
      <c r="D30" s="141"/>
      <c r="E30" s="142"/>
      <c r="F30" s="172"/>
      <c r="G30" s="141"/>
      <c r="H30" s="141"/>
      <c r="I30" s="173"/>
      <c r="J30" s="174"/>
      <c r="K30" s="175"/>
      <c r="L30" s="115">
        <f>SUM(L27:L29)</f>
        <v>0</v>
      </c>
      <c r="M30" s="176"/>
      <c r="N30" s="287" t="str">
        <f>IF(L30='Prihvatljivi troškovi'!E30,"TOČNO","ISPRAVITI")</f>
        <v>TOČNO</v>
      </c>
      <c r="O30" s="289">
        <f>'Prihvatljivi troškovi'!E30-L30</f>
        <v>0</v>
      </c>
    </row>
    <row r="31" spans="1:15" ht="21" customHeight="1" x14ac:dyDescent="0.2">
      <c r="A31" s="20" t="s">
        <v>93</v>
      </c>
      <c r="B31" s="128"/>
      <c r="C31" s="129"/>
      <c r="D31" s="129"/>
      <c r="E31" s="130"/>
      <c r="F31" s="151"/>
      <c r="G31" s="129"/>
      <c r="H31" s="129"/>
      <c r="I31" s="185"/>
      <c r="J31" s="186"/>
      <c r="K31" s="187"/>
      <c r="L31" s="117"/>
      <c r="M31" s="188"/>
      <c r="N31" s="287"/>
      <c r="O31" s="289">
        <f>'Prihvatljivi troškovi'!E31-L31</f>
        <v>0</v>
      </c>
    </row>
    <row r="32" spans="1:15" ht="21" customHeight="1" x14ac:dyDescent="0.2">
      <c r="A32" s="21" t="s">
        <v>90</v>
      </c>
      <c r="B32" s="134"/>
      <c r="C32" s="135"/>
      <c r="D32" s="135"/>
      <c r="E32" s="136"/>
      <c r="F32" s="189"/>
      <c r="G32" s="135"/>
      <c r="H32" s="135"/>
      <c r="I32" s="190"/>
      <c r="J32" s="191"/>
      <c r="K32" s="192"/>
      <c r="L32" s="114">
        <f>+SUM(B32:K32)</f>
        <v>0</v>
      </c>
      <c r="M32" s="193"/>
      <c r="N32" s="287" t="str">
        <f>IF(L32='Prihvatljivi troškovi'!E32,"TOČNO","ISPRAVITI")</f>
        <v>TOČNO</v>
      </c>
      <c r="O32" s="289">
        <f>'Prihvatljivi troškovi'!E32-L32</f>
        <v>0</v>
      </c>
    </row>
    <row r="33" spans="1:15" ht="21" customHeight="1" x14ac:dyDescent="0.2">
      <c r="A33" s="22" t="s">
        <v>91</v>
      </c>
      <c r="B33" s="134"/>
      <c r="C33" s="135"/>
      <c r="D33" s="135"/>
      <c r="E33" s="136"/>
      <c r="F33" s="189"/>
      <c r="G33" s="135"/>
      <c r="H33" s="135"/>
      <c r="I33" s="194"/>
      <c r="J33" s="195"/>
      <c r="K33" s="196"/>
      <c r="L33" s="114">
        <f>+SUM(B33:K33)</f>
        <v>0</v>
      </c>
      <c r="M33" s="197"/>
      <c r="N33" s="287" t="str">
        <f>IF(L33='Prihvatljivi troškovi'!E33,"TOČNO","ISPRAVITI")</f>
        <v>TOČNO</v>
      </c>
      <c r="O33" s="289">
        <f>'Prihvatljivi troškovi'!E33-L33</f>
        <v>0</v>
      </c>
    </row>
    <row r="34" spans="1:15" ht="12.75" x14ac:dyDescent="0.2">
      <c r="A34" s="22" t="s">
        <v>92</v>
      </c>
      <c r="B34" s="134"/>
      <c r="C34" s="135"/>
      <c r="D34" s="135"/>
      <c r="E34" s="136"/>
      <c r="F34" s="189"/>
      <c r="G34" s="135"/>
      <c r="H34" s="135"/>
      <c r="I34" s="194"/>
      <c r="J34" s="195"/>
      <c r="K34" s="196"/>
      <c r="L34" s="114">
        <f>+SUM(B34:K34)</f>
        <v>0</v>
      </c>
      <c r="M34" s="197"/>
      <c r="N34" s="287" t="str">
        <f>IF(L34='Prihvatljivi troškovi'!E34,"TOČNO","ISPRAVITI")</f>
        <v>TOČNO</v>
      </c>
      <c r="O34" s="289">
        <f>'Prihvatljivi troškovi'!E34-L34</f>
        <v>0</v>
      </c>
    </row>
    <row r="35" spans="1:15" ht="21" customHeight="1" x14ac:dyDescent="0.2">
      <c r="A35" s="18" t="s">
        <v>94</v>
      </c>
      <c r="B35" s="140"/>
      <c r="C35" s="141"/>
      <c r="D35" s="141"/>
      <c r="E35" s="142"/>
      <c r="F35" s="172"/>
      <c r="G35" s="141"/>
      <c r="H35" s="141"/>
      <c r="I35" s="173"/>
      <c r="J35" s="174"/>
      <c r="K35" s="175"/>
      <c r="L35" s="115">
        <f>SUM(L32:L34)</f>
        <v>0</v>
      </c>
      <c r="M35" s="176"/>
      <c r="N35" s="287" t="str">
        <f>IF(L35='Prihvatljivi troškovi'!E35,"TOČNO","ISPRAVITI")</f>
        <v>TOČNO</v>
      </c>
      <c r="O35" s="289">
        <f>'Prihvatljivi troškovi'!E35-L35</f>
        <v>0</v>
      </c>
    </row>
    <row r="36" spans="1:15" ht="21" customHeight="1" x14ac:dyDescent="0.2">
      <c r="A36" s="20" t="s">
        <v>95</v>
      </c>
      <c r="B36" s="128"/>
      <c r="C36" s="129"/>
      <c r="D36" s="129"/>
      <c r="E36" s="130"/>
      <c r="F36" s="151"/>
      <c r="G36" s="129"/>
      <c r="H36" s="129"/>
      <c r="I36" s="185"/>
      <c r="J36" s="186"/>
      <c r="K36" s="187"/>
      <c r="L36" s="117"/>
      <c r="M36" s="188"/>
      <c r="N36" s="287"/>
      <c r="O36" s="289">
        <f>'Prihvatljivi troškovi'!E36-L36</f>
        <v>0</v>
      </c>
    </row>
    <row r="37" spans="1:15" ht="21" customHeight="1" x14ac:dyDescent="0.2">
      <c r="A37" s="22" t="s">
        <v>96</v>
      </c>
      <c r="B37" s="134"/>
      <c r="C37" s="135"/>
      <c r="D37" s="135"/>
      <c r="E37" s="136"/>
      <c r="F37" s="189"/>
      <c r="G37" s="135"/>
      <c r="H37" s="135"/>
      <c r="I37" s="194"/>
      <c r="J37" s="195"/>
      <c r="K37" s="196"/>
      <c r="L37" s="114">
        <f>+SUM(B37:K37)</f>
        <v>0</v>
      </c>
      <c r="M37" s="197"/>
      <c r="N37" s="287" t="str">
        <f>IF(L37='Prihvatljivi troškovi'!E37,"TOČNO","ISPRAVITI")</f>
        <v>TOČNO</v>
      </c>
      <c r="O37" s="289">
        <f>'Prihvatljivi troškovi'!E37-L37</f>
        <v>0</v>
      </c>
    </row>
    <row r="38" spans="1:15" ht="21" customHeight="1" x14ac:dyDescent="0.2">
      <c r="A38" s="22" t="s">
        <v>97</v>
      </c>
      <c r="B38" s="134"/>
      <c r="C38" s="135"/>
      <c r="D38" s="135"/>
      <c r="E38" s="136"/>
      <c r="F38" s="189"/>
      <c r="G38" s="135"/>
      <c r="H38" s="135"/>
      <c r="I38" s="194"/>
      <c r="J38" s="195"/>
      <c r="K38" s="196"/>
      <c r="L38" s="114">
        <f>+SUM(B38:K38)</f>
        <v>0</v>
      </c>
      <c r="M38" s="197"/>
      <c r="N38" s="287" t="str">
        <f>IF(L38='Prihvatljivi troškovi'!E38,"TOČNO","ISPRAVITI")</f>
        <v>TOČNO</v>
      </c>
      <c r="O38" s="289">
        <f>'Prihvatljivi troškovi'!E38-L38</f>
        <v>0</v>
      </c>
    </row>
    <row r="39" spans="1:15" ht="21" customHeight="1" x14ac:dyDescent="0.2">
      <c r="A39" s="22" t="s">
        <v>98</v>
      </c>
      <c r="B39" s="134"/>
      <c r="C39" s="135"/>
      <c r="D39" s="135"/>
      <c r="E39" s="136"/>
      <c r="F39" s="189"/>
      <c r="G39" s="135"/>
      <c r="H39" s="135"/>
      <c r="I39" s="194"/>
      <c r="J39" s="195"/>
      <c r="K39" s="196"/>
      <c r="L39" s="114">
        <f>+SUM(B39:K39)</f>
        <v>0</v>
      </c>
      <c r="M39" s="197"/>
      <c r="N39" s="287" t="str">
        <f>IF(L39='Prihvatljivi troškovi'!E39,"TOČNO","ISPRAVITI")</f>
        <v>TOČNO</v>
      </c>
      <c r="O39" s="289">
        <f>'Prihvatljivi troškovi'!E39-L39</f>
        <v>0</v>
      </c>
    </row>
    <row r="40" spans="1:15" ht="21" customHeight="1" x14ac:dyDescent="0.2">
      <c r="A40" s="22" t="s">
        <v>99</v>
      </c>
      <c r="B40" s="134"/>
      <c r="C40" s="135"/>
      <c r="D40" s="135"/>
      <c r="E40" s="136"/>
      <c r="F40" s="189"/>
      <c r="G40" s="135"/>
      <c r="H40" s="135"/>
      <c r="I40" s="194"/>
      <c r="J40" s="195"/>
      <c r="K40" s="196"/>
      <c r="L40" s="114">
        <f>+SUM(B40:K40)</f>
        <v>0</v>
      </c>
      <c r="M40" s="197"/>
      <c r="N40" s="287" t="str">
        <f>IF(L40='Prihvatljivi troškovi'!E40,"TOČNO","ISPRAVITI")</f>
        <v>TOČNO</v>
      </c>
      <c r="O40" s="289">
        <f>'Prihvatljivi troškovi'!E40-L40</f>
        <v>0</v>
      </c>
    </row>
    <row r="41" spans="1:15" ht="21" customHeight="1" x14ac:dyDescent="0.2">
      <c r="A41" s="18" t="s">
        <v>126</v>
      </c>
      <c r="B41" s="140"/>
      <c r="C41" s="141"/>
      <c r="D41" s="141"/>
      <c r="E41" s="142"/>
      <c r="F41" s="172"/>
      <c r="G41" s="141"/>
      <c r="H41" s="141"/>
      <c r="I41" s="173"/>
      <c r="J41" s="174"/>
      <c r="K41" s="175"/>
      <c r="L41" s="115">
        <f>SUM(L38:L40)</f>
        <v>0</v>
      </c>
      <c r="M41" s="176"/>
      <c r="N41" s="287" t="str">
        <f>IF(L41='Prihvatljivi troškovi'!E41,"TOČNO","ISPRAVITI")</f>
        <v>TOČNO</v>
      </c>
      <c r="O41" s="289">
        <f>'Prihvatljivi troškovi'!E41-L41</f>
        <v>0</v>
      </c>
    </row>
    <row r="42" spans="1:15" ht="21" customHeight="1" x14ac:dyDescent="0.2">
      <c r="A42" s="20" t="s">
        <v>108</v>
      </c>
      <c r="B42" s="128"/>
      <c r="C42" s="129"/>
      <c r="D42" s="129"/>
      <c r="E42" s="130"/>
      <c r="F42" s="151"/>
      <c r="G42" s="129"/>
      <c r="H42" s="129"/>
      <c r="I42" s="181"/>
      <c r="J42" s="182"/>
      <c r="K42" s="183"/>
      <c r="L42" s="117"/>
      <c r="M42" s="184"/>
      <c r="N42" s="287"/>
      <c r="O42" s="289">
        <f>'Prihvatljivi troškovi'!E42-L42</f>
        <v>0</v>
      </c>
    </row>
    <row r="43" spans="1:15" ht="21" customHeight="1" x14ac:dyDescent="0.2">
      <c r="A43" s="23" t="s">
        <v>100</v>
      </c>
      <c r="B43" s="198"/>
      <c r="C43" s="199"/>
      <c r="D43" s="199"/>
      <c r="E43" s="200"/>
      <c r="F43" s="201"/>
      <c r="G43" s="199"/>
      <c r="H43" s="199"/>
      <c r="I43" s="202"/>
      <c r="J43" s="203"/>
      <c r="K43" s="204"/>
      <c r="L43" s="114">
        <f>+SUM(B43:K43)</f>
        <v>0</v>
      </c>
      <c r="M43" s="205"/>
      <c r="N43" s="287" t="str">
        <f>IF(L43='Prihvatljivi troškovi'!E43,"TOČNO","ISPRAVITI")</f>
        <v>TOČNO</v>
      </c>
      <c r="O43" s="289">
        <f>'Prihvatljivi troškovi'!E43-L43</f>
        <v>0</v>
      </c>
    </row>
    <row r="44" spans="1:15" ht="21" customHeight="1" x14ac:dyDescent="0.2">
      <c r="A44" s="23" t="s">
        <v>112</v>
      </c>
      <c r="B44" s="198"/>
      <c r="C44" s="199"/>
      <c r="D44" s="199"/>
      <c r="E44" s="200"/>
      <c r="F44" s="201"/>
      <c r="G44" s="199"/>
      <c r="H44" s="199"/>
      <c r="I44" s="202"/>
      <c r="J44" s="203"/>
      <c r="K44" s="204"/>
      <c r="L44" s="114">
        <f>+SUM(B44:K44)</f>
        <v>0</v>
      </c>
      <c r="M44" s="205"/>
      <c r="N44" s="287" t="str">
        <f>IF(L44='Prihvatljivi troškovi'!E44,"TOČNO","ISPRAVITI")</f>
        <v>TOČNO</v>
      </c>
      <c r="O44" s="289">
        <f>'Prihvatljivi troškovi'!E44-L44</f>
        <v>0</v>
      </c>
    </row>
    <row r="45" spans="1:15" ht="21" customHeight="1" x14ac:dyDescent="0.2">
      <c r="A45" s="23" t="s">
        <v>113</v>
      </c>
      <c r="B45" s="198"/>
      <c r="C45" s="199"/>
      <c r="D45" s="199"/>
      <c r="E45" s="200"/>
      <c r="F45" s="201"/>
      <c r="G45" s="199"/>
      <c r="H45" s="199"/>
      <c r="I45" s="202"/>
      <c r="J45" s="203"/>
      <c r="K45" s="204"/>
      <c r="L45" s="114">
        <f>+SUM(B45:K45)</f>
        <v>0</v>
      </c>
      <c r="M45" s="205"/>
      <c r="N45" s="287" t="str">
        <f>IF(L45='Prihvatljivi troškovi'!E45,"TOČNO","ISPRAVITI")</f>
        <v>TOČNO</v>
      </c>
      <c r="O45" s="289">
        <f>'Prihvatljivi troškovi'!E45-L45</f>
        <v>0</v>
      </c>
    </row>
    <row r="46" spans="1:15" ht="21" customHeight="1" x14ac:dyDescent="0.2">
      <c r="A46" s="23" t="s">
        <v>59</v>
      </c>
      <c r="B46" s="198"/>
      <c r="C46" s="199"/>
      <c r="D46" s="199"/>
      <c r="E46" s="200"/>
      <c r="F46" s="201"/>
      <c r="G46" s="199"/>
      <c r="H46" s="199"/>
      <c r="I46" s="202"/>
      <c r="J46" s="203"/>
      <c r="K46" s="204"/>
      <c r="L46" s="114">
        <f>+SUM(B46:K46)</f>
        <v>0</v>
      </c>
      <c r="M46" s="205"/>
      <c r="N46" s="287" t="str">
        <f>IF(L46='Prihvatljivi troškovi'!E46,"TOČNO","ISPRAVITI")</f>
        <v>TOČNO</v>
      </c>
      <c r="O46" s="289">
        <f>'Prihvatljivi troškovi'!E46-L46</f>
        <v>0</v>
      </c>
    </row>
    <row r="47" spans="1:15" ht="21" customHeight="1" x14ac:dyDescent="0.2">
      <c r="A47" s="18" t="s">
        <v>110</v>
      </c>
      <c r="B47" s="140"/>
      <c r="C47" s="141"/>
      <c r="D47" s="141"/>
      <c r="E47" s="142"/>
      <c r="F47" s="172"/>
      <c r="G47" s="141"/>
      <c r="H47" s="141"/>
      <c r="I47" s="173"/>
      <c r="J47" s="174"/>
      <c r="K47" s="175"/>
      <c r="L47" s="115">
        <f>SUM(L43:L46)</f>
        <v>0</v>
      </c>
      <c r="M47" s="176"/>
      <c r="N47" s="287" t="str">
        <f>IF(L47='Prihvatljivi troškovi'!E47,"TOČNO","ISPRAVITI")</f>
        <v>TOČNO</v>
      </c>
      <c r="O47" s="289">
        <f>'Prihvatljivi troškovi'!E47-L47</f>
        <v>0</v>
      </c>
    </row>
    <row r="48" spans="1:15" ht="21" customHeight="1" x14ac:dyDescent="0.2">
      <c r="A48" s="20" t="s">
        <v>109</v>
      </c>
      <c r="B48" s="128"/>
      <c r="C48" s="129"/>
      <c r="D48" s="129"/>
      <c r="E48" s="130"/>
      <c r="F48" s="151"/>
      <c r="G48" s="129"/>
      <c r="H48" s="129"/>
      <c r="I48" s="181"/>
      <c r="J48" s="182"/>
      <c r="K48" s="183"/>
      <c r="L48" s="117"/>
      <c r="M48" s="184"/>
      <c r="N48" s="287"/>
      <c r="O48" s="289">
        <f>'Prihvatljivi troškovi'!E48-L48</f>
        <v>0</v>
      </c>
    </row>
    <row r="49" spans="1:15" ht="21" customHeight="1" x14ac:dyDescent="0.2">
      <c r="A49" s="23" t="s">
        <v>135</v>
      </c>
      <c r="B49" s="198"/>
      <c r="C49" s="199"/>
      <c r="D49" s="199"/>
      <c r="E49" s="200"/>
      <c r="F49" s="201"/>
      <c r="G49" s="199"/>
      <c r="H49" s="199"/>
      <c r="I49" s="202"/>
      <c r="J49" s="203"/>
      <c r="K49" s="204"/>
      <c r="L49" s="114">
        <f>+SUM(B49:K49)</f>
        <v>0</v>
      </c>
      <c r="M49" s="205"/>
      <c r="N49" s="287" t="str">
        <f>IF(L49='Prihvatljivi troškovi'!E49,"TOČNO","ISPRAVITI")</f>
        <v>TOČNO</v>
      </c>
      <c r="O49" s="289">
        <f>'Prihvatljivi troškovi'!E49-L49</f>
        <v>0</v>
      </c>
    </row>
    <row r="50" spans="1:15" ht="21" customHeight="1" x14ac:dyDescent="0.2">
      <c r="A50" s="23" t="s">
        <v>115</v>
      </c>
      <c r="B50" s="198"/>
      <c r="C50" s="199"/>
      <c r="D50" s="199"/>
      <c r="E50" s="200"/>
      <c r="F50" s="201"/>
      <c r="G50" s="199"/>
      <c r="H50" s="199"/>
      <c r="I50" s="202"/>
      <c r="J50" s="203"/>
      <c r="K50" s="204"/>
      <c r="L50" s="114">
        <f>+SUM(B50:K50)</f>
        <v>0</v>
      </c>
      <c r="M50" s="205"/>
      <c r="N50" s="287" t="str">
        <f>IF(L50='Prihvatljivi troškovi'!E50,"TOČNO","ISPRAVITI")</f>
        <v>TOČNO</v>
      </c>
      <c r="O50" s="289">
        <f>'Prihvatljivi troškovi'!E50-L50</f>
        <v>0</v>
      </c>
    </row>
    <row r="51" spans="1:15" ht="21" customHeight="1" x14ac:dyDescent="0.2">
      <c r="A51" s="23" t="s">
        <v>114</v>
      </c>
      <c r="B51" s="198"/>
      <c r="C51" s="199"/>
      <c r="D51" s="199"/>
      <c r="E51" s="200"/>
      <c r="F51" s="201"/>
      <c r="G51" s="199"/>
      <c r="H51" s="199"/>
      <c r="I51" s="202"/>
      <c r="J51" s="203"/>
      <c r="K51" s="204"/>
      <c r="L51" s="114">
        <f>+SUM(B51:K51)</f>
        <v>0</v>
      </c>
      <c r="M51" s="205"/>
      <c r="N51" s="287" t="str">
        <f>IF(L51='Prihvatljivi troškovi'!E51,"TOČNO","ISPRAVITI")</f>
        <v>TOČNO</v>
      </c>
      <c r="O51" s="289">
        <f>'Prihvatljivi troškovi'!E51-L51</f>
        <v>0</v>
      </c>
    </row>
    <row r="52" spans="1:15" ht="21" customHeight="1" x14ac:dyDescent="0.2">
      <c r="A52" s="23" t="s">
        <v>101</v>
      </c>
      <c r="B52" s="198"/>
      <c r="C52" s="199"/>
      <c r="D52" s="199"/>
      <c r="E52" s="200"/>
      <c r="F52" s="201"/>
      <c r="G52" s="199"/>
      <c r="H52" s="199"/>
      <c r="I52" s="202"/>
      <c r="J52" s="203"/>
      <c r="K52" s="204"/>
      <c r="L52" s="114">
        <f>+SUM(B52:K52)</f>
        <v>0</v>
      </c>
      <c r="M52" s="205"/>
      <c r="N52" s="287" t="str">
        <f>IF(L52='Prihvatljivi troškovi'!E52,"TOČNO","ISPRAVITI")</f>
        <v>TOČNO</v>
      </c>
      <c r="O52" s="289">
        <f>'Prihvatljivi troškovi'!E52-L52</f>
        <v>0</v>
      </c>
    </row>
    <row r="53" spans="1:15" ht="21" customHeight="1" x14ac:dyDescent="0.2">
      <c r="A53" s="18" t="s">
        <v>111</v>
      </c>
      <c r="B53" s="140"/>
      <c r="C53" s="141"/>
      <c r="D53" s="141"/>
      <c r="E53" s="142"/>
      <c r="F53" s="172"/>
      <c r="G53" s="141"/>
      <c r="H53" s="141"/>
      <c r="I53" s="173"/>
      <c r="J53" s="174"/>
      <c r="K53" s="175"/>
      <c r="L53" s="115">
        <f>SUM(L49:L52)</f>
        <v>0</v>
      </c>
      <c r="M53" s="176"/>
      <c r="N53" s="287" t="str">
        <f>IF(L53='Prihvatljivi troškovi'!E53,"TOČNO","ISPRAVITI")</f>
        <v>TOČNO</v>
      </c>
      <c r="O53" s="289">
        <f>'Prihvatljivi troškovi'!E53-L53</f>
        <v>0</v>
      </c>
    </row>
    <row r="54" spans="1:15" ht="21" customHeight="1" x14ac:dyDescent="0.2">
      <c r="A54" s="20" t="s">
        <v>102</v>
      </c>
      <c r="B54" s="128"/>
      <c r="C54" s="129"/>
      <c r="D54" s="129"/>
      <c r="E54" s="130"/>
      <c r="F54" s="151"/>
      <c r="G54" s="129"/>
      <c r="H54" s="129"/>
      <c r="I54" s="185"/>
      <c r="J54" s="186"/>
      <c r="K54" s="187"/>
      <c r="L54" s="117">
        <f>+SUM(B54:K54)</f>
        <v>0</v>
      </c>
      <c r="M54" s="188"/>
      <c r="N54" s="287"/>
      <c r="O54" s="289">
        <f>'Prihvatljivi troškovi'!E54-L54</f>
        <v>0</v>
      </c>
    </row>
    <row r="55" spans="1:15" ht="21" customHeight="1" x14ac:dyDescent="0.2">
      <c r="A55" s="24" t="s">
        <v>103</v>
      </c>
      <c r="B55" s="148"/>
      <c r="C55" s="149"/>
      <c r="D55" s="149"/>
      <c r="E55" s="150"/>
      <c r="F55" s="206"/>
      <c r="G55" s="149"/>
      <c r="H55" s="149"/>
      <c r="I55" s="207"/>
      <c r="J55" s="208"/>
      <c r="K55" s="209"/>
      <c r="L55" s="114">
        <f>+SUM(B55:K55)</f>
        <v>0</v>
      </c>
      <c r="M55" s="210"/>
      <c r="N55" s="287" t="str">
        <f>IF(L55='Prihvatljivi troškovi'!E55,"TOČNO","ISPRAVITI")</f>
        <v>TOČNO</v>
      </c>
      <c r="O55" s="289">
        <f>'Prihvatljivi troškovi'!E55-L55</f>
        <v>0</v>
      </c>
    </row>
    <row r="56" spans="1:15" ht="25.5" customHeight="1" x14ac:dyDescent="0.2">
      <c r="A56" s="24" t="s">
        <v>104</v>
      </c>
      <c r="B56" s="148"/>
      <c r="C56" s="149"/>
      <c r="D56" s="149"/>
      <c r="E56" s="150"/>
      <c r="F56" s="206"/>
      <c r="G56" s="149"/>
      <c r="H56" s="149"/>
      <c r="I56" s="207"/>
      <c r="J56" s="208"/>
      <c r="K56" s="209"/>
      <c r="L56" s="114">
        <f>+SUM(B56:K56)</f>
        <v>0</v>
      </c>
      <c r="M56" s="210"/>
      <c r="N56" s="287" t="str">
        <f>IF(L56='Prihvatljivi troškovi'!E56,"TOČNO","ISPRAVITI")</f>
        <v>TOČNO</v>
      </c>
      <c r="O56" s="289">
        <f>'Prihvatljivi troškovi'!E56-L56</f>
        <v>0</v>
      </c>
    </row>
    <row r="57" spans="1:15" ht="21" customHeight="1" thickBot="1" x14ac:dyDescent="0.25">
      <c r="A57" s="30" t="s">
        <v>39</v>
      </c>
      <c r="B57" s="211"/>
      <c r="C57" s="212"/>
      <c r="D57" s="212"/>
      <c r="E57" s="213"/>
      <c r="F57" s="214"/>
      <c r="G57" s="212"/>
      <c r="H57" s="212"/>
      <c r="I57" s="215"/>
      <c r="J57" s="216"/>
      <c r="K57" s="217"/>
      <c r="L57" s="115">
        <f>SUM(L55:L56)</f>
        <v>0</v>
      </c>
      <c r="M57" s="176"/>
      <c r="N57" s="287" t="str">
        <f>IF(L57='Prihvatljivi troškovi'!E57,"TOČNO","ISPRAVITI")</f>
        <v>TOČNO</v>
      </c>
      <c r="O57" s="289">
        <f>'Prihvatljivi troškovi'!E57-L57</f>
        <v>0</v>
      </c>
    </row>
    <row r="58" spans="1:15" s="1" customFormat="1" ht="21" customHeight="1" thickBot="1" x14ac:dyDescent="0.25">
      <c r="A58" s="38" t="s">
        <v>105</v>
      </c>
      <c r="B58" s="101">
        <f t="shared" ref="B58:L58" si="1">SUM(B6+B13+B17+B25+B30+B35+B41+B47+B53+B57)</f>
        <v>0</v>
      </c>
      <c r="C58" s="102">
        <f t="shared" si="1"/>
        <v>0</v>
      </c>
      <c r="D58" s="102">
        <f t="shared" si="1"/>
        <v>0</v>
      </c>
      <c r="E58" s="103">
        <f t="shared" si="1"/>
        <v>0</v>
      </c>
      <c r="F58" s="104">
        <f t="shared" si="1"/>
        <v>0</v>
      </c>
      <c r="G58" s="102">
        <f t="shared" si="1"/>
        <v>0</v>
      </c>
      <c r="H58" s="102">
        <f t="shared" si="1"/>
        <v>0</v>
      </c>
      <c r="I58" s="105">
        <f t="shared" si="1"/>
        <v>0</v>
      </c>
      <c r="J58" s="101">
        <f t="shared" si="1"/>
        <v>0</v>
      </c>
      <c r="K58" s="103">
        <f t="shared" si="1"/>
        <v>0</v>
      </c>
      <c r="L58" s="113">
        <f t="shared" si="1"/>
        <v>0</v>
      </c>
      <c r="M58" s="218"/>
      <c r="N58" s="287" t="str">
        <f>IF(L58='Prihvatljivi troškovi'!E58,"TOČNO","ISPRAVITI")</f>
        <v>TOČNO</v>
      </c>
      <c r="O58" s="289">
        <f>'Prihvatljivi troškovi'!E58-L58</f>
        <v>0</v>
      </c>
    </row>
    <row r="59" spans="1:15" s="1" customFormat="1" ht="21" customHeight="1" x14ac:dyDescent="0.2">
      <c r="A59" s="32"/>
      <c r="B59" s="33"/>
      <c r="C59" s="34"/>
      <c r="D59" s="34"/>
      <c r="E59" s="35"/>
      <c r="F59" s="93"/>
      <c r="G59" s="36"/>
      <c r="H59" s="34"/>
      <c r="I59" s="94"/>
      <c r="J59" s="95"/>
      <c r="K59" s="37"/>
      <c r="L59" s="113"/>
      <c r="M59" s="98"/>
      <c r="N59" s="287"/>
      <c r="O59" s="289">
        <f>'Prihvatljivi troškovi'!E59-L59</f>
        <v>0</v>
      </c>
    </row>
    <row r="60" spans="1:15" ht="21" customHeight="1" thickBot="1" x14ac:dyDescent="0.25">
      <c r="A60" s="40" t="s">
        <v>127</v>
      </c>
      <c r="B60" s="79"/>
      <c r="C60" s="80"/>
      <c r="D60" s="80"/>
      <c r="E60" s="81"/>
      <c r="F60" s="82"/>
      <c r="G60" s="309" t="s">
        <v>44</v>
      </c>
      <c r="H60" s="310"/>
      <c r="I60" s="83">
        <v>0</v>
      </c>
      <c r="J60" s="84"/>
      <c r="K60" s="85"/>
      <c r="L60" s="112">
        <f>L58*I60</f>
        <v>0</v>
      </c>
      <c r="M60" s="99"/>
      <c r="N60" s="287" t="str">
        <f>IF(L60='Prihvatljivi troškovi'!E60,"TOČNO","ISPRAVITI")</f>
        <v>TOČNO</v>
      </c>
      <c r="O60" s="289">
        <f>'Prihvatljivi troškovi'!E60-L60</f>
        <v>0</v>
      </c>
    </row>
    <row r="61" spans="1:15" ht="21" customHeight="1" thickBot="1" x14ac:dyDescent="0.25">
      <c r="A61" s="44" t="s">
        <v>107</v>
      </c>
      <c r="B61" s="106">
        <f>B58*I60</f>
        <v>0</v>
      </c>
      <c r="C61" s="107">
        <f>C58*I60</f>
        <v>0</v>
      </c>
      <c r="D61" s="107">
        <f>D58*I60</f>
        <v>0</v>
      </c>
      <c r="E61" s="108">
        <f>E58*I60</f>
        <v>0</v>
      </c>
      <c r="F61" s="109">
        <f>F58*I60</f>
        <v>0</v>
      </c>
      <c r="G61" s="107">
        <f>G58*I60</f>
        <v>0</v>
      </c>
      <c r="H61" s="107">
        <f>H58*I60</f>
        <v>0</v>
      </c>
      <c r="I61" s="110">
        <f>I58*I60</f>
        <v>0</v>
      </c>
      <c r="J61" s="106">
        <f>J58*I60</f>
        <v>0</v>
      </c>
      <c r="K61" s="108">
        <f>K58*I60</f>
        <v>0</v>
      </c>
      <c r="L61" s="111">
        <f>+L58+L60</f>
        <v>0</v>
      </c>
      <c r="M61" s="219"/>
      <c r="N61" s="287"/>
      <c r="O61" s="289">
        <f>'Prihvatljivi troškovi'!E61-L61</f>
        <v>0</v>
      </c>
    </row>
    <row r="62" spans="1:15" s="1" customFormat="1" ht="21" customHeight="1" thickBot="1" x14ac:dyDescent="0.25">
      <c r="A62" s="41" t="s">
        <v>40</v>
      </c>
      <c r="B62" s="220"/>
      <c r="C62" s="221"/>
      <c r="D62" s="221"/>
      <c r="E62" s="222"/>
      <c r="F62" s="223"/>
      <c r="G62" s="224"/>
      <c r="H62" s="221"/>
      <c r="I62" s="225"/>
      <c r="J62" s="226"/>
      <c r="K62" s="227"/>
      <c r="L62" s="228"/>
      <c r="M62" s="227">
        <f>SUM(M10:M60)</f>
        <v>0</v>
      </c>
      <c r="N62" s="290"/>
      <c r="O62" s="291">
        <f>'Prihvatljivi troškovi'!E62-L62</f>
        <v>0</v>
      </c>
    </row>
  </sheetData>
  <mergeCells count="4">
    <mergeCell ref="B1:E1"/>
    <mergeCell ref="F1:I1"/>
    <mergeCell ref="J1:K1"/>
    <mergeCell ref="G60:H60"/>
  </mergeCells>
  <phoneticPr fontId="0" type="noConversion"/>
  <pageMargins left="0.51181102362204722" right="0.51181102362204722" top="0.55118110236220474" bottom="0.55118110236220474" header="0.31496062992125984" footer="0.31496062992125984"/>
  <pageSetup paperSize="9" scale="72" orientation="landscape" r:id="rId1"/>
  <headerFooter>
    <oddHeader>&amp;L&amp;"Times New Roman,Regular"&amp;10SME Competitiveness</oddHeader>
    <oddFooter>&amp;L&amp;"Times New Roman,Regular"&amp;10Grant Application Budget Form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1.25" x14ac:dyDescent="0.15"/>
  <cols>
    <col min="1" max="1" width="41.375" customWidth="1"/>
    <col min="2" max="2" width="11.25" customWidth="1"/>
    <col min="3" max="4" width="10" customWidth="1"/>
    <col min="5" max="5" width="11.25" customWidth="1"/>
    <col min="6" max="6" width="10" customWidth="1"/>
    <col min="7" max="7" width="11.25" customWidth="1"/>
  </cols>
  <sheetData>
    <row r="1" spans="1:7" ht="15.75" thickBot="1" x14ac:dyDescent="0.3">
      <c r="A1" s="57" t="s">
        <v>35</v>
      </c>
      <c r="B1" s="304" t="s">
        <v>46</v>
      </c>
      <c r="C1" s="305"/>
      <c r="D1" s="305"/>
      <c r="E1" s="306"/>
      <c r="F1" s="76"/>
      <c r="G1" s="77"/>
    </row>
    <row r="2" spans="1:7" ht="26.25" thickBot="1" x14ac:dyDescent="0.25">
      <c r="A2" s="61" t="s">
        <v>22</v>
      </c>
      <c r="B2" s="62" t="s">
        <v>47</v>
      </c>
      <c r="C2" s="63" t="s">
        <v>48</v>
      </c>
      <c r="D2" s="63" t="s">
        <v>50</v>
      </c>
      <c r="E2" s="64" t="s">
        <v>49</v>
      </c>
      <c r="F2" s="76" t="s">
        <v>36</v>
      </c>
      <c r="G2" s="77" t="s">
        <v>37</v>
      </c>
    </row>
    <row r="3" spans="1:7" ht="21" customHeight="1" x14ac:dyDescent="0.2">
      <c r="A3" s="58" t="s">
        <v>60</v>
      </c>
      <c r="B3" s="59"/>
      <c r="C3" s="60"/>
      <c r="D3" s="65"/>
      <c r="E3" s="66"/>
      <c r="F3" s="78"/>
      <c r="G3" s="278"/>
    </row>
    <row r="4" spans="1:7" ht="21" customHeight="1" x14ac:dyDescent="0.2">
      <c r="A4" s="48" t="s">
        <v>61</v>
      </c>
      <c r="B4" s="12"/>
      <c r="C4" s="247"/>
      <c r="D4" s="118"/>
      <c r="E4" s="119">
        <f>C4*D4</f>
        <v>0</v>
      </c>
      <c r="F4" s="120"/>
      <c r="G4" s="279">
        <f>E4+F4</f>
        <v>0</v>
      </c>
    </row>
    <row r="5" spans="1:7" ht="21" customHeight="1" x14ac:dyDescent="0.2">
      <c r="A5" s="48" t="s">
        <v>116</v>
      </c>
      <c r="B5" s="54"/>
      <c r="C5" s="247"/>
      <c r="D5" s="118"/>
      <c r="E5" s="119">
        <f t="shared" ref="E5:E6" si="0">C5*D5</f>
        <v>0</v>
      </c>
      <c r="F5" s="120"/>
      <c r="G5" s="279">
        <f t="shared" ref="G5:G6" si="1">E5+F5</f>
        <v>0</v>
      </c>
    </row>
    <row r="6" spans="1:7" ht="21" customHeight="1" x14ac:dyDescent="0.2">
      <c r="A6" s="49" t="s">
        <v>62</v>
      </c>
      <c r="B6" s="54"/>
      <c r="C6" s="247"/>
      <c r="D6" s="118"/>
      <c r="E6" s="119">
        <f t="shared" si="0"/>
        <v>0</v>
      </c>
      <c r="F6" s="120">
        <f t="shared" ref="F6" si="2">E6*0.25</f>
        <v>0</v>
      </c>
      <c r="G6" s="279">
        <f t="shared" si="1"/>
        <v>0</v>
      </c>
    </row>
    <row r="7" spans="1:7" ht="21" customHeight="1" x14ac:dyDescent="0.2">
      <c r="A7" s="50" t="s">
        <v>41</v>
      </c>
      <c r="B7" s="8"/>
      <c r="C7" s="248"/>
      <c r="D7" s="121"/>
      <c r="E7" s="122">
        <f>SUM(E4:E6)</f>
        <v>0</v>
      </c>
      <c r="F7" s="283">
        <f>SUM(F4:F6)</f>
        <v>0</v>
      </c>
      <c r="G7" s="280">
        <f>SUM(G4:G6)</f>
        <v>0</v>
      </c>
    </row>
    <row r="8" spans="1:7" ht="21" customHeight="1" x14ac:dyDescent="0.2">
      <c r="A8" s="51" t="s">
        <v>63</v>
      </c>
      <c r="B8" s="5"/>
      <c r="C8" s="249"/>
      <c r="D8" s="123"/>
      <c r="E8" s="124"/>
      <c r="F8" s="125"/>
      <c r="G8" s="281"/>
    </row>
    <row r="9" spans="1:7" ht="21" customHeight="1" x14ac:dyDescent="0.2">
      <c r="A9" s="49" t="s">
        <v>64</v>
      </c>
      <c r="B9" s="12"/>
      <c r="C9" s="247"/>
      <c r="D9" s="118"/>
      <c r="E9" s="119">
        <f t="shared" ref="E9:E11" si="3">C9*D9</f>
        <v>0</v>
      </c>
      <c r="F9" s="120">
        <f t="shared" ref="F9:F11" si="4">E9*0.25</f>
        <v>0</v>
      </c>
      <c r="G9" s="279">
        <f t="shared" ref="G9:G11" si="5">E9+F9</f>
        <v>0</v>
      </c>
    </row>
    <row r="10" spans="1:7" ht="25.5" x14ac:dyDescent="0.2">
      <c r="A10" s="49" t="s">
        <v>117</v>
      </c>
      <c r="B10" s="12"/>
      <c r="C10" s="247"/>
      <c r="D10" s="118"/>
      <c r="E10" s="119">
        <f t="shared" si="3"/>
        <v>0</v>
      </c>
      <c r="F10" s="120">
        <f t="shared" si="4"/>
        <v>0</v>
      </c>
      <c r="G10" s="279">
        <f t="shared" si="5"/>
        <v>0</v>
      </c>
    </row>
    <row r="11" spans="1:7" ht="25.5" x14ac:dyDescent="0.2">
      <c r="A11" s="49" t="s">
        <v>65</v>
      </c>
      <c r="B11" s="12"/>
      <c r="C11" s="247"/>
      <c r="D11" s="118"/>
      <c r="E11" s="119">
        <f t="shared" si="3"/>
        <v>0</v>
      </c>
      <c r="F11" s="120">
        <f t="shared" si="4"/>
        <v>0</v>
      </c>
      <c r="G11" s="279">
        <f t="shared" si="5"/>
        <v>0</v>
      </c>
    </row>
    <row r="12" spans="1:7" ht="21" customHeight="1" x14ac:dyDescent="0.2">
      <c r="A12" s="50" t="s">
        <v>42</v>
      </c>
      <c r="B12" s="8"/>
      <c r="C12" s="248"/>
      <c r="D12" s="121"/>
      <c r="E12" s="122">
        <f>SUM(E9:E11)</f>
        <v>0</v>
      </c>
      <c r="F12" s="283">
        <f>SUM(F9:F11)</f>
        <v>0</v>
      </c>
      <c r="G12" s="280">
        <f>SUM(G9:G11)</f>
        <v>0</v>
      </c>
    </row>
    <row r="13" spans="1:7" ht="21" customHeight="1" x14ac:dyDescent="0.2">
      <c r="A13" s="52" t="s">
        <v>66</v>
      </c>
      <c r="B13" s="11"/>
      <c r="C13" s="249"/>
      <c r="D13" s="123"/>
      <c r="E13" s="124"/>
      <c r="F13" s="125"/>
      <c r="G13" s="281"/>
    </row>
    <row r="14" spans="1:7" ht="21" customHeight="1" x14ac:dyDescent="0.2">
      <c r="A14" s="49" t="s">
        <v>67</v>
      </c>
      <c r="B14" s="12"/>
      <c r="C14" s="247"/>
      <c r="D14" s="118"/>
      <c r="E14" s="119">
        <f t="shared" ref="E14:E15" si="6">C14*D14</f>
        <v>0</v>
      </c>
      <c r="F14" s="120">
        <f t="shared" ref="F14:F15" si="7">E14*0.25</f>
        <v>0</v>
      </c>
      <c r="G14" s="279">
        <f t="shared" ref="G14:G15" si="8">E14+F14</f>
        <v>0</v>
      </c>
    </row>
    <row r="15" spans="1:7" ht="21" customHeight="1" x14ac:dyDescent="0.2">
      <c r="A15" s="49" t="s">
        <v>68</v>
      </c>
      <c r="B15" s="12"/>
      <c r="C15" s="247"/>
      <c r="D15" s="118"/>
      <c r="E15" s="119">
        <f t="shared" si="6"/>
        <v>0</v>
      </c>
      <c r="F15" s="120">
        <f t="shared" si="7"/>
        <v>0</v>
      </c>
      <c r="G15" s="279">
        <f t="shared" si="8"/>
        <v>0</v>
      </c>
    </row>
    <row r="16" spans="1:7" ht="21" customHeight="1" x14ac:dyDescent="0.2">
      <c r="A16" s="50" t="s">
        <v>43</v>
      </c>
      <c r="B16" s="8"/>
      <c r="C16" s="248"/>
      <c r="D16" s="121"/>
      <c r="E16" s="122">
        <f>SUM(E14:E15)</f>
        <v>0</v>
      </c>
      <c r="F16" s="283">
        <f>SUM(F14:F15)</f>
        <v>0</v>
      </c>
      <c r="G16" s="280">
        <f>SUM(G14:G15)</f>
        <v>0</v>
      </c>
    </row>
    <row r="17" spans="1:7" ht="26.25" customHeight="1" x14ac:dyDescent="0.2">
      <c r="A17" s="52" t="s">
        <v>69</v>
      </c>
      <c r="B17" s="11"/>
      <c r="C17" s="249"/>
      <c r="D17" s="123"/>
      <c r="E17" s="124"/>
      <c r="F17" s="125"/>
      <c r="G17" s="281"/>
    </row>
    <row r="18" spans="1:7" ht="25.5" x14ac:dyDescent="0.2">
      <c r="A18" s="49" t="s">
        <v>70</v>
      </c>
      <c r="B18" s="12"/>
      <c r="C18" s="247"/>
      <c r="D18" s="118"/>
      <c r="E18" s="119">
        <f>C18*D18</f>
        <v>0</v>
      </c>
      <c r="F18" s="120">
        <f>E18*0.25</f>
        <v>0</v>
      </c>
      <c r="G18" s="279">
        <f>E18+F18</f>
        <v>0</v>
      </c>
    </row>
    <row r="19" spans="1:7" ht="25.5" x14ac:dyDescent="0.2">
      <c r="A19" s="50" t="s">
        <v>119</v>
      </c>
      <c r="B19" s="8"/>
      <c r="C19" s="248"/>
      <c r="D19" s="121"/>
      <c r="E19" s="122">
        <f>SUM(E18)</f>
        <v>0</v>
      </c>
      <c r="F19" s="283">
        <f>SUM(F18)</f>
        <v>0</v>
      </c>
      <c r="G19" s="280">
        <f>SUM(G18)</f>
        <v>0</v>
      </c>
    </row>
    <row r="20" spans="1:7" ht="21" customHeight="1" x14ac:dyDescent="0.2">
      <c r="A20" s="52" t="s">
        <v>71</v>
      </c>
      <c r="B20" s="11"/>
      <c r="C20" s="249"/>
      <c r="D20" s="123"/>
      <c r="E20" s="124"/>
      <c r="F20" s="125"/>
      <c r="G20" s="281"/>
    </row>
    <row r="21" spans="1:7" ht="21" customHeight="1" x14ac:dyDescent="0.2">
      <c r="A21" s="53" t="s">
        <v>72</v>
      </c>
      <c r="B21" s="55"/>
      <c r="C21" s="250"/>
      <c r="D21" s="126"/>
      <c r="E21" s="119">
        <f>C21*D21</f>
        <v>0</v>
      </c>
      <c r="F21" s="120">
        <f>E21*0.25</f>
        <v>0</v>
      </c>
      <c r="G21" s="279">
        <f>E21+F21</f>
        <v>0</v>
      </c>
    </row>
    <row r="22" spans="1:7" ht="20.25" customHeight="1" x14ac:dyDescent="0.2">
      <c r="A22" s="50" t="s">
        <v>118</v>
      </c>
      <c r="B22" s="8"/>
      <c r="C22" s="248"/>
      <c r="D22" s="121"/>
      <c r="E22" s="122">
        <f>SUM(E21)</f>
        <v>0</v>
      </c>
      <c r="F22" s="283">
        <f>SUM(F21)</f>
        <v>0</v>
      </c>
      <c r="G22" s="280">
        <f>SUM(G21)</f>
        <v>0</v>
      </c>
    </row>
    <row r="23" spans="1:7" ht="21" customHeight="1" x14ac:dyDescent="0.2">
      <c r="A23" s="52" t="s">
        <v>73</v>
      </c>
      <c r="B23" s="11"/>
      <c r="C23" s="249"/>
      <c r="D23" s="123"/>
      <c r="E23" s="124"/>
      <c r="F23" s="125"/>
      <c r="G23" s="281"/>
    </row>
    <row r="24" spans="1:7" ht="21" customHeight="1" x14ac:dyDescent="0.2">
      <c r="A24" s="49" t="s">
        <v>74</v>
      </c>
      <c r="B24" s="12"/>
      <c r="C24" s="247"/>
      <c r="D24" s="118"/>
      <c r="E24" s="119">
        <f t="shared" ref="E24:E25" si="9">C24*D24</f>
        <v>0</v>
      </c>
      <c r="F24" s="120">
        <f t="shared" ref="F24:F25" si="10">E24*0.25</f>
        <v>0</v>
      </c>
      <c r="G24" s="279">
        <f t="shared" ref="G24:G25" si="11">E24+F24</f>
        <v>0</v>
      </c>
    </row>
    <row r="25" spans="1:7" ht="25.5" customHeight="1" x14ac:dyDescent="0.2">
      <c r="A25" s="49" t="s">
        <v>120</v>
      </c>
      <c r="B25" s="12"/>
      <c r="C25" s="247"/>
      <c r="D25" s="118"/>
      <c r="E25" s="119">
        <f t="shared" si="9"/>
        <v>0</v>
      </c>
      <c r="F25" s="120">
        <f t="shared" si="10"/>
        <v>0</v>
      </c>
      <c r="G25" s="279">
        <f t="shared" si="11"/>
        <v>0</v>
      </c>
    </row>
    <row r="26" spans="1:7" ht="25.5" x14ac:dyDescent="0.2">
      <c r="A26" s="50" t="s">
        <v>121</v>
      </c>
      <c r="B26" s="8"/>
      <c r="C26" s="248"/>
      <c r="D26" s="121"/>
      <c r="E26" s="122">
        <f>SUM(E24:E25)</f>
        <v>0</v>
      </c>
      <c r="F26" s="283">
        <f>SUM(F24:F25)</f>
        <v>0</v>
      </c>
      <c r="G26" s="280">
        <f>SUM(G24:G25)</f>
        <v>0</v>
      </c>
    </row>
    <row r="27" spans="1:7" ht="20.25" customHeight="1" thickBot="1" x14ac:dyDescent="0.25">
      <c r="A27" s="73" t="s">
        <v>122</v>
      </c>
      <c r="B27" s="11"/>
      <c r="C27" s="249"/>
      <c r="D27" s="123"/>
      <c r="E27" s="124"/>
      <c r="F27" s="284"/>
      <c r="G27" s="282">
        <f>'Prihvatljivi troškovi'!F62</f>
        <v>0</v>
      </c>
    </row>
    <row r="28" spans="1:7" ht="21" customHeight="1" thickBot="1" x14ac:dyDescent="0.25">
      <c r="A28" s="74" t="s">
        <v>75</v>
      </c>
      <c r="B28" s="75"/>
      <c r="C28" s="127"/>
      <c r="D28" s="107"/>
      <c r="E28" s="111">
        <f t="shared" ref="E28:F28" si="12">SUM(E7+E12+E16+E19+E22+E26+E27)</f>
        <v>0</v>
      </c>
      <c r="F28" s="111">
        <f t="shared" si="12"/>
        <v>0</v>
      </c>
      <c r="G28" s="111">
        <f>SUM(G7+G12+G16+G19+G22+G26+G27)</f>
        <v>0</v>
      </c>
    </row>
    <row r="29" spans="1:7" ht="15" customHeight="1" x14ac:dyDescent="0.15"/>
  </sheetData>
  <mergeCells count="1">
    <mergeCell ref="B1:E1"/>
  </mergeCells>
  <pageMargins left="0.35433070866141736" right="0.1574803149606299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6" zoomScaleNormal="100" zoomScaleSheetLayoutView="100" workbookViewId="0"/>
  </sheetViews>
  <sheetFormatPr defaultRowHeight="11.25" x14ac:dyDescent="0.15"/>
  <cols>
    <col min="1" max="1" width="41.375" customWidth="1"/>
    <col min="2" max="2" width="9.375" customWidth="1"/>
    <col min="3" max="3" width="8.5" customWidth="1"/>
    <col min="4" max="4" width="8" customWidth="1"/>
    <col min="5" max="5" width="8.125" customWidth="1"/>
    <col min="6" max="7" width="8.75" customWidth="1"/>
    <col min="8" max="9" width="8.25" customWidth="1"/>
    <col min="10" max="10" width="9" customWidth="1"/>
    <col min="11" max="11" width="9.625" customWidth="1"/>
    <col min="15" max="15" width="10.5" customWidth="1"/>
    <col min="16" max="16" width="10.75" customWidth="1"/>
  </cols>
  <sheetData>
    <row r="1" spans="1:16" ht="25.5" thickBot="1" x14ac:dyDescent="0.3">
      <c r="A1" s="57" t="s">
        <v>35</v>
      </c>
      <c r="B1" s="304" t="s">
        <v>16</v>
      </c>
      <c r="C1" s="305"/>
      <c r="D1" s="305"/>
      <c r="E1" s="306"/>
      <c r="F1" s="304" t="s">
        <v>17</v>
      </c>
      <c r="G1" s="305"/>
      <c r="H1" s="305"/>
      <c r="I1" s="306"/>
      <c r="J1" s="304" t="s">
        <v>18</v>
      </c>
      <c r="K1" s="306"/>
      <c r="L1" s="90" t="s">
        <v>19</v>
      </c>
      <c r="M1" s="91" t="s">
        <v>36</v>
      </c>
      <c r="N1" s="92" t="s">
        <v>37</v>
      </c>
    </row>
    <row r="2" spans="1:16" ht="25.5" x14ac:dyDescent="0.2">
      <c r="A2" s="56" t="s">
        <v>22</v>
      </c>
      <c r="B2" s="26" t="s">
        <v>23</v>
      </c>
      <c r="C2" s="27" t="s">
        <v>24</v>
      </c>
      <c r="D2" s="27" t="s">
        <v>25</v>
      </c>
      <c r="E2" s="28" t="s">
        <v>26</v>
      </c>
      <c r="F2" s="26" t="s">
        <v>27</v>
      </c>
      <c r="G2" s="27" t="s">
        <v>28</v>
      </c>
      <c r="H2" s="27" t="s">
        <v>29</v>
      </c>
      <c r="I2" s="28" t="s">
        <v>30</v>
      </c>
      <c r="J2" s="26" t="s">
        <v>31</v>
      </c>
      <c r="K2" s="28" t="s">
        <v>32</v>
      </c>
      <c r="L2" s="87"/>
      <c r="M2" s="88"/>
      <c r="N2" s="89"/>
      <c r="O2" s="293" t="s">
        <v>138</v>
      </c>
      <c r="P2" s="286" t="s">
        <v>139</v>
      </c>
    </row>
    <row r="3" spans="1:16" ht="21" customHeight="1" x14ac:dyDescent="0.2">
      <c r="A3" s="58" t="s">
        <v>60</v>
      </c>
      <c r="B3" s="128"/>
      <c r="C3" s="129"/>
      <c r="D3" s="129"/>
      <c r="E3" s="130"/>
      <c r="F3" s="128"/>
      <c r="G3" s="129"/>
      <c r="H3" s="129"/>
      <c r="I3" s="130"/>
      <c r="J3" s="128"/>
      <c r="K3" s="130"/>
      <c r="L3" s="131"/>
      <c r="M3" s="132"/>
      <c r="N3" s="133"/>
      <c r="O3" s="287"/>
      <c r="P3" s="288"/>
    </row>
    <row r="4" spans="1:16" ht="21" customHeight="1" x14ac:dyDescent="0.2">
      <c r="A4" s="48" t="s">
        <v>61</v>
      </c>
      <c r="B4" s="134"/>
      <c r="C4" s="135"/>
      <c r="D4" s="135"/>
      <c r="E4" s="136"/>
      <c r="F4" s="134"/>
      <c r="G4" s="135"/>
      <c r="H4" s="135"/>
      <c r="I4" s="136"/>
      <c r="J4" s="134"/>
      <c r="K4" s="136"/>
      <c r="L4" s="137">
        <f>+SUM(B4:K4)</f>
        <v>0</v>
      </c>
      <c r="M4" s="138">
        <f>L4*0.25</f>
        <v>0</v>
      </c>
      <c r="N4" s="139">
        <f t="shared" ref="N4" si="0">+L4+M4</f>
        <v>0</v>
      </c>
      <c r="O4" s="287" t="str">
        <f>IF(N4='Neprihvatljivi troškovi '!G4,"TOČNO","ISPRAVITI")</f>
        <v>TOČNO</v>
      </c>
      <c r="P4" s="289">
        <f>'Neprihvatljivi troškovi '!G4-'Neprihvatljivi troškovi - kvart'!N4</f>
        <v>0</v>
      </c>
    </row>
    <row r="5" spans="1:16" ht="21" customHeight="1" x14ac:dyDescent="0.2">
      <c r="A5" s="48" t="s">
        <v>116</v>
      </c>
      <c r="B5" s="134"/>
      <c r="C5" s="135"/>
      <c r="D5" s="135"/>
      <c r="E5" s="136"/>
      <c r="F5" s="134"/>
      <c r="G5" s="135"/>
      <c r="H5" s="135"/>
      <c r="I5" s="136"/>
      <c r="J5" s="134"/>
      <c r="K5" s="136"/>
      <c r="L5" s="137">
        <f>+SUM(B5:K5)</f>
        <v>0</v>
      </c>
      <c r="M5" s="138">
        <f t="shared" ref="M5:M6" si="1">L5*0.25</f>
        <v>0</v>
      </c>
      <c r="N5" s="139">
        <f t="shared" ref="N5:N28" si="2">+L5+M5</f>
        <v>0</v>
      </c>
      <c r="O5" s="287" t="str">
        <f>IF(N5='Neprihvatljivi troškovi '!G5,"TOČNO","ISPRAVITI")</f>
        <v>TOČNO</v>
      </c>
      <c r="P5" s="289">
        <f>'Neprihvatljivi troškovi '!G5-'Neprihvatljivi troškovi - kvart'!N5</f>
        <v>0</v>
      </c>
    </row>
    <row r="6" spans="1:16" ht="21" customHeight="1" x14ac:dyDescent="0.2">
      <c r="A6" s="49" t="s">
        <v>62</v>
      </c>
      <c r="B6" s="134"/>
      <c r="C6" s="135"/>
      <c r="D6" s="135"/>
      <c r="E6" s="136"/>
      <c r="F6" s="134"/>
      <c r="G6" s="135"/>
      <c r="H6" s="135"/>
      <c r="I6" s="136"/>
      <c r="J6" s="134"/>
      <c r="K6" s="136"/>
      <c r="L6" s="137">
        <f>+SUM(B6:K6)</f>
        <v>0</v>
      </c>
      <c r="M6" s="138">
        <f t="shared" si="1"/>
        <v>0</v>
      </c>
      <c r="N6" s="139">
        <f>+L6+M6</f>
        <v>0</v>
      </c>
      <c r="O6" s="287" t="str">
        <f>IF(N6='Neprihvatljivi troškovi '!G6,"TOČNO","ISPRAVITI")</f>
        <v>TOČNO</v>
      </c>
      <c r="P6" s="289">
        <f>'Neprihvatljivi troškovi '!G6-'Neprihvatljivi troškovi - kvart'!N6</f>
        <v>0</v>
      </c>
    </row>
    <row r="7" spans="1:16" ht="21" customHeight="1" x14ac:dyDescent="0.2">
      <c r="A7" s="50" t="s">
        <v>41</v>
      </c>
      <c r="B7" s="140"/>
      <c r="C7" s="141"/>
      <c r="D7" s="141"/>
      <c r="E7" s="142"/>
      <c r="F7" s="140"/>
      <c r="G7" s="141"/>
      <c r="H7" s="141"/>
      <c r="I7" s="142"/>
      <c r="J7" s="140"/>
      <c r="K7" s="142"/>
      <c r="L7" s="143">
        <f>SUM(L4:L5)</f>
        <v>0</v>
      </c>
      <c r="M7" s="144"/>
      <c r="N7" s="143">
        <f>SUM(N4:N5)</f>
        <v>0</v>
      </c>
      <c r="O7" s="287" t="str">
        <f>IF(N7='Neprihvatljivi troškovi '!G7,"TOČNO","ISPRAVITI")</f>
        <v>TOČNO</v>
      </c>
      <c r="P7" s="289">
        <f>'Neprihvatljivi troškovi '!G7-'Neprihvatljivi troškovi - kvart'!N7</f>
        <v>0</v>
      </c>
    </row>
    <row r="8" spans="1:16" ht="21" customHeight="1" x14ac:dyDescent="0.2">
      <c r="A8" s="51" t="s">
        <v>63</v>
      </c>
      <c r="B8" s="128"/>
      <c r="C8" s="129"/>
      <c r="D8" s="129"/>
      <c r="E8" s="130"/>
      <c r="F8" s="128"/>
      <c r="G8" s="129"/>
      <c r="H8" s="129"/>
      <c r="I8" s="130"/>
      <c r="J8" s="128"/>
      <c r="K8" s="130"/>
      <c r="L8" s="145"/>
      <c r="M8" s="146"/>
      <c r="N8" s="147"/>
      <c r="O8" s="287"/>
      <c r="P8" s="288"/>
    </row>
    <row r="9" spans="1:16" ht="21" customHeight="1" x14ac:dyDescent="0.2">
      <c r="A9" s="49" t="s">
        <v>64</v>
      </c>
      <c r="B9" s="134"/>
      <c r="C9" s="135"/>
      <c r="D9" s="135"/>
      <c r="E9" s="136"/>
      <c r="F9" s="134"/>
      <c r="G9" s="135"/>
      <c r="H9" s="135"/>
      <c r="I9" s="136"/>
      <c r="J9" s="134"/>
      <c r="K9" s="136"/>
      <c r="L9" s="137">
        <f>+SUM(B9:K9)</f>
        <v>0</v>
      </c>
      <c r="M9" s="138"/>
      <c r="N9" s="139">
        <f t="shared" si="2"/>
        <v>0</v>
      </c>
      <c r="O9" s="287" t="str">
        <f>IF(N9='Neprihvatljivi troškovi '!G9,"TOČNO","ISPRAVITI")</f>
        <v>TOČNO</v>
      </c>
      <c r="P9" s="289">
        <f>'Neprihvatljivi troškovi '!G9-'Neprihvatljivi troškovi - kvart'!N9</f>
        <v>0</v>
      </c>
    </row>
    <row r="10" spans="1:16" ht="25.5" x14ac:dyDescent="0.2">
      <c r="A10" s="49" t="s">
        <v>117</v>
      </c>
      <c r="B10" s="134"/>
      <c r="C10" s="135"/>
      <c r="D10" s="135"/>
      <c r="E10" s="136"/>
      <c r="F10" s="134"/>
      <c r="G10" s="135"/>
      <c r="H10" s="135"/>
      <c r="I10" s="136"/>
      <c r="J10" s="134"/>
      <c r="K10" s="136"/>
      <c r="L10" s="137">
        <f>+SUM(B10:K10)</f>
        <v>0</v>
      </c>
      <c r="M10" s="138"/>
      <c r="N10" s="139">
        <f t="shared" si="2"/>
        <v>0</v>
      </c>
      <c r="O10" s="287" t="str">
        <f>IF(N10='Neprihvatljivi troškovi '!G10,"TOČNO","ISPRAVITI")</f>
        <v>TOČNO</v>
      </c>
      <c r="P10" s="289">
        <f>'Neprihvatljivi troškovi '!G10-'Neprihvatljivi troškovi - kvart'!N10</f>
        <v>0</v>
      </c>
    </row>
    <row r="11" spans="1:16" ht="25.5" x14ac:dyDescent="0.2">
      <c r="A11" s="49" t="s">
        <v>65</v>
      </c>
      <c r="B11" s="134"/>
      <c r="C11" s="135"/>
      <c r="D11" s="135"/>
      <c r="E11" s="136"/>
      <c r="F11" s="134"/>
      <c r="G11" s="135"/>
      <c r="H11" s="135"/>
      <c r="I11" s="136"/>
      <c r="J11" s="134"/>
      <c r="K11" s="136"/>
      <c r="L11" s="137">
        <f>+SUM(B11:K11)</f>
        <v>0</v>
      </c>
      <c r="M11" s="138"/>
      <c r="N11" s="139">
        <f t="shared" si="2"/>
        <v>0</v>
      </c>
      <c r="O11" s="287" t="str">
        <f>IF(N11='Neprihvatljivi troškovi '!G11,"TOČNO","ISPRAVITI")</f>
        <v>TOČNO</v>
      </c>
      <c r="P11" s="289">
        <f>'Neprihvatljivi troškovi '!G11-'Neprihvatljivi troškovi - kvart'!N11</f>
        <v>0</v>
      </c>
    </row>
    <row r="12" spans="1:16" ht="21" customHeight="1" x14ac:dyDescent="0.2">
      <c r="A12" s="50" t="s">
        <v>42</v>
      </c>
      <c r="B12" s="140"/>
      <c r="C12" s="141"/>
      <c r="D12" s="141"/>
      <c r="E12" s="142"/>
      <c r="F12" s="140"/>
      <c r="G12" s="141"/>
      <c r="H12" s="141"/>
      <c r="I12" s="142"/>
      <c r="J12" s="140"/>
      <c r="K12" s="142"/>
      <c r="L12" s="143">
        <f>SUM(L9:L11)</f>
        <v>0</v>
      </c>
      <c r="M12" s="144"/>
      <c r="N12" s="143">
        <f>SUM(N9:N11)</f>
        <v>0</v>
      </c>
      <c r="O12" s="287" t="str">
        <f>IF(N12='Neprihvatljivi troškovi '!G12,"TOČNO","ISPRAVITI")</f>
        <v>TOČNO</v>
      </c>
      <c r="P12" s="289">
        <f>'Neprihvatljivi troškovi '!G12-'Neprihvatljivi troškovi - kvart'!N12</f>
        <v>0</v>
      </c>
    </row>
    <row r="13" spans="1:16" ht="21" customHeight="1" x14ac:dyDescent="0.2">
      <c r="A13" s="52" t="s">
        <v>66</v>
      </c>
      <c r="B13" s="128"/>
      <c r="C13" s="129"/>
      <c r="D13" s="129"/>
      <c r="E13" s="130"/>
      <c r="F13" s="128"/>
      <c r="G13" s="129"/>
      <c r="H13" s="129"/>
      <c r="I13" s="130"/>
      <c r="J13" s="128"/>
      <c r="K13" s="130"/>
      <c r="L13" s="145"/>
      <c r="M13" s="146"/>
      <c r="N13" s="147"/>
      <c r="O13" s="287"/>
      <c r="P13" s="288"/>
    </row>
    <row r="14" spans="1:16" ht="21" customHeight="1" x14ac:dyDescent="0.2">
      <c r="A14" s="49" t="s">
        <v>67</v>
      </c>
      <c r="B14" s="134"/>
      <c r="C14" s="135"/>
      <c r="D14" s="135"/>
      <c r="E14" s="136"/>
      <c r="F14" s="134"/>
      <c r="G14" s="135"/>
      <c r="H14" s="135"/>
      <c r="I14" s="136"/>
      <c r="J14" s="134"/>
      <c r="K14" s="136"/>
      <c r="L14" s="137">
        <f>+SUM(B14:K14)</f>
        <v>0</v>
      </c>
      <c r="M14" s="138"/>
      <c r="N14" s="139">
        <f t="shared" si="2"/>
        <v>0</v>
      </c>
      <c r="O14" s="287" t="str">
        <f>IF(N14='Neprihvatljivi troškovi '!G14,"TOČNO","ISPRAVITI")</f>
        <v>TOČNO</v>
      </c>
      <c r="P14" s="289">
        <f>'Neprihvatljivi troškovi '!G14-'Neprihvatljivi troškovi - kvart'!N14</f>
        <v>0</v>
      </c>
    </row>
    <row r="15" spans="1:16" ht="21" customHeight="1" x14ac:dyDescent="0.2">
      <c r="A15" s="49" t="s">
        <v>68</v>
      </c>
      <c r="B15" s="134"/>
      <c r="C15" s="135"/>
      <c r="D15" s="135"/>
      <c r="E15" s="136"/>
      <c r="F15" s="134"/>
      <c r="G15" s="135"/>
      <c r="H15" s="135"/>
      <c r="I15" s="136"/>
      <c r="J15" s="134"/>
      <c r="K15" s="136"/>
      <c r="L15" s="137">
        <f>+SUM(B15:K15)</f>
        <v>0</v>
      </c>
      <c r="M15" s="138"/>
      <c r="N15" s="139">
        <f t="shared" si="2"/>
        <v>0</v>
      </c>
      <c r="O15" s="287" t="str">
        <f>IF(N15='Neprihvatljivi troškovi '!G15,"TOČNO","ISPRAVITI")</f>
        <v>TOČNO</v>
      </c>
      <c r="P15" s="289">
        <f>'Neprihvatljivi troškovi '!G15-'Neprihvatljivi troškovi - kvart'!N15</f>
        <v>0</v>
      </c>
    </row>
    <row r="16" spans="1:16" ht="21" customHeight="1" x14ac:dyDescent="0.2">
      <c r="A16" s="50" t="s">
        <v>43</v>
      </c>
      <c r="B16" s="140"/>
      <c r="C16" s="141"/>
      <c r="D16" s="141"/>
      <c r="E16" s="142"/>
      <c r="F16" s="140"/>
      <c r="G16" s="141"/>
      <c r="H16" s="141"/>
      <c r="I16" s="142"/>
      <c r="J16" s="140"/>
      <c r="K16" s="142"/>
      <c r="L16" s="143">
        <f>SUM(L14:L15)</f>
        <v>0</v>
      </c>
      <c r="M16" s="144"/>
      <c r="N16" s="143">
        <f>SUM(N14:N15)</f>
        <v>0</v>
      </c>
      <c r="O16" s="287" t="str">
        <f>IF(N16='Neprihvatljivi troškovi '!G16,"TOČNO","ISPRAVITI")</f>
        <v>TOČNO</v>
      </c>
      <c r="P16" s="289">
        <f>'Neprihvatljivi troškovi '!G16-'Neprihvatljivi troškovi - kvart'!N16</f>
        <v>0</v>
      </c>
    </row>
    <row r="17" spans="1:16" ht="26.25" customHeight="1" x14ac:dyDescent="0.2">
      <c r="A17" s="52" t="s">
        <v>69</v>
      </c>
      <c r="B17" s="128"/>
      <c r="C17" s="129"/>
      <c r="D17" s="129"/>
      <c r="E17" s="130"/>
      <c r="F17" s="128"/>
      <c r="G17" s="129"/>
      <c r="H17" s="129"/>
      <c r="I17" s="130"/>
      <c r="J17" s="128"/>
      <c r="K17" s="130"/>
      <c r="L17" s="145"/>
      <c r="M17" s="146"/>
      <c r="N17" s="147"/>
      <c r="O17" s="287"/>
      <c r="P17" s="288"/>
    </row>
    <row r="18" spans="1:16" ht="26.25" customHeight="1" x14ac:dyDescent="0.2">
      <c r="A18" s="49" t="s">
        <v>70</v>
      </c>
      <c r="B18" s="134"/>
      <c r="C18" s="135"/>
      <c r="D18" s="135"/>
      <c r="E18" s="136"/>
      <c r="F18" s="134"/>
      <c r="G18" s="135"/>
      <c r="H18" s="135"/>
      <c r="I18" s="136"/>
      <c r="J18" s="134"/>
      <c r="K18" s="136"/>
      <c r="L18" s="137">
        <f>+SUM(B18:K18)</f>
        <v>0</v>
      </c>
      <c r="M18" s="138"/>
      <c r="N18" s="139">
        <f t="shared" si="2"/>
        <v>0</v>
      </c>
      <c r="O18" s="287" t="str">
        <f>IF(N18='Neprihvatljivi troškovi '!G18,"TOČNO","ISPRAVITI")</f>
        <v>TOČNO</v>
      </c>
      <c r="P18" s="289">
        <f>'Neprihvatljivi troškovi '!G18-'Neprihvatljivi troškovi - kvart'!N18</f>
        <v>0</v>
      </c>
    </row>
    <row r="19" spans="1:16" ht="25.5" x14ac:dyDescent="0.2">
      <c r="A19" s="50" t="s">
        <v>119</v>
      </c>
      <c r="B19" s="140"/>
      <c r="C19" s="141"/>
      <c r="D19" s="141"/>
      <c r="E19" s="142"/>
      <c r="F19" s="140"/>
      <c r="G19" s="141"/>
      <c r="H19" s="141"/>
      <c r="I19" s="142"/>
      <c r="J19" s="140"/>
      <c r="K19" s="142"/>
      <c r="L19" s="143">
        <f>SUM(L18)</f>
        <v>0</v>
      </c>
      <c r="M19" s="144"/>
      <c r="N19" s="143">
        <f>SUM(N18)</f>
        <v>0</v>
      </c>
      <c r="O19" s="287" t="str">
        <f>IF(N19='Neprihvatljivi troškovi '!G19,"TOČNO","ISPRAVITI")</f>
        <v>TOČNO</v>
      </c>
      <c r="P19" s="289">
        <f>'Neprihvatljivi troškovi '!G19-'Neprihvatljivi troškovi - kvart'!N19</f>
        <v>0</v>
      </c>
    </row>
    <row r="20" spans="1:16" ht="21" customHeight="1" x14ac:dyDescent="0.2">
      <c r="A20" s="52" t="s">
        <v>71</v>
      </c>
      <c r="B20" s="128"/>
      <c r="C20" s="129"/>
      <c r="D20" s="129"/>
      <c r="E20" s="130"/>
      <c r="F20" s="128"/>
      <c r="G20" s="129"/>
      <c r="H20" s="129"/>
      <c r="I20" s="130"/>
      <c r="J20" s="128"/>
      <c r="K20" s="130"/>
      <c r="L20" s="145"/>
      <c r="M20" s="146"/>
      <c r="N20" s="147"/>
      <c r="O20" s="287"/>
      <c r="P20" s="288"/>
    </row>
    <row r="21" spans="1:16" ht="21" customHeight="1" x14ac:dyDescent="0.2">
      <c r="A21" s="53" t="s">
        <v>72</v>
      </c>
      <c r="B21" s="148"/>
      <c r="C21" s="149"/>
      <c r="D21" s="149"/>
      <c r="E21" s="150"/>
      <c r="F21" s="148"/>
      <c r="G21" s="149"/>
      <c r="H21" s="149"/>
      <c r="I21" s="150"/>
      <c r="J21" s="148"/>
      <c r="K21" s="150"/>
      <c r="L21" s="137">
        <f>+SUM(B21:K21)</f>
        <v>0</v>
      </c>
      <c r="M21" s="138"/>
      <c r="N21" s="139">
        <f t="shared" si="2"/>
        <v>0</v>
      </c>
      <c r="O21" s="287" t="str">
        <f>IF(N21='Neprihvatljivi troškovi '!G21,"TOČNO","ISPRAVITI")</f>
        <v>TOČNO</v>
      </c>
      <c r="P21" s="289">
        <f>'Neprihvatljivi troškovi '!G21-'Neprihvatljivi troškovi - kvart'!N21</f>
        <v>0</v>
      </c>
    </row>
    <row r="22" spans="1:16" ht="20.25" customHeight="1" x14ac:dyDescent="0.2">
      <c r="A22" s="50" t="s">
        <v>118</v>
      </c>
      <c r="B22" s="140"/>
      <c r="C22" s="141"/>
      <c r="D22" s="141"/>
      <c r="E22" s="142"/>
      <c r="F22" s="140"/>
      <c r="G22" s="141"/>
      <c r="H22" s="141"/>
      <c r="I22" s="142"/>
      <c r="J22" s="140"/>
      <c r="K22" s="142"/>
      <c r="L22" s="143">
        <f>SUM(L21)</f>
        <v>0</v>
      </c>
      <c r="M22" s="144"/>
      <c r="N22" s="143">
        <f>SUM(N21)</f>
        <v>0</v>
      </c>
      <c r="O22" s="287" t="str">
        <f>IF(N22='Neprihvatljivi troškovi '!G22,"TOČNO","ISPRAVITI")</f>
        <v>TOČNO</v>
      </c>
      <c r="P22" s="289">
        <f>'Neprihvatljivi troškovi '!G22-'Neprihvatljivi troškovi - kvart'!N22</f>
        <v>0</v>
      </c>
    </row>
    <row r="23" spans="1:16" ht="21" customHeight="1" x14ac:dyDescent="0.2">
      <c r="A23" s="52" t="s">
        <v>73</v>
      </c>
      <c r="B23" s="128"/>
      <c r="C23" s="129"/>
      <c r="D23" s="129"/>
      <c r="E23" s="130"/>
      <c r="F23" s="128"/>
      <c r="G23" s="129"/>
      <c r="H23" s="129"/>
      <c r="I23" s="130"/>
      <c r="J23" s="128"/>
      <c r="K23" s="130"/>
      <c r="L23" s="145"/>
      <c r="M23" s="146"/>
      <c r="N23" s="147"/>
      <c r="O23" s="287"/>
      <c r="P23" s="288"/>
    </row>
    <row r="24" spans="1:16" ht="21" customHeight="1" x14ac:dyDescent="0.2">
      <c r="A24" s="49" t="s">
        <v>74</v>
      </c>
      <c r="B24" s="134"/>
      <c r="C24" s="135"/>
      <c r="D24" s="135"/>
      <c r="E24" s="136"/>
      <c r="F24" s="134"/>
      <c r="G24" s="135"/>
      <c r="H24" s="135"/>
      <c r="I24" s="136"/>
      <c r="J24" s="134"/>
      <c r="K24" s="136"/>
      <c r="L24" s="137">
        <f>+SUM(B24:K24)</f>
        <v>0</v>
      </c>
      <c r="M24" s="138"/>
      <c r="N24" s="139">
        <f t="shared" si="2"/>
        <v>0</v>
      </c>
      <c r="O24" s="287" t="str">
        <f>IF(N24='Neprihvatljivi troškovi '!G24,"TOČNO","ISPRAVITI")</f>
        <v>TOČNO</v>
      </c>
      <c r="P24" s="289">
        <f>'Neprihvatljivi troškovi '!G24-'Neprihvatljivi troškovi - kvart'!N24</f>
        <v>0</v>
      </c>
    </row>
    <row r="25" spans="1:16" ht="25.5" customHeight="1" x14ac:dyDescent="0.2">
      <c r="A25" s="49" t="s">
        <v>120</v>
      </c>
      <c r="B25" s="134"/>
      <c r="C25" s="135"/>
      <c r="D25" s="135"/>
      <c r="E25" s="136"/>
      <c r="F25" s="134"/>
      <c r="G25" s="135"/>
      <c r="H25" s="135"/>
      <c r="I25" s="136"/>
      <c r="J25" s="134"/>
      <c r="K25" s="136"/>
      <c r="L25" s="137">
        <f>+SUM(B25:K25)</f>
        <v>0</v>
      </c>
      <c r="M25" s="138"/>
      <c r="N25" s="139">
        <f t="shared" si="2"/>
        <v>0</v>
      </c>
      <c r="O25" s="287" t="str">
        <f>IF(N25='Neprihvatljivi troškovi '!G25,"TOČNO","ISPRAVITI")</f>
        <v>TOČNO</v>
      </c>
      <c r="P25" s="289">
        <f>'Neprihvatljivi troškovi '!G25-'Neprihvatljivi troškovi - kvart'!N25</f>
        <v>0</v>
      </c>
    </row>
    <row r="26" spans="1:16" ht="25.5" x14ac:dyDescent="0.2">
      <c r="A26" s="50" t="s">
        <v>121</v>
      </c>
      <c r="B26" s="140"/>
      <c r="C26" s="141"/>
      <c r="D26" s="141"/>
      <c r="E26" s="142"/>
      <c r="F26" s="140"/>
      <c r="G26" s="141"/>
      <c r="H26" s="141"/>
      <c r="I26" s="142"/>
      <c r="J26" s="140"/>
      <c r="K26" s="142"/>
      <c r="L26" s="143">
        <f>SUM(L23:L25)</f>
        <v>0</v>
      </c>
      <c r="M26" s="144"/>
      <c r="N26" s="143">
        <f>SUM(N23:N25)</f>
        <v>0</v>
      </c>
      <c r="O26" s="287" t="str">
        <f>IF(N26='Neprihvatljivi troškovi '!G26,"TOČNO","ISPRAVITI")</f>
        <v>TOČNO</v>
      </c>
      <c r="P26" s="289">
        <f>'Neprihvatljivi troškovi '!G26-'Neprihvatljivi troškovi - kvart'!N26</f>
        <v>0</v>
      </c>
    </row>
    <row r="27" spans="1:16" ht="20.25" customHeight="1" thickBot="1" x14ac:dyDescent="0.25">
      <c r="A27" s="73" t="s">
        <v>122</v>
      </c>
      <c r="B27" s="128"/>
      <c r="C27" s="129"/>
      <c r="D27" s="129"/>
      <c r="E27" s="130"/>
      <c r="F27" s="128"/>
      <c r="G27" s="129"/>
      <c r="H27" s="129"/>
      <c r="I27" s="130"/>
      <c r="J27" s="128"/>
      <c r="K27" s="130"/>
      <c r="L27" s="151"/>
      <c r="M27" s="129"/>
      <c r="N27" s="152">
        <f>'Prihvatljivi troškovi - kvartal'!M62</f>
        <v>0</v>
      </c>
      <c r="O27" s="287" t="str">
        <f>IF(N27='Neprihvatljivi troškovi '!G27,"TOČNO","ISPRAVITI")</f>
        <v>TOČNO</v>
      </c>
      <c r="P27" s="289">
        <f>'Neprihvatljivi troškovi '!G27-'Neprihvatljivi troškovi - kvart'!N27</f>
        <v>0</v>
      </c>
    </row>
    <row r="28" spans="1:16" ht="21" customHeight="1" thickBot="1" x14ac:dyDescent="0.25">
      <c r="A28" s="74" t="s">
        <v>75</v>
      </c>
      <c r="B28" s="153"/>
      <c r="C28" s="154"/>
      <c r="D28" s="154"/>
      <c r="E28" s="155"/>
      <c r="F28" s="153"/>
      <c r="G28" s="154"/>
      <c r="H28" s="154"/>
      <c r="I28" s="155"/>
      <c r="J28" s="153"/>
      <c r="K28" s="155"/>
      <c r="L28" s="156">
        <f>SUM(L4:L26)</f>
        <v>0</v>
      </c>
      <c r="M28" s="157"/>
      <c r="N28" s="158">
        <f t="shared" si="2"/>
        <v>0</v>
      </c>
      <c r="O28" s="292" t="str">
        <f>IF(N28='Neprihvatljivi troškovi '!G28,"TOČNO","ISPRAVITI")</f>
        <v>TOČNO</v>
      </c>
      <c r="P28" s="291">
        <f>'Neprihvatljivi troškovi '!G28-'Neprihvatljivi troškovi - kvart'!N28</f>
        <v>0</v>
      </c>
    </row>
    <row r="29" spans="1:16" ht="15" customHeight="1" x14ac:dyDescent="0.15"/>
  </sheetData>
  <mergeCells count="3">
    <mergeCell ref="B1:E1"/>
    <mergeCell ref="F1:I1"/>
    <mergeCell ref="J1:K1"/>
  </mergeCells>
  <phoneticPr fontId="0" type="noConversion"/>
  <pageMargins left="0.25" right="0.23" top="0.64" bottom="0.37" header="0.31496062992125984" footer="0.17"/>
  <pageSetup paperSize="9" scale="75" orientation="landscape" r:id="rId1"/>
  <headerFooter>
    <oddHeader>&amp;L&amp;"Times New Roman,Regular"&amp;10SME Competitiveness</oddHeader>
    <oddFooter>&amp;L&amp;"Times New Roman,Regular"&amp;10Grant Appliation Budget Form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E8" sqref="E8"/>
    </sheetView>
  </sheetViews>
  <sheetFormatPr defaultRowHeight="11.25" x14ac:dyDescent="0.15"/>
  <cols>
    <col min="2" max="2" width="23.625" customWidth="1"/>
    <col min="3" max="3" width="24" customWidth="1"/>
  </cols>
  <sheetData>
    <row r="1" spans="2:3" ht="12.75" x14ac:dyDescent="0.2">
      <c r="B1" s="297"/>
      <c r="C1" s="297"/>
    </row>
    <row r="2" spans="2:3" ht="12.75" x14ac:dyDescent="0.2">
      <c r="B2" s="297"/>
      <c r="C2" s="297"/>
    </row>
    <row r="3" spans="2:3" ht="13.5" thickBot="1" x14ac:dyDescent="0.25">
      <c r="B3" s="296" t="s">
        <v>15</v>
      </c>
      <c r="C3" s="297"/>
    </row>
    <row r="4" spans="2:3" ht="13.5" thickBot="1" x14ac:dyDescent="0.25">
      <c r="B4" s="298" t="s">
        <v>3</v>
      </c>
      <c r="C4" s="299" t="s">
        <v>11</v>
      </c>
    </row>
    <row r="5" spans="2:3" ht="13.5" thickBot="1" x14ac:dyDescent="0.25">
      <c r="B5" s="297"/>
      <c r="C5" s="297"/>
    </row>
    <row r="6" spans="2:3" ht="69.75" customHeight="1" thickBot="1" x14ac:dyDescent="0.25">
      <c r="B6" s="300" t="s">
        <v>131</v>
      </c>
      <c r="C6" s="301" t="s">
        <v>14</v>
      </c>
    </row>
    <row r="7" spans="2:3" ht="13.5" thickBot="1" x14ac:dyDescent="0.25">
      <c r="B7" s="297"/>
      <c r="C7" s="297"/>
    </row>
    <row r="8" spans="2:3" ht="74.25" customHeight="1" thickBot="1" x14ac:dyDescent="0.25">
      <c r="B8" s="300" t="s">
        <v>132</v>
      </c>
      <c r="C8" s="301" t="s">
        <v>13</v>
      </c>
    </row>
  </sheetData>
  <dataValidations count="2">
    <dataValidation type="list" allowBlank="1" showInputMessage="1" showErrorMessage="1" sqref="C6 C8">
      <formula1>trainings</formula1>
    </dataValidation>
    <dataValidation type="list" allowBlank="1" showInputMessage="1" showErrorMessage="1" sqref="C4">
      <formula1>enetrprise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view="pageBreakPreview" zoomScaleNormal="100" workbookViewId="0">
      <selection activeCell="B1" sqref="B1:F16"/>
    </sheetView>
  </sheetViews>
  <sheetFormatPr defaultRowHeight="11.25" x14ac:dyDescent="0.15"/>
  <cols>
    <col min="1" max="1" width="4.125" customWidth="1"/>
    <col min="2" max="2" width="25" customWidth="1"/>
    <col min="3" max="3" width="25.875" customWidth="1"/>
    <col min="4" max="6" width="17" customWidth="1"/>
    <col min="7" max="7" width="5" customWidth="1"/>
  </cols>
  <sheetData>
    <row r="1" spans="2:7" ht="75" customHeight="1" thickBot="1" x14ac:dyDescent="0.2"/>
    <row r="2" spans="2:7" ht="23.25" x14ac:dyDescent="0.35">
      <c r="B2" s="313" t="s">
        <v>45</v>
      </c>
      <c r="C2" s="314"/>
      <c r="D2" s="314"/>
      <c r="E2" s="314"/>
      <c r="F2" s="315"/>
    </row>
    <row r="3" spans="2:7" ht="20.25" x14ac:dyDescent="0.3">
      <c r="B3" s="316" t="s">
        <v>10</v>
      </c>
      <c r="C3" s="317"/>
      <c r="D3" s="317"/>
      <c r="E3" s="317"/>
      <c r="F3" s="318"/>
    </row>
    <row r="4" spans="2:7" ht="25.5" x14ac:dyDescent="0.2">
      <c r="B4" s="311"/>
      <c r="C4" s="312"/>
      <c r="D4" s="294" t="s">
        <v>7</v>
      </c>
      <c r="E4" s="294" t="s">
        <v>8</v>
      </c>
      <c r="F4" s="295" t="s">
        <v>140</v>
      </c>
    </row>
    <row r="5" spans="2:7" ht="20.25" customHeight="1" x14ac:dyDescent="0.2">
      <c r="B5" s="330" t="s">
        <v>4</v>
      </c>
      <c r="C5" s="331"/>
      <c r="D5" s="272">
        <f>'Prihvatljivi troškovi'!E13</f>
        <v>0</v>
      </c>
      <c r="E5" s="272">
        <f>IF('Veličina prijavitelja'!C4="Srednje",(D5*50/100),IF('Veličina prijavitelja'!C4="Malo",(D5*50/100)))</f>
        <v>0</v>
      </c>
      <c r="F5" s="273">
        <f>IF('Veličina prijavitelja'!C4="Srednje",(D5*50/100),IF('Veličina prijavitelja'!C4="malo",(D5*50/100)))</f>
        <v>0</v>
      </c>
    </row>
    <row r="6" spans="2:7" ht="20.25" customHeight="1" x14ac:dyDescent="0.2">
      <c r="B6" s="311" t="s">
        <v>5</v>
      </c>
      <c r="C6" s="312"/>
      <c r="D6" s="272">
        <f>'Prihvatljivi troškovi'!E41</f>
        <v>0</v>
      </c>
      <c r="E6" s="272">
        <f>IF('Veličina prijavitelja'!C4="Srednje",(D6*50/100),IF('Veličina prijavitelja'!C4="Malo",(D6*50/100)))</f>
        <v>0</v>
      </c>
      <c r="F6" s="273">
        <f>IF('Veličina prijavitelja'!C4="Srednje",(D6*50/100),IF('Veličina prijavitelja'!C4="malo",(D6*50/100)))</f>
        <v>0</v>
      </c>
    </row>
    <row r="7" spans="2:7" ht="20.25" customHeight="1" x14ac:dyDescent="0.2">
      <c r="B7" s="311" t="s">
        <v>128</v>
      </c>
      <c r="C7" s="312"/>
      <c r="D7" s="272">
        <f>'Prihvatljivi troškovi'!E47</f>
        <v>0</v>
      </c>
      <c r="E7" s="272">
        <f>IF(AND('Veličina prijavitelja'!C4="Srednje",'Veličina prijavitelja'!C6="Da"),(D7*20/100),IF(AND('Veličina prijavitelja'!C4="Srednje",'Veličina prijavitelja'!C6="Ne"),(D7*30/100),IF('Veličina prijavitelja'!C4="Malo",(D7*20/100))))</f>
        <v>0</v>
      </c>
      <c r="F7" s="273">
        <f>IF(AND('Veličina prijavitelja'!C4="srednje",'Veličina prijavitelja'!C6="DA"),(D7*80/100),IF(AND('Veličina prijavitelja'!C4="srednje",'Veličina prijavitelja'!C6="NE"),(D7*70/100),IF('Veličina prijavitelja'!C4="malo",(D7*80/100))))</f>
        <v>0</v>
      </c>
      <c r="G7" s="4"/>
    </row>
    <row r="8" spans="2:7" ht="20.25" customHeight="1" x14ac:dyDescent="0.2">
      <c r="B8" s="311" t="s">
        <v>129</v>
      </c>
      <c r="C8" s="312"/>
      <c r="D8" s="272">
        <f>'Prihvatljivi troškovi'!E53</f>
        <v>0</v>
      </c>
      <c r="E8" s="272">
        <f>IF(AND('Veličina prijavitelja'!C4="Srednje",'Veličina prijavitelja'!C8="Da"),(D8*55/100),IF(AND('Veličina prijavitelja'!C4="Srednje",'Veličina prijavitelja'!C8="Ne"),(D8*65/100),IF(AND('Veličina prijavitelja'!C4="Malo",'Veličina prijavitelja'!C8="Da"),(D8*45/100),IF(AND('Veličina prijavitelja'!C4="Malo",'Veličina prijavitelja'!C8="Ne"),(D8*55/100)))))</f>
        <v>0</v>
      </c>
      <c r="F8" s="273">
        <f>IF(AND('Veličina prijavitelja'!C4="srednje",'Veličina prijavitelja'!C8="Da"),(D8*45/100),IF(AND('Veličina prijavitelja'!C4="srednje",'Veličina prijavitelja'!C8="Ne"),(D8*35/100),IF(AND('Veličina prijavitelja'!C4="malo",'Veličina prijavitelja'!C8="DA"),(D8*55/100),IF(AND('Veličina prijavitelja'!C4="malo",'Veličina prijavitelja'!C8="NE"),(D8*45/100)))))</f>
        <v>0</v>
      </c>
    </row>
    <row r="9" spans="2:7" ht="20.25" customHeight="1" x14ac:dyDescent="0.2">
      <c r="B9" s="330" t="s">
        <v>6</v>
      </c>
      <c r="C9" s="331"/>
      <c r="D9" s="272">
        <f>'Prihvatljivi troškovi'!E6+'Prihvatljivi troškovi'!E17+'Prihvatljivi troškovi'!E25+'Prihvatljivi troškovi'!E30+'Prihvatljivi troškovi'!E35+'Prihvatljivi troškovi'!E57</f>
        <v>0</v>
      </c>
      <c r="E9" s="272">
        <f>IF('Veličina prijavitelja'!C4="Srednje",(D9*50/100),IF('Veličina prijavitelja'!C4="Malo",(D9*40/100)))</f>
        <v>0</v>
      </c>
      <c r="F9" s="273">
        <f>IF('Veličina prijavitelja'!C4="Srednje",(D9*50/100),IF('Veličina prijavitelja'!C4="Malo",(D9*60/100)))</f>
        <v>0</v>
      </c>
    </row>
    <row r="10" spans="2:7" ht="20.25" customHeight="1" x14ac:dyDescent="0.2">
      <c r="B10" s="311" t="s">
        <v>1</v>
      </c>
      <c r="C10" s="312"/>
      <c r="D10" s="274">
        <f>'Prihvatljivi troškovi'!E58</f>
        <v>0</v>
      </c>
      <c r="E10" s="275"/>
      <c r="F10" s="276"/>
    </row>
    <row r="11" spans="2:7" ht="20.25" customHeight="1" x14ac:dyDescent="0.2">
      <c r="B11" s="332" t="s">
        <v>0</v>
      </c>
      <c r="C11" s="333"/>
      <c r="D11" s="277">
        <f>'Prihvatljivi troškovi'!E60</f>
        <v>0</v>
      </c>
      <c r="E11" s="272">
        <f>IF('Veličina prijavitelja'!C4="Srednje",(D11*50/100),IF('Veličina prijavitelja'!C4="Malo",(D11*50/100)))</f>
        <v>0</v>
      </c>
      <c r="F11" s="273">
        <f>IF('Veličina prijavitelja'!C4="Srednje",(D11*50/100),IF('Veličina prijavitelja'!C4="malo",(D11*50/100)))</f>
        <v>0</v>
      </c>
    </row>
    <row r="12" spans="2:7" ht="20.25" customHeight="1" x14ac:dyDescent="0.2">
      <c r="B12" s="322"/>
      <c r="C12" s="336"/>
      <c r="D12" s="337"/>
      <c r="E12" s="337"/>
      <c r="F12" s="338"/>
    </row>
    <row r="13" spans="2:7" ht="20.25" customHeight="1" x14ac:dyDescent="0.2">
      <c r="B13" s="334" t="s">
        <v>130</v>
      </c>
      <c r="C13" s="335"/>
      <c r="D13" s="339">
        <f>SUM('Prihvatljivi troškovi'!E61+'Neprihvatljivi troškovi '!G28)</f>
        <v>0</v>
      </c>
      <c r="E13" s="340"/>
      <c r="F13" s="341"/>
    </row>
    <row r="14" spans="2:7" ht="20.25" customHeight="1" x14ac:dyDescent="0.2">
      <c r="B14" s="322" t="s">
        <v>2</v>
      </c>
      <c r="C14" s="323"/>
      <c r="D14" s="319">
        <f>'Prihvatljivi troškovi'!E61</f>
        <v>0</v>
      </c>
      <c r="E14" s="320"/>
      <c r="F14" s="321"/>
    </row>
    <row r="15" spans="2:7" ht="20.25" customHeight="1" thickBot="1" x14ac:dyDescent="0.25">
      <c r="B15" s="322" t="s">
        <v>136</v>
      </c>
      <c r="C15" s="323"/>
      <c r="D15" s="324">
        <f>SUM(E5:E9)+E11</f>
        <v>0</v>
      </c>
      <c r="E15" s="325"/>
      <c r="F15" s="326"/>
    </row>
    <row r="16" spans="2:7" ht="20.25" customHeight="1" thickBot="1" x14ac:dyDescent="0.25">
      <c r="B16" s="328" t="s">
        <v>137</v>
      </c>
      <c r="C16" s="329"/>
      <c r="D16" s="342">
        <f>SUM(F5:F9)+F11</f>
        <v>0</v>
      </c>
      <c r="E16" s="343"/>
      <c r="F16" s="344"/>
    </row>
    <row r="17" spans="2:4" ht="12.75" x14ac:dyDescent="0.2">
      <c r="B17" s="327"/>
      <c r="C17" s="327"/>
      <c r="D17" s="3"/>
    </row>
    <row r="19" spans="2:4" ht="21" customHeight="1" x14ac:dyDescent="0.15"/>
    <row r="20" spans="2:4" ht="16.149999999999999" customHeight="1" x14ac:dyDescent="0.15"/>
    <row r="21" spans="2:4" ht="50.25" customHeight="1" x14ac:dyDescent="0.15"/>
  </sheetData>
  <sheetProtection password="8E03" sheet="1" objects="1" scenarios="1"/>
  <mergeCells count="20">
    <mergeCell ref="B17:C17"/>
    <mergeCell ref="B10:C10"/>
    <mergeCell ref="B16:C16"/>
    <mergeCell ref="B5:C5"/>
    <mergeCell ref="B11:C11"/>
    <mergeCell ref="B7:C7"/>
    <mergeCell ref="B8:C8"/>
    <mergeCell ref="B9:C9"/>
    <mergeCell ref="B13:C13"/>
    <mergeCell ref="B6:C6"/>
    <mergeCell ref="B14:C14"/>
    <mergeCell ref="B12:F12"/>
    <mergeCell ref="D13:F13"/>
    <mergeCell ref="D16:F16"/>
    <mergeCell ref="B4:C4"/>
    <mergeCell ref="B2:F2"/>
    <mergeCell ref="B3:F3"/>
    <mergeCell ref="D14:F14"/>
    <mergeCell ref="B15:C15"/>
    <mergeCell ref="D15:F15"/>
  </mergeCells>
  <phoneticPr fontId="0" type="noConversion"/>
  <pageMargins left="0.43307086614173229" right="0.39370078740157483" top="0.74803149606299213" bottom="0.74803149606299213" header="0.31496062992125984" footer="0.31496062992125984"/>
  <pageSetup paperSize="9" scale="85" orientation="portrait" r:id="rId1"/>
  <headerFooter>
    <oddHeader>&amp;L&amp;"Times New Roman,Regular"&amp;10SME Competitiveness</oddHeader>
    <oddFooter>&amp;L&amp;"Times New Roman,Regular"&amp;10Grant Application Budget Form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A50" sqref="A50"/>
    </sheetView>
  </sheetViews>
  <sheetFormatPr defaultRowHeight="11.25" x14ac:dyDescent="0.15"/>
  <cols>
    <col min="1" max="1" width="18.375" customWidth="1"/>
    <col min="2" max="2" width="20.625" customWidth="1"/>
  </cols>
  <sheetData>
    <row r="1" spans="1:2" ht="66" customHeight="1" x14ac:dyDescent="0.2">
      <c r="A1" s="302" t="s">
        <v>3</v>
      </c>
      <c r="B1" s="303" t="s">
        <v>9</v>
      </c>
    </row>
    <row r="2" spans="1:2" ht="12.75" x14ac:dyDescent="0.2">
      <c r="A2" s="297" t="s">
        <v>11</v>
      </c>
      <c r="B2" s="297" t="s">
        <v>13</v>
      </c>
    </row>
    <row r="3" spans="1:2" ht="12.75" x14ac:dyDescent="0.2">
      <c r="A3" s="297" t="s">
        <v>12</v>
      </c>
      <c r="B3" s="297" t="s">
        <v>14</v>
      </c>
    </row>
  </sheetData>
  <sheetProtection password="8E03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Prihvatljivi troškovi</vt:lpstr>
      <vt:lpstr>Prihvatljivi troškovi - kvartal</vt:lpstr>
      <vt:lpstr>Neprihvatljivi troškovi </vt:lpstr>
      <vt:lpstr>Neprihvatljivi troškovi - kvart</vt:lpstr>
      <vt:lpstr>Veličina prijavitelja</vt:lpstr>
      <vt:lpstr>Sažetak troškova</vt:lpstr>
      <vt:lpstr>Poveznice</vt:lpstr>
      <vt:lpstr>enetrprise</vt:lpstr>
      <vt:lpstr>enterprise</vt:lpstr>
      <vt:lpstr>'Sažetak troškova'!Print_Area</vt:lpstr>
      <vt:lpstr>trainings</vt:lpstr>
    </vt:vector>
  </TitlesOfParts>
  <Company>RAMBOLL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Ana Malbaša Turković</cp:lastModifiedBy>
  <cp:lastPrinted>2013-12-23T13:28:15Z</cp:lastPrinted>
  <dcterms:created xsi:type="dcterms:W3CDTF">2010-10-21T13:48:52Z</dcterms:created>
  <dcterms:modified xsi:type="dcterms:W3CDTF">2013-12-23T13:30:50Z</dcterms:modified>
</cp:coreProperties>
</file>