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emdahr-my.sharepoint.com/personal/julija_emda_hr/Documents/Desktop/DRIVE/JULIJA/HDLU/Jakovlje/NPOO/Nabave/5_Radovi/Za objavu/"/>
    </mc:Choice>
  </mc:AlternateContent>
  <xr:revisionPtr revIDLastSave="11" documentId="8_{54184807-0B21-430A-9E0D-2874ED219BBD}" xr6:coauthVersionLast="47" xr6:coauthVersionMax="47" xr10:uidLastSave="{39ABFCEE-DC73-4A3F-8DE3-CD7311A3CE37}"/>
  <bookViews>
    <workbookView xWindow="-120" yWindow="-120" windowWidth="29040" windowHeight="15720" xr2:uid="{00000000-000D-0000-FFFF-FFFF00000000}"/>
  </bookViews>
  <sheets>
    <sheet name="NASLOVNICA" sheetId="1" r:id="rId1"/>
    <sheet name="SVEUKUPNA_REK" sheetId="6" r:id="rId2"/>
    <sheet name="REK_GO RADOVI" sheetId="18" r:id="rId3"/>
    <sheet name="OTU_GO RADOVI" sheetId="19" r:id="rId4"/>
    <sheet name="GO RADOVI" sheetId="20" r:id="rId5"/>
    <sheet name="REK_ViK" sheetId="5" r:id="rId6"/>
    <sheet name="ViK" sheetId="3" r:id="rId7"/>
    <sheet name="REK_EL_INST" sheetId="14" r:id="rId8"/>
    <sheet name="OTU_EL_INST" sheetId="16" r:id="rId9"/>
    <sheet name="EL_INST" sheetId="13" r:id="rId10"/>
    <sheet name="REK_GHV" sheetId="12" r:id="rId11"/>
    <sheet name="GHV" sheetId="11" r:id="rId12"/>
    <sheet name="REK_KRAJOBRAZ" sheetId="8" r:id="rId13"/>
    <sheet name="KRAJOBRAZ" sheetId="7" r:id="rId14"/>
  </sheets>
  <definedNames>
    <definedName name="_xlnm._FilterDatabase" localSheetId="9" hidden="1">EL_INST!$A$1:$F$1051</definedName>
    <definedName name="_xlnm._FilterDatabase" localSheetId="11" hidden="1">GHV!$A$1:$F$192</definedName>
    <definedName name="_xlnm._FilterDatabase" localSheetId="4" hidden="1">'GO RADOVI'!$A$1:$G$1144</definedName>
    <definedName name="_xlnm._FilterDatabase" localSheetId="13" hidden="1">KRAJOBRAZ!$A$1:$F$557</definedName>
    <definedName name="_xlnm._FilterDatabase" localSheetId="6" hidden="1">ViK!$A$1:$F$372</definedName>
    <definedName name="_xlnm.Print_Titles" localSheetId="9">EL_INST!$1:$4</definedName>
    <definedName name="_xlnm.Print_Titles" localSheetId="11">GHV!$1:$2</definedName>
    <definedName name="_xlnm.Print_Titles" localSheetId="4">'GO RADOVI'!$1:$5</definedName>
    <definedName name="_xlnm.Print_Titles" localSheetId="13">KRAJOBRAZ!$1:$2</definedName>
    <definedName name="_xlnm.Print_Titles" localSheetId="6">ViK!$1:$2</definedName>
    <definedName name="_xlnm.Print_Area" localSheetId="9">EL_INST!$A$1:$F$1051</definedName>
    <definedName name="_xlnm.Print_Area" localSheetId="11">GHV!$A$1:$F$193</definedName>
    <definedName name="_xlnm.Print_Area" localSheetId="4">'GO RADOVI'!$A$1:$F$1144</definedName>
    <definedName name="_xlnm.Print_Area" localSheetId="13">KRAJOBRAZ!$A$1:$F$558</definedName>
    <definedName name="_xlnm.Print_Area" localSheetId="0">NASLOVNICA!$A$1:$I$44</definedName>
    <definedName name="_xlnm.Print_Area" localSheetId="8">OTU_EL_INST!$A$1:$B$36</definedName>
    <definedName name="_xlnm.Print_Area" localSheetId="3">'OTU_GO RADOVI'!$A$1:$B$759</definedName>
    <definedName name="_xlnm.Print_Area" localSheetId="1">SVEUKUPNA_REK!$A$1:$E$21</definedName>
    <definedName name="_xlnm.Print_Area" localSheetId="6">ViK!$A$1:$F$373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6" l="1"/>
  <c r="E15" i="6"/>
  <c r="E18" i="6" s="1"/>
  <c r="E7" i="6"/>
  <c r="E5" i="6"/>
  <c r="E6" i="5"/>
  <c r="E4" i="5"/>
  <c r="F1106" i="20"/>
  <c r="F1141" i="20"/>
  <c r="E4" i="12"/>
  <c r="F1048" i="13"/>
  <c r="F1046" i="13"/>
  <c r="F1044" i="13"/>
  <c r="F1042" i="13"/>
  <c r="F1040" i="13"/>
  <c r="F1038" i="13"/>
  <c r="F1034" i="13"/>
  <c r="F1032" i="13"/>
  <c r="F1028" i="13"/>
  <c r="F1026" i="13"/>
  <c r="F1024" i="13"/>
  <c r="F1022" i="13"/>
  <c r="F1020" i="13"/>
  <c r="F1010" i="13"/>
  <c r="F1008" i="13"/>
  <c r="F1006" i="13"/>
  <c r="F1004" i="13"/>
  <c r="F1002" i="13"/>
  <c r="F996" i="13"/>
  <c r="F992" i="13"/>
  <c r="F988" i="13"/>
  <c r="F984" i="13"/>
  <c r="F982" i="13"/>
  <c r="F976" i="13"/>
  <c r="F971" i="13"/>
  <c r="F969" i="13"/>
  <c r="F967" i="13"/>
  <c r="F963" i="13"/>
  <c r="F959" i="13"/>
  <c r="F955" i="13"/>
  <c r="F948" i="13"/>
  <c r="F947" i="13"/>
  <c r="F944" i="13"/>
  <c r="F926" i="13"/>
  <c r="F925" i="13"/>
  <c r="F924" i="13"/>
  <c r="F923" i="13"/>
  <c r="F922" i="13"/>
  <c r="F913" i="13"/>
  <c r="F909" i="13"/>
  <c r="F896" i="13"/>
  <c r="F894" i="13"/>
  <c r="F888" i="13"/>
  <c r="F886" i="13"/>
  <c r="F884" i="13"/>
  <c r="F882" i="13"/>
  <c r="F880" i="13"/>
  <c r="F878" i="13"/>
  <c r="F876" i="13"/>
  <c r="F874" i="13"/>
  <c r="F872" i="13"/>
  <c r="F870" i="13"/>
  <c r="F869" i="13"/>
  <c r="F868" i="13"/>
  <c r="F866" i="13"/>
  <c r="F858" i="13"/>
  <c r="F856" i="13"/>
  <c r="F854" i="13"/>
  <c r="F853" i="13"/>
  <c r="F850" i="13"/>
  <c r="F839" i="13"/>
  <c r="F828" i="13"/>
  <c r="F826" i="13"/>
  <c r="F824" i="13"/>
  <c r="F822" i="13"/>
  <c r="F821" i="13"/>
  <c r="F820" i="13"/>
  <c r="F817" i="13"/>
  <c r="F808" i="13"/>
  <c r="F806" i="13"/>
  <c r="F804" i="13"/>
  <c r="F802" i="13"/>
  <c r="F800" i="13"/>
  <c r="F794" i="13"/>
  <c r="F783" i="13"/>
  <c r="F740" i="13"/>
  <c r="F738" i="13"/>
  <c r="F718" i="13"/>
  <c r="F716" i="13"/>
  <c r="F714" i="13"/>
  <c r="F712" i="13"/>
  <c r="F710" i="13"/>
  <c r="F708" i="13"/>
  <c r="F706" i="13"/>
  <c r="F704" i="13"/>
  <c r="F702" i="13"/>
  <c r="F700" i="13"/>
  <c r="F698" i="13"/>
  <c r="F696" i="13"/>
  <c r="F694" i="13"/>
  <c r="F692" i="13"/>
  <c r="F690" i="13"/>
  <c r="F688" i="13"/>
  <c r="F686" i="13"/>
  <c r="F673" i="13"/>
  <c r="F671" i="13"/>
  <c r="F669" i="13"/>
  <c r="F667" i="13"/>
  <c r="F665" i="13"/>
  <c r="F663" i="13"/>
  <c r="F661" i="13"/>
  <c r="F659" i="13"/>
  <c r="F657" i="13"/>
  <c r="F655" i="13"/>
  <c r="F653" i="13"/>
  <c r="F651" i="13"/>
  <c r="F649" i="13"/>
  <c r="F647" i="13"/>
  <c r="F645" i="13"/>
  <c r="F643" i="13"/>
  <c r="F630" i="13"/>
  <c r="F628" i="13"/>
  <c r="F626" i="13"/>
  <c r="F624" i="13"/>
  <c r="F622" i="13"/>
  <c r="F620" i="13"/>
  <c r="F618" i="13"/>
  <c r="F616" i="13"/>
  <c r="F614" i="13"/>
  <c r="F612" i="13"/>
  <c r="F610" i="13"/>
  <c r="F608" i="13"/>
  <c r="F606" i="13"/>
  <c r="F604" i="13"/>
  <c r="F602" i="13"/>
  <c r="F600" i="13"/>
  <c r="F598" i="13"/>
  <c r="F596" i="13"/>
  <c r="F594" i="13"/>
  <c r="F592" i="13"/>
  <c r="F572" i="13"/>
  <c r="F568" i="13"/>
  <c r="F567" i="13"/>
  <c r="F566" i="13"/>
  <c r="F565" i="13"/>
  <c r="F564" i="13"/>
  <c r="F563" i="13"/>
  <c r="F562" i="13"/>
  <c r="F561" i="13"/>
  <c r="F560" i="13"/>
  <c r="F559" i="13"/>
  <c r="F558" i="13"/>
  <c r="F557" i="13"/>
  <c r="F556" i="13"/>
  <c r="F555" i="13"/>
  <c r="F554" i="13"/>
  <c r="F553" i="13"/>
  <c r="F551" i="13"/>
  <c r="F549" i="13"/>
  <c r="F548" i="13"/>
  <c r="F547" i="13"/>
  <c r="F546" i="13"/>
  <c r="F545" i="13"/>
  <c r="F544" i="13"/>
  <c r="F541" i="13"/>
  <c r="F540" i="13"/>
  <c r="F539" i="13"/>
  <c r="F538" i="13"/>
  <c r="F536" i="13"/>
  <c r="F534" i="13"/>
  <c r="F532" i="13"/>
  <c r="F526" i="13"/>
  <c r="F524" i="13"/>
  <c r="F522" i="13"/>
  <c r="F520" i="13"/>
  <c r="F518" i="13"/>
  <c r="F516" i="13"/>
  <c r="F514" i="13"/>
  <c r="F512" i="13"/>
  <c r="F510" i="13"/>
  <c r="F508" i="13"/>
  <c r="F506" i="13"/>
  <c r="F504" i="13"/>
  <c r="F502" i="13"/>
  <c r="F500" i="13"/>
  <c r="F498" i="13"/>
  <c r="F496" i="13"/>
  <c r="F494" i="13"/>
  <c r="F492" i="13"/>
  <c r="F490" i="13"/>
  <c r="F488" i="13"/>
  <c r="F486" i="13"/>
  <c r="F484" i="13"/>
  <c r="F482" i="13"/>
  <c r="F480" i="13"/>
  <c r="F478" i="13"/>
  <c r="F476" i="13"/>
  <c r="F474" i="13"/>
  <c r="F472" i="13"/>
  <c r="F470" i="13"/>
  <c r="F468" i="13"/>
  <c r="F466" i="13"/>
  <c r="F464" i="13"/>
  <c r="F462" i="13"/>
  <c r="F460" i="13"/>
  <c r="F458" i="13"/>
  <c r="F456" i="13"/>
  <c r="F454" i="13"/>
  <c r="F452" i="13"/>
  <c r="F448" i="13"/>
  <c r="F445" i="13"/>
  <c r="F443" i="13"/>
  <c r="F441" i="13"/>
  <c r="F440" i="13"/>
  <c r="F437" i="13"/>
  <c r="F436" i="13"/>
  <c r="F435" i="13"/>
  <c r="F432" i="13"/>
  <c r="F431" i="13"/>
  <c r="F430" i="13"/>
  <c r="F427" i="13"/>
  <c r="F425" i="13"/>
  <c r="F422" i="13"/>
  <c r="F421" i="13"/>
  <c r="F420" i="13"/>
  <c r="F419" i="13"/>
  <c r="F418" i="13"/>
  <c r="F417" i="13"/>
  <c r="F414" i="13"/>
  <c r="F411" i="13"/>
  <c r="F410" i="13"/>
  <c r="F409" i="13"/>
  <c r="F408" i="13"/>
  <c r="F407" i="13"/>
  <c r="F406" i="13"/>
  <c r="F405" i="13"/>
  <c r="F404" i="13"/>
  <c r="F403" i="13"/>
  <c r="F402" i="13"/>
  <c r="F401" i="13"/>
  <c r="F398" i="13"/>
  <c r="F397" i="13"/>
  <c r="F396" i="13"/>
  <c r="F395" i="13"/>
  <c r="F382" i="13"/>
  <c r="F378" i="13"/>
  <c r="F374" i="13"/>
  <c r="F370" i="13"/>
  <c r="F366" i="13"/>
  <c r="F362" i="13"/>
  <c r="F358" i="13"/>
  <c r="F354" i="13"/>
  <c r="F350" i="13"/>
  <c r="F346" i="13"/>
  <c r="F342" i="13"/>
  <c r="F338" i="13"/>
  <c r="F334" i="13"/>
  <c r="F330" i="13"/>
  <c r="F326" i="13"/>
  <c r="F322" i="13"/>
  <c r="F318" i="13"/>
  <c r="F313" i="13"/>
  <c r="F309" i="13"/>
  <c r="F305" i="13"/>
  <c r="F301" i="13"/>
  <c r="F297" i="13"/>
  <c r="F293" i="13"/>
  <c r="F289" i="13"/>
  <c r="F285" i="13"/>
  <c r="F281" i="13"/>
  <c r="F277" i="13"/>
  <c r="F273" i="13"/>
  <c r="F269" i="13"/>
  <c r="F265" i="13"/>
  <c r="F261" i="13"/>
  <c r="F257" i="13"/>
  <c r="F253" i="13"/>
  <c r="F249" i="13"/>
  <c r="F245" i="13"/>
  <c r="F241" i="13"/>
  <c r="F237" i="13"/>
  <c r="F233" i="13"/>
  <c r="F229" i="13"/>
  <c r="F224" i="13"/>
  <c r="F219" i="13"/>
  <c r="F215" i="13"/>
  <c r="F211" i="13"/>
  <c r="F207" i="13"/>
  <c r="F203" i="13"/>
  <c r="F197" i="13"/>
  <c r="F183" i="13"/>
  <c r="F165" i="13"/>
  <c r="F151" i="13"/>
  <c r="F137" i="13"/>
  <c r="F123" i="13"/>
  <c r="F85" i="13"/>
  <c r="F55" i="13"/>
  <c r="F192" i="11"/>
  <c r="F147" i="11"/>
  <c r="F190" i="11"/>
  <c r="F188" i="11"/>
  <c r="F186" i="11"/>
  <c r="F184" i="11"/>
  <c r="F182" i="11"/>
  <c r="F180" i="11"/>
  <c r="F178" i="11"/>
  <c r="F176" i="11"/>
  <c r="F173" i="11"/>
  <c r="F172" i="11"/>
  <c r="F171" i="11"/>
  <c r="F170" i="11"/>
  <c r="F169" i="11"/>
  <c r="F168" i="11"/>
  <c r="F167" i="11"/>
  <c r="F166" i="11"/>
  <c r="F165" i="11"/>
  <c r="F164" i="11"/>
  <c r="F163" i="11"/>
  <c r="F162" i="11"/>
  <c r="F158" i="11"/>
  <c r="F145" i="11"/>
  <c r="F143" i="11"/>
  <c r="F141" i="11"/>
  <c r="F139" i="11"/>
  <c r="F137" i="11"/>
  <c r="F135" i="11"/>
  <c r="F133" i="11"/>
  <c r="F131" i="11"/>
  <c r="F129" i="11"/>
  <c r="F126" i="11"/>
  <c r="F122" i="11"/>
  <c r="F120" i="11"/>
  <c r="F119" i="11"/>
  <c r="F118" i="11"/>
  <c r="F114" i="11"/>
  <c r="F113" i="11"/>
  <c r="F112" i="11"/>
  <c r="F111" i="11"/>
  <c r="F110" i="11"/>
  <c r="F109" i="11"/>
  <c r="F106" i="11"/>
  <c r="F105" i="11"/>
  <c r="F104" i="11"/>
  <c r="F103" i="11"/>
  <c r="F102" i="11"/>
  <c r="F101" i="11"/>
  <c r="F98" i="11"/>
  <c r="F97" i="11"/>
  <c r="F94" i="11"/>
  <c r="F93" i="11"/>
  <c r="F90" i="11"/>
  <c r="F86" i="11"/>
  <c r="F73" i="11"/>
  <c r="F60" i="11"/>
  <c r="F47" i="11"/>
  <c r="F29" i="11"/>
  <c r="F16" i="11"/>
  <c r="F407" i="7"/>
  <c r="F350" i="7"/>
  <c r="F370" i="3"/>
  <c r="F362" i="3"/>
  <c r="F349" i="3"/>
  <c r="F296" i="3"/>
  <c r="F273" i="3"/>
  <c r="F249" i="3"/>
  <c r="F231" i="3"/>
  <c r="F184" i="3"/>
  <c r="F117" i="3"/>
  <c r="F84" i="3"/>
  <c r="F368" i="3"/>
  <c r="F367" i="3"/>
  <c r="F366" i="3"/>
  <c r="F360" i="3"/>
  <c r="F359" i="3"/>
  <c r="F358" i="3"/>
  <c r="F357" i="3"/>
  <c r="F347" i="3"/>
  <c r="F342" i="3"/>
  <c r="F338" i="3"/>
  <c r="F337" i="3"/>
  <c r="F336" i="3"/>
  <c r="F335" i="3"/>
  <c r="F334" i="3"/>
  <c r="F333" i="3"/>
  <c r="F332" i="3"/>
  <c r="F329" i="3"/>
  <c r="F328" i="3"/>
  <c r="F325" i="3"/>
  <c r="F324" i="3"/>
  <c r="F321" i="3"/>
  <c r="F319" i="3"/>
  <c r="F318" i="3"/>
  <c r="F317" i="3"/>
  <c r="F316" i="3"/>
  <c r="F315" i="3"/>
  <c r="F314" i="3"/>
  <c r="F313" i="3"/>
  <c r="F312" i="3"/>
  <c r="F311" i="3"/>
  <c r="F310" i="3"/>
  <c r="F309" i="3"/>
  <c r="F308" i="3"/>
  <c r="F307" i="3"/>
  <c r="F306" i="3"/>
  <c r="F305" i="3"/>
  <c r="F303" i="3"/>
  <c r="F302" i="3"/>
  <c r="F294" i="3"/>
  <c r="F293" i="3"/>
  <c r="F290" i="3"/>
  <c r="F287" i="3"/>
  <c r="F285" i="3"/>
  <c r="F284" i="3"/>
  <c r="F280" i="3"/>
  <c r="F278" i="3"/>
  <c r="F271" i="3"/>
  <c r="F269" i="3"/>
  <c r="F267" i="3"/>
  <c r="F265" i="3"/>
  <c r="F263" i="3"/>
  <c r="F260" i="3"/>
  <c r="F258" i="3"/>
  <c r="F256" i="3"/>
  <c r="F255" i="3"/>
  <c r="F254" i="3"/>
  <c r="F247" i="3"/>
  <c r="F245" i="3"/>
  <c r="F243" i="3"/>
  <c r="F241" i="3"/>
  <c r="F239" i="3"/>
  <c r="F238" i="3"/>
  <c r="F230" i="3"/>
  <c r="F228" i="3"/>
  <c r="F226" i="3"/>
  <c r="F223" i="3"/>
  <c r="F219" i="3"/>
  <c r="F216" i="3"/>
  <c r="F215" i="3"/>
  <c r="F214" i="3"/>
  <c r="F213" i="3"/>
  <c r="F209" i="3"/>
  <c r="F202" i="3"/>
  <c r="F195" i="3"/>
  <c r="F182" i="3"/>
  <c r="F180" i="3"/>
  <c r="F171" i="3"/>
  <c r="F170" i="3"/>
  <c r="F167" i="3"/>
  <c r="F164" i="3"/>
  <c r="F161" i="3"/>
  <c r="F158" i="3"/>
  <c r="F157" i="3"/>
  <c r="F156" i="3"/>
  <c r="F153" i="3"/>
  <c r="F152" i="3"/>
  <c r="F151" i="3"/>
  <c r="F150" i="3"/>
  <c r="F149" i="3"/>
  <c r="F148" i="3"/>
  <c r="F143" i="3"/>
  <c r="F142" i="3"/>
  <c r="F140" i="3"/>
  <c r="F136" i="3"/>
  <c r="F133" i="3"/>
  <c r="F131" i="3"/>
  <c r="F130" i="3"/>
  <c r="F129" i="3"/>
  <c r="F115" i="3"/>
  <c r="F112" i="3"/>
  <c r="F111" i="3"/>
  <c r="F106" i="3"/>
  <c r="F99" i="3"/>
  <c r="F96" i="3"/>
  <c r="F95" i="3"/>
  <c r="F94" i="3"/>
  <c r="F90" i="3"/>
  <c r="F82" i="3"/>
  <c r="F80" i="3"/>
  <c r="F78" i="3"/>
  <c r="F76" i="3"/>
  <c r="F75" i="3"/>
  <c r="F72" i="3"/>
  <c r="F71" i="3"/>
  <c r="F70" i="3"/>
  <c r="F67" i="3"/>
  <c r="F66" i="3"/>
  <c r="F63" i="3"/>
  <c r="F62" i="3"/>
  <c r="F57" i="3"/>
  <c r="F55" i="3"/>
  <c r="F53" i="3"/>
  <c r="F51" i="3"/>
  <c r="F50" i="3"/>
  <c r="F45" i="3"/>
  <c r="F44" i="3"/>
  <c r="F43" i="3"/>
  <c r="F42" i="3"/>
  <c r="F41" i="3"/>
  <c r="F36" i="3"/>
  <c r="F35" i="3"/>
  <c r="F34" i="3"/>
  <c r="F33" i="3"/>
  <c r="F32" i="3"/>
  <c r="F28" i="3"/>
  <c r="F21" i="3"/>
  <c r="F20" i="3"/>
  <c r="F16" i="3"/>
  <c r="F15" i="3"/>
  <c r="F1060" i="20"/>
  <c r="F1014" i="20"/>
  <c r="F966" i="20"/>
  <c r="F924" i="20"/>
  <c r="F201" i="20"/>
  <c r="F272" i="20"/>
  <c r="F1139" i="20"/>
  <c r="F1138" i="20"/>
  <c r="F1135" i="20"/>
  <c r="F1132" i="20"/>
  <c r="F1131" i="20"/>
  <c r="F1130" i="20"/>
  <c r="F1129" i="20"/>
  <c r="F1126" i="20"/>
  <c r="F1123" i="20"/>
  <c r="F1120" i="20"/>
  <c r="F1119" i="20"/>
  <c r="F1118" i="20"/>
  <c r="F1117" i="20"/>
  <c r="F1116" i="20"/>
  <c r="F1112" i="20"/>
  <c r="F1110" i="20"/>
  <c r="F1103" i="20"/>
  <c r="F1102" i="20"/>
  <c r="F1093" i="20"/>
  <c r="F1078" i="20"/>
  <c r="F1074" i="20"/>
  <c r="F1069" i="20"/>
  <c r="F1058" i="20"/>
  <c r="F1055" i="20"/>
  <c r="F1049" i="20"/>
  <c r="F1046" i="20"/>
  <c r="F1042" i="20"/>
  <c r="F1033" i="20"/>
  <c r="F1012" i="20"/>
  <c r="F1003" i="20"/>
  <c r="F995" i="20"/>
  <c r="F987" i="20"/>
  <c r="F981" i="20"/>
  <c r="F977" i="20"/>
  <c r="F964" i="20"/>
  <c r="F963" i="20"/>
  <c r="F962" i="20"/>
  <c r="F961" i="20"/>
  <c r="F953" i="20"/>
  <c r="F952" i="20"/>
  <c r="F951" i="20"/>
  <c r="F950" i="20"/>
  <c r="F949" i="20"/>
  <c r="F941" i="20"/>
  <c r="F920" i="20"/>
  <c r="F917" i="20"/>
  <c r="F914" i="20"/>
  <c r="F911" i="20"/>
  <c r="F908" i="20"/>
  <c r="F905" i="20"/>
  <c r="F902" i="20"/>
  <c r="F899" i="20"/>
  <c r="F896" i="20"/>
  <c r="F893" i="20"/>
  <c r="F890" i="20"/>
  <c r="F887" i="20"/>
  <c r="F884" i="20"/>
  <c r="F883" i="20"/>
  <c r="F880" i="20"/>
  <c r="F879" i="20"/>
  <c r="F876" i="20"/>
  <c r="F873" i="20"/>
  <c r="F870" i="20"/>
  <c r="F867" i="20"/>
  <c r="F864" i="20"/>
  <c r="F861" i="20"/>
  <c r="F858" i="20"/>
  <c r="F855" i="20"/>
  <c r="F852" i="20"/>
  <c r="F849" i="20"/>
  <c r="F846" i="20"/>
  <c r="F843" i="20"/>
  <c r="F840" i="20"/>
  <c r="F837" i="20"/>
  <c r="F834" i="20"/>
  <c r="F831" i="20"/>
  <c r="F828" i="20"/>
  <c r="F825" i="20"/>
  <c r="F822" i="20"/>
  <c r="F819" i="20"/>
  <c r="F816" i="20"/>
  <c r="F813" i="20"/>
  <c r="F810" i="20"/>
  <c r="F807" i="20"/>
  <c r="F804" i="20"/>
  <c r="F801" i="20"/>
  <c r="F798" i="20"/>
  <c r="F795" i="20"/>
  <c r="F794" i="20"/>
  <c r="F793" i="20"/>
  <c r="F792" i="20"/>
  <c r="F789" i="20"/>
  <c r="F788" i="20"/>
  <c r="F787" i="20"/>
  <c r="F773" i="20"/>
  <c r="F770" i="20"/>
  <c r="F767" i="20"/>
  <c r="F764" i="20"/>
  <c r="F761" i="20"/>
  <c r="F747" i="20"/>
  <c r="F744" i="20"/>
  <c r="F741" i="20"/>
  <c r="F728" i="20"/>
  <c r="F725" i="20"/>
  <c r="F722" i="20"/>
  <c r="F719" i="20"/>
  <c r="F716" i="20"/>
  <c r="F712" i="20"/>
  <c r="F708" i="20"/>
  <c r="F705" i="20"/>
  <c r="F702" i="20"/>
  <c r="F699" i="20"/>
  <c r="F692" i="20"/>
  <c r="F691" i="20"/>
  <c r="F690" i="20"/>
  <c r="F678" i="20"/>
  <c r="F675" i="20"/>
  <c r="F668" i="20"/>
  <c r="F667" i="20"/>
  <c r="F664" i="20"/>
  <c r="F656" i="20"/>
  <c r="F651" i="20"/>
  <c r="F637" i="20"/>
  <c r="F627" i="20"/>
  <c r="F626" i="20"/>
  <c r="F620" i="20"/>
  <c r="F614" i="20"/>
  <c r="F611" i="20"/>
  <c r="F603" i="20"/>
  <c r="F595" i="20"/>
  <c r="F590" i="20"/>
  <c r="F584" i="20"/>
  <c r="F574" i="20"/>
  <c r="F573" i="20"/>
  <c r="F572" i="20"/>
  <c r="F571" i="20"/>
  <c r="F570" i="20"/>
  <c r="F569" i="20"/>
  <c r="F564" i="20"/>
  <c r="F563" i="20"/>
  <c r="F553" i="20"/>
  <c r="F547" i="20"/>
  <c r="F546" i="20"/>
  <c r="F545" i="20"/>
  <c r="F544" i="20"/>
  <c r="F530" i="20"/>
  <c r="F515" i="20"/>
  <c r="F514" i="20"/>
  <c r="F506" i="20"/>
  <c r="F505" i="20"/>
  <c r="F504" i="20"/>
  <c r="F496" i="20"/>
  <c r="F495" i="20"/>
  <c r="F486" i="20"/>
  <c r="F485" i="20"/>
  <c r="F457" i="20"/>
  <c r="F454" i="20"/>
  <c r="F448" i="20"/>
  <c r="F441" i="20"/>
  <c r="F436" i="20"/>
  <c r="F424" i="20"/>
  <c r="F411" i="20"/>
  <c r="F409" i="20"/>
  <c r="F404" i="20"/>
  <c r="F403" i="20"/>
  <c r="F402" i="20"/>
  <c r="F401" i="20"/>
  <c r="F400" i="20"/>
  <c r="F399" i="20"/>
  <c r="F398" i="20"/>
  <c r="F397" i="20"/>
  <c r="F396" i="20"/>
  <c r="F392" i="20"/>
  <c r="F388" i="20"/>
  <c r="F384" i="20"/>
  <c r="F381" i="20"/>
  <c r="F376" i="20"/>
  <c r="F369" i="20"/>
  <c r="F363" i="20"/>
  <c r="F353" i="20"/>
  <c r="F352" i="20"/>
  <c r="F351" i="20"/>
  <c r="F339" i="20"/>
  <c r="F338" i="20"/>
  <c r="F331" i="20"/>
  <c r="F325" i="20"/>
  <c r="F322" i="20"/>
  <c r="F316" i="20"/>
  <c r="F310" i="20"/>
  <c r="F300" i="20"/>
  <c r="F295" i="20"/>
  <c r="F290" i="20"/>
  <c r="F286" i="20"/>
  <c r="F285" i="20"/>
  <c r="F270" i="20"/>
  <c r="F269" i="20"/>
  <c r="F259" i="20"/>
  <c r="F258" i="20"/>
  <c r="F254" i="20"/>
  <c r="F252" i="20"/>
  <c r="F251" i="20"/>
  <c r="F247" i="20"/>
  <c r="F246" i="20"/>
  <c r="F241" i="20"/>
  <c r="F240" i="20"/>
  <c r="F237" i="20"/>
  <c r="F236" i="20"/>
  <c r="F228" i="20"/>
  <c r="F223" i="20"/>
  <c r="F218" i="20"/>
  <c r="F215" i="20"/>
  <c r="F212" i="20"/>
  <c r="F209" i="20"/>
  <c r="F199" i="20"/>
  <c r="F198" i="20"/>
  <c r="F194" i="20"/>
  <c r="F190" i="20"/>
  <c r="F188" i="20"/>
  <c r="F187" i="20"/>
  <c r="F183" i="20"/>
  <c r="F182" i="20"/>
  <c r="F179" i="20"/>
  <c r="F178" i="20"/>
  <c r="F175" i="20"/>
  <c r="F174" i="20"/>
  <c r="F170" i="20"/>
  <c r="F165" i="20"/>
  <c r="F160" i="20"/>
  <c r="F155" i="20"/>
  <c r="F152" i="20"/>
  <c r="F149" i="20"/>
  <c r="F145" i="20"/>
  <c r="F136" i="20"/>
  <c r="F127" i="20"/>
  <c r="F122" i="20"/>
  <c r="F117" i="20"/>
  <c r="F112" i="20"/>
  <c r="F111" i="20"/>
  <c r="F110" i="20"/>
  <c r="F102" i="20"/>
  <c r="F101" i="20"/>
  <c r="F94" i="20"/>
  <c r="F93" i="20"/>
  <c r="F86" i="20"/>
  <c r="F85" i="20"/>
  <c r="F84" i="20"/>
  <c r="F76" i="20"/>
  <c r="F68" i="20"/>
  <c r="F67" i="20"/>
  <c r="F46" i="20"/>
  <c r="F43" i="20"/>
  <c r="F39" i="20"/>
  <c r="F34" i="20"/>
  <c r="F30" i="20"/>
  <c r="F28" i="20"/>
  <c r="F25" i="20"/>
  <c r="F23" i="20"/>
  <c r="F21" i="20"/>
  <c r="F19" i="20"/>
  <c r="F53" i="7"/>
  <c r="F52" i="7"/>
  <c r="F48" i="7"/>
  <c r="F44" i="7"/>
  <c r="F41" i="7"/>
  <c r="F40" i="7"/>
  <c r="F37" i="7"/>
  <c r="F32" i="7"/>
  <c r="F29" i="7"/>
  <c r="F26" i="7"/>
  <c r="F81" i="7"/>
  <c r="F79" i="7"/>
  <c r="F78" i="7"/>
  <c r="F77" i="7"/>
  <c r="F74" i="7"/>
  <c r="F73" i="7"/>
  <c r="F72" i="7"/>
  <c r="F69" i="7"/>
  <c r="F68" i="7"/>
  <c r="F67" i="7"/>
  <c r="F64" i="7"/>
  <c r="F62" i="7"/>
  <c r="F60" i="7"/>
  <c r="F96" i="7"/>
  <c r="F94" i="7"/>
  <c r="F92" i="7"/>
  <c r="F90" i="7"/>
  <c r="F89" i="7"/>
  <c r="F87" i="7"/>
  <c r="F114" i="7"/>
  <c r="F112" i="7"/>
  <c r="F110" i="7"/>
  <c r="F108" i="7"/>
  <c r="F106" i="7"/>
  <c r="F104" i="7"/>
  <c r="F102" i="7"/>
  <c r="F251" i="7"/>
  <c r="F250" i="7"/>
  <c r="F249" i="7"/>
  <c r="F248" i="7"/>
  <c r="F247" i="7"/>
  <c r="F246" i="7"/>
  <c r="F245" i="7"/>
  <c r="F244" i="7"/>
  <c r="F243" i="7"/>
  <c r="F242" i="7"/>
  <c r="F240" i="7"/>
  <c r="F239" i="7"/>
  <c r="F238" i="7"/>
  <c r="F237" i="7"/>
  <c r="F236" i="7"/>
  <c r="F232" i="7"/>
  <c r="F229" i="7"/>
  <c r="F226" i="7"/>
  <c r="F223" i="7"/>
  <c r="F220" i="7"/>
  <c r="F217" i="7"/>
  <c r="F214" i="7"/>
  <c r="F211" i="7"/>
  <c r="F208" i="7"/>
  <c r="F205" i="7"/>
  <c r="F202" i="7"/>
  <c r="F199" i="7"/>
  <c r="F196" i="7"/>
  <c r="F193" i="7"/>
  <c r="F190" i="7"/>
  <c r="F187" i="7"/>
  <c r="F184" i="7"/>
  <c r="F180" i="7"/>
  <c r="F175" i="7"/>
  <c r="F170" i="7"/>
  <c r="F166" i="7"/>
  <c r="F163" i="7"/>
  <c r="F160" i="7"/>
  <c r="F157" i="7"/>
  <c r="F154" i="7"/>
  <c r="F151" i="7"/>
  <c r="F148" i="7"/>
  <c r="F145" i="7"/>
  <c r="F142" i="7"/>
  <c r="F139" i="7"/>
  <c r="F136" i="7"/>
  <c r="F133" i="7"/>
  <c r="F130" i="7"/>
  <c r="F257" i="7"/>
  <c r="F318" i="7"/>
  <c r="F322" i="7"/>
  <c r="F327" i="7"/>
  <c r="F331" i="7"/>
  <c r="F337" i="7"/>
  <c r="F341" i="7"/>
  <c r="F342" i="7"/>
  <c r="F346" i="7"/>
  <c r="F355" i="7"/>
  <c r="F356" i="7"/>
  <c r="F357" i="7"/>
  <c r="F358" i="7"/>
  <c r="F359" i="7"/>
  <c r="F365" i="7"/>
  <c r="F372" i="7"/>
  <c r="F377" i="7"/>
  <c r="F382" i="7"/>
  <c r="F387" i="7"/>
  <c r="F389" i="7"/>
  <c r="F391" i="7"/>
  <c r="F403" i="7"/>
  <c r="F413" i="7"/>
  <c r="F419" i="7"/>
  <c r="F437" i="7"/>
  <c r="F438" i="7"/>
  <c r="F441" i="7"/>
  <c r="F442" i="7"/>
  <c r="F445" i="7"/>
  <c r="F446" i="7"/>
  <c r="F460" i="7"/>
  <c r="F464" i="7"/>
  <c r="F468" i="7"/>
  <c r="F484" i="7"/>
  <c r="F490" i="7"/>
  <c r="F495" i="7"/>
  <c r="F496" i="7"/>
  <c r="F500" i="7"/>
  <c r="F504" i="7"/>
  <c r="F505" i="7"/>
  <c r="F510" i="7"/>
  <c r="F511" i="7"/>
  <c r="F518" i="7"/>
  <c r="F521" i="7"/>
  <c r="F525" i="7"/>
  <c r="F528" i="7"/>
  <c r="F533" i="7"/>
  <c r="F538" i="7"/>
  <c r="F540" i="7"/>
  <c r="F542" i="7"/>
  <c r="F553" i="7"/>
  <c r="F83" i="7" l="1"/>
  <c r="F116" i="7"/>
  <c r="F393" i="7"/>
  <c r="F253" i="7"/>
  <c r="F452" i="7"/>
  <c r="F55" i="7"/>
  <c r="D1030" i="13"/>
  <c r="D1018" i="13"/>
  <c r="F1018" i="13" s="1"/>
  <c r="D1016" i="13"/>
  <c r="F1016" i="13" s="1"/>
  <c r="D1000" i="13"/>
  <c r="F1000" i="13" s="1"/>
  <c r="D980" i="13"/>
  <c r="F901" i="13"/>
  <c r="F890" i="13"/>
  <c r="B14" i="5"/>
  <c r="D595" i="20"/>
  <c r="D584" i="20"/>
  <c r="D316" i="20"/>
  <c r="D223" i="20"/>
  <c r="B4" i="5"/>
  <c r="B6" i="5"/>
  <c r="B8" i="5"/>
  <c r="B10" i="5"/>
  <c r="B12" i="5"/>
  <c r="F260" i="7"/>
  <c r="D1012" i="13" l="1"/>
  <c r="F980" i="13"/>
  <c r="D1036" i="13"/>
  <c r="F1036" i="13" s="1"/>
  <c r="F1030" i="13"/>
  <c r="F766" i="13"/>
  <c r="E14" i="14" s="1"/>
  <c r="F575" i="13"/>
  <c r="E12" i="14" s="1"/>
  <c r="F860" i="13"/>
  <c r="E18" i="14" s="1"/>
  <c r="F199" i="13"/>
  <c r="E4" i="14" s="1"/>
  <c r="F23" i="3"/>
  <c r="F98" i="7"/>
  <c r="F262" i="7" s="1"/>
  <c r="E4" i="8" s="1"/>
  <c r="F830" i="13"/>
  <c r="E16" i="14" s="1"/>
  <c r="F513" i="7"/>
  <c r="E8" i="5"/>
  <c r="E12" i="5"/>
  <c r="E6" i="12"/>
  <c r="E10" i="5"/>
  <c r="E8" i="14"/>
  <c r="F386" i="13"/>
  <c r="E6" i="14" s="1"/>
  <c r="F528" i="13"/>
  <c r="E10" i="14" s="1"/>
  <c r="F915" i="13"/>
  <c r="F917" i="13" s="1"/>
  <c r="E20" i="14" s="1"/>
  <c r="F950" i="13"/>
  <c r="E22" i="14" s="1"/>
  <c r="F555" i="7"/>
  <c r="F459" i="20"/>
  <c r="E14" i="18" s="1"/>
  <c r="F749" i="20"/>
  <c r="E24" i="18" s="1"/>
  <c r="E34" i="18"/>
  <c r="F1080" i="20"/>
  <c r="E36" i="18" s="1"/>
  <c r="E30" i="18"/>
  <c r="F775" i="20"/>
  <c r="E26" i="18" s="1"/>
  <c r="F576" i="20"/>
  <c r="E16" i="18" s="1"/>
  <c r="F694" i="20"/>
  <c r="E20" i="18" s="1"/>
  <c r="E40" i="18"/>
  <c r="F730" i="20"/>
  <c r="E22" i="18" s="1"/>
  <c r="E28" i="18"/>
  <c r="E32" i="18"/>
  <c r="F670" i="20"/>
  <c r="E18" i="18" s="1"/>
  <c r="F48" i="20"/>
  <c r="E4" i="18" s="1"/>
  <c r="F261" i="20"/>
  <c r="E10" i="18" s="1"/>
  <c r="E6" i="18"/>
  <c r="F230" i="20"/>
  <c r="E8" i="18" s="1"/>
  <c r="E12" i="18"/>
  <c r="D1014" i="13" l="1"/>
  <c r="F1014" i="13" s="1"/>
  <c r="F1012" i="13"/>
  <c r="E8" i="12"/>
  <c r="E11" i="6" s="1"/>
  <c r="F372" i="3"/>
  <c r="E14" i="5" s="1"/>
  <c r="E16" i="5" s="1"/>
  <c r="F557" i="7"/>
  <c r="E6" i="8" s="1"/>
  <c r="E38" i="18"/>
  <c r="E42" i="18" s="1"/>
  <c r="F1050" i="13" l="1"/>
  <c r="E24" i="14" s="1"/>
  <c r="E26" i="14" s="1"/>
  <c r="E9" i="6" s="1"/>
  <c r="E8" i="8"/>
  <c r="E21" i="6" l="1"/>
</calcChain>
</file>

<file path=xl/sharedStrings.xml><?xml version="1.0" encoding="utf-8"?>
<sst xmlns="http://schemas.openxmlformats.org/spreadsheetml/2006/main" count="4910" uniqueCount="3118">
  <si>
    <t>Građevina i lokacija:</t>
  </si>
  <si>
    <t>CJELOVITA OBNOVA ZGRADE</t>
  </si>
  <si>
    <t>TROŠKOVNIK</t>
  </si>
  <si>
    <t>GRAĐEVINSKO OBRTNIČKIH</t>
  </si>
  <si>
    <t xml:space="preserve">I </t>
  </si>
  <si>
    <t>INSTALATERSKIH RADOVA</t>
  </si>
  <si>
    <t>HRVATSKO DRUŠTVO LIKOVNIH UMJETNIKA</t>
  </si>
  <si>
    <t>zastupano po ravnateljici lvani Andabaka</t>
  </si>
  <si>
    <t>Trg žrtava fašizma 16, 10000 Zagreb</t>
  </si>
  <si>
    <t>OIB: 89246742324</t>
  </si>
  <si>
    <t>ZGRADA DVORACA ORŠIĆ / SIXTA, JAKOVLJE</t>
  </si>
  <si>
    <t>k.č.br. 87/3, k.o. Jakovlje</t>
  </si>
  <si>
    <t>Redni
broj
stavke</t>
  </si>
  <si>
    <t>Naziv i opis stavke</t>
  </si>
  <si>
    <t>Jedinica
mjere</t>
  </si>
  <si>
    <t>Količina</t>
  </si>
  <si>
    <t>Jedinična cijena</t>
  </si>
  <si>
    <t>Ukupna cijena</t>
  </si>
  <si>
    <t>Prilikom izrade ponude treba imati u vidu najnovije važeće propise za pojedine vrste instalacije.</t>
  </si>
  <si>
    <t>Za sve eventualne primjedbe u pogledu izvođenja i troškovnika, prije davanja ponude, obratiti se projektantu.</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</si>
  <si>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</si>
  <si>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</si>
  <si>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</si>
  <si>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I.</t>
  </si>
  <si>
    <t xml:space="preserve">RUŠENJE POSTOJEĆE INSTALACIJE VODOVODA I KANALIZACIJE </t>
  </si>
  <si>
    <t>1.</t>
  </si>
  <si>
    <t>Instalacija dovoda vode
Skidanje postojeće instalacije dovoda hladne vode po objektima sa odvozom na deponij cca 5,0 km.
Obračun po m’ instalacije.</t>
  </si>
  <si>
    <t>čelične pocinčane cijevi</t>
  </si>
  <si>
    <t>Cijevi Ø 1/2" (15 mm)</t>
  </si>
  <si>
    <t>m'</t>
  </si>
  <si>
    <t>2.</t>
  </si>
  <si>
    <t>Instalacija odvoda vode
Skidanje postojeće instalacije odvoda fekalne i oborinske vode sa odvozom na deponij.</t>
  </si>
  <si>
    <t>PVC  cijevi, olovne cijevi</t>
  </si>
  <si>
    <t xml:space="preserve">Cijevi Ø 50 mm </t>
  </si>
  <si>
    <t xml:space="preserve">Cijevi Ø 100 mm </t>
  </si>
  <si>
    <t>3.</t>
  </si>
  <si>
    <t>kom</t>
  </si>
  <si>
    <t>RUŠENJE POSTOJEĆE INSTALACIJE - UKUPNO:</t>
  </si>
  <si>
    <t>II.</t>
  </si>
  <si>
    <t>SANITARNI VODOVOD I UNUTARNJA HIDRANTSKA MREŽA</t>
  </si>
  <si>
    <t>Izvedba šliceva u podu i zidu građevine za polaganje vodovodnih cijevi, te zatvaranje 
istih nakon montaže cijevi, cementnim  mortom 1:2. (kod križanja instalacija - pretpostavljena količina)</t>
  </si>
  <si>
    <t>šlic vel. 7x5 cm</t>
  </si>
  <si>
    <t xml:space="preserve">d  18x1,00 mm (DN 15) </t>
  </si>
  <si>
    <t xml:space="preserve">d  22x1,20 mm (DN 20) </t>
  </si>
  <si>
    <t xml:space="preserve">d  28x1,20 mm (DN 25) </t>
  </si>
  <si>
    <t xml:space="preserve">d  35x1,50 mm (DN 32) </t>
  </si>
  <si>
    <t xml:space="preserve">d  45x1,50 mm (DN 40) </t>
  </si>
  <si>
    <t>Obračun po m' neizolirane cijevi</t>
  </si>
  <si>
    <t>4.</t>
  </si>
  <si>
    <t>U cijenu su uključeni i svi potrebni fazonski komadi.</t>
  </si>
  <si>
    <t>5.</t>
  </si>
  <si>
    <t>5.1.</t>
  </si>
  <si>
    <t xml:space="preserve">Dobava i montaža vatrogasnih aparata S6. Obračun po komadu ugrađenog vatrogasnog aparata.
</t>
  </si>
  <si>
    <t>6.</t>
  </si>
  <si>
    <t>6.1.)</t>
  </si>
  <si>
    <t>Ventili za sanitarne ogranke - podžbukni</t>
  </si>
  <si>
    <t>Ø 1/2” (15 mm)</t>
  </si>
  <si>
    <t>Ø 3/4” (20 mm)</t>
  </si>
  <si>
    <t>6.2.)</t>
  </si>
  <si>
    <t>Ventili sa kotačićima</t>
  </si>
  <si>
    <t>Ø 1/2” (15 mm) - uzvodnice r ( HV )</t>
  </si>
  <si>
    <t>Ø 1” (25 mm) - uzvodnice (HV)</t>
  </si>
  <si>
    <t>7.</t>
  </si>
  <si>
    <t>8.</t>
  </si>
  <si>
    <t xml:space="preserve">Tlačna proba vodovodnih instalacija – cjevovoda prema prema normi 806-4 na probni tlak s atestima. Obračun za kompletan razvod. </t>
  </si>
  <si>
    <t>* Instalacija razvoda sanitarne vode, PN = 12,5 bara</t>
  </si>
  <si>
    <t>komplet</t>
  </si>
  <si>
    <t>* Instalacija razvoda protupožarne vode, PN = 16 bara</t>
  </si>
  <si>
    <t>9.</t>
  </si>
  <si>
    <t xml:space="preserve">Pranje i dezinfekcija vodoinstalacije prije puštanja u upotrebu prema uputama i nadzoru nadležnog županijskog sanitarnog inspektora korištenjem potrebnih sredstva za dezinfekciju kao i vode za ispiranje. Obračun za kompletan razvod.  </t>
  </si>
  <si>
    <t>10.</t>
  </si>
  <si>
    <t>kom.</t>
  </si>
  <si>
    <t>11.</t>
  </si>
  <si>
    <t>Ispitivanje sanitarne ispravnosti vode na cca 25% izljevnih mjesta. Prema Pravilniku o parametrima sukladnosti i metodama analize vode za ljudsku potrošnju, NN 125/2013. Obračun po ispitanom izljevnom mjestu.</t>
  </si>
  <si>
    <t>III.</t>
  </si>
  <si>
    <t>FEKALNA I OBORINSKA KANALIZACIJA</t>
  </si>
  <si>
    <t>šlic vel. 15x10 cm</t>
  </si>
  <si>
    <t>Obračun po m'</t>
  </si>
  <si>
    <t xml:space="preserve">d 50mm (DN50)      </t>
  </si>
  <si>
    <t xml:space="preserve">d 75mm (DN70)      </t>
  </si>
  <si>
    <t xml:space="preserve">d 110mm (DN100)      </t>
  </si>
  <si>
    <t>Obračun po kompletu.</t>
  </si>
  <si>
    <t xml:space="preserve">Obračun se vrši po  komadu kompletno montirane i pričvršćene protupožarne obujmice na prodore cijevi kroz požarne zone. U stavku uračunati sav potrebni pribor i spojni materijal. </t>
  </si>
  <si>
    <t>Napomena:</t>
  </si>
  <si>
    <t>Obračun po komadu:</t>
  </si>
  <si>
    <t xml:space="preserve"> d 110</t>
  </si>
  <si>
    <t>Odzračnici</t>
  </si>
  <si>
    <t>Dobava, prijenos i montaža krovnih odzračnika na fekalnim vertikalama. Obračun po komadu ugrađenog odzračnika.</t>
  </si>
  <si>
    <t xml:space="preserve">d 110mm (DN100)           </t>
  </si>
  <si>
    <t xml:space="preserve">d 75mm (DN75)           </t>
  </si>
  <si>
    <t>m2</t>
  </si>
  <si>
    <t>IV.</t>
  </si>
  <si>
    <t>TEMELJNA KANALIZACIJA</t>
  </si>
  <si>
    <t>1.)</t>
  </si>
  <si>
    <t>Zemljani radovi</t>
  </si>
  <si>
    <t>1.1.)</t>
  </si>
  <si>
    <t>Iskop rova izvan i u objektu za kanalizaciju , upojne bunare i okna</t>
  </si>
  <si>
    <t xml:space="preserve">c) Iskop za proširenje okana fekalne i oborinske  kanalizacije 1m3 x 3 = 3,00 m3                                                                                     </t>
  </si>
  <si>
    <t>m3</t>
  </si>
  <si>
    <t>B. ktg. - 70 %</t>
  </si>
  <si>
    <t>1.2.)</t>
  </si>
  <si>
    <t>1.3.)</t>
  </si>
  <si>
    <t>* Pijesak frakcije 4 – 8 mm, za izradu pješčane posteljice debljine d = 10-15 cm i za oblaganje PPR, PE-pehd za vodu te PVC kanalizacijskih cijevi do 30,0 cm iznad tjemena cijevi. Površina pijeska po m’ iznosi: 0,24 - 0,7m2/m'.</t>
  </si>
  <si>
    <t>1.4.)</t>
  </si>
  <si>
    <t>1.5.)</t>
  </si>
  <si>
    <t>Zemljani radovi – ukupno (1.1. - 1.5.):</t>
  </si>
  <si>
    <t>2.)</t>
  </si>
  <si>
    <t>Cijevi PVC (UKC) i fazonski/spojni komadi - koljena, račve i brtvene spojnice za okna (fekalna i oborinska kanalizacija)</t>
  </si>
  <si>
    <t xml:space="preserve">Cijevi DN 110 mm </t>
  </si>
  <si>
    <t>Fazonski komadi DN 110 mm</t>
  </si>
  <si>
    <t xml:space="preserve">Cijevi DN 160 mm </t>
  </si>
  <si>
    <t>Fazonski komadi DN 160 mm</t>
  </si>
  <si>
    <t>3.)</t>
  </si>
  <si>
    <t>4.)</t>
  </si>
  <si>
    <t>Cjelovito ispitivanje kanalizacijske mreže -cjevovoda na vodonepropusnost, sve u skladu s važećim tehničkim propisima, te podacima isporučitelja cjevovoda. Obračun za kompletnu kanalizacijsku mrežu.</t>
  </si>
  <si>
    <t>* Sanit.-fekalni netlačni cjevovod</t>
  </si>
  <si>
    <t>5.)</t>
  </si>
  <si>
    <t>5.1.)</t>
  </si>
  <si>
    <t>6.)</t>
  </si>
  <si>
    <t>7.)</t>
  </si>
  <si>
    <t>Kompletna izrada upojnog bunara s oknom-komorom u prije izvedenom iskopu (vidi zemljane radove !). Izvesti prema detalju iz projekta. Poptuna izrada sa dobavom, dopremom i ugradbom krupnijeg materijala, nasipa i oštrog pijeska, izvedbom okna s ulazom cijevi (izradom, postavom i skidanjem oplate, dobavom-spravljanjem, prijenosom i ugradbom betona, dobavom, savijanjem i postavom armature B500B, te dobavom i ugradbom lj.želj.poklopca i stupaljki. Obračun po komplet izvedenom upojnom bunaru.</t>
  </si>
  <si>
    <t>7.2.)</t>
  </si>
  <si>
    <t>8.)</t>
  </si>
  <si>
    <t>9.)</t>
  </si>
  <si>
    <t>Fekalni cjevovod</t>
  </si>
  <si>
    <t>Oborinski cjevovod</t>
  </si>
  <si>
    <t>r. sati</t>
  </si>
  <si>
    <t>TEMELJNA KANALIZACIJA-UKUPNO</t>
  </si>
  <si>
    <t>V.</t>
  </si>
  <si>
    <t>SANITARIJE</t>
  </si>
  <si>
    <t>-konzolne keramičke WC školjke I klase, za 6 lit ispiranje, odignute od poda  6 cm, maksimalni volumen ispiranja 3,5 l</t>
  </si>
  <si>
    <t xml:space="preserve">Uključivo daska s poklopcem bijele boje od kvalitetne plastike. </t>
  </si>
  <si>
    <t>-zidnog nosača od inoxa s WC četkom</t>
  </si>
  <si>
    <t xml:space="preserve">držača toalet papira od inoxa </t>
  </si>
  <si>
    <t>-keramičkog umivaonika  s poniklanim samočistećim sifonom s ispustom d32 mm</t>
  </si>
  <si>
    <t xml:space="preserve">Dobava i montaža špine za sudoper-mješalica za TH vodu,  - krom; jednoručna; izljev 20cm
</t>
  </si>
  <si>
    <t>Dobava i montaža sanitarnog  pribora:</t>
  </si>
  <si>
    <t>Sanitarna kanta</t>
  </si>
  <si>
    <t>Sapunara-keramička</t>
  </si>
  <si>
    <t>SANITARIJE - UKUPNO</t>
  </si>
  <si>
    <t>VI.</t>
  </si>
  <si>
    <t>VODOVODA I ODVODNJE UKUPNO:</t>
  </si>
  <si>
    <t xml:space="preserve">Cijevi Ø 3/4" ( 20 mm ) ,Ø 1" ( 25 mm ) ,Ø 5/4" ( 50 mm )  </t>
  </si>
  <si>
    <t>Sve cijevi su toplinski izolirane izolacijom debljine 10 mm. U cijenu su uključeni i svi potrebni fazonski komadi.</t>
  </si>
  <si>
    <t>Nabava doprema i ugradba toplinske izolacije za hladnu i toplu vodu sa  izolacijom debljine 10 mm. U cijenu su uključeni i svi potrebni fazonski komadi.</t>
  </si>
  <si>
    <t>4.1.)</t>
  </si>
  <si>
    <t>Cijevi ČPC</t>
  </si>
  <si>
    <t>Cijev - Ø 50 mm (2")</t>
  </si>
  <si>
    <t>Cijev - Ø 65 mm (2 ½")</t>
  </si>
  <si>
    <t>4.2.)</t>
  </si>
  <si>
    <t>Prijelazni komadi</t>
  </si>
  <si>
    <t>Priključak cjevovoda na postojeću cijev postojeće interne vodovodne sanitarnopotrošne mreže sa svim potrebnim radnjama i materijalom. Obračun po kom. kompletnog priključka.</t>
  </si>
  <si>
    <t xml:space="preserve">    </t>
  </si>
  <si>
    <t xml:space="preserve">a) Iskop za polaganje vodovodnih cijevi kanala dim 0,40 x 0,80 x 169,00 = 54,08 m3                                                                                     </t>
  </si>
  <si>
    <t xml:space="preserve">b) Iskop za polaganje kanalizacijskih cijevi fekalne i oborinske  kanala  dim 93,00 x 0,40 x 1,00 = 37,20 m3                                                                                     </t>
  </si>
  <si>
    <t xml:space="preserve">e) Iskop za upojni bunar promjera 1,0m  dim  1,00 x 2,00 x 9,00 = 18,00 m3                                                                                  </t>
  </si>
  <si>
    <t>ukupno 113,30 m3:</t>
  </si>
  <si>
    <t>C. ktg. - 30 %  (s korištenjem pikhamera</t>
  </si>
  <si>
    <t>a) ukupno:  62,00 m3</t>
  </si>
  <si>
    <t xml:space="preserve">Cijevi DN 200 mm </t>
  </si>
  <si>
    <t>Fazonski komadi DN 200 mm</t>
  </si>
  <si>
    <t>Kontrolno okno 60x60, prosj. h  0,60 - 1,5 m.- unutarnji fekalni - - prema detalju</t>
  </si>
  <si>
    <t>Upojni bunar velič.iskopa: Promjera 1,00m, H=1,50 m (1kom.):
* Stijenke upojnog bunara od bušene betonske cijevi promjera 50 cm duljine 2x1,00m 
* Riječni šljunak oko betonske cijevi cca 1,5 m3 po upojnom bunaru.
* Betonskii poklopac 1,00 x 1,00 m debljine 0,15 m.
* U ploču ugraditi lj.želj.pklopac s okvirom za nosivost 400 kN.
* Donji dio okna iznad krupnog materijala popuniti oštrim pijeskom u visini od 20cm.</t>
  </si>
  <si>
    <t>7.1.)</t>
  </si>
  <si>
    <t>Rekonstrukcija postojeće septičke betonske na način da se izvedu slijedeći postupci:</t>
  </si>
  <si>
    <t>Čišćenje postojeće septičke taložnice od mulja i krupnih predmeta sa odvozom na deponij.</t>
  </si>
  <si>
    <t>Izrada betonskih pregrada debljine 15 cm dimenzije 4,00x2,50x0,15 mx2= 1,50 m3</t>
  </si>
  <si>
    <t>Izrada betonske ploče dna septičke jame dim 4,00 x 4,00x 0,20 m = 3,20 m 3- 0,80 m3= 2,40m3</t>
  </si>
  <si>
    <t>Izrada upojnog dijela septičke taložnice za ugradbom pijeska debljine 6 - 15 mm za upojni dio septičke jame. dim 2,00 x 2,00 x 0,30 m = 1,20 m3</t>
  </si>
  <si>
    <t>Rekonstrukcija postojećeg okna na jami i ugradba lj.ž.poklopca 60 x 60 cm.</t>
  </si>
  <si>
    <t>Kompletni ispitivanje vodonepropusnosti septičke jame.</t>
  </si>
  <si>
    <t xml:space="preserve">Obračun komplet rekonstrukcije postojeće septičke jame </t>
  </si>
  <si>
    <t>Dobava i montaža Tuš seta s konzolom, 3 mlaza,</t>
  </si>
  <si>
    <t>Nabava, doprema i ugradba električnih bojlera u sklopu sanitarnih čvorova.</t>
  </si>
  <si>
    <t>električni bojler ležeći 50 litara</t>
  </si>
  <si>
    <t>električni bojler ležeći 80 litara</t>
  </si>
  <si>
    <t>električni bojler protočni 10 litara</t>
  </si>
  <si>
    <t>električni bojler vertiklani 50 litara</t>
  </si>
  <si>
    <t>Držač WC papira - rolo</t>
  </si>
  <si>
    <t>VANJSKA HIDRANTSKA MREŽA</t>
  </si>
  <si>
    <t>A.)</t>
  </si>
  <si>
    <t xml:space="preserve">PRIPREMNI RADOVI </t>
  </si>
  <si>
    <t>Iskolčenje crpne stanice</t>
  </si>
  <si>
    <t>Iskolčenje trase cjevovoda</t>
  </si>
  <si>
    <t>PRIPREMNI RADOVI UKUPNO</t>
  </si>
  <si>
    <t>B.)</t>
  </si>
  <si>
    <t xml:space="preserve">ZEMLJANI RADOVI </t>
  </si>
  <si>
    <t>a) Iskop kanalskog rova za polaganje vodovodnih cijevi te izvedbu crpne stanice i hidrantskih odvojaka. Dno kanala isplanirati s točnošću +/- 3,0 cm.
* Rov za cijevi PE DN 125, DN 110 mm; š= 0,6m, h= 1,1m: (170,00x 0,60x1,20) = 122,40 m3 
* Iskop jame za crpnu stanicu, š= 4,00 x 5,00 m, h= 3,00m: 20,0x3,00= 60,00 m3
b) Iskop - produbljenje i proširenje rova za smještaj zasuna i hidranata.
* Za zasune i vodomjerno okno: 3,0 x 2 kom.= 6,0m3
* Za vanjske hidrante:1,0 x 2 kom.= 2,0m3
Ukupno za iskopati : 190,40m3</t>
  </si>
  <si>
    <t>ZEMLJANI RADOVI UKUPNO</t>
  </si>
  <si>
    <t>C.)</t>
  </si>
  <si>
    <t>BETONSKI RADOVI I CRPNA STANICA</t>
  </si>
  <si>
    <t>3.1.)</t>
  </si>
  <si>
    <t>3.1.1)</t>
  </si>
  <si>
    <t>Crpna stanica:
- temeljna ploča: 3,60m x 2,60m x 0,3m = 2,80 m3
- nadtemeljni zidovi 11,20m x 2,55 x 0,30m = 8,56 m3
- ploča 3,60m x 2,60m x 0,25m = 2,34 m3
Ukupno betona: 13,70 m3</t>
  </si>
  <si>
    <t>3.1.2)</t>
  </si>
  <si>
    <t>Postolja hidranata:
- temelj 0,8m x 0,8m x 0,5m x 2kom = 0,64 m3
Ukupno betona: 0,64 m3</t>
  </si>
  <si>
    <t>3.3.)</t>
  </si>
  <si>
    <t>kg</t>
  </si>
  <si>
    <t xml:space="preserve">Poklopac od inoxa dim 120 x 120 cm </t>
  </si>
  <si>
    <t>Nosivi sloj asfalta 16 cm</t>
  </si>
  <si>
    <t>5.2.)</t>
  </si>
  <si>
    <t>habajući sloj asfalta 6 cm</t>
  </si>
  <si>
    <t>BETONSKI RADOVI I CRPNA STANICA UKUPNO</t>
  </si>
  <si>
    <t>D.)</t>
  </si>
  <si>
    <t>INSTALACIJE DOVODA POŽARNE VODE</t>
  </si>
  <si>
    <t>Cijevi PE-100</t>
  </si>
  <si>
    <t>Cijev - DN 110 (Ø 90,0 mm)</t>
  </si>
  <si>
    <t>Cijev - DN 125 (Ø 102,2 mm)</t>
  </si>
  <si>
    <t>Fazonski komadi PE-100</t>
  </si>
  <si>
    <t>Koljeno 90º - DN 110 mm</t>
  </si>
  <si>
    <t>Koljeno 45º - DN 110 mm</t>
  </si>
  <si>
    <t>Koljeno 22º - DN 110 mm</t>
  </si>
  <si>
    <t>Koljeno 30º - DN 110 mm</t>
  </si>
  <si>
    <t>Koljeno 60º - DN 110 mm</t>
  </si>
  <si>
    <t>N komad - DN 110 mm</t>
  </si>
  <si>
    <t>Elektrospojnica - DN 110 mm</t>
  </si>
  <si>
    <t>Koljeno 90º - DN 125 mm</t>
  </si>
  <si>
    <t>Koljeno 45º - DN 125 mm</t>
  </si>
  <si>
    <t>T komad - DN 125/125 mm</t>
  </si>
  <si>
    <t>T komad - DN 125/110 mm</t>
  </si>
  <si>
    <t>Redukcija - DN 125/110 mm</t>
  </si>
  <si>
    <t>Elektrospojnica - DN 125 mm</t>
  </si>
  <si>
    <t>PEHD tuljak DN 110 + prirubnica DN 100</t>
  </si>
  <si>
    <t>Ventil PE100 / PN16 / SDR11 – DN 110 (Ø 90,0 mm)</t>
  </si>
  <si>
    <t>Teleskopski produžetak i cestovna kapa za ventil</t>
  </si>
  <si>
    <t>Eliptični zasun DN 100 mm s ručnim kolom</t>
  </si>
  <si>
    <t>3.2.)</t>
  </si>
  <si>
    <t>Protupovratni ventil DN 100 mm</t>
  </si>
  <si>
    <t>Q - DN 100 mm</t>
  </si>
  <si>
    <t>T - DN 100 / 100 mm</t>
  </si>
  <si>
    <t>FF - DN 100 mm, L= 200mm</t>
  </si>
  <si>
    <t>FF - DN 100 mm, L= 500mm</t>
  </si>
  <si>
    <t>FF - DN 100 mm, L= 800mm</t>
  </si>
  <si>
    <t>FF - DN 100 mm, L= 1000mm</t>
  </si>
  <si>
    <t>F - DN 100 mm</t>
  </si>
  <si>
    <t>Stavka uključuje sljedeću opremu:
- Tlačna cijev Ø52, duljine 15 m - 4 kom
- Mlaznica Ø75 PVC sa zasunom (usnik Ø16) - 2 kom
- Prelaznica B/C (Ø75/Ø52) – 2 kom
- Ključ univerzalni (za spojnice + nadzemni hidrant) - 2 kom.
- Naljepnica za hidrantski ormarić</t>
  </si>
  <si>
    <t>Za ugradnju potrebno je predvidjeti dva stupića od kvadratnih inox cijevi 40x40x3mm (inox AISI316) duljine cca 150cm koji se pričvršćuju na postojeći betonski zid.</t>
  </si>
  <si>
    <t>Obračun po kompletu ugrađenog ormarića s opremom.</t>
  </si>
  <si>
    <t>kompl.</t>
  </si>
  <si>
    <t>INSTALACIJE DOVODA POŽARNE VODE UKUPNO</t>
  </si>
  <si>
    <t>E.)</t>
  </si>
  <si>
    <t>CRPNA STANICA</t>
  </si>
  <si>
    <t>Tlačna posuda - 300 lit</t>
  </si>
  <si>
    <t>Nabava doprema i ugradba komplet ugradaba HIDROSTANICE sa svim fazonskim komadima i ventilima</t>
  </si>
  <si>
    <t>m</t>
  </si>
  <si>
    <t>CRPNA STANICA UKUPNO</t>
  </si>
  <si>
    <t>F.)</t>
  </si>
  <si>
    <t>Izvedba vodomjernog okna okna  od arm.-bet., prema detalju. Stavka uključuje dobavu materijala, izradu glatke oplate, izradu stijenki d= 20 cm, gornje ploče d= 15 cm (s otvorom za poklopac), beton C25/30. Obračun po m3 izvedenog okna.
* Izvedba vodomjernog okna 1,50 x 1,00x 1,70 sa oknom, unut. velič. 60x60cm. Iskopi su obrađeni u predhodnoj stavci.
Ukupno: 3,50 m3
* Sveukupno: 3,50 m3</t>
  </si>
  <si>
    <t>Ljevano željezni poklopac 60x60 cm laki tip.</t>
  </si>
  <si>
    <t>VODOMJERNO  OKNO UKUPNO</t>
  </si>
  <si>
    <t>VANJSKA HIDRANTSKA MREŽA - UKUPNO</t>
  </si>
  <si>
    <t>VODOMJERNO  OKNO - u dogovoru K.D. Zagorskim vodovodom d.o.o.</t>
  </si>
  <si>
    <t>SVEUKUPNA REKAPITULACIJA</t>
  </si>
  <si>
    <t>GRAĐEVINSKO OBRTNIČKI RADOVI</t>
  </si>
  <si>
    <t>VODOVOD I KANALIZACIJA</t>
  </si>
  <si>
    <t>UKUPNO</t>
  </si>
  <si>
    <t>PDV-e 25%</t>
  </si>
  <si>
    <t>SVEUKUPNO</t>
  </si>
  <si>
    <t>KRAJOBRAZNO UREĐENJE</t>
  </si>
  <si>
    <t>VODOVOD I ODVODNJA</t>
  </si>
  <si>
    <t>OPĆI UVJETI</t>
  </si>
  <si>
    <t>Prije početka građevinskih radova i radova krajobraznog uređenja potrebno je jasno naznačiti vegetaciju koja se uklanja, koja ostaje, a koja se presađuje na neku od projektom predviđenih lokacija.</t>
  </si>
  <si>
    <t>Potrebno je od strane izvođača krajobraznih radova zatražiti garanciju na posađeni biljni materijal u trajanju jedne vegetacijske sezone od trenutka sadnje.</t>
  </si>
  <si>
    <t>Sve mjere i kote iz projekta provjeriti u naravi. Svu kontrolu vršiti bez posebne naplate.</t>
  </si>
  <si>
    <t>Sve štete učinjene prilikom rada na vlastitim ili tuđim radovima imaju se ukloniti na račun počinitelja.</t>
  </si>
  <si>
    <t>Svi nekvalitetni radovi imaju se otkloniti i zamijeniti ispravnim, bez bilo kakve odštete od strane Investitora.</t>
  </si>
  <si>
    <t>Ukoliko nije u pojedinoj stavci naveden način obračuna, treba se u svemu pridržavati propisanih normi u građevinarstvu.</t>
  </si>
  <si>
    <t>Izvedeni radovi moraju u cijelosti odgovarati opisu iz troškovnika, a u tu svrhu Investitor ima pravo zatražiti izvođača radova uzorke, koji se čuvaju u upravi gradilišta te izvedeni radovi moraju istima u potpunosti odgovarati.</t>
  </si>
  <si>
    <t xml:space="preserve">Količina potrebne zemlje u ovom troškovniku je procijenjena prema projektu krajobraznog uređenja. Procjena potrebne zemlje je računata na temelju navoza nove zemlje: na površinama predviđenim za sadnju nasada (niskog grmlja / pokrivača tla / dekorativnih trava) i na mjestima za izvedbu travnjaka (sanacija kontaktnih zona) u prosječnom sloju 5-10 cm u slegnutom stanju; na mjestima predviđenim za sadnju drveća minimalno 150x150x150 cm. Sve u slegnutom stanju od završne kote gotovog terena. Predviđeno je slijeganje zemlje od 25% koje je potrebno uračunati u jediničnu cijenu. </t>
  </si>
  <si>
    <t>Nasipavanje nove zemlje može započeti tek kad nadzorni inženjer preuzme podlogu ili nasip ispod sloja nove zemlje, u smislu zbijenosti, nagiba, kota i funkcionalnosti odvodnje.</t>
  </si>
  <si>
    <t>Prije nasipavanja nove zemlje potrebno je izvršiti geodetsku izmjeru u smislu dubina navoza nove zemlje kako bi se u obračunu mogla izvršiti kontrola dubine i količine navoza nove zemlje.</t>
  </si>
  <si>
    <t xml:space="preserve">Radove strojnog i ručnog navoza i razastiranja zemlje potrebno izvoditi uz projektantski nadzor. </t>
  </si>
  <si>
    <t>Zemlju je potrebno utovarivati u kamion i dopremati ISKLJUČIVO pri suhom vremenu i kad je zemlja u RASTRESITOM I SIPKOM stanju, bez većih gromada zbijene zemlje. Zemlja mora biti bez primjesa kamena i korjenja.</t>
  </si>
  <si>
    <t>Sav građevinski otpad (beton, cement,...) i ostali otpadni materijal (kamen, šljunak, pijesak,...) te prekrivene nakupine betona od čišćenja miksera i betonski temelj od kranskih dizalica, mora biti uklonjen s budućih zelenih površina prije početka radova krajobraznog uređenja od strane glavnog izvođača radova.</t>
  </si>
  <si>
    <t>RADOVI NA SANACIJI POSTOJEĆEG BILJNOG MATERIJALA</t>
  </si>
  <si>
    <t>I/1.</t>
  </si>
  <si>
    <t>Rušenje nepoželjnih stabla</t>
  </si>
  <si>
    <t>Rušenje i uklanjanje stabala vrši se uz odobrenje mjerodavne osobe potvrđene od strane Investitora koji će perivojem upravljati (vidi prilog projekta list 02 i 07)</t>
  </si>
  <si>
    <t>U stavku je uključen sav rad, siječa stabla s piljenjem grana i debla na manje komade, strojni i ručni iskop panja porušenog stabla. Radi se o stablima visine 10 do 17 metara. Sakupljanje odsječene granjevine s prijenosom i utovarom na kamion. Obračun se vrši po komadu srušenog stabla.</t>
  </si>
  <si>
    <t>I/2.</t>
  </si>
  <si>
    <t>Odvoz otpadnog materijala</t>
  </si>
  <si>
    <t>Odvoz odsječene granjevine i panjeva na gradsku planirku (predviđena količina za odvoz cca. 30 m³). Obračun prema odvezenom m³.</t>
  </si>
  <si>
    <t>m³</t>
  </si>
  <si>
    <t xml:space="preserve">I/3. </t>
  </si>
  <si>
    <t>Zaštita krošnje stabla</t>
  </si>
  <si>
    <t>Zaštita donjih grana krošnje stabala izvodi se pažljivim povezivanjem grana s jutenim trakama na visinu potrebnu za nesmetan prolaz mehanizacije. Stavka uključuje nabavu i dopremu jutene trake. Obračun po zaštićenoj krošnji. Predviđena je zaštita krošnje za 5 stabala na primjercima s niskim grananjem krošnje uz centralnu elipsu.</t>
  </si>
  <si>
    <t xml:space="preserve">I/4. </t>
  </si>
  <si>
    <t>Zaštita debla stabla</t>
  </si>
  <si>
    <t>Izvedba zaštitne ograde (kutije) oko debla 17 postojećih stabala (neposredno uz stazu/opločenje), od dasaka visine 200 cm, širina ograde ovisno o prsnom opsegu debla.</t>
  </si>
  <si>
    <t xml:space="preserve">Nabava, doprema i rezanje dasaka (npr. jelovina III kategorija, neobrađena) na dužinu od 200 cm za tijelo ograde. Nabava, doprema i rezanje na mjeru letvi kojima će se učvrstiti daske. Nabava, doprema i rezanje greda dimenzije 5/8 cm na dužinu od 250 cm, za 4 stupa na koji se učvršćuju letve i daske. </t>
  </si>
  <si>
    <t>Stavka uključuje sav materijal i alat. Obračun se vrši prema metru izvedene zaštitne ograde.</t>
  </si>
  <si>
    <t>m1</t>
  </si>
  <si>
    <t xml:space="preserve">I/5. </t>
  </si>
  <si>
    <t>Zaštita korijenovog sistema stabla</t>
  </si>
  <si>
    <t xml:space="preserve">Iskop u zoni korjenovog sustava vrši se isključivo ručno. U stavku je uključen iskop oko postojećih stabala. Obračun se vrši prema m³ iskopanog materijala. </t>
  </si>
  <si>
    <t>Zaštita cijelog korijenovog sustava od propadanja (radi svjetla i isušivanja). Nabava i doprema tkanine od prirodnih vlakana (npr. od jute, filca ili sličnih vlakana) širine cca. 80 cm. Tkanina se postavlja od dna korijenovog sustava prema vrhu (korijenovom vratu) uz savijanje korijena kako bi se svo korjenje obuhvatilo tkaninom. Tkanina se fiksira količićima na razmak od cca. 30 cm. Ukoliko je potrebno između korijenja i tkanine ugrađuje se mješavina humusno-tresetnog supstrata i zemlje. Obračun po zaštićenom korijenovm sistemu.</t>
  </si>
  <si>
    <t xml:space="preserve">I/6. </t>
  </si>
  <si>
    <t xml:space="preserve">Uklanjanje postojeće živice </t>
  </si>
  <si>
    <r>
      <t xml:space="preserve">Iskop i odvoz postojeće živice od kaline </t>
    </r>
    <r>
      <rPr>
        <i/>
        <sz val="10"/>
        <rFont val="Calibri"/>
        <family val="2"/>
        <charset val="238"/>
        <scheme val="minor"/>
      </rPr>
      <t>Ligustrum vulgare (Carpinus betulus, Acer campestre)</t>
    </r>
    <r>
      <rPr>
        <sz val="10"/>
        <rFont val="Calibri"/>
        <family val="2"/>
        <charset val="238"/>
        <scheme val="minor"/>
      </rPr>
      <t xml:space="preserve"> uz postojeći pristup dvorcu, obostrano uz utabanu stazu (vidi prilog projekta list 02 i 07). Živica je visine cca 80 do 120 cm te ukupne dužine od 109 m1.</t>
    </r>
  </si>
  <si>
    <t xml:space="preserve">I/7. </t>
  </si>
  <si>
    <t>Uklanjanje i presadnja postojećih stablašica</t>
  </si>
  <si>
    <r>
      <t xml:space="preserve">Pažljiv iskop postojećih stablašica te presadnja na novu lokaciju prema smjernicama Investitora. Radi se o stablu vrste </t>
    </r>
    <r>
      <rPr>
        <i/>
        <sz val="10"/>
        <rFont val="Calibri"/>
        <family val="2"/>
        <charset val="238"/>
        <scheme val="minor"/>
      </rPr>
      <t>Ginko biloba</t>
    </r>
    <r>
      <rPr>
        <sz val="10"/>
        <rFont val="Calibri"/>
        <family val="2"/>
        <charset val="238"/>
        <scheme val="minor"/>
      </rPr>
      <t xml:space="preserve"> te </t>
    </r>
    <r>
      <rPr>
        <i/>
        <sz val="10"/>
        <rFont val="Calibri"/>
        <family val="2"/>
        <charset val="238"/>
        <scheme val="minor"/>
      </rPr>
      <t>Populus nigra</t>
    </r>
    <r>
      <rPr>
        <sz val="10"/>
        <rFont val="Calibri"/>
        <family val="2"/>
        <charset val="238"/>
        <scheme val="minor"/>
      </rPr>
      <t xml:space="preserve"> 'Italica' koje nisu geodetski snimljene već su ucrtane okvirne pozicije.</t>
    </r>
  </si>
  <si>
    <t>Presadnja (vidi prilog 02): inventarizacijski brojevi 145 i 147.</t>
  </si>
  <si>
    <t xml:space="preserve">I/8. </t>
  </si>
  <si>
    <t>Uklanjanje postojeće šikare</t>
  </si>
  <si>
    <t>Iskop i uklanjanje grmlja u sklopu perivoja na površinama Z2, Z3 i Z4. (vidi prilog 02 i 07.) Obračun prema stvarno uklonjenoj površini vegetacije. Potrebno je ukloniti i korijenov sistem do dubine -15 cm od postojeće kote terena.</t>
  </si>
  <si>
    <t xml:space="preserve">Sa površine Z2 i Z3 se samo dijelom uklanja postojeća vegetacija u procesu prirodne sukcesije kako bi se izvela staza (Z2) odnosno stavile ploče na korak (Z3). </t>
  </si>
  <si>
    <t>m²</t>
  </si>
  <si>
    <r>
      <t xml:space="preserve">Uklanjenje visokog grmlja vrsta </t>
    </r>
    <r>
      <rPr>
        <i/>
        <sz val="10"/>
        <rFont val="Calibri"/>
        <family val="2"/>
        <charset val="238"/>
        <scheme val="minor"/>
      </rPr>
      <t>Ligustrum vulgare</t>
    </r>
    <r>
      <rPr>
        <sz val="10"/>
        <rFont val="Calibri"/>
        <family val="2"/>
        <charset val="238"/>
        <scheme val="minor"/>
      </rPr>
      <t xml:space="preserve"> sa površine Z4. Grmasta vegetacije visine 4 do 5 metara.</t>
    </r>
  </si>
  <si>
    <t>PRIPREMNI I ZEMLJANI RADOVI</t>
  </si>
  <si>
    <t>Napomena: potrebno je zaštititi svu postojeću vegetaciju tijekom građevinskih radova uređenja parka. Svu oštećenu postojeću vegetaciju tijekom izvedbe radova biti će potrebno zamijeniti o trošku glavnog izvođača radova a prema smjernicama Naručitelja i projektanta.</t>
  </si>
  <si>
    <t>II/1.</t>
  </si>
  <si>
    <t>Ručno čišćenje terena od građevinskog otpada, stijena, smeća i onečišćene zemlje od građevinskih radova sa zelenih površina, skupljanje i utovar na kamion i odvoz na gradsku planirku. Obračun prema stvarno uklonjenoj količini materijala sa zelenih površina.</t>
  </si>
  <si>
    <t>II/2.</t>
  </si>
  <si>
    <t>Uklanjanje površinskog vegetacijskog sloja sa slojem zemlje u dubinu do -5 cm kako bi se većim dijelom uklonio korijenov sistem sa površina koje su projektom planirane biti pod nasadom (površina pod planiranim vegetacijom 1138 m²). Pažljivo skidanje sloja uz zonu debla postojećih stabala. Stavka uključuje i odvoz materijala na gradsku deponiju. Obračun prema stvarno uklonjenoj količini materijala.</t>
  </si>
  <si>
    <t>II/3.</t>
  </si>
  <si>
    <r>
      <t>Nabava i doprema</t>
    </r>
    <r>
      <rPr>
        <b/>
        <sz val="10"/>
        <rFont val="Calibri"/>
        <family val="2"/>
        <charset val="238"/>
        <scheme val="minor"/>
      </rPr>
      <t xml:space="preserve"> plodnog tla </t>
    </r>
    <r>
      <rPr>
        <sz val="10"/>
        <rFont val="Calibri"/>
        <family val="2"/>
        <charset val="238"/>
        <scheme val="minor"/>
      </rPr>
      <t xml:space="preserve">(kvalitete odobrene od nadzornog inženjera) za površine pod nasadom te travnjakom. Istovar na privremenu deponiju unutar granice obuhvata. </t>
    </r>
    <r>
      <rPr>
        <u/>
        <sz val="10"/>
        <rFont val="Calibri"/>
        <family val="2"/>
        <charset val="238"/>
        <scheme val="minor"/>
      </rPr>
      <t xml:space="preserve">Točnu količinu potrebne plodnog tla može se dati nakon završetka svih građevinskih radova. </t>
    </r>
    <r>
      <rPr>
        <sz val="10"/>
        <rFont val="Calibri"/>
        <family val="2"/>
        <charset val="238"/>
        <scheme val="minor"/>
      </rPr>
      <t>Obračun prema stvarno ugrađenim količinama.</t>
    </r>
  </si>
  <si>
    <t>II/4.</t>
  </si>
  <si>
    <t>Priprema površina perivoja predviđenih za formiranje travnjaka u zoni uz rub (cca 150 cm) novih staza i opločenja. Frezanje površina, uklanjanje kamena i zaostalog korijena grmlja. Pažljiv rad u zoni korijena postojećih stabala te na potezu postojećih podzemnih instalacija.</t>
  </si>
  <si>
    <t>centralna staza</t>
  </si>
  <si>
    <t>sporedna staza</t>
  </si>
  <si>
    <t>opločane površine</t>
  </si>
  <si>
    <t>II/5.</t>
  </si>
  <si>
    <t xml:space="preserve">Ručni i strojni transport plodne zemlje do mjesta ugradnje i razastiranje plodnog tla na zelenim površinama. Planiranje s dopuštenim razlikama +/- 3 cm. </t>
  </si>
  <si>
    <t>II/6.</t>
  </si>
  <si>
    <t>Fina priprema terena za sadnju na površini preedviđemo za nasade i travnjak - planiranje navezenog i razastrtog tla, pažljivo frezanje uz postojeća debla, vađenje eventualno zaostalog kamena, uređenje nivoa i priprema terena za sadnju, kontaktne površine uz nove opločane površine. Obračun prema stvarno pripremljenim površinama.</t>
  </si>
  <si>
    <t>II/7.</t>
  </si>
  <si>
    <t>Fina priprema terena za sadnju na površini predviđenoj za povrtnjak/začinsko i aromatsko bilje. Planiranje navezenog tla, frezanje uz dodatak humusno-tresetnog supstrata 70 lit/m². Obračun prema stvarno pripremljenim površinama. Sve postavno bez humusno-tresetnog supstrata.</t>
  </si>
  <si>
    <t>SUPSTRATI, UČVRŠĆIVANJE STABLA I DEKORATIVNI ELEMENTI</t>
  </si>
  <si>
    <t>III/1.</t>
  </si>
  <si>
    <t>lit.</t>
  </si>
  <si>
    <t>III/2.</t>
  </si>
  <si>
    <t xml:space="preserve">Sidrenje stabla. Postava sidra, zaštitne mreže za zaštitu korijenove bale te zatezanje pocinčanih žica zatezačima. </t>
  </si>
  <si>
    <t>III/3.</t>
  </si>
  <si>
    <r>
      <t xml:space="preserve">Sjeckana borova kora (obavezno kora od </t>
    </r>
    <r>
      <rPr>
        <i/>
        <sz val="10"/>
        <rFont val="Calibri"/>
        <family val="2"/>
        <charset val="238"/>
        <scheme val="minor"/>
      </rPr>
      <t>Pinus sp.</t>
    </r>
    <r>
      <rPr>
        <sz val="10"/>
        <rFont val="Calibri"/>
        <family val="2"/>
        <charset val="238"/>
        <scheme val="minor"/>
      </rPr>
      <t xml:space="preserve"> - kao npr. Stender ili jednake kvalitete) - nabava i doprema kao malč ispod nasada (N1, N2 i N3). Ukupno</t>
    </r>
    <r>
      <rPr>
        <b/>
        <sz val="10"/>
        <rFont val="Calibri"/>
        <family val="2"/>
        <charset val="238"/>
        <scheme val="minor"/>
      </rPr>
      <t xml:space="preserve"> </t>
    </r>
    <r>
      <rPr>
        <sz val="10"/>
        <rFont val="Calibri"/>
        <family val="2"/>
        <charset val="238"/>
        <scheme val="minor"/>
      </rPr>
      <t>178</t>
    </r>
    <r>
      <rPr>
        <b/>
        <sz val="10"/>
        <rFont val="Calibri"/>
        <family val="2"/>
        <charset val="238"/>
        <scheme val="minor"/>
      </rPr>
      <t xml:space="preserve"> </t>
    </r>
    <r>
      <rPr>
        <sz val="10"/>
        <rFont val="Calibri"/>
        <family val="2"/>
        <charset val="238"/>
        <scheme val="minor"/>
      </rPr>
      <t>m² površina nasada projektom predviđena za prekrivanje površine mulchem u količini 45 lit/m².</t>
    </r>
  </si>
  <si>
    <t>III/4.</t>
  </si>
  <si>
    <t xml:space="preserve">Pažljivo razastiranje malča nakon sadnje nasada na ukupnoj površini u parku od 178 m² (nasadi N1, N2 i N3). </t>
  </si>
  <si>
    <t>III/5.</t>
  </si>
  <si>
    <t>RAD S BILJNIM MATERIJALOM</t>
  </si>
  <si>
    <t>IV/1.</t>
  </si>
  <si>
    <t>Sadnja drveća - iskop jame veličine 150x150x80 cm., B ktg. Ispuna kvalitetnom plodnom zemljom, humusno-tresetnim supstratom 250 lit./sadnici, sadnja sadnice, izrada zdjelice. Jednokratno zalijevanje. Sve postavno bez sadnice i humusno-tresetnog supstrata. Napomena: potrebna je sadnja uz pomoc mehanizacije. Težina pojedinačnog stabla iznosi od 150 do 300 kila i visine od 400 do 500 cm.</t>
  </si>
  <si>
    <t>IV/2.</t>
  </si>
  <si>
    <t>Sadnja živice - iskop iarka dubine 35 cm, širine 70 cm i dužine 109 metara (sadnja živice u trokut). Ispuna zemljom, humusno tresetnim supstratom 30-40 lit./sadnici. Sadnja biljke i jednokratno zaljevanje. Sve postavno bez sadnice i humusno-tresetnog supstrata.</t>
  </si>
  <si>
    <t>IV/3.</t>
  </si>
  <si>
    <t>Sadnja nižeg grmlja - iskop jame veličine 40x40x30 cm. Ispuna zemljom, humusno tresetnim supstratom 20-30 lit./sadnici. Sadnja biljke i jednokratno zaljevanje. Sve postavno bez sadnice i humusno-tresetnog supstrata.</t>
  </si>
  <si>
    <t>IV/4.</t>
  </si>
  <si>
    <t>Sadnja pokrivači tla - iskop jame veličine 30x30x30 cm. Ispuna zemljom, humusno tresetnim supstratom 15 lit./sadnici. Sadnja biljke i jednokratno zaljevanje. Sve postavno bez sadnice i humusno-tresetnog supstrata.</t>
  </si>
  <si>
    <t>IV/5.</t>
  </si>
  <si>
    <t>Sadnja trajnica - iskop jame veličine 20x20x20 cm. Ispuna zemljom, humusno tresetnim supstratom 3 lit./sadnici. Sadnja biljke i jednokratno zaljevanje u zoni N1, N2 i N3. Predviđena je sadnja 139 trajnica i začinskog bilja u žardinjere edukativne zone te 2404 sadnice trajnica u parku i sjevernim površinama. Sve postavno bez sadnice i humusno-tresetnog supstrata.</t>
  </si>
  <si>
    <t>IV/6.</t>
  </si>
  <si>
    <t>Sadnja bobičastog voća (povrtnjak) - iskop jame veličine 30x30x30 cm. Sadnja biljke i jednokratno zaljevanje. Sve postavno bez sadnice i humusno-tresetnog supstrata.</t>
  </si>
  <si>
    <t>IV/7.</t>
  </si>
  <si>
    <t>Sadnja aromatskog i začinskog bilja (povrtnjak) - iskop jame veličine 20x20x20 cm. Sadnja biljke i jednokratno zaljevanje. Sve postavno bez sadnice i humusno-tresetnog supstrata.</t>
  </si>
  <si>
    <t>NABAVA I DOPREMA BILJNOG MATERIJALA</t>
  </si>
  <si>
    <t>POSEBNE NAPOMENE:</t>
  </si>
  <si>
    <t>Ponuđač mora prilikom predaje ponude za radove krajobraznog uređenja kontaktirati projektante/investitora te uz ponudu priložiti fotografije biljaka kako bi se osiguralo da sav biljni materijal zadovoljava uvijete iz projekta. Ponuđač radova mora osigurati potvrdu rezervacije biljaka iz rasadnika unutar mjesec dana od dobivanja posla, a prije početka izvedbe radova.</t>
  </si>
  <si>
    <t>a) ponuđač nikako ne smije u ponudi izmijeniti navedenu biljnu vrstu, veličinu biljke, opisanu kvalitetu, veličinu kontejnera;</t>
  </si>
  <si>
    <t>b) ukoliko ponuđač ne može ponuditi navedenu biljnu vrstu određene veličine u navedenom kontejneru (sve prema opisu iz stavki troškovnika), mora specificirati točno što nudi u zamjenu i tražiti odobrenje projektanta/investitora.</t>
  </si>
  <si>
    <t>c) sav biljni materijal mora biti izuzetno kvalitetan, školovan, kompaktnog gustog habitusa, s potpuno proraštenim kontejnerom.</t>
  </si>
  <si>
    <t>d) sav biljni materijal mora imati potvrdu od rasadnika/uzgajivača da je dobrog zdravstvenog stanja odnosno bez bolesti/nametnika</t>
  </si>
  <si>
    <t>e) po završetku krajobraznih radova, izvođač daje garanciju na posađeni biljni materijal u trajanju jedne vegetacijske sezone (godina dana od trenutka sadnje)</t>
  </si>
  <si>
    <t>V/1.</t>
  </si>
  <si>
    <t>Drveće</t>
  </si>
  <si>
    <r>
      <t xml:space="preserve">Quercus frainetto </t>
    </r>
    <r>
      <rPr>
        <sz val="10"/>
        <rFont val="Calibri"/>
        <family val="2"/>
        <charset val="238"/>
        <scheme val="minor"/>
      </rPr>
      <t>- hrast sladunac</t>
    </r>
  </si>
  <si>
    <t>balirano ili kontejnirano stablo, visine 550/600 cm, prsni opseg debla 25/30 cm, ravnog debla s pravilno formiranom krošnjom na visini 200/250 cm, krošnja gustog sklopa širine 200/250 cm</t>
  </si>
  <si>
    <r>
      <t xml:space="preserve">Quercus palustris </t>
    </r>
    <r>
      <rPr>
        <sz val="10"/>
        <rFont val="Calibri"/>
        <family val="2"/>
        <charset val="238"/>
        <scheme val="minor"/>
      </rPr>
      <t>- čamoliki hrast</t>
    </r>
  </si>
  <si>
    <r>
      <t xml:space="preserve">Quercus robur </t>
    </r>
    <r>
      <rPr>
        <sz val="10"/>
        <rFont val="Calibri"/>
        <family val="2"/>
        <charset val="238"/>
        <scheme val="minor"/>
      </rPr>
      <t>- lužnjak</t>
    </r>
  </si>
  <si>
    <r>
      <t xml:space="preserve">Quercus petraea </t>
    </r>
    <r>
      <rPr>
        <sz val="10"/>
        <rFont val="Calibri"/>
        <family val="2"/>
        <charset val="238"/>
        <scheme val="minor"/>
      </rPr>
      <t>- kitnjak</t>
    </r>
  </si>
  <si>
    <r>
      <t xml:space="preserve">Betula pendula </t>
    </r>
    <r>
      <rPr>
        <sz val="10"/>
        <rFont val="Calibri"/>
        <family val="2"/>
        <charset val="238"/>
        <scheme val="minor"/>
      </rPr>
      <t>- breza</t>
    </r>
  </si>
  <si>
    <t>balirano ili kontejnirano stablo, visine 400/500 cm, prsni opseg debla 18/20 cm, ravnog debla s pravilno formiranom krošnjom na visini 200/250 cm, krošnja gustog sklopa širine 150/200 cm</t>
  </si>
  <si>
    <r>
      <t>Tilia cordata</t>
    </r>
    <r>
      <rPr>
        <sz val="10"/>
        <rFont val="Calibri"/>
        <family val="2"/>
        <charset val="238"/>
        <scheme val="minor"/>
      </rPr>
      <t xml:space="preserve"> - malolisna lipa</t>
    </r>
  </si>
  <si>
    <r>
      <t xml:space="preserve">Pinus sylvestris </t>
    </r>
    <r>
      <rPr>
        <sz val="10"/>
        <rFont val="Calibri"/>
        <family val="2"/>
        <charset val="238"/>
        <scheme val="minor"/>
      </rPr>
      <t>- obični bor</t>
    </r>
  </si>
  <si>
    <t>balirano ili kontejnirano stablo, visine 350/400 cm, ravnog debla s pravilno formiranom krošnjom, krošnja gustog sklopa širine 250/300 cm</t>
  </si>
  <si>
    <r>
      <t xml:space="preserve">Larix decidua </t>
    </r>
    <r>
      <rPr>
        <sz val="10"/>
        <rFont val="Calibri"/>
        <family val="2"/>
        <charset val="238"/>
        <scheme val="minor"/>
      </rPr>
      <t>- ariš</t>
    </r>
  </si>
  <si>
    <t>balirano ili kontejnirano stablo, visine 400/500 cm, prsni opseg debla 18/20 cm, habitus širine 150/200 cm</t>
  </si>
  <si>
    <r>
      <t xml:space="preserve">Catalpa bignonioides </t>
    </r>
    <r>
      <rPr>
        <sz val="10"/>
        <rFont val="Calibri"/>
        <family val="2"/>
        <charset val="238"/>
        <scheme val="minor"/>
      </rPr>
      <t>- katalpa</t>
    </r>
  </si>
  <si>
    <r>
      <t xml:space="preserve">Fagus sylvatica </t>
    </r>
    <r>
      <rPr>
        <sz val="10"/>
        <rFont val="Calibri"/>
        <family val="2"/>
        <charset val="238"/>
        <scheme val="minor"/>
      </rPr>
      <t>- bukva</t>
    </r>
  </si>
  <si>
    <r>
      <t xml:space="preserve">Carpinus betulus </t>
    </r>
    <r>
      <rPr>
        <sz val="10"/>
        <rFont val="Calibri"/>
        <family val="2"/>
        <charset val="238"/>
        <scheme val="minor"/>
      </rPr>
      <t>- grab</t>
    </r>
  </si>
  <si>
    <t>12.</t>
  </si>
  <si>
    <r>
      <t xml:space="preserve">Liriodendron tulipifera </t>
    </r>
    <r>
      <rPr>
        <sz val="10"/>
        <rFont val="Calibri"/>
        <family val="2"/>
        <charset val="238"/>
        <scheme val="minor"/>
      </rPr>
      <t>- tulipanovac</t>
    </r>
  </si>
  <si>
    <t>13.</t>
  </si>
  <si>
    <r>
      <t xml:space="preserve">Ulmus glabra </t>
    </r>
    <r>
      <rPr>
        <sz val="10"/>
        <rFont val="Calibri"/>
        <family val="2"/>
        <charset val="238"/>
        <scheme val="minor"/>
      </rPr>
      <t>- gorski brijest</t>
    </r>
  </si>
  <si>
    <t>V/2.</t>
  </si>
  <si>
    <t>Živica</t>
  </si>
  <si>
    <t>višegodišnja kontejnirana sadnica, kontejner C5, zdrava, pravilno formiranog habitusa, promjer sadnice 50-60 cm, visina 60-70 cm</t>
  </si>
  <si>
    <t>V/3.</t>
  </si>
  <si>
    <t xml:space="preserve">Niže grmlje </t>
  </si>
  <si>
    <r>
      <t>Lonicera pileata</t>
    </r>
    <r>
      <rPr>
        <sz val="10"/>
        <rFont val="Calibri"/>
        <family val="2"/>
        <charset val="238"/>
        <scheme val="minor"/>
      </rPr>
      <t xml:space="preserve"> - kozokrvina</t>
    </r>
  </si>
  <si>
    <t>višegodišnja sadnica, kontejner 2 lit, zdrava, pravilno formiranog habitusa, promjer sadnice 35-40 cm</t>
  </si>
  <si>
    <t>V/4.</t>
  </si>
  <si>
    <t>Pokrivači tla</t>
  </si>
  <si>
    <r>
      <t>Cotoneaster dammeri '</t>
    </r>
    <r>
      <rPr>
        <b/>
        <sz val="10"/>
        <rFont val="Calibri"/>
        <family val="2"/>
        <charset val="238"/>
        <scheme val="minor"/>
      </rPr>
      <t xml:space="preserve">Coral Beauty' </t>
    </r>
    <r>
      <rPr>
        <sz val="10"/>
        <rFont val="Calibri"/>
        <family val="2"/>
        <charset val="238"/>
        <scheme val="minor"/>
      </rPr>
      <t>- dunjarica</t>
    </r>
  </si>
  <si>
    <t>višegodišnja sadnica, kontejner 2 lit, zdrava, pravilno formiranog habitusa, promjer sadnice u bazi 30-40 cm</t>
  </si>
  <si>
    <t>V/5.</t>
  </si>
  <si>
    <t>Trave i trajnice</t>
  </si>
  <si>
    <t>Stipa tennuissima</t>
  </si>
  <si>
    <t>minimalno jednogodišnja kontejnirana sadnica, kontejner 1 lit, dobro proraštenog korijenovog sistema</t>
  </si>
  <si>
    <t>Gaura lindheimeri 'Alba'</t>
  </si>
  <si>
    <t>minimalno jednogodišnja kontejnirana sadnica, kontejner 2 lit, dobro proraštenog korijenovog sistema</t>
  </si>
  <si>
    <t>Echinacea purpurea 'Alba'</t>
  </si>
  <si>
    <t>Artemisia abshintium</t>
  </si>
  <si>
    <t>Cimicifuga racemosa</t>
  </si>
  <si>
    <t>min. jednogodišnja kontejnirana sadnica, kontejner 1,5 lit, dobro proraštenog korijenovog sistema</t>
  </si>
  <si>
    <t>Leucanthemum maxima</t>
  </si>
  <si>
    <t>Pennisetum alopecuroides</t>
  </si>
  <si>
    <t>minimalno jednogodišnja kontejnirana sadnica, kontejner 1,5 lit, dobro proraštenog korijenovog sistema</t>
  </si>
  <si>
    <t>Hosta ventricosa</t>
  </si>
  <si>
    <t>Hosta sieboldiana</t>
  </si>
  <si>
    <r>
      <t>Iris sibirica '</t>
    </r>
    <r>
      <rPr>
        <b/>
        <sz val="10"/>
        <rFont val="Calibri"/>
        <family val="2"/>
        <charset val="238"/>
        <scheme val="minor"/>
      </rPr>
      <t>White Horse'</t>
    </r>
  </si>
  <si>
    <r>
      <t>Iris sibirica 'Dreaming Spires</t>
    </r>
    <r>
      <rPr>
        <b/>
        <sz val="10"/>
        <rFont val="Calibri"/>
        <family val="2"/>
        <charset val="238"/>
        <scheme val="minor"/>
      </rPr>
      <t>'</t>
    </r>
  </si>
  <si>
    <t>Dryopteris filix-mas</t>
  </si>
  <si>
    <t>Liriope muscari</t>
  </si>
  <si>
    <t>14.</t>
  </si>
  <si>
    <t>Pachysandra terminalis</t>
  </si>
  <si>
    <t>15.</t>
  </si>
  <si>
    <t>Heuchera sanguinea</t>
  </si>
  <si>
    <t>16.</t>
  </si>
  <si>
    <t>Tiarella cordifolia</t>
  </si>
  <si>
    <t>17.</t>
  </si>
  <si>
    <t>Geranium macrorhyzum</t>
  </si>
  <si>
    <t>V/6.</t>
  </si>
  <si>
    <r>
      <t xml:space="preserve">Povrtnjak </t>
    </r>
    <r>
      <rPr>
        <sz val="10"/>
        <rFont val="Calibri"/>
        <family val="2"/>
        <charset val="238"/>
        <scheme val="minor"/>
      </rPr>
      <t>- ukupna površina 223 m² (vidi plan sadnje list 07 i 12)</t>
    </r>
  </si>
  <si>
    <t>minimalno jednogodišnja kontejnirana sadnica, kontejner 3 lit, dobro proraštenog korijenovog sistema</t>
  </si>
  <si>
    <t>Rosmarinus officinalis</t>
  </si>
  <si>
    <t>Ribes rubrum</t>
  </si>
  <si>
    <t>Ribes nigrum</t>
  </si>
  <si>
    <t>Ribes uva-crispa</t>
  </si>
  <si>
    <t>Aronia melanocarpa</t>
  </si>
  <si>
    <t>kontejnirana sadnica, kontejner 1 lit</t>
  </si>
  <si>
    <t>Fragaria x ananassa 'Duchesne'</t>
  </si>
  <si>
    <t>Mentha piperita</t>
  </si>
  <si>
    <t>Calendula officinalis</t>
  </si>
  <si>
    <t>Matricaria chamomilla</t>
  </si>
  <si>
    <t>Cymbopogon citratus</t>
  </si>
  <si>
    <t>Foeniculum vulgare</t>
  </si>
  <si>
    <t>Armoracia rusticana</t>
  </si>
  <si>
    <t>Asparagus officinalis</t>
  </si>
  <si>
    <t>Rheum rhaponticum</t>
  </si>
  <si>
    <t>Hypericum perforatum</t>
  </si>
  <si>
    <t>TRAVNJAK</t>
  </si>
  <si>
    <t xml:space="preserve">Izvedba travnjaka sjetvom na postojećim travnatim površinama uz rubove novih hodnih/prometnih površina te na površinama gdje je nastalo oštećenje travnate površine ili je potrebna sanacija (sadnja novih stabla, površine iskopa starih panjeva i sl.). Rasprostiranje i ugradnja supstrata (supstrati u posebnoj stavki), valjanje, sjetva travne smjese otporne na gaženje (15 dkg/m²), ježenje, valjanje, jednokratno zalijevanje. Uključivo 1. otkos uz eventualnu nadosjetvu ukoliko sjeme trave nije niklo. Obračun prema stvarno nadosijanim površinama. </t>
  </si>
  <si>
    <t>centralna staza - 233 m²; sporedna staza - 400 m²; površine uz opločenje - 75 m²)</t>
  </si>
  <si>
    <t>REKAPITULACIJA - VODOVOD I ODVODNJA</t>
  </si>
  <si>
    <t>REKAPITULACIJA - KRAJOBRAZNO UREĐENJE</t>
  </si>
  <si>
    <t>KRAJOBRAZNO UREĐENJE UKUPNO:</t>
  </si>
  <si>
    <t>RADOVI NA SANACIJI POSTOJEĆEG BILJNOG MATERIJALA UKUPNO:</t>
  </si>
  <si>
    <t>PRIPREMNI I ZEMLJANI RADOVI UKUPNO:</t>
  </si>
  <si>
    <t>SUPSTRATI, UČVRŠĆIVANJE STABLA I DEKORATIVNI ELEMENTI UKUPNO:</t>
  </si>
  <si>
    <t>RAD S BILJNIM MATERIJALOM UKUPNO:</t>
  </si>
  <si>
    <t xml:space="preserve">NABAVA I DOPREMA BILJNOG MATERIJALA UKUPNO: </t>
  </si>
  <si>
    <t>TRAVNJAK UKUPNO:</t>
  </si>
  <si>
    <t>GRAĐEVINSKO - OBRTNIČKI RADOVI</t>
  </si>
  <si>
    <t>Zajednički obračunsko - tehnički uvjeti</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</si>
  <si>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Za izvođenje svih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ili nedovoljan opis, onda svaki "započeti" opis pojedine stavke znači cjelokupnu izradu te stavke, to jest nabavu, dopremu materijala, sve prijenose i prijevoze, izradu, skidanje oplate, zaštitu, njegovanje pojedinih elemenata po izradi i nakon ugradbe, odvoz viška materijala na deponij, kao i ostalo. 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</si>
  <si>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te ju uskladiti sa postojećom kotom okolnih prometnica i postojećeg projekta za prometnice   </t>
  </si>
  <si>
    <t>b) utvrditi kotu 0,00 i obilježiti je na gradilištu kao referentnu točku</t>
  </si>
  <si>
    <t xml:space="preserve">c) ukoliko se ukažu eventualne nejednakosti između projekta i stanja na gradilištu izvođač radova dužan je pravovremeno o tome pismeno izvjestiti Investitora, projektanta i nadzornog inženjera te shodno tome zatražiti potrebna objašnjenja.  </t>
  </si>
  <si>
    <t xml:space="preserve">d) sve mjere u projektima provjeriti na gradilištu prije narudžbe materijala ili gotovih proizvoda        </t>
  </si>
  <si>
    <t>e) provjera količina troškovnika obaveza je Izvođača radova, a odobrava ju glavni nadzor Investitora</t>
  </si>
  <si>
    <t>Materijal</t>
  </si>
  <si>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 o prostornom uređenju i Zakonu o gradnji, potrebno je uzimanje uzoraka - probnih kocki - za beton, te ugradnja samo onih materijala koji imaju važeće ateste. Svu dokumentaciju o dokazu kvalitete materijala prikuplja izvođač radova i po završetku predaje Investitoru.</t>
  </si>
  <si>
    <t>Rad</t>
  </si>
  <si>
    <t xml:space="preserve">U kalkulaciji rada treba uključiti sav potreban rad, kako glavni tako i pomoćni, te kompletan unutarnji prijenos bilo ručni bilo pomoću strojeva. Ujedno treba uključiti rad oko zaštite gotovih elemenata konstrukcije, zidova, podova i ostalih ugra]enih dijelova  od štetnih utjecaja vrućine i hladnoće kao i pohranu svih elemenata na gradilištu. </t>
  </si>
  <si>
    <t>Izmjera</t>
  </si>
  <si>
    <t xml:space="preserve">Ukoliko u pojedinoj stavci troškovnika nije definiran način obračuna radova, isti se obračunava prema važećim građevinskim normama u Republici Hrvatskoj. </t>
  </si>
  <si>
    <t>Osiguranje objekata i gradilišta tijekom izvođenja radova</t>
  </si>
  <si>
    <t xml:space="preserve">Izvođač je dužan o svom trošku osigurati gradilište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 </t>
  </si>
  <si>
    <t>Čuvanje gradilišta</t>
  </si>
  <si>
    <t>Nadzor nad gradilištem, te svim alatima, strojevima i materijalom pada na teret Izvođača radova.</t>
  </si>
  <si>
    <t xml:space="preserve">U jediničnu cijenu uključena je nadoknada za sav potreban rad i materijal potreban za izvođenje svake pojedine stavke (gotovost stavke je do njezine pune uporabne vrijednosti), ako u stavci troškovnika nije drugačije rečeno. Jedinična cijena uključuje i izvođenje svih pomoćnih i pripremnih radnji, kao i sve potrebne pomoćne utovare, pretovare i transporte, te odvoz materijala na deponij kojeg osigurava izvoditelja radova. </t>
  </si>
  <si>
    <t>Cijene ponuđene troškovnikom uključuju sve građevinske strojeve, radnike, kontrolu kvalitete, materijala i rada (sve ateste), montažu, osiguranje, dobit, poreze i davanja, te potrebne radnje, troškove organizacije i mjere koje nalažu Zakon o prostornom uređenju, Zakon o gradnji, Zakon o zaštiti na radu i Zakon o zaštiti od požara, zajedno sa svim rizicima, odgovornostima i obvezama navedenim ili nagovještenim ugovorom.</t>
  </si>
  <si>
    <t>Izvoditelj treba ispuniti sve količine i cijene za sva poglavlja radova opisanih troškovnikom</t>
  </si>
  <si>
    <t>Smatra se da je izvoditelj obišao i detaljno ispitao gradilište i okolinu, da se upoznao s položajem i stanjem prometnica na lokaciji, da je ispitao i provjerio postojeće izvore za opskrbu materijalom i potrebnim energentima, kao i sve ostale okolnosti koje su od utjecaja na izvođenje radova i formiranje jedinične cijene.</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</si>
  <si>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</si>
  <si>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 svi atesti se predaju investitoru na korištenje, kao i projekti izvedenog stanja, koji čine arhivsku dokumentaciju, i ujedno su dokumenti za ishođenje uporabne dozvole.  Za izvedene radove, svoje i svojih kooperanata, investitoru odgovara isključivo izvođač, kao nositelj svih ugovorenih radova. 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</si>
  <si>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Čišćenje</t>
  </si>
  <si>
    <t>Izvođač je dužan kontinuirano tijekom izvedbe radova čistiti gradilište, te nakon izvedbe svih ugovorenih radova i prije primopredaje objekta investitoru odvesti sav otpadni materijal na deponij kojeg sam osigurava.</t>
  </si>
  <si>
    <t>Atesti za izvedene radove</t>
  </si>
  <si>
    <t>Izvođač je dužan posjedovati ili ishodovati sve zakonom i troškovnikom predviđene ateste za sve ugrađene materijale i izvedene radove, a u svemu prema Zakonu o prostornom uređenju, Zakonu o  gradnji,  Zakonu o zaštiti od požara te o  Zakonu o zaštiti na radu. Izvođač je dužan sve ateste dostavljati investitoru tijekom izvođenja.</t>
  </si>
  <si>
    <t>Obračun izvedenih radova</t>
  </si>
  <si>
    <t>U troškovniku je opisan način izvođenja pojedinih radova. Izvođenje onih radova koji nisu posebno opisani troškovnikom, treba biti u skladu s važećim normama i standardima, običajima, pravilima građenja i uzancama struka. U slučaju da izvođač neke radove izvede materijalom kvalitetnijim od predviđenog, a da za to nije prethodno ishodio odobrenje investitora, nema pravo nadoknade za povećanje troškova izvedbe. U slučaju da izvođač radova izvede neke radove čija bi kvaliteta bila u suprotnosti s predviđenim kvalitetom i opisom, dužan je o svom trošku iste srušiti i ukloniti, te ponovno izvesti onako kako je to predviđeno projektnom dokumentacijom. U slučaju nekih nejasnoća glede obračuna primijenit će se odredbe građevinskih normi i ostalih službenih tehničkih normativa i propisa.</t>
  </si>
  <si>
    <t>Tehnički uvjeti za izvedbu radova</t>
  </si>
  <si>
    <t>Građevinski dnevnik i knjigu  vodi izvođač radova i svakodnevno upisuje potrebne podatke predviđene Zakonom o gradnji. Osim navedenih općih uvjeta, za određene grupe radova vrijede posebne opće napomene, kojih se zajedno s ovim uvjetima treba obavezno pridržavati u cjelini. Posebne opće napomene dane su u sklopu s odgovarajućim grupama radova.</t>
  </si>
  <si>
    <t xml:space="preserve">Prilikom izvedbe radova izvođač je dužan pridržavati se odredbi važećih propisa, normativa, standarda i uzanci struke, te sve radove izvesti kvalitetno i solidno. Nekvalitetno izvedeni radovi neće se obračunati sve dok se ne uklone uočeni nedostaci. Izvoditelj je dužan do primopredaje ukloniti sve evidentirane  nedostatke. Sanacija nedostataka pada na teret izvoditelja. </t>
  </si>
  <si>
    <t xml:space="preserve">Za nedostatke koji ne ugrožavaju stabilnost konstrukcije, a ne uklone se do konačnog obračuna, investitor ima pravo ugovoriti sa drugim izvoditeljem, a pri konačnom obračunu isti odbiti prvom izvoditelju. 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ili nadležnim nadzornim inženjerom. </t>
  </si>
  <si>
    <t xml:space="preserve">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 </t>
  </si>
  <si>
    <t xml:space="preserve">Ukoliko prije početka izvođenja radova izvoditelj ustanovi da je došlo do promjene uvjeta za izvođenje radova, dužan je o tome upozoriti nadzornog inženjera i dogovorno riješiti, te zapisnički ustanoviti kvalitetu izvođenja radova. Pri radu treba primjenjivati sve potrebne mjere zaštite na radu, naročito zaštite od požara. Ukoliko nadzorni inženjer uoči da se izvođač ne pridržava ovih pravila, može mu zabraniti daljnji rad dok ga ne organizira u skladu s pravilima. Izvođač je također obavezan izraditi elaborat o zaštiti na radu na gradilištu, a prema važećem pravilniku o zaštiti na radu, izraditi privremeno prometno rješenje ukoliko je potrebno, izvjesiti tablu s podacima o građevini, Investitoru, Izvođaču, Projektantu i Nadzoru. </t>
  </si>
  <si>
    <t xml:space="preserve">Tijekom radova i po njihovom završetku, izvoditelj je dužan čistiti radni prostor. Izvođač radova mora svaku promjenu u toku gradnje, kako u konstrukciji tako i u instalacijama, ucrtati u nacrtnu dokumenataciju i po završetku radova predati Investitoru kao nacrt izvedenog stanja. Izvoditelj je također dužan ukloniti sve zaštitne i pomoćne konstrukcije u roku koji je predviđen za izvođenje radova i na svoj trošak. </t>
  </si>
  <si>
    <t>Po završetku radova kvalitetu izvedenih radova treba izvoditelj ustanoviti zapisnički s nadležnim nadzornim inženjerom. Ukoliko se ustanovi da su radovi izvedeni nekvalitetno, izvoditelj je dužan iste ponovno izvesti u traženoj kvaliteti ili iste naručiti kod drugog izvoditelja, a sve u roku i na svoj trošak.</t>
  </si>
  <si>
    <t xml:space="preserve">Prije narudžbe materijala po stavkama, izvođač je dužan prekontrolirati iste i uzeti stvarne mjere na licu mjesta kako ne bi došlo do štete uslijed krivih podataka po pitanju količine radova i produženja roka zbog naknadnih narudžbi istih. </t>
  </si>
  <si>
    <t xml:space="preserve">Sve elemente opreme, namještaja,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Izvoditelj treba kvalitetu ugrađenih materijala i stručnosti radnika dokazati odgovarajućim atestima i uvjerenjima izdanim od strane za to ovlaštene institucije. </t>
  </si>
  <si>
    <t xml:space="preserve">Prilikom izvođenja radova, izvoditelj treba zaštititi sve susjedne plohe, dijelove konstrukcije i prethodno izvedene radove na prikladan način, a u skladu s pravilima, tako da ne dođe do njihovog oštećenja. 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t>
  </si>
  <si>
    <t xml:space="preserve">Popravak treba izvesti u primarno određenom roku ili dogovorno. Sve stavke troškovnika ukoliko ima nekih nejasnoća, izvođač će pojasniti s projektantom prije ulaska u posao, jer se nakon početka radova neće tolerirati nikakve nejasnoće opisa stavki i tražiti će se besprijekorno izvršenje istih u smislu kakvim ih je projektant zamislio i definirao. </t>
  </si>
  <si>
    <t>ZEMLJANI RADOVI</t>
  </si>
  <si>
    <t>Opći uvjeti</t>
  </si>
  <si>
    <t>Sve zemljane radove izvesti prema važećoj zakonskoj regulativi, tehničkim propisima, normativima, pravilima struke. Obračun izvršenih iskopa i nasipa obračunavaju se u sraslom stanju. Pripremne i završne radove, iskolčenje objekta, postavu profila, prijenos visinskih točaka i sl., kao i sve potrebne izmjere mora Izvođač ukalkulirati u jedinične cijene. Pristojbe za odlaganje iskopanog materijala potrebno je ukalkulirati u jedinične cijene. Svakodnevno, prije početka radova, osobito po kišnom vremenu, moraju se pregledati sve bočne strane iskopa i poduzeti sve potrebne mjere opreza. Eventualne troškove snosi Izvođač. Izvođač radova mora postupati s odpadom nastalim tijekom gradnje u skladu s Zakonskim odredbama i pravilnicima.</t>
  </si>
  <si>
    <t>I.1.</t>
  </si>
  <si>
    <t>Uklanjanje postojećih nelegalnih garaža</t>
  </si>
  <si>
    <t xml:space="preserve">Ovaj rad obuhvaća uklanjanje i odvoz na dogovoreno mjesto sa investitorom, te eventualno dogovorenu novu postava, sve opreme koja nije uklonjena posebnim projektima ili prethodnim radovima u organizaciji investitora. Uklanjaju se nelegalno izvedene susjedne garaže unutar zone obuhvata. </t>
  </si>
  <si>
    <t>Obračun se vrši po komadu, upisom u građevinski dnevnik.</t>
  </si>
  <si>
    <t>nelegalne garaže</t>
  </si>
  <si>
    <t>I.2.</t>
  </si>
  <si>
    <t>Uklanjanje betonskih konstrukcija postojeće opreme koja se uklanja</t>
  </si>
  <si>
    <t xml:space="preserve">Ovaj rad obuhvaća vađenje, sa razbijanjem betonskih podloga na terenu i podzemnih dijelova, a koji se uklanjaju, a sve nakon uklanjanja nelefalnih susjednih garaža u zoni obuhvata (nadzemnog dijela), ili uvidom na licu mjesta na lokaciji starog bunara ili kod ploče ispred sjevernog krila i prema odluci i dogovoru sa nadzornim inžinjerom. </t>
  </si>
  <si>
    <t>Obračun po stvarno izvršenim količinama u sraslom postojećem stanju.</t>
  </si>
  <si>
    <t>I.3.</t>
  </si>
  <si>
    <t>Demontaža i ponovna montaža postojećih skulptura koje se izmještaju</t>
  </si>
  <si>
    <t>Ovaj rad obuhvaća pažljivu demontažu i ponovnu montažu na dogovorenu novu poziciju postojećih skulptura koje se izmještaju na nove lokacije (minimalna udaljenost u odnosu na postojeću lokaciju). Prilikom uklanjanja pažljivo izvesti sve demontaže uz čuvanje, zbrinjavanje do ponovne ugradnje i maksimalnu zaštitu.</t>
  </si>
  <si>
    <t>Obračun se vrši po komadu uklonjene i izmještene skulpture, upisom u građevinski dnevnik.</t>
  </si>
  <si>
    <t>skulpture</t>
  </si>
  <si>
    <t>I.4.</t>
  </si>
  <si>
    <t>Uklanjanje betonskih konstrukcija temelja postojećih skulptura koje se uklanja</t>
  </si>
  <si>
    <t xml:space="preserve">Ovaj rad obuhvaća vađenje, sa razbijanjem betonskih podloga, temelja skulptura koje se uklanjaju ukoliko isti postoje a utvrđuje se na licu mjesta uvidom u postojeće stanje,  a sve prema odluci i dogovoru sa nadzornim inžinjerom. </t>
  </si>
  <si>
    <t>Obračun po stvarno izvršenim količinama u sraslom postojećem stanju</t>
  </si>
  <si>
    <t>I.5.</t>
  </si>
  <si>
    <t xml:space="preserve">Uklanjanje popločenja postojećeg ulaznog vanjskog natkrivenog prostora ispred glavnog ulaza u građevinu ili strojno rezanje i uklanjanje betonskog sloja (dijela slojeva) </t>
  </si>
  <si>
    <t>Ovaj rad obuhvaća vađenje, sa razbijanjem postojećeg  betonsko ljevanog sloja ispred glavnog ulaza u građevinu, kao varijantno rješenje pripreme podloge za završnu obradu. Drugo varijantno rješenje je strojno reznje (brušenje) postojećeg sloja do zdrave podloge i dobivanja željene visine podloge. (vidi detaljni nacrt br. 19,20,21.)</t>
  </si>
  <si>
    <t>Posebnu pozornost prilikom pripreme podloge za završnu obradu, posvetiti postojećoj koti glavnog ulaza u građevinu. Ovisno o redoslijedu radova potrebno usklađenje  kako bi se završna kota parkovne plohe prilagodila postojećim kotama koje se ne mijenjanju i budućim koje se planiraju.</t>
  </si>
  <si>
    <t>Geodetska izmjera točaka prema detaljnom nacrtu na svakih cca 1 m, zacrtavanje i brušenje po zadanoj konturi buduće završne kote terena</t>
  </si>
  <si>
    <t>Obračun po m² i stvarno izvršenim količinama u sraslom postojećem stanju</t>
  </si>
  <si>
    <t>I.6.</t>
  </si>
  <si>
    <t>Uklanjanje postojeće betonske stube na ulazu u južno krilo građevine</t>
  </si>
  <si>
    <t>Ručno rušenje, otkopavanje, uklanjanje armirano betonske stube.</t>
  </si>
  <si>
    <t>Stuba na ulazu u južno krilo</t>
  </si>
  <si>
    <t>Obračun po m² stvarno izvršenih količinama u sraslom postojećem stanju</t>
  </si>
  <si>
    <t>I.7.</t>
  </si>
  <si>
    <t>Geodetski radovi</t>
  </si>
  <si>
    <t>Iskolčenje i izrada nanosne skele svih objekata ispod razine terena (koševa za otpatke, stalak za bicikle) i objekata na terenu te kontinuirano praćenje radova.</t>
  </si>
  <si>
    <t>Obračun po utrošenom vremenu ili paušalno.</t>
  </si>
  <si>
    <t>h</t>
  </si>
  <si>
    <t>I.8.</t>
  </si>
  <si>
    <t>Demontaža postojećih instalacijskih vodova koji se ne koriste</t>
  </si>
  <si>
    <t xml:space="preserve">Rad obuhvaća obavezan uvid i pregled na licu mjesta kompletne postojeće infrastrukture (elektro, odvodnja, vodovod, telekomunikacije) sa isporučiteljima komunalne infrastrukture i projektantima instalacija i glavnim projektantom, te utvrđivanje potrebnih izmještanja.    </t>
  </si>
  <si>
    <t>I.9.</t>
  </si>
  <si>
    <t>Iskopi u širokom otkopu (za izradu slojeva  ispod temelja - mjesta za opremu)</t>
  </si>
  <si>
    <t>Rad obuhvaća široke iskope predviđene projektom ili zahtjevom nadzornog organa u svim kategorijama materijala, s utovarom iskopanog  materijala u prijevozno sredstvo, radove na uređenju te planiranje iskopanih površina. Pri izradi iskopa treba provesti sve mjere sigurnosti pri radu i sva potrebna osiguranja postojećih objekata, komunalnih instalacija i prometnih površina. Široki iskop treba obavljati upotrebom odgovarajuće mehanizacije, a ručni rad treba ograničiti na neophodni minimum.  Sve iskope treba urediti prema karakterističnim profilima, predviđenim kotama i predviđenim nagibima u projektu, odnosno prema zahtjevu nadzornog inženjera uz odobrenje vlastoručnim potpisom predloženih izmjena od strane projektanata. Veće količine iskopanih materijala od projektiranih ili odobrenih od nadzornog inženjera (nastale greškom izvođača) ne plaćaju se. Odvodnja, kako poprečna tako i uzdužna mora u svim fazama rada biti besprijekorno riješena. Sve radove na odvodnji i potrebne drenaže uskladiti sa projektantom vodovoda i odvodnje. Sva voda mora se odvesti izvan zahvata u pogodne recipijente.</t>
  </si>
  <si>
    <t>Obračun se vrši u m³ iskopanog materijala u sraslom stanju utovarenog u prijevozno sredstvo.</t>
  </si>
  <si>
    <t>*temelji stuba na terenu sporedne staze - izvoditi kao sloj šljunka pojačan cementnom smjesom prema željenoj geometriji potrebnoj za stube (mršavi beton)</t>
  </si>
  <si>
    <t>*temelj mjesta za koševa za otpad - izvoditi kao sloj šljunka pojačan cementnom smjesom (mršavi beton) - vidi detalj list br. 38</t>
  </si>
  <si>
    <t>*temelj elementa za bicikle - izvoditi kao sloj šljunka pojačan cementnom smjesom (mršavi beton) - vidi detalj list br. 39</t>
  </si>
  <si>
    <t xml:space="preserve">*temelj mjesta za rasvjetne stupove (prema naknadnom dogovoru i usklađenju sa projektom elektrike) </t>
  </si>
  <si>
    <t>*temelj stuba tribina izvoditi kao sloj šljunka pojačan cementnom smjesom (mršavi beton) - vidi detalje list br. 33., 34., 35.</t>
  </si>
  <si>
    <t>I.10.</t>
  </si>
  <si>
    <t>Uređenje temeljnog tla mehaničkim zbijanjem</t>
  </si>
  <si>
    <t>Rad obuhvaća sve radove koje je potrebno obaviti, kako bi se sraslo tlo osposobilo da bez štetnih posljedica preuzme opterećenje od završnih obloga staza i objekata koji se temelje.</t>
  </si>
  <si>
    <t xml:space="preserve">Dinamiku rada treba podesiti tako da se, ako  vlažnost dopusti, temeljno tlo zbije odmah nakon skidanja poostojećih staza i dijelom humusa. Za vrijeme građenja mora biti osigurana  odvodnja temeljnog tla. </t>
  </si>
  <si>
    <t xml:space="preserve">Prije zbijanja treba izravnati površinu tla, a zbijanje se obavlja odgovarajućim sredstvima za zbijanje ovisno o vrsti tla, vremenskim prilikama, a u svemu prema nalogu nadzornog organa. </t>
  </si>
  <si>
    <r>
      <t>Obračunava se po m</t>
    </r>
    <r>
      <rPr>
        <vertAlign val="superscript"/>
        <sz val="10"/>
        <rFont val="Calibri"/>
        <family val="2"/>
        <charset val="238"/>
        <scheme val="minor"/>
      </rPr>
      <t>2</t>
    </r>
    <r>
      <rPr>
        <sz val="10"/>
        <rFont val="Calibri"/>
        <family val="2"/>
        <charset val="238"/>
        <scheme val="minor"/>
      </rPr>
      <t xml:space="preserve"> stvarno uređenog temeljnog tla.</t>
    </r>
  </si>
  <si>
    <t>I.11.</t>
  </si>
  <si>
    <t>Izrada posteljice</t>
  </si>
  <si>
    <t>NAPOMENA:  Eventualna izrada poteljica za izmjestanje instalacija ovisi o uvidu na licu mjesta i dogovoru sa investitorom</t>
  </si>
  <si>
    <r>
      <t>Posteljica je uređeno sraslo tlo koje može bez štetnih posljedica preuzeti opterećenje podne plohe, temelja objekata i ukopanih arm.bet.objekata.</t>
    </r>
    <r>
      <rPr>
        <sz val="10"/>
        <color indexed="10"/>
        <rFont val="Calibri"/>
        <family val="2"/>
        <charset val="238"/>
        <scheme val="minor"/>
      </rPr>
      <t xml:space="preserve"> </t>
    </r>
    <r>
      <rPr>
        <sz val="10"/>
        <rFont val="Calibri"/>
        <family val="2"/>
        <charset val="238"/>
        <scheme val="minor"/>
      </rPr>
      <t>Radovi na uređenju posteljice obuhvaćaju nabavu, nasipavanje i razastiranje sloja od  kvalitetnijeg materijala, njegovo planiranje, kvašenje i zbijanje do tražene zbijenosti na mjestu izrade temelja za opremu.</t>
    </r>
  </si>
  <si>
    <t>Kriteriji za ocjenu kvalitete posteljice su :</t>
  </si>
  <si>
    <t>stupanj zbijenosti prema detaljnim nacrtima</t>
  </si>
  <si>
    <t>Obračunava se po m² potpuno uređene i zbijene posteljice.</t>
  </si>
  <si>
    <t>I.12.</t>
  </si>
  <si>
    <t>Deponiranje materijala</t>
  </si>
  <si>
    <t>Rad obuhvaća formiranje i uređenje deponije sa svim poslovima potrebnim za njezinu stabilnost i uklapanje u okolinu, bez nabijanja, i grubo izravnavanje zadnjeg sloja i pokosa deponije. Deponiranje materijala vrši se prema odredbi nadzornog organa na stalne deponije, u skladu sa prostorno-ekološkim uvjetima.</t>
  </si>
  <si>
    <t>U jediničnoj cijeni obuhvaćeni su svi troškovi iznalaženja deponija, uređenje deponije i njeno uklapanje u okolinu.</t>
  </si>
  <si>
    <t>Obračunava se po m3 iskopanog materijala u sraslom stanju.</t>
  </si>
  <si>
    <t>I.13.</t>
  </si>
  <si>
    <t>Izrada nosivog sloja od mehanički zbijenog zrnatog kamenog materijala</t>
  </si>
  <si>
    <t>Rad obuhvaća nabavu zrnatog kamenog materijala, dopremu, ugradnju i zbijanje u nosivi sloj temelja, debljine sloja prema projektu. Za izradu ovog sloja mogu se koristiti prirodni šljunak, drobljeni kameni materijal, mješavina prirodnog šljunka i drobljenog kamenog materijala. Zbijanje se obavlja vibracijskim sredstvima: vibropločama, kompaktorima, vibrovaljcima, ili valjcima s gumenim kotačima, posebno ili u kombinaciji. Završni nosivi sloj od mehanički sabijenog zrnatog kamenog materijala mora zadovoljiti zahtjeve nosivosti prema detaljnim nacrtima (listovi br. 26. do 31.) Potreban pažljiv radi u zoni korijena postojeće vegetacije koja ostaje.</t>
  </si>
  <si>
    <t>Jedničnom cijenom obuhvaćeni su troškovi nabave materijala, dopreme, ugradnje i zbijanja u sloj debljine i kvalitete prema projektu i Hrvatskim normama.</t>
  </si>
  <si>
    <t>Obračun se vrši po m³ ugrađenog materijala u zbijenom stanju.</t>
  </si>
  <si>
    <t>I.14.</t>
  </si>
  <si>
    <t>Izrada nosivog sloja od zrnatog kamenog materijala stabiliziranog cementom (mršavi beton)</t>
  </si>
  <si>
    <t>Rad obuhvaća nabavu svog potrebnog materijala, proizvodnju stabilizacijske mješavine dopremu i ugradnju u sloj određene debljine te njegu ugrađenog sloja. Debljina sloja prema projektu, ovisno o mjestu ugradnje. Stabilizacija se izvodi jednoslojno. Za izradu ovog sloja mogu se koristiti prirodni šljunak, drobljeni kameni materijal, mješavina prirodnog šljunka i drobljenog kamenog materijala ili mješavina sastavljena od više frakcija. Kao vezivo upotrebljava se čisti portland cement, portland cement s dodatkom pucolana ili zgure I metalurški cement klase 25 I 35 (izuzetno klase 45). Zbijanje se obavlja vibracijskim sredstvima: vibropločama, kompaktorima, vibrovaljcima, ili valjcima s gumenim kotačima, posebno ili u kombinaciji.</t>
  </si>
  <si>
    <t>Jedničnom cijenom obuhvaćeni su troškovi nabave materijala, izrade stabilizacijske mješavine, dopreme, ugradnje i zbijanja u sloj debljine i kvalitete prema projektu i Hrvatskim normama.</t>
  </si>
  <si>
    <t>Obračun se vrši po m3 ugrađenog materijala u zbijenom stanju.</t>
  </si>
  <si>
    <t>I.15.</t>
  </si>
  <si>
    <t>Snimak izvedenog stanja i ovjera na područnom uredu za katastar</t>
  </si>
  <si>
    <t>I.16.</t>
  </si>
  <si>
    <r>
      <rPr>
        <b/>
        <sz val="10"/>
        <rFont val="Calibri"/>
        <family val="2"/>
        <charset val="238"/>
        <scheme val="minor"/>
      </rPr>
      <t xml:space="preserve">Razni radovi </t>
    </r>
    <r>
      <rPr>
        <sz val="10"/>
        <rFont val="Calibri"/>
        <family val="2"/>
        <charset val="238"/>
        <scheme val="minor"/>
      </rPr>
      <t>koji će se pojaviti na gradnji, a nisu predviđeni ovim troškovnikom (biti će ovjereni od nadzornog organa). Predvidjeti 5% ove grupe radova</t>
    </r>
  </si>
  <si>
    <t>%</t>
  </si>
  <si>
    <t>BETONSKI I ARMIRANO BETONSKI RADOVI</t>
  </si>
  <si>
    <t xml:space="preserve">Za izvedbu nosivih a-b konstrukcija rabiti projektirani beton u svemu prema Tehničkim propisima za betonske konstrukcije, NN 101/05 (u daljnjem tekstu TPBK). </t>
  </si>
  <si>
    <r>
      <t xml:space="preserve">OPLATA: </t>
    </r>
    <r>
      <rPr>
        <sz val="10"/>
        <rFont val="Calibri"/>
        <family val="2"/>
        <charset val="238"/>
        <scheme val="minor"/>
      </rPr>
      <t>Betoniranje temelja (temeljnih traka kod podzida pokosa na S-I pročelju i temelja samaca na mjestima gdje je to potrebno za izmještanje skulptura) izvesti u dvostranoj oplati.
Betoniranje temelja može započeti nakon što nadzorni inženjer pregleda postavljenu armaturu, nakon što su provjerene dimenzije temelja, te upisana dozvola o betoniranju u građevinski dnevnik.
Temeljne trake i nadtemeljne zidove koji su u zemlji  treba zaštititi mortom na bazi cementa.
Dozvoljena odstupanja prilikom izvođenja armirano-betonskih temelja  iznose 5 cm u tlocrtnim dimenzijama i visinskom pogledu.</t>
    </r>
  </si>
  <si>
    <t>Jedinična cijena uključuje: dobava i montaža oplate, čišćenje i vlaženje oplate neposredno prije početka betoniranja; manje popravke oplate tijekom betoniranja; ugrađivanje betona u oplatu sa premještanjem transportne cijevi pri betoniranju; stvrdnjavanje betona; njega betona: vlaženje, zaštita od mraza, vjetra, vibracije, sunca; čišćenje betonskog željeza od prljavština, korozije, masnoće; postavljanje distancera i privremeno vezanje; kontrolirati, da su sva sidra, kutije, ulošci, cijevi i sl. na predviđenim mjestima.</t>
  </si>
  <si>
    <t>Uključene su sve faze - montaža i demontaža, čišćenje u toku radova i po završetku betoniranja pojedinih faza, sa odvozom svog otpadnog materijala na stalni deponij.</t>
  </si>
  <si>
    <t>Izvođač radova mora postupati s otpadom u skladu s važećim Zakonskom odredbom i pravilnicima.</t>
  </si>
  <si>
    <t>II.1.</t>
  </si>
  <si>
    <t xml:space="preserve">Izrada podložnog betona </t>
  </si>
  <si>
    <t xml:space="preserve">Nabava, doprema i ugradnja podložnog betona  razreda tlačne čvrstoće C16/20 za izravnanje iskopa / posteljice pri izvedbi rampe i stuba, kao i pri niveliranju podloge za postavu gabiona, debljine cca 5-10 cm. </t>
  </si>
  <si>
    <t>Obračun po m3 ugrađenog betona</t>
  </si>
  <si>
    <t>II.2.</t>
  </si>
  <si>
    <t>Izrada ab temelja za stupove rasvjete - alternativna opcija</t>
  </si>
  <si>
    <t>Temeljna konstrukcija klupa su temeljne trake širine 40 cm, visine 55 cm (minimalna dubina temeljenja jednaka dubini smrzavanja-80 cm).</t>
  </si>
  <si>
    <t xml:space="preserve">BETON: - Temeljna konstrukcija; beton razreda čvrstoće C30/37 </t>
  </si>
  <si>
    <t xml:space="preserve">ARMATURA: Dobava, ispravljanje, čišćenje, savijanje, postava i vezivanje armature iz betonskog čelika. Za izvedbu nosive a-b konstrukcije rabiti slijedeću armaturu:
- šipkasta armatura - rebrasta: B500B (RA 400/500)
- mrežasta armatura - rebrasta: B500B (MAR 500/560). </t>
  </si>
  <si>
    <t>II.3.</t>
  </si>
  <si>
    <t xml:space="preserve">Izrada podzida pokosa na S-I pročelju </t>
  </si>
  <si>
    <t>Potpornim zid podzida pokosa na S-I pročelju  koji je s jedne strane u zemlji, dok je vanjska strana vidljiva te se izvodi u glatkoj oplati - završno vidljivi beton zastićen od atmosferilija. Dimenzija u tri visine i to:  h= 70cm vidljivo iznad završne kote tla, ukupno zid h= 120cm, h= 115 m vidljivo iznad završne kote tla, ukupno zid h= 165cm i h= 175cm vidljivo iznad završne kote tla, ukupno zid h= 225 cm - sve prema detaljnim nacrtima list 23. i 25.</t>
  </si>
  <si>
    <t>BETON: -  Konstrukcija potpornog zida, beton razreda čvrstoće C30/37 sa dodacima za vodonepropusnost. Vanjska vidljiva strana zida izvodi se u glatkoj oplati, zaglađen u izvedbi.</t>
  </si>
  <si>
    <t>ARMATURA:                                       Dobava, ispravljanje, čišćenje, savijanje, postava i vezivanje armature iz betonskog čelika. Za izvedbu nosive a-b konstrukcije rabiti slijedeću armaturu:
- šipkasta armatura - rebrasta: B500B (RA 400/500)
- mrežasta armatura - rebrasta: B500B (MAR 500/560) Ovom stavkom date su aproksimativne količine.</t>
  </si>
  <si>
    <t>II.4.</t>
  </si>
  <si>
    <t>Izrada ab predfabriciranih konsrukcija - radionička izrada</t>
  </si>
  <si>
    <t>Radionička / tvornička izrada složeno profiliranih elemenata od ukrasnog betona razreda tlačne čvrstoće C30/37 XC2 maksimalnog zrna agregata 8,0 mm  (cement pigmentiran - toniran - sve prema izboru projektanta i konzervatorskog nadzora), konstruktivno armirani, štokani i površinski zaštićeni bezbojnim silikonskim premazom, uključivo prijevoz na gradilište i montaža na unaprijed izlivene ili pripremljene podloge. Stube na sloju mržavog betona, predfabricirane tribine i ploče sa uzorkom na sloju pijeska.</t>
  </si>
  <si>
    <t>FAZE RADA:</t>
  </si>
  <si>
    <t xml:space="preserve"> - izrada odgovarajućih kalupa (glatka oplata) za višekratno korištenje / izlijevanje betona sa svim potrebnim umetcima za utore i uštede</t>
  </si>
  <si>
    <t xml:space="preserve"> - izrada i ugradnja / pričvršćenje montažne armature od mreže Q188; 6x6; 150x150.</t>
  </si>
  <si>
    <t xml:space="preserve"> - ugradnja i njegovanje ukrasnog betona razreda tlačne čvrstoće C30/37 XC2 maksimalnog zrna agregata 8,0 mm,  (cement pigmentiran - toniran - sve prema izboru projektanta i konzervatorskog nadzora)</t>
  </si>
  <si>
    <t xml:space="preserve"> - kamenoklesarska izvedba svih eventualno potrebnih dodatnih skošenja, udubljenja, utora i rupa za sidra, sve prema detaljnim nacrtima i u dogovoru s projektantom uz koordinaciju s izvođačima povezanih radova </t>
  </si>
  <si>
    <t xml:space="preserve"> - površinska obrada dogotovljenih elemenata štokanjem</t>
  </si>
  <si>
    <t xml:space="preserve"> - površinska zaštita gotovih betonskih elemenata višestrukim bezbojnim silikonskim premazom (do kompletnog zasićenja površine)</t>
  </si>
  <si>
    <t xml:space="preserve"> - utovar, zaštita, odvoz na gradilište,  pažljivo da se elementi ne oštete i ne uprljaju</t>
  </si>
  <si>
    <t xml:space="preserve"> - lokalni prijenos do mjesta postave, suha ugradnja na prethodno pripremljene podloge, fiksiranje dilatacija građevinskim ljepilom (cementnim mortom) ili epoxi ljepilom</t>
  </si>
  <si>
    <t>Jediničnom cijenom obuhvaćen je sav transport,  sav potreban materijal i pričvrsni materijal (metalni spojnidijelovi, ljepilo) te sav potreban rad ljudi i strojeva.</t>
  </si>
  <si>
    <t>Sve prema detaljnim nacrtima i dogovoru s projektantom, uz obaveznu izradu radioničkih nacrta koje nudi izvođač a ovjerava projektant i konzervatorski nadzor i probnih uzoraka u 1:1 !</t>
  </si>
  <si>
    <t>Obračun po kom. dogotovljenih i ugrađenih elemenata.</t>
  </si>
  <si>
    <r>
      <rPr>
        <b/>
        <sz val="10"/>
        <rFont val="Calibri"/>
        <family val="2"/>
        <charset val="238"/>
        <scheme val="minor"/>
      </rPr>
      <t>TRIBINE</t>
    </r>
    <r>
      <rPr>
        <sz val="10"/>
        <rFont val="Calibri"/>
        <family val="2"/>
        <charset val="238"/>
        <scheme val="minor"/>
      </rPr>
      <t xml:space="preserve"> - jednostavni presjek sa radijalnim rubom prema uklapanju u elipsu staze, izvoditi jedinično. Sve prema detaljnom nacrtu, listovi br. 34. 35. i 36. dimenzija: 60/55 duljina 110, 130, 150, 170, 250, 300, 320, 350, 380, 440 cm. Dužine iznad 170 cm, shodno dogovoru i detaljnoj razradi izvoditi segmentno po cca 100 - 150 cm.</t>
    </r>
  </si>
  <si>
    <t>beton ukupno</t>
  </si>
  <si>
    <t>elemenata</t>
  </si>
  <si>
    <r>
      <t xml:space="preserve">STUBE UNUTAR TRIBINA </t>
    </r>
    <r>
      <rPr>
        <sz val="10"/>
        <color theme="1"/>
        <rFont val="Calibri"/>
        <family val="2"/>
        <charset val="238"/>
        <scheme val="minor"/>
      </rPr>
      <t>- jednostavni presjek,  izvoditi jedinično dužine 150cm , presjeka 30/25cm. Sve prema detaljnom nacrtu, listovi br. 37.,38.</t>
    </r>
  </si>
  <si>
    <r>
      <rPr>
        <b/>
        <sz val="10"/>
        <rFont val="Calibri"/>
        <family val="2"/>
        <charset val="238"/>
        <scheme val="minor"/>
      </rPr>
      <t>RUBNJACI ZA STUBE NA SPOREDNOJ STAZI</t>
    </r>
    <r>
      <rPr>
        <sz val="10"/>
        <rFont val="Calibri"/>
        <family val="2"/>
        <charset val="238"/>
        <scheme val="minor"/>
      </rPr>
      <t xml:space="preserve"> - jednostavni presjek, izvoditi jedinično dužine 150cm, presjeka 6/30cm. Sve prema detaljnom nacrtu, list br.15</t>
    </r>
  </si>
  <si>
    <t>NAPOMENA:</t>
  </si>
  <si>
    <t xml:space="preserve">1. Projektom predviđena izvedba AB temelja. Postoji mogućnost izvedbe svih temelja vijcima za temeljenje, ukoliko se takova izvedba pokaže mogućom i isplativijom potrebna revizija tročkovnika. Izvedba vijcima za temeljenje ukida veliki broj pripremnih radova kod iskopa i pripreme posteljice za temelje.  </t>
  </si>
  <si>
    <t>2. Izrada arm.bet. radova vezanih za elektroinstalacije jake i slabe struje, vodovoda i odvodnje i sl… (eventualno izmještanje postojećih i izvedba novih šahtova - revizioni šahtovi i sl.), predmet su naknadnih dogovora nakon uvida na licu mjesta.</t>
  </si>
  <si>
    <t xml:space="preserve">3. Izrada betonskih i arm. bet. radova vezanih za izvedbu fontane predmet su posebne mape koja se dogovara sa ovlaštenim izvodžačem fontana kako bi se uskladili svi detalji građevinsko-obrtničkih, instalaterskih i završnih radova na fontani do pune uporabne gotovosti. Rad potrebno ugovoriti prije početka pripremnih radova cijelog parka. </t>
  </si>
  <si>
    <t xml:space="preserve">III. </t>
  </si>
  <si>
    <t xml:space="preserve">PODOPOLAGAČKI RADOVI OBLAGANJE I OPLOČENJA </t>
  </si>
  <si>
    <t>III.1.</t>
  </si>
  <si>
    <t xml:space="preserve">Izrada i postava velikoformatnih betonskih ploča sa uzorkom </t>
  </si>
  <si>
    <t>Monolitno izvedeni kulir u radioničkim uvjetima prema zadanoj geometriji: pravokutnik stranica 110cm/200cm,  d= 8cm. (vidi list br. 21 i 19). Kulir se izvodi razastiranjem i ravnanjem dekorativnog betona posebno razvijene recepture u kalupima u radioni te se kao gotova ploča, sa prethodno pripremljenim kamenim ili keramičkim uzorcima koji se reflektiraju na postojeće popločenje interijera donosi na ugradnju. Sve prema planu popločenja (vidi list br. 19) i izvedbenom projektu . Na pripremljenu podlogu kulira se polijepe kamene ploče šesterokutnog uzorka, na željenu visinu sa projektiranim padovima i prostor između nih se zapunjava finim cementnim mortom. U toku zapunjavanja kamene ploče se peru, a fuge obrade prema željenom efektu.</t>
  </si>
  <si>
    <t xml:space="preserve">U toku završavanja kamene ploče se peru, a fuge obrade prema željenom efektu. Beton se nakon površinske obrade prska posebnim sredstvom koje omogućuje da se nakon završnog vezanja betona ukloni površinski sloj cementne paste te zrna kamenog agregata postaju vidljiva sa jasno određenom (odabranom od strane projektanta i konzervatorskog nadzora) pigmentacijom, teksturom i strukturom površine betona. Završna površina mora biti cjelovita, čvrsta, protuklizna i otporna na habanje. Beton sa standardnim sastojcima, u minimalmo potrebnoj debljini (8 cm projektirano). </t>
  </si>
  <si>
    <t>U cijenu potrebno ukalkulirati izradu uzoraka (probnog polja) koje mora odobriti projektant i konzervatorski nadzor. Alternativa - monolitno izvođenje in situ - ukoliko izvoditelj pokaže takovu mogućnost i projektant odobri probno polje.</t>
  </si>
  <si>
    <t xml:space="preserve">tipske ploče sa uzorkom </t>
  </si>
  <si>
    <t>III.2.</t>
  </si>
  <si>
    <t>Izrada i postava velikoformatnih bet. ploča sa otvorima za procjeđivanje - zaštitne rešetke za stabla</t>
  </si>
  <si>
    <t xml:space="preserve">Monolitno izvedeni kulir u radioničkim uvjetima prema zadanoj geometriji. Kulir se izvodi razastiranjem i ravnanjem dekorativnog betona posebno razvijene recepture u kalupima u radioni te se kao gotova ploča donosi na ugradnju. Sve prema planu popločenja i detaljnom nacrtu (vidi listove br. 13. i 19.). Beton se nakon površinske obrade prska posebnim sredstvom koje omogućuje da se nakon završnog vezanja betona ukloni površinski sloj cementne paste te zrna kamenog agregata postaju vidljiva sa jasno određenom (odabranom od strane projektanta i konzervatorskog nadzora) bojom, teksturom i strukturom površine betona. Završna površina mora biti cjelovita, čvrsta, protuklizna i otporna na habanje. Beton sa standardnim sastojcima, u minimalmo potrebnoj debljini (8 cm projektirano). U cijenu potrebno ukalkulirati izradu uzoraka (probnog polja) koje mora odobriti projektant i konzervatorski nadzor investitora. Ploče se postavljaju na podkonstrukciju od AB temelja i unutar čn okvira za postavljanje a koji su dio stavke i izvode se prema detaljnim nacrtima. Nuditi do pune uporabne gotovosti </t>
  </si>
  <si>
    <t>ploče za ugradnju</t>
  </si>
  <si>
    <t>III.3.</t>
  </si>
  <si>
    <t>Izrada i postava monolitno izvedenog kulira stuba na ulazu u južno krilo</t>
  </si>
  <si>
    <t xml:space="preserve">Monolitno izvedeni kulir prema zadanim dimenzijama  Potrebna provjera dimenzija na licu mjesta prije izvedbe zbog potrebe za uklapanjem u postojeću unutarnju kotu (postojeću ili planiranu arhitektonskim projektom rekonstrukcije) i špaletu otvora vrata. Kulir se izvodi razastiranjem i ravnanjem dekorativnog betona posebno razvijene recepture in situ, na prethodno pripremljenu podlogu od mršavog betona prema željenoj geometriji stuba. Sve prema planu popločenja i detaljnom nacrtu  (vidi list br. 22. i 19.). Beton se nakon površinske obrade prska posebnim sredstvom koje omogućuje da se nakon završnog vezanja betona ukloni površinski sloj cementne paste te zrna kamenog agregata postaju vidljiva sa jasno određenom (odabranom od strane projektanta i konzervatorskog nadzora) tonalitetom, teksturom i strukturom površine betona. Završna površina mora biti cjelovita, čvrsta, protuklizna i otporna na habanje. Beton sa standardnim sastojcima, u minimalmo potrebnoj debljini (10 cm projektirano). U cijenu potrebno ukalkulirati izradu uzoraka (probnog polja) koje mora odobriti projektant i konzervatorski nadzor investitora. </t>
  </si>
  <si>
    <t>stube ispred ulaza u južno krilo:</t>
  </si>
  <si>
    <t>III.4.</t>
  </si>
  <si>
    <t>Izrada monolitno izvedenog kulira od ljevanog betona - pod oznaka P1 i P6a</t>
  </si>
  <si>
    <t>Proizvodnja, ugradnja monolitno izvedenog kulira na licu mjesta i obrada kao CEMEX CoolirCUSTOM brušeno/četkanog betona debljine 10-12 i 4-8 cm od betona C 30/37 s bijelim cementom, prirodnim riječnim kamenim agregatom Dmax 16 mm i dodatkom polipropilenskih vlakana. Stavka obuhvaća:</t>
  </si>
  <si>
    <t>a) postava PVC-folije na uvaljani tamponski sloj</t>
  </si>
  <si>
    <t>b) pripremne radove, provjera visina, nagiba i pravaca prema projektu.</t>
  </si>
  <si>
    <t xml:space="preserve">c) dobava, doprema i postava bočne oplate </t>
  </si>
  <si>
    <t>d) po potrebi  zaštita okolnih građevina i dijelova građevina pvc folijom. Zaštitu ukloniti nakon obrade površine strojnim štokalicama.</t>
  </si>
  <si>
    <t xml:space="preserve">e) izrada i doprema CoolirCUSTOM s pigmentiranim cementom prema izboru projektanta i konzervatorskog nadzora, C 30/37 (najveće zrno agregata 16 mm) s dodatkom polipropilenskih vlakana. Recepturu betona prilagoditi i za mogućnost istovara autopumpom. </t>
  </si>
  <si>
    <t xml:space="preserve">f) ručna ugradnja betona alu- letvom s ugrađenom libelom na projektiranu visinu ili s vibroletvom, nakon izvlačenja letvom plohu je potrebno zagladiti ručnim alatom, završna obrada kao za cementi estrih, nakon obrade ploha mora biti zatvorene strukture. Prije ugradnje  betona ukoliko se beton ugađuje na  postojeću betonsku ploču istu je potrebno očistiti i ispuhati te na tako pripremljenu plohu postaviti PVC foliju. Ako se beton ugrađuje na tamponski sloj tada ili se isti natapa vodom ili se na njega postavlja PVC folija.  </t>
  </si>
  <si>
    <t>g) nakon što beton postigne potrebnu čvrstoću potrebno je pristupiti brušenju plohe do pojave agregata. Potom je potrebno pravovremeno pristupiti četkanju kako bi se dobio efekt brušeno-četkanog betona - usuglašen na prethodno odabranom uzorku/probnom polju.</t>
  </si>
  <si>
    <t xml:space="preserve">h) piljenje razdjelnica vršiti maksimalno 24 sata od završetka ugradnje betona. Razdjelnice piliti u dubini od 4 cm, a raspored razdjelnica je prethodno odobren od strane projektanta. Piljenje vršiti kutnom brusilicom s kamenim brusom ili samohodnom pilom za beton. Koristiti alu-letvu kao vodilicu za brusilicu. U piljenje se uključuje i obrada hladnog spoja odnosno prekida između dnevnih taktova rada. Razdjelnice piliti prema planu popločenja (list br. 19) </t>
  </si>
  <si>
    <t>i) Impregnacija površine sa reaktivnom vodoodbojnom impregnacijom na bazi silana ili siloksana kao Sikagard -704S</t>
  </si>
  <si>
    <t>j) Završno čišćenje gradilišta, odvoz smeća na gradsku deponiju.</t>
  </si>
  <si>
    <t>g) obračun po m2 stvarno izvedene površine</t>
  </si>
  <si>
    <t>ljevani kulir:</t>
  </si>
  <si>
    <t>III.5.</t>
  </si>
  <si>
    <t>Izvedba staza - glavna i sporedna</t>
  </si>
  <si>
    <t>VARIJANTA 1 - isto kao P1 i P6a - ljevani dekorativni beton - za glavnu stazu</t>
  </si>
  <si>
    <t>VARIJANTA 2 za glavnu stazu, kao i sporedna staza, pod oznake P3 - Izvedba staze od lomeljenog kamenog agregata 8mmm u sloju od 3 cm na prethodno pripremljeni sloj geotekstilnih saća 55x50mm i visine 50mm sa ispunom lomljenim kamenim akregatom 8 mm u sloju od 5cm. Na razdjelnom tekstilu postavljenom sa 10 cm preklopa učvrćenom pocinčanom žicom na prethodno pripremljenom nosivom sloju nevezanog zrnatog kamenog materijala 0/16 mm (posteljica u padu 2%, pješačka nosivost) - Iskolčenje staze; iskop staze; nabava doprema i postava nosivog sloja nevezanog zrnatog kamenog materijala 0/16 mm u sloju od 10 cm sa završnom kotom na -25 cm; postava razdjelnog geotekstila. Sve prema detalju (list br. 30)</t>
  </si>
  <si>
    <t>Stavka u ovoj varijanti uključuje izvedbu pocinčanog rubnjaka (graničnika) dom 1000x17,5 cm i debljine 1,5 mm visine 7,5 cm, efektivne dužine po graničniku 95 cm.  Postava graničnika sa završnom kotom + 3 cm od okolnog terena (Vidi detalje, list br. 14.) Obračun prema stvarno postavljenim dužnim metrima - stvarna duljina postavljenog rubnjaka sa preklopom.</t>
  </si>
  <si>
    <t>Pod oznake P5:</t>
  </si>
  <si>
    <t>III.6.</t>
  </si>
  <si>
    <t xml:space="preserve">Izvedba poda sporedne staze - Pod oznake P3 </t>
  </si>
  <si>
    <t xml:space="preserve">Izvedba staze od lomeljenog kamenog agregata 8mmm u sloju od 3 cm na prethodno pripremljeni sloj geotekstilnih saća 55x50mm i visine 50mm sa ispunom lomljenim kamenim akregatom 8 mm u sloju od 5cm . Na razdjelnom tekstilu postavljenom sa 10 cm preklopa učvrćenom pocinčanom žicom na prethodno pripremljenom nosivom sloju nevezanog zrnatog kamenog materijala 0/16 mm (posteljica u padu 2%, pješačka nosivost) </t>
  </si>
  <si>
    <t>Stavka i varijanti 3 uključuje izvedbu pocinčanog rubnjaka (graničnika) dom 1000x17,5 cm i debljine 1,5 mm visine 7,5 cm, efektivne dužine po graničniku 95 cm.  Postava graničnika sa završnom kotom + 3 cm od okolnog terena. Vidi prilog iz projekta list 30 Obračun prema stvarno postavljenim dužnim metrima - stvarna duljina postavljenog rubnjaka sa preklopom.</t>
  </si>
  <si>
    <t>Pod sporedna staza:</t>
  </si>
  <si>
    <t>graničnik</t>
  </si>
  <si>
    <t>III.7.</t>
  </si>
  <si>
    <t>Izvedba staza na korak i prostora oko česme</t>
  </si>
  <si>
    <t>Staza na korak i prostor oko česme, od betonskih opločnika. Stavka uključuje sve radove i materijale prema prilogu iz projekta (vidi detalje list br. 17. i 26.). Betonska galanterija dimenzija 60x60x5(8) cm u količini od 83 komada. Obračun prema broju postavljenih ploča.</t>
  </si>
  <si>
    <t>Staza na korak:</t>
  </si>
  <si>
    <t>III.8.</t>
  </si>
  <si>
    <t>Izrada i postava drvenih pragova kod vodenog elementa</t>
  </si>
  <si>
    <t>Oznaka poda P8 - sporedna staza uz vodeni element na sjeveru (sve prema detaljnim nacrtima list br. 27., 28., 29. i 30. u slojevima:
drveni prag /40 ili 4x10/10/400(500)cm 7 + 7 kom položen na lomljeni kamenim agregat 5 + 10 cm
- razdjelni geotekstil (90g/m2, propusnost vode 100mm/s, postava sa 10 cm preklopa, potrebno učvrstiti pocinčanom žicom
- nosivi sloj nevezanog zrnatog kamenog materijala 0/16 mm
-   nabijeno tlo (Me ≥20MPa - PJEŠAČKA NOSIVOST</t>
  </si>
  <si>
    <t xml:space="preserve">drveni pragovi 40 ili 4x10/10/400cm </t>
  </si>
  <si>
    <t xml:space="preserve">drveni pragovi 40 ili 4x10/10/500cm </t>
  </si>
  <si>
    <t>III.9.</t>
  </si>
  <si>
    <t>Dobava i postava travne rešetke</t>
  </si>
  <si>
    <t>Rad obuhvaća nabavu i postavu tipske PVC rubne trake staze prema prirodnom terenu i svu potrebnu dodatnu opremu do pune gotovosti kao primjerice tipske oznake za parkiralisna mjesta i sl.</t>
  </si>
  <si>
    <t>pod travne rešetke</t>
  </si>
  <si>
    <t>rubna traka</t>
  </si>
  <si>
    <t>DOBAVE, UGRADBE I OPREMA</t>
  </si>
  <si>
    <t>IV.1.</t>
  </si>
  <si>
    <t>Izrada, dobava i ugradba samostojećih koševa za smeće</t>
  </si>
  <si>
    <t>Koševi se postavljaju na prethodno pripremljenu podogu od mršavog betona suhom montažom.  Metalni dio koševa je od savijanog ČN lima d=3-5mm, plastificiranog u boji i prema uzorku koji se predoči na odobrenje projektantu. Sve prema detalju, list br. 38</t>
  </si>
  <si>
    <t>IV.2.</t>
  </si>
  <si>
    <t>Izrada, dobava i postava stalka za bicikle</t>
  </si>
  <si>
    <t xml:space="preserve">Pozicije za smještaj stalka definirane projektom (vidi detaljne nacrte list 23. i 39.). Nabava, doprema i postava stalka za bicikle, dimenzije 70x7cm i visine 75 cm (ČN, zaštićeno od korozije kao za industrijske uvjete). Stavka uključuje i izradu mršavog betona i preipremne zemljane radove za iste ukoliko oni nisu iskazani u pripremnim, betonskim i armiranobetonskim radovima građevinsko-obrtničkog troškovnika.  </t>
  </si>
  <si>
    <t xml:space="preserve">kom </t>
  </si>
  <si>
    <t>IV.3.</t>
  </si>
  <si>
    <t>Dobava i ugradba rasvjete - nakon dodatne razrade i usklađenja sa projektom el. Inst.</t>
  </si>
  <si>
    <t xml:space="preserve">VAR 1: Nosivu konstrukciju stupova rasvjete u nizu čine čelični stupovi dimenzija prema statičkom proračunu koji su upeti u temelj samac. Visina stupova je do 3 metra, sve prema geometriji i detalju koji se naknadno dogovara sa investitorom </t>
  </si>
  <si>
    <t>VAR 2: alternativno -stupovi  kao tipski element, samo u slučaju da se dokaže mogućnost dobave i ugradnje željenog dizajna a s obzirom na sigurnosne zahtjeve</t>
  </si>
  <si>
    <t>IV.4.</t>
  </si>
  <si>
    <t>Dobava, izrada i postava posebnih znakova</t>
  </si>
  <si>
    <t>Izrada posebnih obilježja - oglasne ploče kod ulaza u južno krilo u podrumu dim 100x200cm. Rad uključuje  autorske troškove razrade, pripreme i izrade modela i dizajna, troškove pripreme i izrade negativa i pozitiva, pripremu za izvedbu i montažu , opremu i montažu na lokaciju. Rad se izvodi u dogovoru sa investitorom i nakon razrade i dizajna mape parka sa oznakama. Potrebno uskladiti sa vremenom izvedbi završnih elemenata i opreme.</t>
  </si>
  <si>
    <t>IV.5.</t>
  </si>
  <si>
    <t>Izrada dobava i postava garažno-parkirališnih montažnih elemenata</t>
  </si>
  <si>
    <t>Izvedba temeljem radioničkog nacrta i predočenih uzoraka koje izrađuje izvoditelj, a odobrava projektant i konzervatorski nadzor vlastoručnim potpisima.</t>
  </si>
  <si>
    <t>Moguća izmjena predloženih slojeva završne obrade a tijekom razrade i izrade radioničkog nacrta, uz odobrenje i vlastoručni potpis projektanta i konzervatorskog nadzora.</t>
  </si>
  <si>
    <t>IV.6.</t>
  </si>
  <si>
    <t>Vodeni element</t>
  </si>
  <si>
    <t>Uklanjanje postojeće niske vegetacije i površinskog sloja zemlje obuhvaćeno je pripremnim radovima</t>
  </si>
  <si>
    <t>Izvedba vertikalnih stijena vodenog elementa od drvenih greda 10/10/95 (100,105,110,115) cm. Potrebno je uglove betonske školjke izvesti prema detalju kako bi se omogućila postava TPO folije. (vidi prilog list 27, 28, 29, 30).</t>
  </si>
  <si>
    <t>Nabava, doprema i postava crne TPO folije na stijenke betonske školjke vodenog elementa. Obračun prema izvedenoj hidroizolaciji.</t>
  </si>
  <si>
    <t>IV.7.</t>
  </si>
  <si>
    <t>Dvovisinska česma od inoxa složenog presjeka, kompletiranje i spoj na instalaciju V i K i odvodnju u upojni bunar.</t>
  </si>
  <si>
    <t>Dobava svog potrebnog materijala za izradu pojedinih dijelova i kompletiranje dvovisinske betonske česme, doprema i montaža  na prethodno izvedene betonske temelje i jamu upojnog bunara, te spoj na instalaciju vodovoda i odvodnju u mini upojni bunar. Sve nakon uvida u postojeće stanje na mjestu starog bunara, postojećeg šahta i u skladu sa projektantima ViK.</t>
  </si>
  <si>
    <t>Uključivo izrada i montaža:</t>
  </si>
  <si>
    <t xml:space="preserve"> - kadica od inoxa promjera 30 cm uložena u betonski opločnik. U dnu tipska inox zaštitna rešetka i cijev 50mm za spoj na odvodnju. Potrebno usklađenje sa izvođačem opločenja.</t>
  </si>
  <si>
    <t xml:space="preserve"> - dvije tipske slavine za česmu s povratnim potisnim dugmetom za aktivaciju, montaža i spoj na vodovodnu instalaciju, na visini h=30 cm (za životinje) i na h= 90 cm (za ljude)</t>
  </si>
  <si>
    <t xml:space="preserve"> - izrada lokalnog dijela vodovodne instalacije od PPR cijevi s kuglastim kutnim ventilima (2 kom) i spoj na od investitora izvedenu vodovodnu instalaciju u lokalnom mini oknu - cca 10m</t>
  </si>
  <si>
    <t xml:space="preserve"> - izrada lokalnog dijela odvodne instalacije PVC cijevi i spoj na mini upojni bunar izveden u neposrednoj blizini česme - cca 10m</t>
  </si>
  <si>
    <t>Jediničnom cijenom obuhvaćen je sav transport,  sav potreban materijal, pričvrsni i pomoćni materijal i sav potreban rad ljudi i strojeva.</t>
  </si>
  <si>
    <t>Sve prema detaljnim nacrtima i dogovoru s projektantom, uz obaveznu izradu radioničkih nacrta koje ovjerava projektant i konzervatorski nadzor investitora!</t>
  </si>
  <si>
    <t>Obračun po kom dogotovljene i kompletirane česme.</t>
  </si>
  <si>
    <t>SADNI MATERIJAL</t>
  </si>
  <si>
    <t>SADNI MATERIJAL UKUPNO:</t>
  </si>
  <si>
    <t>ZEMLJANI RADOVI UKUPNO:</t>
  </si>
  <si>
    <t>BETONSKI I ARMIRANO BETONSKI RADOVI UKUPNO:</t>
  </si>
  <si>
    <t>PODOPOLAGAČKI RADOVI OBLAGANJE I OPLOČENJA UKUPNO:</t>
  </si>
  <si>
    <t>DOBAVE, UGRADBE I OPREMA UKUPNO:</t>
  </si>
  <si>
    <t>GRAĐEVINSKO OBRTNIČKI RADOVI UKUPNO:</t>
  </si>
  <si>
    <t xml:space="preserve">Investitor: </t>
  </si>
  <si>
    <t>INSTALACIJA GRIJANJA I HLAĐENJA</t>
  </si>
  <si>
    <t>Dobava i ugradnja visokoučinkovite inverterske dizalice topline „zrak-voda“ za vanjsku ugradnju, sa zrakom hlađenim kondenzatorom, hidrauličkim modulom, cirkulacijskom crpkom, inverterskim kompresorom, elektronskim ekspanzijskim ventilom, pločastim isparivačem, osjetnikom protoka, mikroprocesorskim upravljačem, sigurnosnim ventilom, presostatima visokog i niskog tlaka, karakteristika (EN14511 ili jednakovrijedna):</t>
  </si>
  <si>
    <t>- napajanje: 3N / 400 V / 50 Hz</t>
  </si>
  <si>
    <t>- područje rada pri grijanju: -15OC ≤TV ≤ 18OC</t>
  </si>
  <si>
    <t>- nominalni ogrijevni kapacitet: QG ≥ 32.0 kW</t>
  </si>
  <si>
    <t>- COP ≥ 3.00</t>
  </si>
  <si>
    <t>- područje rada pri hlađenju: -10OC ≤TV ≤ 48OC</t>
  </si>
  <si>
    <t>- nominalni rashladni kapacitet: QH ≥ 30.0 kW</t>
  </si>
  <si>
    <t>- SEER ≥ 4.00</t>
  </si>
  <si>
    <t>- nominalna apsorbirana snaga: P ≤ 12.0 kW</t>
  </si>
  <si>
    <t>- razina zvučnog pritiska: SPL ≤ 61 dB(A)</t>
  </si>
  <si>
    <t>- radna tvar: R32</t>
  </si>
  <si>
    <t>kpl</t>
  </si>
  <si>
    <t>- nominalni ogrijevni kapacitet: QG ≥ 65.0 kW</t>
  </si>
  <si>
    <t>- nominalni rashladni kapacitet: QH ≥ 60.0 kW</t>
  </si>
  <si>
    <t>- nominalna apsorbirana snaga: P ≤ 22.0 kW</t>
  </si>
  <si>
    <t>- razina zvučnog pritiska: SPL ≤ 63 dB(A)</t>
  </si>
  <si>
    <t>napomena:</t>
  </si>
  <si>
    <t>- temperaturni režim grijanja: tpol/tpov = 45/40OC</t>
  </si>
  <si>
    <t>- temperatura u prostoru: tpr = 20OC</t>
  </si>
  <si>
    <t>- nom. ogrijevni kapacitet pri max. brzini: Qgr ≥ 1.70 kW</t>
  </si>
  <si>
    <t>- temperaturni režim hlađenja: tpol/tpov = 7/12OC</t>
  </si>
  <si>
    <t>- temperatura u prostoru: tpr = 27OC</t>
  </si>
  <si>
    <t>- nom. rashladni kapacitet pri max. brzini: Qhl ≥ 1.50 kW</t>
  </si>
  <si>
    <t>- max snaga: Pmax ≤ 35 W</t>
  </si>
  <si>
    <t>- napajanje: 1N / 230 V / 50 Hz</t>
  </si>
  <si>
    <t>- dužina uređaja: L ≤ 80 cm</t>
  </si>
  <si>
    <t>- razina zvučnog pritiska pri max brzini LP = SPL ≤ 38 dB(A)</t>
  </si>
  <si>
    <t>- nom. ogrijevni kapacitet pri max. brzini: Qgr ≥ 2.40 kW</t>
  </si>
  <si>
    <t>- nom. rashladni kapacitet pri max. brzini: Qhl ≥ 1.70 kW</t>
  </si>
  <si>
    <t>- max snaga: Pmax ≤ 41 W</t>
  </si>
  <si>
    <t>- dužina uređaja: L ≤ 100 cm</t>
  </si>
  <si>
    <t>- razina zvučnog pritiska pri max brzini LP = SPL ≤ 40 dB(A)</t>
  </si>
  <si>
    <t>- nom. ogrijevni kapacitet pri max. brzini: Qgr ≥ 2.90 kW</t>
  </si>
  <si>
    <t>- nom. rashladni kapacitet pri max. brzini: Qhl ≥ 2.10 kW</t>
  </si>
  <si>
    <t>- max snaga: Pmax ≤ 44 W</t>
  </si>
  <si>
    <t>- nom. ogrijevni kapacitet pri max. brzini: Qgr ≥ 3.70 kW</t>
  </si>
  <si>
    <t>- nom. rashladni kapacitet pri max. brzini: Qhl ≥ 3.50 kW</t>
  </si>
  <si>
    <t>- max snaga: Pmax ≤ 61 W</t>
  </si>
  <si>
    <t>- dužina uređaja: L ≤ 120 cm</t>
  </si>
  <si>
    <t>- razina zvučnog pritiska pri max brzini LP = SPL ≤ 39 dB(A)</t>
  </si>
  <si>
    <t>Dobava i ugradnja fleksibilne cijevi za spoj ventilokonvektora sa temeljnim cijevnim razvodom, duljine 200 mm.</t>
  </si>
  <si>
    <t>NO15</t>
  </si>
  <si>
    <t>Dobava i ugradnja navojnog kuglastog ventila, dimenzija:</t>
  </si>
  <si>
    <t>NO50</t>
  </si>
  <si>
    <t>NO65</t>
  </si>
  <si>
    <t>Dobava i ugradnja navojnog hvatača nečistoća, dimenzija:</t>
  </si>
  <si>
    <t>Dobava i ugradnja PP-R kompozitne cijevi predviđene za cijevne mreže klimatizacije, grijanja i hlađenja sa maksimalnim pogonskim tlakom 10 bara i pogonskom temperaturom od -20°C do +50°C za razvod ogrievnog i rashladnog medija, uključivo fazonski komadi, dimenzija:</t>
  </si>
  <si>
    <t>NO20</t>
  </si>
  <si>
    <t>NO25</t>
  </si>
  <si>
    <t>NO32</t>
  </si>
  <si>
    <t>NO40</t>
  </si>
  <si>
    <t>Dobava i ugradnja PVC cijevi za razvod kondezata, uključivo fazonski komadi, dimenzija:</t>
  </si>
  <si>
    <t>f32</t>
  </si>
  <si>
    <t>f50</t>
  </si>
  <si>
    <t>fleksibilna cijev f18</t>
  </si>
  <si>
    <t>Dobava i ugradnja zaštite za dio cjevovoda koji se vodi zemljom (4 x NO50, 4 x NO65)</t>
  </si>
  <si>
    <t>Dobava i ugradnja radnog medija protiv smrzavanja</t>
  </si>
  <si>
    <t>(smjesa: etilen-glikol/voda) za vanjsku</t>
  </si>
  <si>
    <t>temperaturu do -15 °C (30%).</t>
  </si>
  <si>
    <t>Brtvljenje prolaza cjevovoda kroz granice požarnih sektora kamenom vunom gustoće 150 kg/m3, protupožarnom trakom, te protuupožarnim premazom debljine sloja većem od 1 mm, vatrootpornost 90 minuta R 90.</t>
  </si>
  <si>
    <t>- proboji do 100 cm2</t>
  </si>
  <si>
    <t>Izvođenje elektroinstalaterskih radova, od strane ovlaštenih osoba, na spajanju signalizacijskih i napojnih elektro kablova na uređaje.</t>
  </si>
  <si>
    <t>Pomoćni, te sitni potrošni, pričvrsni i ovjesni materijal za ugradnju opreme, uključivo konzole, navojne šipke, čelične tiple, acitelen, kisik, žica za zavarivanje, …</t>
  </si>
  <si>
    <t>Pripremno-završni radovi na gradilištu.</t>
  </si>
  <si>
    <t>Transport opreme i alata na gradilište (uključivo vertikalni transport), te odvoz alata i ostataka materijala sa gradilišta.</t>
  </si>
  <si>
    <t>Ispitivanje vodene instalacije na hidraulički pritisak i vodonepropusnost (hladna proba), sa punjenjem i pražnjenjem instalacije.</t>
  </si>
  <si>
    <t>Puštanje u pogon sustava do postizavanja pune funkcionalnosti, od strane ovlaštenih osoba, te programiranje upravljača na željene parametre rada, uključivo obuka osoblja za rad sa instaliranom opremom.</t>
  </si>
  <si>
    <t>18.</t>
  </si>
  <si>
    <t>Ishođenje potrebne atestne dokumentacije od nadležne ustanove.</t>
  </si>
  <si>
    <t>Izrada projektne dokumentacije izvedenog stanja.</t>
  </si>
  <si>
    <t>19.</t>
  </si>
  <si>
    <t xml:space="preserve">   </t>
  </si>
  <si>
    <t>vanjski uređaji se moraju ugraditi na vanjski plato dimenzija 800x550 cm, jedna duža stranica je zid</t>
  </si>
  <si>
    <t>INSTALACIJA GRIJANJA I HLAĐENJA UKUPNO:</t>
  </si>
  <si>
    <t>NN RAZVODNI ORMARI</t>
  </si>
  <si>
    <t>Razdjelnik +GRO</t>
  </si>
  <si>
    <t>Dobava, postava i spajanje samostojećeg modularnog ormara IP30 zaštite, u skladu sa standardima IEC/EN 61439-1, IEC/EN 61439-3, IEC/EN 62208 ili jednakovrijedno, sastavljenog iz dva aparatna polja ukupnih dimenzija Š(400+1200)×V1760×D300mm, s podnožjem visine 100mm.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t>
  </si>
  <si>
    <t>Ormar dim. Š(400+1200)×V1760×D300mm, s podnožjem visine 100mm, kpl.1</t>
  </si>
  <si>
    <t>Osigurač-rastavna sklopka za osigurače tipa C14 (14x51mm) do 50A, 3-polna, kom.2</t>
  </si>
  <si>
    <t>Cilindrični osigurač tipa C14, karakteristike gG/gL, In=50A, kom.3</t>
  </si>
  <si>
    <t>Cilindrični osigurač tipa C14, karakteristike gG/gL, In=25A, okm.3</t>
  </si>
  <si>
    <t>Minijaturni automatski prekidač, 10A, C karakteristike, 1-polni, 25 kA; u skladu s IEC 60947-2 ili jednakovrijedno, kom.2</t>
  </si>
  <si>
    <t>Minijaturni automatski prekidač, 10A, D karakteristike, 1-polni, 25 kA; u skladu s IEC 60947-2 ili jednakovrijedno, kom.1</t>
  </si>
  <si>
    <t>Odvodnik prenapona, 4p, za sustave TN-S, klasa B+C, Iimp=12,5kA, In(8/20)=25kA, Un=280V, kom.1</t>
  </si>
  <si>
    <t>Kompaktni prekidač, fiksni, 4-p, Icu/Ics=25 kA, In=250 A, Ir=160-200 A, sa termomagnetskom zaštitnom jedinicom, montaža na ploču, kom.1</t>
  </si>
  <si>
    <t>Daljinski okidač za kompaktni prekidač veličine 2/3, 208-250V AC/DC, kom.1</t>
  </si>
  <si>
    <t>Tipkalo za nužni isklop otpuštanje povlačenjem, kompletan uređaj, 1NO+1NC, kom.1</t>
  </si>
  <si>
    <t>Zaštita od slučajnog dodira, kom.1</t>
  </si>
  <si>
    <t>Univerzalni mjerni instrument EM20, kom.1</t>
  </si>
  <si>
    <t>Minijaturni automatski prekidač, 6A, B karakteristike, 3-polni, 25 kA; u skladu s IEC 60947-2 ili jednakovrijedno, kom.1</t>
  </si>
  <si>
    <t>Mjerni transformator HF3B, I=200/5A, kom.3</t>
  </si>
  <si>
    <t>Minijaturni automatski prekidač, 6A, B karakteristike, 1-polni, 10 kA; u skladu s IEC 60898 ili jednakovrijedno, kom.1</t>
  </si>
  <si>
    <t>Minijaturni automatski prekidač, 6A, C karakteristike, 1-polni, 10 kA; u skladu s IEC 60898 ili jednakovrijedno, kom.1</t>
  </si>
  <si>
    <t>Minijaturni automatski prekidač, 63A, D karakteristike, 3+N-polni, 25 kA; u skladu s IEC 60947-2 ili jednakovrijedno, kom.4</t>
  </si>
  <si>
    <t>Minijaturni automatski prekidač, 80A, C karakteristike, 3-polni, 20 kA; u skladu s IEC 60947-2 ili jednakovrijedno, kom.1</t>
  </si>
  <si>
    <t>Minijaturni automatski prekidač, 40A, C karakteristike, 3-polni, 10 kA; u skladu s IEC 60898 ili jednakovrijedno, kom.1</t>
  </si>
  <si>
    <t>Lampica sig. LED zelena, kom.3</t>
  </si>
  <si>
    <t>Lampica sig. LED crvena, kom.1</t>
  </si>
  <si>
    <t>Prilagodnik za učvršćenje do tri elementa, kom.4</t>
  </si>
  <si>
    <t>LED element, zeleni, 85-264VAC, kom.3</t>
  </si>
  <si>
    <t>LED element, crveni, 85-264VAC, kom.1</t>
  </si>
  <si>
    <t>Pomoćni sklopnik, 230V 50HZ, 240V 60HZ, 2NO/2NC, kom.2</t>
  </si>
  <si>
    <t>Tropolni sklopnik nazivne struje 18 A kategorije AC-1, 400 VAC, napon upravljanja 230 V 50HZ, 240V 60HZ, 1NC, kom.1</t>
  </si>
  <si>
    <t>Grebenasta sklopka, 0-1, 20A, 1-polna, kom.1</t>
  </si>
  <si>
    <t>Pomoćni kontakti za odvodnik prenapona, 1CO, kom.1</t>
  </si>
  <si>
    <t>Cu sabirnice i redne stezaljke, kpl.1</t>
  </si>
  <si>
    <t>Vodiči i POK kanali, stopice i ostali pomoćni materijal, kpl.1</t>
  </si>
  <si>
    <t>Tropolna shema izvedenog stanja razdjelnika napravljena u digitalnoj formi, kpl.1</t>
  </si>
  <si>
    <t>Izrada i ispitivanje razdjelnika u skladu sa standardima IEC 61439-1 &amp; IEC 61439-2 ili jednakovrijedno, kpl.1</t>
  </si>
  <si>
    <t>Doprema, unošenje i povezivanje ormara s kablovima na objektu, sa ispitivanjem i izdavanjem atesta, kpl.1</t>
  </si>
  <si>
    <t>Ukupno:</t>
  </si>
  <si>
    <t/>
  </si>
  <si>
    <t>Razdjelnik R-POT</t>
  </si>
  <si>
    <t>Dobava, postava i spajanje samostojećeg modularnog ormara IP30 zaštite, u skladu sa standardima IEC/EN 61439-1, IEC/EN 61439-3, IEC/EN 62208 ili jednakovrijedno, sastavljenog iz jednog aparatnog ukupnih dimenzija Š1000×V1760×D300mm, s podnožjem visine 100mm.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t>
  </si>
  <si>
    <t>Ormar dim. Š1000×V1760×D300mm, s podnožjem visine 100mm, kpl.1</t>
  </si>
  <si>
    <t>Minijaturni automatski prekidač, 10A, B karakteristike, 1-polni, 10 kA; u skladu s IEC 60898 ili jednakovrijedno, kom.6</t>
  </si>
  <si>
    <t>Minijaturni automatski prekidač, 10A, C karakteristike, 1-polni, 10 kA; u skladu s IEC 60898 ili jednakovrijedno, kom.10</t>
  </si>
  <si>
    <t>Minijaturni automatski prekidač, 16A, C karakteristike, 1-polni, 10 kA; u skladu s IEC 60898 ili jednakovrijedno, kom.8</t>
  </si>
  <si>
    <t>Minijaturni automatski prekidač, 40A, C karakteristike, 1-polni, 10 kA; u skladu s IEC 60898 ili jednakovrijedno, kom.9</t>
  </si>
  <si>
    <t>Minijaturni automatski prekidač, 25A, C karakteristike, 3-polni, 10 kA; u skladu s IEC 60898 ili jednakovrijedno, kom.2</t>
  </si>
  <si>
    <t>Diferencijalna zaštitna sklopka, 4-polna, 40/0,03A, 10kA, klasa AC; u skladu sa IIEC 61008 ili jednakovrijedno, kom.1</t>
  </si>
  <si>
    <t>Diferencijalna zaštitna sklopka, 4-polna, 25/0,03A, 10kA, klasa AC; u skladu sa IIEC 61008 ili jednakovrijedno, kom.2</t>
  </si>
  <si>
    <t>Pomoćni kontakt, 1CO, kom.1</t>
  </si>
  <si>
    <t>Jednofazno brojilo električne energije i el. veličina (struja, napon, snaga P i Q, energije kWh kVArh, alarm preopterećenja, brojač sati rada...) , izravno 63A, 230V, min. dvije tarife, modularne izvedbe za montažu na  DIN šinu s LCD panelom za prikazivanje mjerenih veličina, sa M-bus komunikacijom, kom.8</t>
  </si>
  <si>
    <t>Razdjelnik R-DT</t>
  </si>
  <si>
    <t>Dobava, postava i spajanje samostojećeg modularnog ormara IP30 zaštite, u skladu sa standardima IEC/EN 61439-1, IEC/EN 61439-3, IEC/EN 62208 ili jednakovrijedno, sastavljenog iz jednog aparatnog polja ukupnih dimenzija Š1000×V1760×D300mm, s podnožjem visine 100mm.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t>
  </si>
  <si>
    <t>Rastavna sklopka 250A, 3-pol, stražnja montaža, sa ručkom i osovinom 400 mm, kom.1</t>
  </si>
  <si>
    <t>Mjerni transformator HF3B, I=150/5A, kom.1</t>
  </si>
  <si>
    <t>Odvodnik prenapona, 4-p, za sustav TN,TT, klasa C, Iimp=4x20kA, In(8/20)=20kA, Un=385V, kom.1</t>
  </si>
  <si>
    <t>Osigurač-rastavna sklopka za osigurače NH veličine 00, 3-p, ravni priključci, za na sabirnice, kom.9</t>
  </si>
  <si>
    <t>Uložak osigurača gG/gL 500V 10A 000, kom.6</t>
  </si>
  <si>
    <t>Uložak osigurača gG/gL 500V 16A 000, kom.3</t>
  </si>
  <si>
    <t>Uložak osigurača gG/gL 500V 35A 000, kom.9</t>
  </si>
  <si>
    <t>Uložak osigurača gG/gL 500V 63A 000, kom.9</t>
  </si>
  <si>
    <t>Minijaturni automatski prekidač, 16A, C karakteristike, 3-polni, 10 kA; u skladu s IEC 60898 ili jednakovrijedno, kom.1</t>
  </si>
  <si>
    <t>Diferencijalna zaštitna sklopka, 4-polna, 25/0,03A, 10kA, klasa A; u skladu sa IIEC 61008 ili jednakovrijedno, kom.1</t>
  </si>
  <si>
    <t>Diferencijalna zaštitna sklopka, 4-polna, 40/0,3A, 10kA, klasa A; u skladu sa IIEC 61008 ili jednakovrijedno, kom.2</t>
  </si>
  <si>
    <t>Diferencijalna zaštitna sklopka, 4-polna, 63/0,3A, 10kA, klasa A; u skladu sa IIEC 61008 ili jednakovrijedno, kom.2</t>
  </si>
  <si>
    <t>Prilagodnik za učvršćenje do tri elementa, kom.1</t>
  </si>
  <si>
    <t>Sklopnici za 3-polne kondenzatorske baterije, 12,5kVAR, kom.4</t>
  </si>
  <si>
    <t>Zaštitna rešetka ventilatora za razdjelnik zaštite IP55, dimenzija 223x223mm, kom.1</t>
  </si>
  <si>
    <t>Ventilator za razdjelnik zaštite IP55, protoka 233m3/h, kom.1</t>
  </si>
  <si>
    <t>grijač za razdjelnik, 150W, kom.1</t>
  </si>
  <si>
    <t>Dvostruki termostat za regulaciju temperature u razdjelniku, 1NO/1NC, kom.1</t>
  </si>
  <si>
    <t>Kondenzatorke baterije reg. jalove energije 10 kVAr, 400V, kom.1</t>
  </si>
  <si>
    <t>Kondenzatorke baterije reg. jalove energije 5 kVAr, 400V, kom.1</t>
  </si>
  <si>
    <t>Kondenzatorke baterije reg. jalove energije 2,5 kVAr, 400V, kom.2</t>
  </si>
  <si>
    <t>Prigušnica filterska 15 kVAr, kom.4</t>
  </si>
  <si>
    <t>Regulator faktora snage min. 4 stupnjava, kom.1</t>
  </si>
  <si>
    <t>Shema izvedenog stanja razdjelnika napravljena u digitalnoj formi, kpl.1</t>
  </si>
  <si>
    <t>Dobava, postava i spajanje ugradnog modularnog ugradnog ormara s neprozirnim poklopcem za 36 modula dubine 80-110 mm, bijele boje, zaštita min. IP30, u skladu sa standardima EC 60670-24, IEC 60670-1, IEC 61439-1, IEC 61439-3 ili jednakovrijeno. Ormar je izrađen od plastika / lim. Razdjelnik je opremljen tipskom bravicom na vratima, te nosačem za jednopolnu shemu. U razdjelnik ugraditi slijedeću opremu:</t>
  </si>
  <si>
    <t>Ormar za 36 modula. dubine 80-110mm, kpl.1</t>
  </si>
  <si>
    <t>Diferencijalna zaštitna sklopka, 2-polna, 40/0,03A, 10kA, klasa AC, u skladu sa IEC 61008 ili jednakovrijedno, kom.2</t>
  </si>
  <si>
    <t>Minijaturni automatski prekidač, 10A, B karakteristike, 1-polni, 10 kA; u skladu s IEC 60898 ili jednakovrijedno, kom.4</t>
  </si>
  <si>
    <t>Minijatueni automatski prekidač, 10A, C karakteristike, 1-polni, 10 kA; u skladu s IEC 60898 ili jednakovrijedno, kom.2</t>
  </si>
  <si>
    <t>Minijatueni automatski prekidač, 16A, C karakteristike, 1-polni, 10 kA; u skladu s IEC 60898 ili jednakovrijedno, kom.10</t>
  </si>
  <si>
    <t>Razdjelnik +R-D</t>
  </si>
  <si>
    <t>Dobava, postava i spajanje ugradnog modularnog ugradnog ormara s neprozirnim poklopcem za 24 modula dubine 80-110 mm, bijele boje, zaštita min. IP30, u skladu sa standardima EC 60670-24, IEC 60670-1, IEC 61439-1, IEC 61439-3 ili jednakovrijeno. Ormar je izrađen od plastika / lim. Razdjelnik je opremljen tipskom bravicom na vratima, te nosačem za jednopolnu shemu. U razdjelnik ugraditi slijedeću opremu:</t>
  </si>
  <si>
    <t>Ormar za 24 modula. dubine 80-110mm, kpl.1</t>
  </si>
  <si>
    <t>Minijaturni automatski prekidač, 10A, B karakteristike, 1-polni, 10 kA; u skladu s IEC 60898 ili jednakovrijedno, kom.3</t>
  </si>
  <si>
    <t>Minijatueni automatski prekidač, 10A, C karakteristike, 1-polni, 10 kA; u skladu s IEC 60898 ili jednakovrijedno, kom.5</t>
  </si>
  <si>
    <t>Minijatueni automatski prekidač, 16A, C karakteristike, 1-polni, 10 kA; u skladu s IEC 60898 ili jednakovrijedno, kom.2</t>
  </si>
  <si>
    <t>Razdjelnik +R-ČK</t>
  </si>
  <si>
    <t>Minijaturni automatski prekidač, 10A, B karakteristike, 1-polni, 10 kA; u skladu s IEC 60898 ili jednakovrijedno, kom.2</t>
  </si>
  <si>
    <t>Minijaturni automatski prekidač, 10A, C karakteristike, 1-polni, 10 kA; u skladu s IEC 60898 ili jednakovrijedno, kom.3</t>
  </si>
  <si>
    <t>Minijaturni automatski prekidač, 16A, C karakteristike, 1-polni, 10 kA; u skladu s IEC 60898 ili jednakovrijedno, kom.3</t>
  </si>
  <si>
    <t>Razdjelnik +R-RAD</t>
  </si>
  <si>
    <t>Dobava, montaža i spajanje ugradnog razvodnog ormara, dimenzija Š600xV800xD250mm], u skladu sa standardom IEC 60439-1/IEC 61439-1-2 ili jednakovrijedno. plastificirani metalni, s punim metalnim vratima, zaštite min. IP54. Stavka uključuje sav potreban montažni materijal za potpunu. Razdjelnik je opremljen tipskom bravicom na vratima, te nosačem za shemu ormara. U razdjelnik ugraditi slijedeću opremu:</t>
  </si>
  <si>
    <t>Ormar dim. 600x800x250mm, kpl.1</t>
  </si>
  <si>
    <t>Tropolna grebenasta sklopka 0-1, In=63A, 400V, kom.1</t>
  </si>
  <si>
    <t>Dvopolna strujna zaštitna sklopka 25/30mA, kom.1</t>
  </si>
  <si>
    <t>Četveropolna strujna zaštitna sklopka 63/30mA, kom.1</t>
  </si>
  <si>
    <t>Minijaturni automatski prekidač, 25A, C karakteristike, 1-polni, 10 kA; u skladu s IEC 60898 ili jednakovrijedno, kom.1</t>
  </si>
  <si>
    <t>Minijaturni automatski prekidač, 16A, C karakteristike, 1-polni, 10 kA; u skladu s IEC 60898 ili jednakovrijedno, kom.10</t>
  </si>
  <si>
    <t>Minijaturni automatski prekidač, 16A, C karakteristike, 3-polni, 10 kA; u skladu s IEC 60898 ili jednakovrijedno, kom.4</t>
  </si>
  <si>
    <t>Minijaturni automatski prekidač, 32A, C karakteristike, 3-polni, 10 kA; u skladu s IEC 60898 ili jednakovrijedno, kom.1</t>
  </si>
  <si>
    <t>Razdjelnik +R-SS-0</t>
  </si>
  <si>
    <t>Dobava, postava i spajanje ugradnog modularnog ugradnog ormara s neprozirnim poklopcem za 12 modula dubine 80-110 mm, bijele boje, zaštita min. IP30, u skladu sa standardima EC 60670-24, IEC 60670-1, IEC 61439-1, IEC 61439-3 ili jednakovrijeno. Ormar je izrađen od plastika / lim. Razdjelnik je opremljen tipskom bravicom na vratima, te nosačem za jednopolnu shemu. U razdjelnik ugraditi slijedeću opremu:</t>
  </si>
  <si>
    <t>Ormar za 12 modula. dubine 80-110mm, kpl.1</t>
  </si>
  <si>
    <t>Minijatueni automatski prekidač, 10A, C karakteristike, 1-polni, 10 kA; u skladu s IEC 60898 ili jednakovrijedno, kom.1</t>
  </si>
  <si>
    <t>Minijatueni automatski prekidač, 16A, C karakteristike, 1-polni, 10 kA; u skladu s IEC 60898 ili jednakovrijedno, kom.5</t>
  </si>
  <si>
    <t>NN RAZVODNI ORMARI UKUPNO:</t>
  </si>
  <si>
    <t>RASVJETA (unutarnja, sigurnosna i vanjska)</t>
  </si>
  <si>
    <t>Dobava, montaža i spajanje nadgradnog rasvjetnog tijela direktne distribucije svjetlosti, širine snopa 22 stupnja. LED izvor svjetlosti snage 8.2W, snaga sustava 9.8W, 3000K, 230V, CRI&gt;90. Stupanj mehaničke zaštite IP65IK08.  Sa svim potrebnim priborom, priključnim materijalom i elementima. Oznaka u projektu "R1".</t>
  </si>
  <si>
    <t>Kriteriji mjerodavni za ocjenu jednakovrijednosti:</t>
  </si>
  <si>
    <t>Dobava, montaža i spajanje nadgradnog rasvjetnog tijela direktne difuzne distribucije svjetlosti. LED izvor svjetlosti, snaga sustava 10W, 3000K, 230V, CRI&gt;90. Stupanj mehaničke zaštite IP54IK03.  Sa svim potrebnim priborom, priključnim materijalom i elementima. Oznaka u projektu "S1".</t>
  </si>
  <si>
    <t>Dobava, montaža i spajanje nadgradnog rasvjetnog tijela direktne difuzne distribucije svjetlosti. LED izvor svjetlosti, snaga sustava 15W, 3000K, 230V, CRI&gt;90. Stupanj mehaničke zaštite IP54IK03.  Sa svim potrebnim priborom, priključnim materijalom i elementima. Oznaka u projektu "S2".</t>
  </si>
  <si>
    <t>Dobava, montaža i spajanje nadgradnog rasvjetnog tijela direktne difuzne distribucije svjetlosti. LED izvor svjetlosti, snaga sustava 19W, 3000K, 230V, CRI&gt;90. Stupanj mehaničke zaštite IP54IK03.  Sa svim potrebnim priborom, priključnim materijalom i elementima. Oznaka u projektu "S3".</t>
  </si>
  <si>
    <t>Dobava, montaža i spajanje zidne nadgradne svjetiljke direktno indirektne asimetrične distribucije svjetlosti. LED izvor svjetlosti, snaga sustava 30W, 3000K, 2534lm, CRI&gt;90. Stupanj mehaničke zaštite IP65IK07. Sa svim potrebnim priborom, priključnim materijalom i elementima. Oznaka u projektu "S4".</t>
  </si>
  <si>
    <t>Dobava, montaža i spajanje zidne nadgradne svjetiljke direktno indirektne asimetrične distribucije svjetlosti, snop svjetlosti 43°x96°, CRI&gt;90. LED izvor svjetlosti, snaga sustava 27W, 3000K, 2624lm Stupanj mehaničke zaštite IP40. Sa svim potrebnim priborom, priključnim materijalom i elementima. Oznaka u projektu "S5".</t>
  </si>
  <si>
    <t>Dobava, montaža i spajanje stropne ugradne svjetiljke s direktnom svjetlosnom distribucijom. LED izvor svjetlosti, snaga sustava 16W, 3000K, Ra≥80, mikroprizmatični difuzor. Stupanj mehaničke zaštite IP44IK02. Sa svim potrebnim priborom, priključnim materijalom i elementima. Oznaka u projektu "S6".</t>
  </si>
  <si>
    <t>Dobava, montaža i spajanje nadgradnog rasvjetnog tijela indirektne distribucije svjetlosti, širine snopa 84 stupnja. LED izvor svjetlosti snage 10W, snaga sustava 11.76W, 3000K, 230V, CRI&gt;80. Stupanj mehaničke zaštite IP40.  Sa svim potrebnim priborom, priključnim materijalom i elementima. Oznaka u projektu "S7".</t>
  </si>
  <si>
    <t>Dobava, montaža i spajanje stropne ovjesne svjetiljke  s direktno indirektnom simetričnom svjetlosnom distribucijom. Snop svjetlosti širine 2 x 39°/41. LED izvor svjetlosti, snaga sustava 32W, 3000K, UGR&lt;17, CRI90. Stupanj mehaničke zaštite IP40IK05. Sa svim potrebnim priborom, priključnim materijalom i elementima. Oznaka u projektu "S8".</t>
  </si>
  <si>
    <t>Dobava, montaža i spajanje stropne ovjesne svjetiljke s direktno indirektnom simetričnom svjetlosnom distribucijom. LED izvor svjetlosti, snaga sustava 62W, 3000K, CRI&gt;80, UGR&lt;19. Stupanj mehaničke zaštite IP20. Sa svim potrebnim priborom, priključnim materijalom i elementima. Oznaka u projektu "S10".</t>
  </si>
  <si>
    <t>Dobava, montaža i spajanje stropne nadgradne s difuznom svjetlosnom distribucijom. LED izvor svjetlosti snage 8W, snaga sustava 9.6W, 3000K, CRI&gt;90. Stupanj mehaničke zaštite IP65. Sa svim potrebnim priborom, priključnim materijalom i elementima. Oznaka u projektu "S11".</t>
  </si>
  <si>
    <t>Dobava, montaža i spajanje nadgradnog rasvjetnog tijela indirektne distribucije svjetlosti, širine snopa 110° x 86° stupnjeva. LED izvor svjetlosti snage 23.7W, snaga sustava 26.93W, 3000K, 230V, CRI&gt;90. Stupanj mehaničke zaštite IP40.  Sa svim potrebnim priborom, priključnim materijalom i elementima. Oznaka u projektu "S13".</t>
  </si>
  <si>
    <t>Dobava, montaža i spajanje nadgradnog rasvjetnog tijela indirektne distribucije svjetlosti, širine snopa 110° x 86° stupnjeva. LED izvor svjetlosti snage 51.4W, snaga sustava 57.11W, 3000K, 230V, CRI&gt;90. Stupanj mehaničke zaštite IP40.  Sa svim potrebnim priborom, priključnim materijalom i elementima. Oznaka u projektu "S14".</t>
  </si>
  <si>
    <t>Dobava, montaža i spajanje nadgradnog rasvjetnog tijela indirektne distribucije svjetlosti, širine snopa 110° x 86° stupnjeva. LED izvor svjetlosti snage 74.2W, snaga sustava 82.44W, 3000K, 230V, CRI&gt;90. Stupanj mehaničke zaštite IP40.  Sa svim potrebnim priborom, priključnim materijalom i elementima. Oznaka u projektu "S15".</t>
  </si>
  <si>
    <t>Dobava, montaža i spajanje stropne ovjesne svjetiljke za uredske prostore s direktno indirektnom simetričnom svjetlosnom distribucijom. Snop svjetlosti širine 2 x 39°/41. LED izvor svjetlosti, snaga sustava 41W, 3000K, UGR&lt;17, Ra90. Stupanj mehaničke zaštite IP40IK05. Sa svim potrebnim priborom, priključnim materijalom i elementima. Oznaka u projektu "S16".</t>
  </si>
  <si>
    <t>Dobava, montaža i spajanje stropne ovjesne svjetiljke sa difuznom distribucijom svjetlosti. LED izvor svjetlosti, snaga sustava 84W, 3000K, UGR&lt;19, DALI, Ra80. Stupanj mehaničke zaštite IP20. Sa svim potrebnim priborom, priključnim materijalom i elementima. Oznaka u projektu "S17".</t>
  </si>
  <si>
    <t>Dobava, montaža i spajanje ugradne svjetiljke s direktnom svjetlosnom distribucijom. LED izvor svjetlosti, snaga sustava 14W, 3000K, CRI≥ 80, snop svjetlosti 55°. Stupanj mehaničke zaštite IP54IK06. Sa svim potrebnim priborom, priključnim materijalom i elementima. Oznaka u projektu "S18".</t>
  </si>
  <si>
    <t>20.</t>
  </si>
  <si>
    <t>Dobava, montaža i spajanje ugradne svjetiljke s direktnom svjetlosnom distribucijom. LED izvor svjetlosti, snaga sustava 14W, 3000K, CRI≥ 80, snop svjetlosti 55°. Stupanj mehaničke zaštite IP20. Sa svim potrebnim priborom, priključnim materijalom i elementima. Oznaka u projektu "S19".</t>
  </si>
  <si>
    <t>21.</t>
  </si>
  <si>
    <t>Dobava, montaža i spajanje ugradne svjetiljke s direktnom svjetlosnom distribucijom. LED izvor svjetlosti, snaga sustava 14W, 3000K, CRI≥ 80, snop svjetlosti 28°. Stupanj mehaničke zaštite IP20. Sa svim potrebnim priborom, priključnim materijalom i elementima. Oznaka u projektu "S20".</t>
  </si>
  <si>
    <t>22.</t>
  </si>
  <si>
    <t>Dobava, montaža i spajanje nazidne svjetiljke s direktnom i indirektnom svjetlosnom distribucijom. LED izvor svjetlosti, snaga sustava 18W, 3000K, CRI80. Stupanj mehaničke zaštite IP44IK02. Sa svim potrebnim priborom, priključnim materijalom i elementima. Oznaka u projektu "S21".</t>
  </si>
  <si>
    <t>23.</t>
  </si>
  <si>
    <t>Dobava, montaža i spajanje zidne nadgradne armature sa svjetiljkom opalnog difuzora, prekidačem, USB te bežičnim punjačem. Snop svjetlosti širine 120 stupnjeva. LED izvor svjetlosti, snage 5W, 3000K, CRI&gt;80, SDCM≤5, UGR&lt;22. Stupanj mehaničke zaštite IP20IK01. Sa svim potrebnim priborom, priključnim materijalom i elementima. Oznaka u projektu "S22".</t>
  </si>
  <si>
    <t>24.</t>
  </si>
  <si>
    <t>25.</t>
  </si>
  <si>
    <t>Dobava, montaža i spajanje ugradne svjetiljke s direktnom svjetlosnom distribucijom. LED izvor svjetlosti, snaga sustava 6W, 3000K, CRI≥ 80, snop svjetlosti 45°. Stupanj mehaničke zaštite IP54IK06. Sa svim potrebnim priborom, priključnim materijalom i elementima. Oznaka u projektu "S24".</t>
  </si>
  <si>
    <t>26.</t>
  </si>
  <si>
    <t>Dobava, montaža i spajanje ugradne svjetiljke s direktnom svjetlosnom distribucijom. LED izvor svjetlosti, snaga sustava 23W, 3000K, CRI≥ 80, snop svjetlosti 45°. Stupanj mehaničke zaštite IP20. Sa svim potrebnim priborom, priključnim materijalom i elementima. Oznaka u projektu "S24a".</t>
  </si>
  <si>
    <t>27.</t>
  </si>
  <si>
    <t>Dobava, montaža i spajanje ugradne svjetiljke s direktnom svjetlosnom distribucijom. LED izvor svjetlosti, snaga sustava 23W, 3000K, CRI≥ 80, snop svjetlosti 63°. Stupanj mehaničke zaštite IP20. Sa svim potrebnim priborom, priključnim materijalom i elementima. Oznaka u projektu "S25".</t>
  </si>
  <si>
    <t>28.</t>
  </si>
  <si>
    <t>Dobava, montaža i postava podne prijenosne svjetiljke s direktno indirektnom simetričnom svjetlosnom distribucijom, zasebno dimanje. Mikroprizmatični difuzor. LED izvor svjetlosti, snaga sustava 104W, 3000K, CRI&gt;80, UGR&lt;19. Stupanj mehaničke zaštite IP20. Sa svim potrebnim priborom, priključnim materijalom i elementima. Sa svim potrebnim priborom, priključnim materijalom i elementima. Oznaka u projektu "S26".</t>
  </si>
  <si>
    <t>29.</t>
  </si>
  <si>
    <t>30.</t>
  </si>
  <si>
    <t>31.</t>
  </si>
  <si>
    <t>32.</t>
  </si>
  <si>
    <t>33.</t>
  </si>
  <si>
    <t>Dobava, montaža i spajanje podnog rasvjetnog stupa direktne  asimetrične distribucije svjetlosti. LED izvor svjetlosti, snaga sustava 10.5W, 3000K, 230V, CRI&gt;80, visina stupa 273mm. Stupanj mehaničke zaštite IP65.  Sa svim potrebnim priborom, priključnim materijalom i elementima. Oznaka u projektu "V1".</t>
  </si>
  <si>
    <t>34.</t>
  </si>
  <si>
    <t>Dobava, montaža i spajanje ovjesne protupanične svjetiljke s jednostrano printanim piktogramom oznake "DOLJE". LED izvor svjetlosti, snaga izvora 2W, autotest funkcija, stupanj mehaničke zaštite IP40IK08. Sa svim potrebnim priborom, priključnim materijalom i elementima. Oznaka u projektu "P1o".</t>
  </si>
  <si>
    <t>35.</t>
  </si>
  <si>
    <t>Dobava, montaža i spajanje ovjesne protupanične svjetiljke s jednostrano printanim piktogramom oznake "HIDRANT". LED izvor svjetlosti, snaga izvora 2W, autotest funkcija, stupanj mehaničke zaštite IP40IK08. Sa svim potrebnim priborom, priključnim materijalom i elementima. Oznaka u projektu "P2o".</t>
  </si>
  <si>
    <t>36.</t>
  </si>
  <si>
    <t>Dobava, montaža i spajanje ovjesne protupanične svjetiljke s jednostrano printanim piktogramom oznake "JAVLJAČ POŽARA". LED izvor svjetlosti, snaga izvora 2W, autotest funkcija, stupanj mehaničke zaštite IP40IK08. Sa svim potrebnim priborom, priključnim materijalom i elementima. Oznaka u projektu "P3o".</t>
  </si>
  <si>
    <t>37.</t>
  </si>
  <si>
    <t>Dobava, montaža i spajanje nadgradne stropne sigurnosne svjetiljke sa optikom za protupanične površine. LED izvor svjetlosti, snaga izvora 2W, autonomije 1h. Stupanj mehaničke zaštite IP20IK06, autotest funkcija. Sa svim potrebnim priborom, priključnim materijalom i elementima. Oznaka u projektu "P4ng".</t>
  </si>
  <si>
    <t>38.</t>
  </si>
  <si>
    <t>Dobava, montaža i spajanje ugradne stropne sigurnosne svjetiljke sa optikom za protupanične površine. LED izvor svjetlosti, snaga izvora 2W, autonomije 1h. Stupanj mehaničke zaštite IP20IK07, autotest funkcija. Sa svim potrebnim priborom, priključnim materijalom i elementima. Oznaka u projektu "P5ug".</t>
  </si>
  <si>
    <t>39.</t>
  </si>
  <si>
    <t>Dobava, montaža i spajanje nadgradne stropne sigurnosne svjetiljke sa optikom za evakuacijske puteve. LED izvor svjetlosti, snaga izvora 2W, autonomije 1h. Stupanj mehaničke zaštite IP20IK06, autotest funkcija. Sa svim potrebnim priborom, priključnim materijalom i elementima. Oznaka u projektu "P6ng".</t>
  </si>
  <si>
    <t>40.</t>
  </si>
  <si>
    <t>Dobava, montaža i spajanje linearne indirektne svjetiljke u prostor, zidna montaža. LED izvor svjetlosti 9,5W/m, 3000K, 48V DC, CRI&gt;90, IP20, ukupna duljina 5,56m. Sa svim potrebnim priborom, priključnim materijalom i elementima. Oznaka u projektu "D1".</t>
  </si>
  <si>
    <t>41.</t>
  </si>
  <si>
    <t>Dobava, montaža i spajanje linearne indirektne svjetiljke u prostor, zidna montaža. LED izvor svjetlosti 9,5W/m, 3000K, 48V DC, CRI&gt;90, IP20, ukupna duljina 6,15m. Sa svim potrebnim priborom, priključnim materijalom i elementima. Oznaka u projektu "D2".</t>
  </si>
  <si>
    <t>42.</t>
  </si>
  <si>
    <t>Dobava, montaža i spajanje linearne indirektne svjetiljke u prostor, zidna montaža. LED izvor svjetlosti 9,5W/m, 3000K, 48V DC, CRI&gt;90, IP20, ukupna duljina 6,13m. Sa svim potrebnim priborom, priključnim materijalom i elementima. Oznaka u projektu "D3".</t>
  </si>
  <si>
    <t>43.</t>
  </si>
  <si>
    <t>Dobava, montaža i spajanje linearne indirektne svjetiljke u prostor, zidna montaža. LED izvor svjetlosti 9,5W/m, 3000K, 48V DC, CRI&gt;90, IP20, ukupna duljina 5,94m. Sa svim potrebnim priborom, priključnim materijalom i elementima. Oznaka u projektu "D4".</t>
  </si>
  <si>
    <t>44.</t>
  </si>
  <si>
    <t>45.</t>
  </si>
  <si>
    <t>Dobava, montaža i spajanje nadgradne svjetiljke s direktnom simetričnom svjetlosnom distribucijom. LED izvor svjetlosti, duljine 2m, snaga 9,6W/m, 24V, 3000K. Stupanj mehaničke zaštite IP54. Sa svim potrebnim priborom, priključnim materijalom i elementima. Oznaka u projektu "L2".</t>
  </si>
  <si>
    <t>46.</t>
  </si>
  <si>
    <t>47.</t>
  </si>
  <si>
    <t>48.</t>
  </si>
  <si>
    <t>49.</t>
  </si>
  <si>
    <t>50.</t>
  </si>
  <si>
    <t>RASVJETA (unutarnja, sigurnosna i vanjska) UIKUPNO:</t>
  </si>
  <si>
    <t>KABELI, INSTALACIJSKE CIJEVI, PP BTVLJENJE I SL.</t>
  </si>
  <si>
    <t>Obvezatno prije narudžbe provjeriti dužinu kabela kabela većih presjeka!</t>
  </si>
  <si>
    <t>Napajanje građevine iz SPMO</t>
  </si>
  <si>
    <t>Dobava i polaganje uglavnom u iskopani rov i zaštitne cijevi:</t>
  </si>
  <si>
    <t>RF 30x3,5 mm</t>
  </si>
  <si>
    <t>PVC traka za upozorenja</t>
  </si>
  <si>
    <t>PVC štitnici</t>
  </si>
  <si>
    <t>Dobava i polaganje uglavnom u sustav zaštinih instalacijskih cijevi slijedećih kabela:</t>
  </si>
  <si>
    <r>
      <t>NYY 4x50 mm</t>
    </r>
    <r>
      <rPr>
        <vertAlign val="superscript"/>
        <sz val="10"/>
        <rFont val="Calibri"/>
        <family val="2"/>
        <charset val="238"/>
        <scheme val="minor"/>
      </rPr>
      <t>2</t>
    </r>
  </si>
  <si>
    <r>
      <t>NYY-J 1x25 mm</t>
    </r>
    <r>
      <rPr>
        <vertAlign val="superscript"/>
        <sz val="10"/>
        <rFont val="Calibri"/>
        <family val="2"/>
        <charset val="238"/>
        <scheme val="minor"/>
      </rPr>
      <t>2</t>
    </r>
  </si>
  <si>
    <r>
      <t>NYY-J 5x25 mm</t>
    </r>
    <r>
      <rPr>
        <vertAlign val="superscript"/>
        <sz val="10"/>
        <rFont val="Calibri"/>
        <family val="2"/>
        <charset val="238"/>
        <scheme val="minor"/>
      </rPr>
      <t>2</t>
    </r>
  </si>
  <si>
    <r>
      <t>NYY-J 5x16 mm</t>
    </r>
    <r>
      <rPr>
        <vertAlign val="superscript"/>
        <sz val="10"/>
        <rFont val="Calibri"/>
        <family val="2"/>
        <charset val="238"/>
        <scheme val="minor"/>
      </rPr>
      <t>2</t>
    </r>
  </si>
  <si>
    <r>
      <t>NYY-J 5x10 mm</t>
    </r>
    <r>
      <rPr>
        <vertAlign val="superscript"/>
        <sz val="10"/>
        <rFont val="Calibri"/>
        <family val="2"/>
        <charset val="238"/>
        <scheme val="minor"/>
      </rPr>
      <t>2</t>
    </r>
  </si>
  <si>
    <r>
      <t>NYY-J 3x10 mm</t>
    </r>
    <r>
      <rPr>
        <vertAlign val="superscript"/>
        <sz val="10"/>
        <rFont val="Calibri"/>
        <family val="2"/>
        <charset val="238"/>
        <scheme val="minor"/>
      </rPr>
      <t>2</t>
    </r>
  </si>
  <si>
    <r>
      <t>NYY-J 5x6 mm</t>
    </r>
    <r>
      <rPr>
        <vertAlign val="superscript"/>
        <sz val="10"/>
        <rFont val="Calibri"/>
        <family val="2"/>
        <charset val="238"/>
        <scheme val="minor"/>
      </rPr>
      <t>2</t>
    </r>
  </si>
  <si>
    <r>
      <t>NYY-J 3x6 mm</t>
    </r>
    <r>
      <rPr>
        <vertAlign val="superscript"/>
        <sz val="10"/>
        <rFont val="Calibri"/>
        <family val="2"/>
        <charset val="238"/>
        <scheme val="minor"/>
      </rPr>
      <t>2</t>
    </r>
  </si>
  <si>
    <r>
      <t>NYY-J 5x4 mm</t>
    </r>
    <r>
      <rPr>
        <vertAlign val="superscript"/>
        <sz val="10"/>
        <rFont val="Calibri"/>
        <family val="2"/>
        <charset val="238"/>
        <scheme val="minor"/>
      </rPr>
      <t>2</t>
    </r>
    <r>
      <rPr>
        <sz val="10"/>
        <rFont val="Calibri"/>
        <family val="2"/>
        <charset val="238"/>
        <scheme val="minor"/>
      </rPr>
      <t xml:space="preserve"> </t>
    </r>
  </si>
  <si>
    <r>
      <t>NYY-J 5x2,5 mm</t>
    </r>
    <r>
      <rPr>
        <vertAlign val="superscript"/>
        <sz val="10"/>
        <rFont val="Calibri"/>
        <family val="2"/>
        <charset val="238"/>
        <scheme val="minor"/>
      </rPr>
      <t>2</t>
    </r>
  </si>
  <si>
    <r>
      <t>NYY-J 3x2,5 mm</t>
    </r>
    <r>
      <rPr>
        <vertAlign val="superscript"/>
        <sz val="10"/>
        <rFont val="Calibri"/>
        <family val="2"/>
        <charset val="238"/>
        <scheme val="minor"/>
      </rPr>
      <t>2</t>
    </r>
  </si>
  <si>
    <t>Dobava i polaganje uglavnom u zemlju kabela za vanjsku rasvjetu:</t>
  </si>
  <si>
    <t>Dobava i polaganje uglavnom u sustav limenih polica i zaštitnih cijevi slijedećih bezhalogenih kabela:</t>
  </si>
  <si>
    <r>
      <t>NYM-J 5x4 mm</t>
    </r>
    <r>
      <rPr>
        <vertAlign val="superscript"/>
        <sz val="10"/>
        <rFont val="Calibri"/>
        <family val="2"/>
        <charset val="238"/>
        <scheme val="minor"/>
      </rPr>
      <t>2</t>
    </r>
  </si>
  <si>
    <r>
      <t>NYM-J 5x2,5 mm</t>
    </r>
    <r>
      <rPr>
        <vertAlign val="superscript"/>
        <sz val="10"/>
        <rFont val="Calibri"/>
        <family val="2"/>
        <charset val="238"/>
        <scheme val="minor"/>
      </rPr>
      <t>2</t>
    </r>
  </si>
  <si>
    <r>
      <t>NYM-J 3x2,5 mm</t>
    </r>
    <r>
      <rPr>
        <vertAlign val="superscript"/>
        <sz val="10"/>
        <rFont val="Calibri"/>
        <family val="2"/>
        <charset val="238"/>
        <scheme val="minor"/>
      </rPr>
      <t>2</t>
    </r>
  </si>
  <si>
    <r>
      <t>NYM-J 5x1,5 mm</t>
    </r>
    <r>
      <rPr>
        <vertAlign val="superscript"/>
        <sz val="10"/>
        <rFont val="Calibri"/>
        <family val="2"/>
        <charset val="238"/>
        <scheme val="minor"/>
      </rPr>
      <t>2</t>
    </r>
    <r>
      <rPr>
        <sz val="10"/>
        <rFont val="Calibri"/>
        <family val="2"/>
        <charset val="238"/>
        <scheme val="minor"/>
      </rPr>
      <t xml:space="preserve">  </t>
    </r>
  </si>
  <si>
    <r>
      <t>NYM-J 4x1,5 mm</t>
    </r>
    <r>
      <rPr>
        <vertAlign val="superscript"/>
        <sz val="10"/>
        <rFont val="Calibri"/>
        <family val="2"/>
        <charset val="238"/>
        <scheme val="minor"/>
      </rPr>
      <t>2</t>
    </r>
  </si>
  <si>
    <r>
      <t>NYM-J 3x1,5 mm</t>
    </r>
    <r>
      <rPr>
        <vertAlign val="superscript"/>
        <sz val="10"/>
        <rFont val="Calibri"/>
        <family val="2"/>
        <charset val="238"/>
        <scheme val="minor"/>
      </rPr>
      <t>2</t>
    </r>
  </si>
  <si>
    <t>Dobava i polaganje kabela za vezu između dva polja razdjelnika GRO:</t>
  </si>
  <si>
    <r>
      <t>5xFG16R16 1x95 mm</t>
    </r>
    <r>
      <rPr>
        <vertAlign val="superscript"/>
        <sz val="10"/>
        <rFont val="Calibri"/>
        <family val="2"/>
        <charset val="238"/>
        <scheme val="minor"/>
      </rPr>
      <t xml:space="preserve">2     </t>
    </r>
    <r>
      <rPr>
        <sz val="10"/>
        <rFont val="Calibri"/>
        <family val="2"/>
        <charset val="238"/>
        <scheme val="minor"/>
      </rPr>
      <t>(ukupna dužina)</t>
    </r>
  </si>
  <si>
    <r>
      <t>Dobava i polaganje u sustav instalacijskih cijevi BUS kabela za strojarske instalacije LiYCY-TB 2x2x0,75 mm</t>
    </r>
    <r>
      <rPr>
        <vertAlign val="superscript"/>
        <sz val="10"/>
        <rFont val="Calibri"/>
        <family val="2"/>
        <charset val="238"/>
        <scheme val="minor"/>
      </rPr>
      <t>2</t>
    </r>
    <r>
      <rPr>
        <sz val="10"/>
        <rFont val="Calibri"/>
        <family val="2"/>
        <charset val="238"/>
        <scheme val="minor"/>
      </rPr>
      <t>.</t>
    </r>
  </si>
  <si>
    <t>Dobava i polaganje uglavnom u sustav kabelski PP polica vatrootpornog kabela za napajanje sigurnosnih potrošača:</t>
  </si>
  <si>
    <r>
      <t>NHXH FE180 E90 5x6 mm</t>
    </r>
    <r>
      <rPr>
        <vertAlign val="superscript"/>
        <sz val="10"/>
        <rFont val="Calibri"/>
        <family val="2"/>
        <charset val="238"/>
        <scheme val="minor"/>
      </rPr>
      <t>2</t>
    </r>
  </si>
  <si>
    <r>
      <t>NHXH FE180 E30 3x2,5 mm</t>
    </r>
    <r>
      <rPr>
        <vertAlign val="superscript"/>
        <sz val="10"/>
        <rFont val="Calibri"/>
        <family val="2"/>
        <charset val="238"/>
        <scheme val="minor"/>
      </rPr>
      <t>2</t>
    </r>
  </si>
  <si>
    <r>
      <t>NHXH FE180 E30 3x1,5 mm</t>
    </r>
    <r>
      <rPr>
        <vertAlign val="superscript"/>
        <sz val="10"/>
        <rFont val="Calibri"/>
        <family val="2"/>
        <charset val="238"/>
        <scheme val="minor"/>
      </rPr>
      <t>2</t>
    </r>
    <r>
      <rPr>
        <sz val="10"/>
        <rFont val="Calibri"/>
        <family val="2"/>
        <charset val="238"/>
        <scheme val="minor"/>
      </rPr>
      <t xml:space="preserve">  (isključenje u žurnosti)</t>
    </r>
  </si>
  <si>
    <t>Dobava i polaganje u zid i pod samogasivih zaštitnih instalacijskih PVC cijevi,  komplet sa potrebnim sitnim i spojnim montažnim materijalom. Stavka uključuje i šlicanje zidova:</t>
  </si>
  <si>
    <t>fleksi cijev promjera 16-25 mm</t>
  </si>
  <si>
    <t>fleksi cijev promjera 32 mm</t>
  </si>
  <si>
    <t>fleksi cijev promjera 40 mm</t>
  </si>
  <si>
    <t>Dobava i polaganje u pod instalacijske zaštitne samogasive cijevi za uvod napojnih NN kabela u objekt do GRO-a, komplet sa potrebnim sitnim i spojnim montažnim materijalom:</t>
  </si>
  <si>
    <t>Cijev promjera 110 mm</t>
  </si>
  <si>
    <t>Cijev promjera 60 mm</t>
  </si>
  <si>
    <t>Dobava i izvođenje brtvljenja na granicama požarnih sektora u objektu, PP mase vatrootpornosti F/T 90min za prolaz raznih kabela i cijevi kroz zid do promjera 40mm, a sve prema HR EN 13510 ili jednakovrijedno</t>
  </si>
  <si>
    <t>Razne oznake za označavanje kabela i elemenata.</t>
  </si>
  <si>
    <t>kpl.</t>
  </si>
  <si>
    <t>Odnosi se na cijelo poglavlje!</t>
  </si>
  <si>
    <t>KABELI, INSTALACIJSKE CIJEVI, PP BTVLJENJE I SL. UKUPNO:</t>
  </si>
  <si>
    <t>INSTALACIJSKI MATERIJAL I PRIBOR</t>
  </si>
  <si>
    <t>Dobava, montaža p/ž i spajanje modularne sklopke:  okvir (kom.1), sklopka obična  1-P, 10A (kom.1), kutija ugradna s vijcima (kom.1), materijal tehnopolimer.</t>
  </si>
  <si>
    <t>Dobava, montaža p/ž i spajanje modularne sklopke:  okvir (kom.1), sklopka 1-P, 10A (kom.2), kutija ugradna s vijcima (kom.1), materijal tehnopolimer.</t>
  </si>
  <si>
    <t>Dobava, montaža p/ž i spajanje modularne sklopke:  okvir (kom.1), sklopka 1-P, 10A (kom.3), kutija ugradna s vijcima (kom.1), materijal tehnopolimer.</t>
  </si>
  <si>
    <t>Dobava, montaža p/ž i spajanje modularne sklopke:  okvir (kom.1), sklopka izmjenična 1-P, 10A (kom.1), kutija ugradna s vijcima (kom.1), materijal tehnopolimer.</t>
  </si>
  <si>
    <t>Dobava, montaža p/ž i spajanje modularne sklopke:  okvir (kom.1), sklopka izmjenična 1-P, 10A (kom.2), kutija ugradna s vijcima (kom.1), materijal tehnopolimer.</t>
  </si>
  <si>
    <t>Dobava, montaža p/ž i spajanje modularne sklopke:  okvir (kom.1), sklopka izmjenična 1-P, 10A (kom.3), kutija ugradna s vijcima (kom.1), materijal tehnopolimer.</t>
  </si>
  <si>
    <t>Dobava, montaža p/ž i spajanje modularne sklopke:  okvir (kom.1), sklopka križana 1-P, 10A (kom.1), kutija ugradna s vijcima (kom.1), materijal tehnopolimer.</t>
  </si>
  <si>
    <t>Dobava, montaža p/ž i spajanje modularne sklopke:  okvir (kom.1), sklopka križana 1-P, 10A (kom.2), kutija ugradna s vijcima (kom.1), materijal tehnopolimer.</t>
  </si>
  <si>
    <t>Dobava, montaža p/ž i spajanje modularne sklopke:  okvir (kom.1), sklopka križana 1-P, 10A (kom.3), kutija ugradna s vijcima (kom.1), materijal tehnopolimer.</t>
  </si>
  <si>
    <t>Dobava, montaža p/ž i spajanje modularne sklopke:  okvir (kom.1), sklopka tipkalo 1-P, 10A (kom.2), kutija ugradna s vijcima (kom.1), materijal tehnopolimer.</t>
  </si>
  <si>
    <t>Dobava, montaža p/ž i spajanje modularne sklopke:  okvir (kom.1), sklopka obićna 1-P, 10A (kom.1), sklopka  izmjenična 1-P (kom.1), kutija ugradna s vijcima (kom.1), materijal tehnopolimer.</t>
  </si>
  <si>
    <t>Dobava, montaža p/ž i spajanje modularne sklopke:  okvir (kom.1), sklopka obićna 1-P, 10A (kom.2), sklopka  izmjenična 1-P (kom.1), kutija ugradna s vijcima (kom.1), materijal tehnopolimer.</t>
  </si>
  <si>
    <t>Dobava, montaža p/ž i spajanje modularne sklopke:  okvir (kom.1), sklopka izmjenična 1-P, 10A (kom.1), sklopka  križna 1-P (kom.1), kutija ugradna s vijcima (kom.1), materijal tehnopolimer.</t>
  </si>
  <si>
    <t>Dobava, montaža p/ž i spajanje modularne sklopke:  okvir (kom.1), sklopka obićna 1-P, 10A (kom.1), sklopka  križana 1-P (kom.1), kutija ugradna s vijcima (kom.1), materijal tehnopolimer.</t>
  </si>
  <si>
    <r>
      <t>Dobava, montaža i spajanje zidnog nadgradnog senzora gibanja snaga do 500W, 230V, 50 Hz, kut detekcije 360</t>
    </r>
    <r>
      <rPr>
        <vertAlign val="superscript"/>
        <sz val="10"/>
        <rFont val="Calibri"/>
        <family val="2"/>
        <charset val="238"/>
        <scheme val="minor"/>
      </rPr>
      <t>o</t>
    </r>
    <r>
      <rPr>
        <sz val="10"/>
        <rFont val="Calibri"/>
        <family val="2"/>
        <charset val="238"/>
        <scheme val="minor"/>
      </rPr>
      <t>, doseg min. 6+6m, podešavanje vremena 8 sec - 30 min,  2-2000 lx. Stuanj zaštite IP54.</t>
    </r>
  </si>
  <si>
    <t>Dobava, montaža p/ž i spajanje modularne utičnice, bijela bijela, materijal tehnopolimer: okvir (kom.1), utičnica 16A, 250V, 2P+PE (kom.1), kutija ugradna s vijcima (kom.1).</t>
  </si>
  <si>
    <t>Dobava, montaža p/ž i spajanje modularne utičnice, bijela bijela, materijal tehnopolimer: okvir (kom.1), utičnica 16A, 250V, 2P+PE (kom.2), kutija ugradna s vijcima (kom.1).</t>
  </si>
  <si>
    <t>Dobava, montaža p/ž i spajanje modularne utičnice s poklopcem, bijela bijela, materijal tehnopolimer: okvir (kom.1), utičnica 16A, 250V, 2P+PE s poklopcem (kom.1), kutija ugradna s vijcima (kom.1), zaštita IP44.</t>
  </si>
  <si>
    <t>Dobava, montaža n/ž i spajanje utičnice s poklopcem, 16A, 230V, 2P+PE, sive boje, min. IP54.</t>
  </si>
  <si>
    <t>Dobava, montaža n/ž i spajanje utičnice s poklocem 16A, 400V, 3P+N+PE, sive boje, min. IP54.</t>
  </si>
  <si>
    <t>Dobav, montaža i spajanje industrijske utičnice s poklopcem, materijal metal-plastika, 32A, 400V, 3P+N+PE, stupanj zaštite min. IP55</t>
  </si>
  <si>
    <r>
      <t>Dobava, montaža i spajanje n/ž razvodne kutije za kabele 2,5 mm</t>
    </r>
    <r>
      <rPr>
        <vertAlign val="superscript"/>
        <sz val="10"/>
        <rFont val="Calibri"/>
        <family val="2"/>
        <charset val="238"/>
        <scheme val="minor"/>
      </rPr>
      <t>2</t>
    </r>
  </si>
  <si>
    <r>
      <t>Dobava, montaža i spajanje p/ž razvodne kutije za kabele 2,5 mm</t>
    </r>
    <r>
      <rPr>
        <vertAlign val="superscript"/>
        <sz val="10"/>
        <rFont val="Calibri"/>
        <family val="2"/>
        <charset val="238"/>
        <scheme val="minor"/>
      </rPr>
      <t>2</t>
    </r>
  </si>
  <si>
    <t>Dobava, montaža i spajanje tipkala za isklop u slučaju žurnosti,  6-10A, 250V, u zaštitnom kućištu min. IP44.</t>
  </si>
  <si>
    <r>
      <t>Dobava i spajanje-povezivanje kabela u zemlji sa spojnicom za kabele do 3,5-4mm</t>
    </r>
    <r>
      <rPr>
        <vertAlign val="superscript"/>
        <sz val="10"/>
        <rFont val="Calibri"/>
        <family val="2"/>
        <charset val="238"/>
        <scheme val="minor"/>
      </rPr>
      <t>2</t>
    </r>
    <r>
      <rPr>
        <sz val="10"/>
        <rFont val="Calibri"/>
        <family val="2"/>
        <charset val="238"/>
        <scheme val="minor"/>
      </rPr>
      <t>, u zaštiti IP68.</t>
    </r>
  </si>
  <si>
    <t>Dobava, montaža p/ž i spajanje modularne mrežne utičnice:  okvir (kom.1), utičnica RJ45 Cat.6 (kom.1), kutija ugradna s vijcima (kom.1), materijal tehnopolimer.</t>
  </si>
  <si>
    <t>Dobava, montaža p/ž i spajanje modularne mrežne utičnice:  okvir (kom.1), utičnica RJ45 Cat.6 (kom.2), kutija ugradna s vijcima (kom.1), materijal tehnopolimer.</t>
  </si>
  <si>
    <t>Izvođenje spoja - jednofazni, uključujući sitni spojii montažni materijal</t>
  </si>
  <si>
    <t>Izvođenje spoja - trofazni, uključujući sitni spojii montažni materijal</t>
  </si>
  <si>
    <t>Izvođenje spoja - jednofazni za bojler</t>
  </si>
  <si>
    <t>Izvođenje i spajanje ventilokonvektora</t>
  </si>
  <si>
    <t>Spajanje nape</t>
  </si>
  <si>
    <t>Spajanje el. radijatora</t>
  </si>
  <si>
    <t>Spajanje ventilatora</t>
  </si>
  <si>
    <t>Doabava, montaža i spajanje SOS tipkala i sirene u sanitariji za invalidne osobe, komplet sa potrebnim sitni i spojnim materijalom.</t>
  </si>
  <si>
    <t>Dobava, montaža i spajanje luksomat 1CO, 230VAC, od 2-15.000 lx, sa sondom za vanjsku montažu</t>
  </si>
  <si>
    <t>INSTALACIJSKI MATERIJAL I PRIBOR UKUPNO:</t>
  </si>
  <si>
    <t>Dobava i polaganje u zemlju trake od nehrđajućeg čelika RF 30x3,5mm.</t>
  </si>
  <si>
    <t>Dobava i polaganje u temeljnu ploču ispod horizontalne izolacije, trake od nehrđajućeg čelika RF 30x3,5mm. Traku povezati sa betonskim željezom na svakih cca 3 m.</t>
  </si>
  <si>
    <t xml:space="preserve">Dobava i polaganje u zaštitnu cijev promeja 32-40 mm od mjernog spoja pa do krova nehrđajućeg voda promjera 10 mm. </t>
  </si>
  <si>
    <t>Dobava i polaganje na krovne potpore voda od aluminjske legure promejra 8 mm. Stavka uključuje krovne potpore i sitni spojni i montažni materijal..</t>
  </si>
  <si>
    <t>Dobava i ugradnja u pod nehrđajućeg uzemnog zdena dim 225 x 125 x 100 mm s poklopcem za izvođenje mjernog spoja. Stavka uključuje i potreban iskop i zatrpavanje zdenca. Višak zemlje odvesti na deponij.</t>
  </si>
  <si>
    <t>Uzemni zdenac od nehrđajućeg materijala dim. cca  225x125x100 mm s poklopcem.</t>
  </si>
  <si>
    <t>Dobava i montaža križne spojnice 80x80mm i izvođenje spoja traka RF 30x3,5mm u zemlje</t>
  </si>
  <si>
    <t>Dobava, montaža križne spojnice i izvođenje spajanje vodova od AL legure.</t>
  </si>
  <si>
    <t>Dobava i montža tipske spojnice za oluk i izrada spoja trake / vod na oluk i metalni obrubni lim.</t>
  </si>
  <si>
    <t>Dobava, montaža i spajanje štapnih hvataljki na krovu sukladno HRN EN 62305 ili jednakovrijedna, razred zaštite od munje II, zona vjetra 3. uključujući podni nosač i učvršni pribor, komplet sa spojnim i montažnim materijalom.</t>
  </si>
  <si>
    <t>dužine 3 m</t>
  </si>
  <si>
    <r>
      <t>Dobava, montaža i spajanje kutije-sabirnice za izjednačenje potencijala s plastičnim postoljem, uključujući stitni spojni i montažni materijal. Tehničke karakterisike: mogućnost priključka, 7 jednožičanih ili višežičanih vodiča do 25 mm</t>
    </r>
    <r>
      <rPr>
        <vertAlign val="superscript"/>
        <sz val="10"/>
        <rFont val="Calibri"/>
        <family val="2"/>
        <charset val="238"/>
        <scheme val="minor"/>
      </rPr>
      <t>2</t>
    </r>
    <r>
      <rPr>
        <sz val="10"/>
        <rFont val="Calibri"/>
        <family val="2"/>
        <charset val="238"/>
        <scheme val="minor"/>
      </rPr>
      <t xml:space="preserve"> ili finožičanih vodiča do 16 mm</t>
    </r>
    <r>
      <rPr>
        <vertAlign val="superscript"/>
        <sz val="10"/>
        <rFont val="Calibri"/>
        <family val="2"/>
        <charset val="238"/>
        <scheme val="minor"/>
      </rPr>
      <t>2</t>
    </r>
    <r>
      <rPr>
        <sz val="10"/>
        <rFont val="Calibri"/>
        <family val="2"/>
        <charset val="238"/>
        <scheme val="minor"/>
      </rPr>
      <t>, jedan okrugli vodič fi 8-10, jedan plosnati vodič do 30 mm ili okrugli vodič fi 8-10 mm, podnožje i poklopac od sivog polistirola, kontaktna šina od mjedi, niklano, vijci i premosnik od čelika, galvanski pocinčani, opteretivost strujom munje 100 kA (10/350).</t>
    </r>
  </si>
  <si>
    <r>
      <t>Mogućnost priključka 7 jednožičanih ili višežičanih vodiča do 16 mm</t>
    </r>
    <r>
      <rPr>
        <vertAlign val="superscript"/>
        <sz val="10"/>
        <rFont val="Calibri"/>
        <family val="2"/>
        <charset val="238"/>
        <scheme val="minor"/>
      </rPr>
      <t>2</t>
    </r>
    <r>
      <rPr>
        <sz val="10"/>
        <rFont val="Calibri"/>
        <family val="2"/>
        <charset val="238"/>
        <scheme val="minor"/>
      </rPr>
      <t>, kontaktna šina od mjedi, niklano, vijci i premosnik od čelika, galvanski pocinčani, vijci i premosnik od čelika, galvanski pocinčani, opteretivost strujom munje 100 kA (10/350.</t>
    </r>
  </si>
  <si>
    <t>Dobava i polaganje u kabelske police, zaštitne cijevi, na obbujmicama i direktno pod žbuku vodiča za uzemljenje i izjednačenje potencijala. Stavka uključuje i sav spojni i montažni materijal.</t>
  </si>
  <si>
    <r>
      <t>P/F 6 mm</t>
    </r>
    <r>
      <rPr>
        <vertAlign val="superscript"/>
        <sz val="10"/>
        <rFont val="Calibri"/>
        <family val="2"/>
        <charset val="238"/>
        <scheme val="minor"/>
      </rPr>
      <t>2</t>
    </r>
  </si>
  <si>
    <r>
      <t>P/F 16 mm</t>
    </r>
    <r>
      <rPr>
        <vertAlign val="superscript"/>
        <sz val="10"/>
        <rFont val="Calibri"/>
        <family val="2"/>
        <charset val="238"/>
        <scheme val="minor"/>
      </rPr>
      <t>2</t>
    </r>
  </si>
  <si>
    <t>Dobava i montaža glavne jednopotencijalne sabirnice SIP izrađene iz Cu 50x5 mm, L=700 mm, komplet s potpornim izolatorima i zaštitnim poklopcem.</t>
  </si>
  <si>
    <t>Dobava i polaganje sa u zid fasade zaštitne PVC fleksi cijevi:</t>
  </si>
  <si>
    <t>CSS promjera 32mm</t>
  </si>
  <si>
    <r>
      <t>Izvođenje uzemljenja stubišnog rukohvata preko izvoda uzemljenja vodom P/F 16mm</t>
    </r>
    <r>
      <rPr>
        <vertAlign val="superscript"/>
        <sz val="10"/>
        <rFont val="Calibri"/>
        <family val="2"/>
        <charset val="238"/>
        <scheme val="minor"/>
      </rPr>
      <t>2</t>
    </r>
    <r>
      <rPr>
        <sz val="10"/>
        <rFont val="Calibri"/>
        <family val="2"/>
        <charset val="238"/>
        <scheme val="minor"/>
      </rPr>
      <t xml:space="preserve"> u gornjem i donjem dijelu, komlet sa sitnim spojnim i monažnim materijalom.</t>
    </r>
  </si>
  <si>
    <t>Građevinski radovi</t>
  </si>
  <si>
    <t>Uglavnom strojni iskop rova širine 30cm i dubine 80cm u zemlji C kat. za potrebe polaganje trake uzemljenja RF 30x3,5 mm. Nakon položene trake izvrštiti zatrpavanje rova s nabijanjem zemlje u slojevima.</t>
  </si>
  <si>
    <r>
      <t>m</t>
    </r>
    <r>
      <rPr>
        <vertAlign val="superscript"/>
        <sz val="10"/>
        <rFont val="Calibri"/>
        <family val="2"/>
        <charset val="238"/>
        <scheme val="minor"/>
      </rPr>
      <t>3</t>
    </r>
  </si>
  <si>
    <t>SUSTAV ZAŠTITE OD MUNJE, UZEMLJENJE METALNIH MASA I IZJEDNAČENJE POTENCIJALA</t>
  </si>
  <si>
    <t>SUSTAV ZAŠTITE OD MUNJE, UZEMLJENJE METALNIH MASA I IZJEDNAČENJE POTENCIJALA UKUPNO:</t>
  </si>
  <si>
    <t>TK STRUKTURNA MREŽA</t>
  </si>
  <si>
    <t>Dobava, ugradanja i spajanje glavnog komunikacijskog ormara oznake BD metalni samostojeći ormar, 42U, dim. 800x800x2020,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</si>
  <si>
    <t>Ormar 42U dim. 800x800x2020, kpl. 1</t>
  </si>
  <si>
    <t>Vent pl.800×800/600, 2 vent/term, kom.1</t>
  </si>
  <si>
    <t>Sabirnica za uzemljenje, kom.1</t>
  </si>
  <si>
    <t>Utična letva (7) 1U, 19", kom.2</t>
  </si>
  <si>
    <t>Vodilica kabela 1U, kom.8</t>
  </si>
  <si>
    <t>Vijak M6×16, pak=5 kom.1</t>
  </si>
  <si>
    <t>pak</t>
  </si>
  <si>
    <t>Matica M6, pak=50, kom.1</t>
  </si>
  <si>
    <t>Vertikalne vodilice kablova 38U (L i D), kom.1</t>
  </si>
  <si>
    <t>Polica 19" 1U dubine 400 mm, kom.1</t>
  </si>
  <si>
    <t>Montaža samostojećeg ormara s izradom uzemljenja svih dijelova na zajedničku sabirnicu, kom.1</t>
  </si>
  <si>
    <t>Ugradnja i spajanje ventilat. krova s termostatom, kom.1</t>
  </si>
  <si>
    <t>Priključak KO na razvodnu ploču i uzemljenje, kom.1</t>
  </si>
  <si>
    <t>Dobava i ugradanja optičkog panela 19" 1U na izvlačenje za prihvat  24 x LC SM adaptera.</t>
  </si>
  <si>
    <t>Dobava, ugradanja i spajanje LC SM duplex adapter sa keramičkim tijelom.</t>
  </si>
  <si>
    <t>Dobava, ugradanja i spajanje PIGTAILI LC SM 9/125 dužine 1m.</t>
  </si>
  <si>
    <t>Varenje niti sa zaštitnom cijevčicom.</t>
  </si>
  <si>
    <t>Dobava i ugradnja kazete za varenje.</t>
  </si>
  <si>
    <t>Mjerenje i izdavanje certifikata o izvršenom mjerenju kvalitete instaliranih SM 9/125 svjetlovodnih veza OTDR instrumentom, sukladnost izmjerenih vrijednosti s vrijednostima prema normi ISO/IEC11801:2002 ili jednakovrijedno za svjetlovodni "Link". Mjerenje obaviti za obje valne duljine i na 1310nm i na 1550nm. Rezultate dostaviti u elektroničkom obliku s odgovarajućim oznakama.</t>
  </si>
  <si>
    <t>Dobava i polaganje (uvlačenje u ranije položene cijevi DTK kanalizacije) optičkog kabela single mode sa 12 niti, ojačanjem i zaštitom od glodavca. Kabel se polaže i od BD-a do ostalih pod ormara u već pripremljenu trasu i do zdenca za prihvat operatera.</t>
  </si>
  <si>
    <t>Dobava, ugradanja i spajanje prespojnog panela 1U, s 24 x Cat.6, oklopljena 360° za bezalatno spajanje.</t>
  </si>
  <si>
    <t>Izrada Cat.6 spoja na panelu, uključivo shemiranje ormara i aranžiranje ormara.</t>
  </si>
  <si>
    <t>Dobava module Real10 Cat.6, 1 x RJ45 R&amp;M.</t>
  </si>
  <si>
    <t>Dobava i ugradanja  adaptera za R&amp;M modul.</t>
  </si>
  <si>
    <t xml:space="preserve">Montaža i spajanje modula U/FTP i adaptera sa numeracijom. </t>
  </si>
  <si>
    <t>Mjerenje i izdavanje certifikata o izvršenom mjerenju kvalitete instaliranih U/FTP veza kalibriranim instrumentom, sukladnost izmjerenih vrijednosti s vrijednostima prema normi ISO/IEC11801:2002 2nd edition za ClassE,odnosno TIA/EIA 568-B.1:2001 ili jednakovrijedno za Cat.6 "Permanent Link".
Rezultate dostaviti u elektroničkom obliku s odgovarajućim oznakama.</t>
  </si>
  <si>
    <t>Dobava, ugradanja i spajanje u pripremljenu trasu U/FTP kabel Cat.6, s LSOH izolacijom, 4x2x0,6 mm. Kabel se polaže u zaštiten instalacijske samogasive cijevi ili kanalice.</t>
  </si>
  <si>
    <t>Dobava, ugradanja i spajanje u pripremljenu trasu S/FTP kabel Cat.6, 4x2x0,6 mm. Kabel se polaže u zaštiten instalacijske samogasive cijevi ili kanalice.</t>
  </si>
  <si>
    <t>Dobava i ugradnja kabla TK59 5x4x0,6 u pripremljenu DTK od zdenca do GKO.</t>
  </si>
  <si>
    <t>Dobava, ugradnja i spajanje ISDN panela 25 portna.</t>
  </si>
  <si>
    <t>Dobava i ugradnja patch kablova Cat6/s 3-5m SIVI.</t>
  </si>
  <si>
    <t>Dobava i ugradnja patch kablova Cat6/s 2m SIVI.</t>
  </si>
  <si>
    <r>
      <t xml:space="preserve">Dobava, ugradanja i spajanje komunikacijskog ormara oznake </t>
    </r>
    <r>
      <rPr>
        <b/>
        <sz val="10"/>
        <rFont val="Calibri"/>
        <family val="2"/>
        <charset val="238"/>
        <scheme val="minor"/>
      </rPr>
      <t xml:space="preserve">KO-KAT </t>
    </r>
    <r>
      <rPr>
        <sz val="10"/>
        <rFont val="Calibri"/>
        <family val="2"/>
        <charset val="238"/>
        <scheme val="minor"/>
      </rPr>
      <t>dim. 600×1012×473, 21U  metalni zidni, prednje 19" šine, sa staklenim prednjim vratima, filtriranim ortvorima za ventilaciju, na oba boka, s mogućnošću uvoda kabela s gornje i donje strane ormara, cilindar bravicom i ručkom za otvaranje, sa šinom za uzemljenje i uzemljenim svim metalnim dijelovima.</t>
    </r>
  </si>
  <si>
    <t>Ormara dim.  600×1012×473, 21U, kom.1</t>
  </si>
  <si>
    <t>Vent pl.600×600, 2 vent/term, kom.1</t>
  </si>
  <si>
    <t>Utična letva (7) 1U, 19", kom.1</t>
  </si>
  <si>
    <t>Vodilica kabela 1U, kom. 5</t>
  </si>
  <si>
    <t>Vijak M6×16, pak=50, kom.1</t>
  </si>
  <si>
    <t>Montaža zidnog ormara s izradom uzemljenja svih dijelova na zajedničku sabirnicu, u cijeniu uračunati potreban materijal za montažu, kpl.1</t>
  </si>
  <si>
    <t>Ugradnja i spajanje ventilatorskog krova s termostatom, kpl.1</t>
  </si>
  <si>
    <t>Dobava i ugradanja optičkog panela 19" 1U na izvlačenje za prihvat  12 x LC SM adaptera.</t>
  </si>
  <si>
    <t>Dobava, ugradanja i spajanje prespojnog panela 1U, s 24 x Cat.6a S/FTP oklopljena 360° za bezalatno spajanje.</t>
  </si>
  <si>
    <t>Izrada Cat.6a spoja na panelu, uključivo shemiranje ormara i aranžiranje ormara.</t>
  </si>
  <si>
    <t>Dobava module Real10 Cat. 6, 1 x RJ45 S/FTP R&amp;M.</t>
  </si>
  <si>
    <t xml:space="preserve">Montaža i spajanje modula S/FTP  i adaptera sa numeracijom </t>
  </si>
  <si>
    <t>Mjerenje i izdavanje certifikata o izvršenom mjerenju kvalitete instaliranih S/FTP veza kalibriranim instrumentom, sukladnost izmjerenih vrijednosti s vrijednostima prema normi ISO/IEC11801:2002 2nd edition za ClassE,odnosno TIA/EIA 568-B.1:2001 ili jednakovrijedno, za Cat.6 "Permanent Link". Rezultate dostaviti u elektroničkom obliku s odgovarajućim oznakama.</t>
  </si>
  <si>
    <t>Dobava, ugradanja i spajanje komunikacijskog oznake KO-POT, dim. 600×1012×473, 21U  metalni zidni, prednje 19" šine, sa staklenim prednjim vratima, filtriranim ortvorima za ventilaciju, na oba boka, s mogućnošću uvoda kabela s gornje i donje strane ormara, cilindar bravicom i ručkom za otvaranje, sa šinom za uzemljenje i uzemljenim svim metalnim dijelovima.</t>
  </si>
  <si>
    <t>Ormar dim. 600×1012×473, 21U, kom.1</t>
  </si>
  <si>
    <t>Vodilica kabela 1U, kom.5</t>
  </si>
  <si>
    <t xml:space="preserve">Dobava i ugradanja optičkog panela 19" 1U na izvlačenje za prihvat  12 x LC SM adaptera </t>
  </si>
  <si>
    <t>Dobava, ugradanja i spajanje LC SM duplex adapter sa keramičkim tijelom</t>
  </si>
  <si>
    <t xml:space="preserve">Dobava, ugradanja i spajanje PIGTAILI LC SM 9/125 dužine 1m </t>
  </si>
  <si>
    <t>Varenje niti sa zaštitnom cijevčicom</t>
  </si>
  <si>
    <t>Dobava i ugradnja kazete za varenje</t>
  </si>
  <si>
    <t>Mjerenje i izdavanje certifikata o izvršenom mjerenju kvalitete instaliranih SM 9/125 svjetlovodnih veza OTDR instrumentom, sukladnost izmjerenih vrijednosti s vrijednostima prema normi ISO/IEC11801:2002 za svjetlovodni "Link". Mjerenje obaviti za obje valne duljine i na 1310nm i na 1550nm. Rezultate dostaviti u elektroničkom obliku s odgovarajućim oznakama.</t>
  </si>
  <si>
    <t>Izrada Cat.6a spoja na panelu, uključivo shemiranje ormara i aranžiranje ormara</t>
  </si>
  <si>
    <t>Dobava module Real10 CAT6a, 1 x RJ45 S/FTP R&amp;M</t>
  </si>
  <si>
    <t>Dobava i ugradanja  adaptera za R&amp;M modul</t>
  </si>
  <si>
    <t xml:space="preserve">Montaža i spajanje modula U/FTP  i adaptera sa numeracijom </t>
  </si>
  <si>
    <t>Mjerenje i izdavanje certifikata o izvršenom mjerenju kvalitete instaliranih S/FTP veza kalibriranim instrumentom, sukladnost izmjerenih vrijednosti s vrijednostima prema normi ISO/IEC11801:2002 2nd edition za ClassE,odnosno TIA/EIA 568-B.1:2001, za Cat.6 "Permanent Link".
Rezultate dostaviti u elektroničkom obliku s odgovarajućim oznakama.</t>
  </si>
  <si>
    <t>51.</t>
  </si>
  <si>
    <t>Dobava i ugradnja patch kablova Cat6/s 3-5m SIVI</t>
  </si>
  <si>
    <t>52.</t>
  </si>
  <si>
    <t xml:space="preserve">Dobava i ugradnja patch kablova Cat6/s 2m SIVI, </t>
  </si>
  <si>
    <t>53.</t>
  </si>
  <si>
    <t>Dobava, ugradnja i spajanje WIFI pristupne točke (Access point) za unutarnju primjenu (po hodnicima, laboratorijima, zajedničkim prostorima i sl.)</t>
  </si>
  <si>
    <t>Pristupna točka (Access point) za unutarnju primjenu, bežično povezivanje slijedećih karakteristika;</t>
  </si>
  <si>
    <t>Standard Wi-Fi 6 (802.11ax) ili jednakovrijedno</t>
  </si>
  <si>
    <t>Ports: 1xLAN</t>
  </si>
  <si>
    <t>Napajanje: PoE (802.3af)</t>
  </si>
  <si>
    <t>Interna antena, usmjerenje višesmjerno</t>
  </si>
  <si>
    <t>Vlažnost okoline: 10 - 90% (nekondezirajući)</t>
  </si>
  <si>
    <t>Max temperatura okoline: +50 °C</t>
  </si>
  <si>
    <t>Min temperatura okoline: 0 °C</t>
  </si>
  <si>
    <t>Interfaces: 1 x 1000Base-T - RJ-45 ¦ 1 x management - RJ-45</t>
  </si>
  <si>
    <t>Dimenzije: 15x15x3 cm, težina: 329.5 g odstupanja +/- 3%</t>
  </si>
  <si>
    <t>Komunikacija: Bluetooth Low Energy (LE)</t>
  </si>
  <si>
    <t>Sukladni standardi:CISPR 24, EN 61000-3-2, EN 61000-3-3, EN55024, AS/NZS 60950-1, RSS-102, UL 2043, UL 60950-1, IEC 60950-1, EN 60950-1, AS/NZS 4268, FCC CFR47 Part 15 C, FCC CFR47 Part 15 B, EN 62209-1, SRRC, EN 50385, EN 62209-2, LP0002, RSS-247, KN32, KN35, AS/NZS CISPR 32 Class B, EN 62368-1, IEC 62368-1, CISPR 32, EN 55032, EN 61000-6-1:2007, EN 60601-1-2:2015, CAN/CSA-C22.2 No. 60950-1, EN 300 328 V2.1.1, ICES-003:2016 issue 6 Class B, EN 301 489-1 V2.1.1, VCCI-CISPR 32:2016, CNS, AS/NZS 2772, EN 301 489-17 V3.1.1, ARPANSA, EN 55035:2017, KN 61000-3-2, KN 61000-3-3, KN 489-1, QCVN, KN 489-17, RSP-100, RSS-GEN, EN 301 893 V2.1.1, QCVN 118:2018, 47 CFR Part 1.1310, 47 CFR Part 2.1091, UL/CUL 62368-1, QCVN 112:2017 ili jednakovrijedno</t>
  </si>
  <si>
    <t>Mreža:</t>
  </si>
  <si>
    <t>Mreža: skladni standardi: IEEE 802.3, IEEE 802.3ab, IEEE 802.11b, IEEE 802.11a, IEEE 802.3af, IEEE 802.11d, IEEE 802.11g, IEEE 802.1x, IEEE 802.11i, IEEE 802.11h, IEEE 802.11n, IEEE 802.11ac, IEEE 802.11ax, Wi-Fi CERTIFIED 6 ili jednakovrijedno</t>
  </si>
  <si>
    <t>Data Link Protocol: IEEE 802.11b, IEEE 802.11a, IEEE 802.11g, IEEE 802.11n, IEEE 802.11ac, Bluetooth 5.0, IEEE 802.11ax (Wi-Fi 6) ili jednakovrijedno</t>
  </si>
  <si>
    <t>Encryption Algorithm: AES, TLS, PEAP, TTLS, WPA2, EAP-SIM, WPA3, EAP-FAST, EAP-TLS, EAP-TTLS ili jednakovrijedno</t>
  </si>
  <si>
    <t>Frekvetno područje: 2.4 GHz, 5 GHz</t>
  </si>
  <si>
    <t>54.</t>
  </si>
  <si>
    <t>Dobava licence za pristupnu točku (za st. 53)</t>
  </si>
  <si>
    <t>55.</t>
  </si>
  <si>
    <t>Dobava, montaža i spajanje modularnog preklopnika (switches) za uplink, ukupno 10/100/1000 ili višegigabitni bakreni priključci 24x 1G SFP, konfiguracija modularne uzlazne veze, AC napajanje 715 W AC. dostupna PoE snaga N/A, dimenzije (V x Š x D) 4,4 x 44,5 x 45 cm</t>
  </si>
  <si>
    <t>Modularnoi preklopnik (switches) slijedećih karakteristika:</t>
  </si>
  <si>
    <t>Vrsta medija: Single-Mode vlakno (SMF)</t>
  </si>
  <si>
    <t>TX valna duljina: 1310 nm</t>
  </si>
  <si>
    <t>RX valna duljina: 1310 nm</t>
  </si>
  <si>
    <t>Minimalni optički proračun: 13 dB</t>
  </si>
  <si>
    <t>Maksimalna udaljenost: 10 km</t>
  </si>
  <si>
    <t>Podržana brzina prijenosa podataka (Dana Rate): 1,063-1,25 Gbps</t>
  </si>
  <si>
    <t>Podržane aplikacije: Gigabit Ethernet (1,25 Gbps), 1G Fibre Channel (1,0625 Gbps) ili jednakovrijedno</t>
  </si>
  <si>
    <t>DDM/DOM: Podržano</t>
  </si>
  <si>
    <t>Raspon temperature: 0°-70°C</t>
  </si>
  <si>
    <t>Priključci: dvostruki LC</t>
  </si>
  <si>
    <t>Širina pojasa valne duljine Tx: 100 nm (1260-1360 nm)</t>
  </si>
  <si>
    <t>Širina valne duljine Rx: 100 nm (1260-1360 nm)</t>
  </si>
  <si>
    <t>Minimalna snaga odašiljanja: -9 dB</t>
  </si>
  <si>
    <t>Maksimalna snaga odašiljanja: 3 dB</t>
  </si>
  <si>
    <t>Osjetljivost prijemnika: -22 dBm</t>
  </si>
  <si>
    <t>Preopterećenje prijemnika: -3 dBm</t>
  </si>
  <si>
    <t>Raspršenost: 70-100 ps/nm</t>
  </si>
  <si>
    <t>Vrsta odašiljača: FP laser</t>
  </si>
  <si>
    <t>Vrsta prijemnika: PIN fotodioda</t>
  </si>
  <si>
    <t>Napajanje: +3,3 V jedno napajanje</t>
  </si>
  <si>
    <t>Čipset: MAXIM, MINDSPEED, SEMTECH</t>
  </si>
  <si>
    <t>Sukladnost: CE, Class 1 FDA i IEC60825-1 Laser Safety Compliant, INF-8074i, RoHS, SFP MSA ili jednakovrijedno</t>
  </si>
  <si>
    <t>TK STRUKTURNA MREŽA UKUPNO:</t>
  </si>
  <si>
    <t>ANTENSKI SUSTAV</t>
  </si>
  <si>
    <t>Dobava, montaža i spajanje antenskog sustava sastavljenog iz slijedećih elemenata:</t>
  </si>
  <si>
    <t>Aluminijski dvodjelni stup</t>
  </si>
  <si>
    <t>Nosač stupa - odstojnik</t>
  </si>
  <si>
    <t>Obujmica za pričvrščenje</t>
  </si>
  <si>
    <t>Obujmica za uzemljenje</t>
  </si>
  <si>
    <t>Obujmica za sidrenje</t>
  </si>
  <si>
    <t>Poklopac za stup</t>
  </si>
  <si>
    <t>UKV antena</t>
  </si>
  <si>
    <t>UHF antena</t>
  </si>
  <si>
    <t xml:space="preserve">Satelitska antena                  </t>
  </si>
  <si>
    <t>Nosač dva LNB-a</t>
  </si>
  <si>
    <t>Koaksijalni kabel 75 Ohm-a</t>
  </si>
  <si>
    <t>Dobava, postava i spajanje RTV stanice sastavljene iz 
slijedećih elemenata:</t>
  </si>
  <si>
    <t>Bazna stanica</t>
  </si>
  <si>
    <t>Modul twin SAT stereo digital</t>
  </si>
  <si>
    <t>Modul twin ZEM stereo digital</t>
  </si>
  <si>
    <t>Modulator stereo</t>
  </si>
  <si>
    <t>Adapter</t>
  </si>
  <si>
    <t>Modul UKV</t>
  </si>
  <si>
    <t>Sabirnica izlazna</t>
  </si>
  <si>
    <t>Razdjelnik satelitski</t>
  </si>
  <si>
    <t>Dobava, postava i spajanje pasivnih elemenata za distribuciju signala:</t>
  </si>
  <si>
    <t>Odcjepnik dvograni -8, -12, -20 dB</t>
  </si>
  <si>
    <t>Otpor zaključni 75 Ohm-a</t>
  </si>
  <si>
    <t>Konektor  - F</t>
  </si>
  <si>
    <t>Dobava, doprema i montaža priključnog limenog ormarića, oznake CATV, dimenzija 400x300x140 mm odstupanje +/-3%.</t>
  </si>
  <si>
    <t>Dobava i polaganje u kabelske police i zaštitne cijevi koaksijalnog kabela 75 Ohm-a:</t>
  </si>
  <si>
    <t>Dobava, montaža i spajanje antenske utičnice, komplet sa sitnim spojnim i montažnim materijalom</t>
  </si>
  <si>
    <t>Dobava, postava i spajanje distribucijskog pojačala.</t>
  </si>
  <si>
    <t>Izlaz pojačala se temelji na GaAs hibridni sklop.</t>
  </si>
  <si>
    <t>Visoka razina izlaza: 123 dBuV.</t>
  </si>
  <si>
    <t>Jednostavna konfiguracija - podesiva ili univerzalni plug-in modul</t>
  </si>
  <si>
    <t>Prebacivanje povrata kanala: pasivno / off / aktivan.</t>
  </si>
  <si>
    <t>Ulazni napon: 230 V, 50 Hz</t>
  </si>
  <si>
    <t>Al hermetično i kompaktano kućište.</t>
  </si>
  <si>
    <t>Dobava i polaganje u zid samogasivih zaštitnih cijevi,  komplet sa potrebnim sitnim i spojnim montažnim materijalom:</t>
  </si>
  <si>
    <t>fleksi cijev promjera 20mm</t>
  </si>
  <si>
    <t>fleksi cijev promjera 40mm</t>
  </si>
  <si>
    <t>PVC doza kutija ugradna fi 60mm s poklopcem</t>
  </si>
  <si>
    <t>Mjerenje prijemnih signala i usklađivanje sa projektom:</t>
  </si>
  <si>
    <t>Dosmjeravanje antena, podešavanje i programiranje RTV stanice, izrada uputa za korisnika s popisom rezervnih dijelova.</t>
  </si>
  <si>
    <t>Ispitivanje rada cijelog sustava i puštanje u funkciju sa izdavanjem atesta. Stavka uključuje upute za rad i održavanje.</t>
  </si>
  <si>
    <t>ANTENSKI SUSTAV UKUPNO:</t>
  </si>
  <si>
    <t>DALJINSKO OČITANJE EL. BROJILA I VODOMJERA</t>
  </si>
  <si>
    <t xml:space="preserve">1. </t>
  </si>
  <si>
    <t>Dobava i isporuka upravljačkog-Integracijskog kontrolera sa operativnim sustavom, kapaciteta 16 UI, 4 DI, 8 DO, 8 AO), 2xRS485 port, 2xIP port, integrirani komunikacijksi protokoli za Modbus, BACnet, M-bus, KNX, DALI, WEB server za grafičku prezentaciju rada sustava, mogućnost integracije do 250 točaka.</t>
  </si>
  <si>
    <t>Gateway modbus RS485/modbus TCP, kom.1</t>
  </si>
  <si>
    <t>Napojna jedinica 230VAC/24VDC, 240W, kom.1</t>
  </si>
  <si>
    <t>-10" Touch LCD panel, kom.1</t>
  </si>
  <si>
    <t>Usluge inženjeringa - pecijalistički radovi programiranja:</t>
  </si>
  <si>
    <t>-spajanje DDC-a na korisničku ethernet mrežu</t>
  </si>
  <si>
    <t>-izrada i programiranje grafičkih prikaza</t>
  </si>
  <si>
    <t>-programiranje alarmnih prikaza</t>
  </si>
  <si>
    <t>-programiranje history prikaza</t>
  </si>
  <si>
    <t>-programiranje e-mail alarmiranja</t>
  </si>
  <si>
    <t>-programiranje izvještaja o potrošnji</t>
  </si>
  <si>
    <t>-izrada uputstava za rad</t>
  </si>
  <si>
    <t>-obuka osoblja krajnjeg korisnika</t>
  </si>
  <si>
    <r>
      <t>LiCY-tp 2x2x0,75mm</t>
    </r>
    <r>
      <rPr>
        <vertAlign val="superscript"/>
        <sz val="10"/>
        <rFont val="Calibri"/>
        <family val="2"/>
        <charset val="238"/>
        <scheme val="minor"/>
      </rPr>
      <t>2</t>
    </r>
    <r>
      <rPr>
        <sz val="10"/>
        <rFont val="Calibri"/>
        <family val="2"/>
        <charset val="238"/>
        <scheme val="minor"/>
      </rPr>
      <t xml:space="preserve"> (el. brojila)</t>
    </r>
  </si>
  <si>
    <r>
      <t>LiCY-tp 2x2x0,75mm</t>
    </r>
    <r>
      <rPr>
        <vertAlign val="superscript"/>
        <sz val="10"/>
        <rFont val="Calibri"/>
        <family val="2"/>
        <charset val="238"/>
        <scheme val="minor"/>
      </rPr>
      <t>2</t>
    </r>
    <r>
      <rPr>
        <sz val="10"/>
        <rFont val="Calibri"/>
        <family val="2"/>
        <charset val="238"/>
        <scheme val="minor"/>
      </rPr>
      <t xml:space="preserve"> (vodomjer)</t>
    </r>
  </si>
  <si>
    <t>Dobava i polaganje u zid samogasivih zaštitnih cijevi,  komplet sa potrebnim sitnim i spojnim montažnim materijalom: fleksi cijev promjera 16mm ili kanalica 15x15mm</t>
  </si>
  <si>
    <t>DALJINSKO OČITANJE EL. BROJILA I VODOMJERA UKUPNO:</t>
  </si>
  <si>
    <t>KABELSKA KANALIZACIJA I VANJSKI NN RAZVOD</t>
  </si>
  <si>
    <t>PRIVOD TK KABELSKE KANALIZACIJE</t>
  </si>
  <si>
    <t>Iskolčenje trase kabelske kanalizacije (DTK).</t>
  </si>
  <si>
    <t>Iskop rova širine 45cm i dubine 80cm u zemlji C kat.za potrebe polaganja cijevi TK kanalizacije. Nakon polaganja cijevi i trake upozorenja izvesti ponovno zatrpavanje rova sa nabijanjem zemlje u slojevima. U stavku uračunati dovoz nove zemlje za zatrpavanje.</t>
  </si>
  <si>
    <t>Izrada posteljice od pijeska 5cm i nasipavanje pijeska oko cijevi DTK i 10cm iznad cijevi uključujući i zdence.</t>
  </si>
  <si>
    <t>Dobava i polaganje PVC cijevi ɸ 110 mm u iskopani rov kabelske kanalizacije.</t>
  </si>
  <si>
    <t>Dobava i postava češljeva (držači razmaka).</t>
  </si>
  <si>
    <t xml:space="preserve">Dobava i polaganje trake za upozorenje žute boje s </t>
  </si>
  <si>
    <t>Dobava i montaža tipskog kabelskog zdenca MZD1 s ljevano željeznim poklopcem 150 KN.</t>
  </si>
  <si>
    <t>Dobava i montaža tipskog kabelskog zdenca MZD0 s ljevano željeznim poklopcem 150 KN.</t>
  </si>
  <si>
    <t>Odvoz viška zemlje na radilišni deponij.</t>
  </si>
  <si>
    <t>Izrada TK priključka u postojećim zdencima uključivo spojnice i pomoćni materijal.</t>
  </si>
  <si>
    <t>Snimanje izvedene kabelske kanalizacije prije zatrpavanja i unos u katastar vodova.</t>
  </si>
  <si>
    <t>12</t>
  </si>
  <si>
    <t>Ishođenje pozitivnog mišljenja i preuzimanje kabelske</t>
  </si>
  <si>
    <t>Garađevinski radovi za NN razvod (napajanje objekta)</t>
  </si>
  <si>
    <t>Strojni iskop rova širine 40cm i dubine 80cm u zemlji C kat. za potrebe polaganja NN i TK kabela (zazmak 30 cm) . Nakon polaganja kabela i uzemne trake, PVC štitnika i trake upozorenja  izvrštiti zatrpavanje rova s nabijanjem zemlje u slojevima.</t>
  </si>
  <si>
    <t>Dobava i izrada posteljice od pijeska 5cm i nasipavanje pijeska oko kabela i cijevi i iznad kabela i cijevi +5cm.</t>
  </si>
  <si>
    <t>Iskop rova se radi do SPMO i vodomjernog okna.</t>
  </si>
  <si>
    <t>Kabeli za napajanje objekta, traka za upozorenje i štitnici su specificirani u 3. poglavlju!</t>
  </si>
  <si>
    <t>VANJSKA RASVJETA</t>
  </si>
  <si>
    <t>Montaža i spajanje svjetiljki je obuhvaćeno u 2. poglavlju - rasvjeta!</t>
  </si>
  <si>
    <t>Kabeli za napajanje vanjske rasvjete i trake upozorenja su  specificirani u poglavlju 3. poglavlju!</t>
  </si>
  <si>
    <t>Strojni iskop rova širine 30 cm i dubine 60 cm u zemlji C kategorije. Nakon polaganja kabela i trake upozorenja izvesti zatrpavanje rova sa nabijanjem zemlje u slojevima od 20 cm. Stavka uključuje i iskop za potrebe podne vanjske svjetiljke. Stavka uključuje i odvoz eventualnog viška zemlje na radilišni deponij.</t>
  </si>
  <si>
    <t>Dio iskopa je obuhvaće sa iskopom za potrebe  polaganja ostali NN  kabelaI</t>
  </si>
  <si>
    <t>Nabava, isporuka i izrada posteljice od pijeska 5cm i nasipavanje pijeska oko kabela i cijevi i/ili 5cm iznad kabela.</t>
  </si>
  <si>
    <t>PRIVOD TK KABELSKE KANALIZACIJE ukupno:</t>
  </si>
  <si>
    <t>Garađevinski radovi za NN razvod (napajanje objekta) ukupno:</t>
  </si>
  <si>
    <t>VANJSKA RASVJETA ukupno:</t>
  </si>
  <si>
    <t>KABELSKA KANALIZACIJA I VANJSKI NN RAZVOD UKUPNO:</t>
  </si>
  <si>
    <t>OSTALI RADOVI</t>
  </si>
  <si>
    <t>Demotaža postojeće el. instalacije:</t>
  </si>
  <si>
    <t>Demotaža postojećeg glavnog razvodnog ormara s pod-razdjelnicima, komplet</t>
  </si>
  <si>
    <t>NS</t>
  </si>
  <si>
    <t>Demotaža NN kabela sa zaštitnim cijevima i razvodnim kutijama, komplet.</t>
  </si>
  <si>
    <t>Demotaža razdjelnika slabe struje komplet.</t>
  </si>
  <si>
    <t>Demotaža kabela slabe struje sa zaštitnim cijevima i razvodnim kutijama, komplet.</t>
  </si>
  <si>
    <t>Odvoz dotrajale instalacije na deponij uz plačanje takse glede deponiranja instalacija do udaljenost 20 km..</t>
  </si>
  <si>
    <t>Ispitivanje izvedenih instalacija sa izradom i primopredajom</t>
  </si>
  <si>
    <t>u tri primjerka ispitnih protokola i to</t>
  </si>
  <si>
    <t>- ispitni protokol o izvršenom mjerenju otpora izolacije,</t>
  </si>
  <si>
    <t>- ispitni protokol o izvršenom mjerenju otpora petlje i</t>
  </si>
  <si>
    <t xml:space="preserve">  efikasnosti zaštite od napona dodira,</t>
  </si>
  <si>
    <t>- ispitni protokol o otporu uzemljenja,</t>
  </si>
  <si>
    <t>- ispitni protokol o izjednačenju potencijala,</t>
  </si>
  <si>
    <t>- ispitni protokol o mjerenju jakosti rasvjete,</t>
  </si>
  <si>
    <t>- ispitni protokol o kvaliteti razdjelnika,</t>
  </si>
  <si>
    <t>- ispitni protokol o podešenosti zaštite (termičke i mag.),</t>
  </si>
  <si>
    <t>- atesti i prospekti za ugrađenu opremu i materijal,</t>
  </si>
  <si>
    <t>- ispitni protokol za tipkala za isključenje napajanja u žurnosti</t>
  </si>
  <si>
    <t>- primopredaja izvedeni radova sa puštanjem u funkciju,</t>
  </si>
  <si>
    <t>- priprema za tehnički pregled i uvezivanje u zasebnu</t>
  </si>
  <si>
    <t xml:space="preserve">  knjigu svih atesta isporučene opreme i materijala,</t>
  </si>
  <si>
    <t>- izrada uputa za rad i održavanje izvedene instalacije.</t>
  </si>
  <si>
    <t xml:space="preserve">Napomena: ostala ispitivanja navedena su u određenom poglavlju troškovnika (ispitivanje agregata, sustava odimljavanja, sustava detekcije plina, sigurnosne rasvjete, UPS-a, sustava ozvučenja i multimedije, solarne elektrane) </t>
  </si>
  <si>
    <t>Izrada dokumentacije izvedenog stanja u 3 kopije sa zapisom u digitalnom obliku.</t>
  </si>
  <si>
    <t>OSTALI RADOVI UKUPNO:</t>
  </si>
  <si>
    <t>Sve radove potrebno je izvesti prema opisima pojedine stavke troškovnika, u svemu prema projektu, tehničkom opisu, proračunima, shemama, detaljima i svim važećim tehničkim propisima, hrvatskim normama, odredbama Zakona o gradnji kao i uputama proizvoditelja materijala i opreme te pravilima elektrotehničke struke.</t>
  </si>
  <si>
    <t>Kod pripreme ponude, ponuditelj mora provjeriti rokove dobave materijala i opreme, rokove i način plaćanja, da bi izvršio ugovoreni rok bez kašnjenja i bez prava na alternative, a uzrokovano rokovima isporuke ili nestašicom materijala.</t>
  </si>
  <si>
    <t>Ponuditelj može, prije davanja ponude, pregledati gradilište, pogledati sve mogućnosti prilaza i mogućnosti dostave i skladištenja materijala.</t>
  </si>
  <si>
    <t>Prije početka izvođenja radova, izvoditelj je dužan izvršiti pregled objekta i o eventualnim odstupanjima projekta od stvarnog stanja pismeno upozoriti investitora.</t>
  </si>
  <si>
    <t>Izvoditelj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</si>
  <si>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kabela i vodova i izvođenjem instalacija. Kod toga treba paziti na propisani razmak u odnosu na druge instalacije.</t>
  </si>
  <si>
    <t xml:space="preserve">Mijenjanje projekta od strane izvoditelja bez pismenih odobrenja investitora (nadzornog inženjera) i projektanta nije dozvoljeno.  </t>
  </si>
  <si>
    <t>izvoditelj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</si>
  <si>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</si>
  <si>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</si>
  <si>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</si>
  <si>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Tijekom izvođenja radova izvoditelj je dužan da sva nastala odstupanja trasa od onih predviđenih projektom unese u projekt, a po završetku radova treba predati investitoru projekt stvarno izvedenog stanja.</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</si>
  <si>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</si>
  <si>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atest o ispravnosti i kvaliteti, od ovlaštene organizacije. Ako nije u tekstu od strane investitora drugačije napisano, ponuditelj se obvezuje za ponuđene proizvode, dokazati kvalitet proizvoda i priložiti atest ovlaštene organizacije. To naročito važi za proizvode kojima se kvaliteta (vrijednost) ne vidi na temelju tehničkih podataka.</t>
  </si>
  <si>
    <t>Naročitu pažnju, kod pakiranja, transporta i skladištenja na gradilištu, treba posvetiti kod: razdjelnika, uključnih uređaja,
rasvjetnih tijela ili drugih osjetljivih dijelova uređaja.</t>
  </si>
  <si>
    <t>Zagađeni ili oštećeni dijelovi uređaja neće se preuzeti.</t>
  </si>
  <si>
    <t>Nadzorna služba mora imati uvid u terminski plan te se mora odazvati na svaki poziv. Za svako neopravdano produženje termina koje utvrdi nadzorna služba bit će u ugovoru određena kazna.</t>
  </si>
  <si>
    <t>Ako drugačije nije dogovoreno, izvoditelj treba, bez posebnih zahtjeva, čistiti redovno svoje radno mjesto. izvoditelj mora u toku gradnje iz gradilišta odvesti svu građevinsku šutu, sav otpadni materijal i nepotrebne uređaje.</t>
  </si>
  <si>
    <t>Pri izvođenju radova izvoditelj je dužan voditi računa o već izvedenim radovima na objektu. Ako bi se izvedeni radovi pri montaži električnih instalacija nepotrebno i uslijed nemarnosti i nestručnosti oštetili, troškove štete snosit će izvoditelj instalacija.</t>
  </si>
  <si>
    <t>Svaki izvoditelj ima pravo izbora kome će dati ispitati kvalitetu i funkcionalnost, no to svakako mora biti ovlaštena organizacija. Troškove ispitivanja snosi izvoditelj elektroradova.</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</si>
  <si>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</si>
  <si>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</si>
  <si>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</si>
  <si>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Nabava, razvrstavanje, sortiranje te predaja Investitoru na uporabu certifikata, atesta i garancija sveukupnog ugrađenog materijala  i opreme na građevini, ispitivanja funkcije moraju odgovarati odredbama: Zakona o gradnji, Zakona o zaštiti na radu, Zakona o zaštiti od požara, a ti troškovi su sadržani u pojedinim stavkama troškovnika (treba ih uračunati)</t>
  </si>
  <si>
    <t>U slučaju da Izvoditelj radova izvede neke radove čiji bi kvalitet bio u suprotnosti s predviđenom kvalitetom i opisom, dužan je o svom trošku iste demontirati i ukloniti te ponovo izvesti onako kako je to postavljeno projektom.</t>
  </si>
  <si>
    <t>Ako se ukaže potreba izvedbe radova koji nisu predviđeni troškovnikom, Izvoditelj radova mora prethodno za izvedbu istih dobiti odobrenje od nadzornog inženjera te sa istim utvrditi cijenu izvedbe, sastaviti ponudu i radove ugovoriti s Investitorom.</t>
  </si>
  <si>
    <t>Sve stavke moraju se količinski kontrolirati prije narudžbe.</t>
  </si>
  <si>
    <t>Puštanje instalacije u eksploataciju dozvoljeno je tek nakon obavljenog tehničkog pregleda i dobivanja uporabne dozvole.</t>
  </si>
  <si>
    <t xml:space="preserve">Prije stavljanja instalacije u pogon i tehničkog pregleda izvoditelj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 izvoditelj radova dužan je po završetku radova dostaviti investitoru upute za rukovanje instalacijama i uređajima na hrvatskom jeziku. </t>
  </si>
  <si>
    <t>Izvoditelj za svoje radove daje garanciju koja mora biti minimalno dvije godine. Garantni rok počinje teći od dana primopredaje objekta na uporabu investitoru. izvoditelj je dužan otkloniti sve nedostatke u garantnom roku. Ako se izvoditelj ne odazove na poziv investitora da otkloni nedostatke, investitor će iste otkloniti po trećem licu na teret izvoditelja.</t>
  </si>
  <si>
    <t>U radove za izradu predmetnih električnih instalacija: montažu razvodnih ormara, polaganje vodova i pripadajućeg instalacionog materijala, opreme i uređaja uračunati su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sheme izvedenog stanja. Svaki kabel deblji od 2.5 mm² koji ulazi u razvodni ormar i izlazi iz ormara potrebno je označiti plastificiranom natpisnom pločicom sa oznakom ulaza ili izlaza, tipa kabela i nazivom strujnog kruga na koji se spaja kabel. Naročitu pažnju potrebno je povezivanju metalnih masa u jednu galvansku i uzemljenu cjelinu.</t>
  </si>
  <si>
    <t>U cijenu proizvoda i radova potrebno je uračunati trošak građevinskog priključka električne energije za potrebe gradilišta izvedenog podzemnim kabelima i odgovarajućim priključno mjernim ormarom ili iznajmljivanjem privremene niskonaponske transformatorske stanice ukoliko lokalni distributer ne može osigurati potrebnu snagu za potrebe gradilišta. Sva elektrotehnička instalacija na gradlištu i sva oprema uključivo razvodne ormare mora zadovoljavati minimalno zahtjeve Pravilnika o zaštiti na radu na privremenim ili pokretnim gradilištima i pripadajućih normi.</t>
  </si>
  <si>
    <t>Ako se u specifikaciji u troškovnicima, tlocrtima ili jednopolnim shemama kod opisa ugrađenog materijala ili opreme traže ili navode određeni zaštitni znak, ime, patent, oblik i izgled, veličina, tip određena podrijetla ili proizvoditelj, ponuditelji moraju ponuditi sukladno traženom. Za sve tipove/modele ponuđenih uređaja i opreme, ponuditelj je dužan naknadno priložiti s ažuriranim popratnim dokumentima  izvod iz kataloga sa tehničkim podacima na hrvatskom jeziku i pripadajuće izjave o sukladnosti.</t>
  </si>
  <si>
    <t xml:space="preserve">U svaku stavku opreme potrebno je predvidjeti dobavu, montažu,  spajanje i funkcionalno ispitivanje. U cijenu uračunati sitni montažni materijal, te ostali potrebni pribor i odgovarajuće ateste. Na svu opremu ponuditelj mora dati jamstvo u roku od najmanje 2 godine. Estetske i tehničke karakteristike moraju odgovarati predviđenom proizvodu uz odstupanja po dimenzijama koja su navedena u opisu svjetiljki. konačnu dispoziciju rasvjetnih tijela, te konzultirati glavnog projektanta (provjera tipa spuštenog stropa i dispozicije svjetiljki) i projektanta el. instalacija.
</t>
  </si>
  <si>
    <t>Za provode cijevi kroz gk zidove potrebne su dvije obujmice (sa obje strane zida).</t>
  </si>
  <si>
    <t xml:space="preserve">Dobava i ugradba montažnog instalacijskog elementa za WC školjku visine ugradnje 112 cm  s niskošumnim ugradbenim vodokotlićem izrađenim prema HRN EN 14055:2011 ili jednakovrijedna.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t>
  </si>
  <si>
    <t>Potrebno je vršiti kontrolu zbijenosti svakog sloja sukladno važećim tehničkim propisima. Jedinična cijena stavke uključuje sav potreban rad, materijal, pomoćna sredstva i transporte za izvedbu. Obračun po m3 ugrađenog materijala u zbijenom stanju (koef. zbijenosti i koef. rastresitosti uračunati u jediničnu cijenu).
a) Zatrpavanje kanalskog rova
(170,0 x 0,60 x 0,25 =25,50 m3 - na poziciji kolnika i ostalih površina.  
Za zatrpati: 25,50 m3
b) Zatrpavanje proširenja oko crpne stanice
Za zatrpati: 5,50 m3
Ukupno za zatrpati : 31,00 m3</t>
  </si>
  <si>
    <t>- Vanjske cijevi i materijal za vijke A2
- Glava hidranta od nodularnog lijeva - otporna na visoke temperature u slučaju požara
- Utičnica za ključ prema DIN 3223 ili jednakovrijedna
- Smjer zatvaranja u smjeru kazaljke na satu
- Spajanje na cjevovod pomoću N ili FF komada
- Otporan na dezinfekciju
- Položaj glave hidranta se može slobodno podešavati nakon ugradnje (360°)
- Pričvršćivanje spojnica aluminijskim maticama
- Vodič za orijentaciju klipa tijekom montaže ili zamjene
- Ograničivači na kraju pokreta sprječavaju ozljede u slučaju primjene prekomjerne sile
- Zatvaranje prema gore bez krajnjeg naslona
Hidrant treba biti opremljen s automatskim ispustom vode iz nadzemnog tijela hidranta. Obračun po komadu.</t>
  </si>
  <si>
    <t>GRAĐEVINSKO-OBRTNIČKI RADOVI</t>
  </si>
  <si>
    <t>0. OPĆE NAPOMENE</t>
  </si>
  <si>
    <t xml:space="preserve">Svaka izmjena Troškovnika koju nije odobrio projektant Glavnog projekta, uklanja u potpunosti odgovornosti Projektanta za predmetne izmjene te direktne i kolateralne posljedice istih u projektu.
</t>
  </si>
  <si>
    <t>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i pogonske gotovosti.</t>
  </si>
  <si>
    <t xml:space="preserve">Izvoditelj radova će na gradilištu voditi propisani dnevnik građenja u koji se unose svi podaci i događaji tijekom građenja, upisuju primjedbe projektanta, predstavnika investitora, nadzornog inženjera i pomoćnika nadzornog inženjera, te inspekcije. Uz dnevnik građenja izvoditelj mora voditi građevinsku knjigu, u koju će se prema ugovorenim stavcima unositi podaci za obračun. Prilog građevinske knjige su obračunski nacrti u boji. Prihvatiti će se i kontrolirati samo građevinska knjiga koja je dostavljena u traženoj formi, sa svim potrebnim prilozima, te je jednoznačna u pogledu dokaza izvedenih količina. </t>
  </si>
  <si>
    <t>Količine radova koje nakon dovršenja cjelokupnog posla nije moguće provjeriti neposredno izmjerom, treba po izvršenju pojedinog takvog rada preuzeti od izvoditelja nadzorni inženjer, uz dostavu dokaznog materijala i fotodokumentacije. Svi radovi koji bi se izveli protivno opisanom postupku neće biti uzeti u obzir prilikom obračuna od strane nadzora i naručitelja.</t>
  </si>
  <si>
    <t>Ovlašteni predstavnik izvoditelja radova unosit će u građevinsku knjigu količine izvedenih radova sa svim potrebnim skicama i izmjerama uz kontrolu istih od strane nadzornog inženjera, te će svojim potpisima jamčiti za njihovu točnost. Samo tako utvrđeni radovi mogu se uzeti u obzir kod izrade privremenog ili konačnog obračuna radova.</t>
  </si>
  <si>
    <t xml:space="preserve">O ispitivanjima i pregledima vodi se posebna evidencija. </t>
  </si>
  <si>
    <t>Prije početka radova ponuditelj je dužan pažljivo pročitati kompletan tekst općih uvjeta uz troškovnik, općih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t>
  </si>
  <si>
    <t>Izvoditelj snosi potpunu odgovornost za kvalitetu, stručnost i izvedbu svojih radova u skladu sa projektnom dokumentacijom i pravilima struke.</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</si>
  <si>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stavcima troškovnika, a sve sukladno opisu u općim uvjetima uz troškovnik.  Nadalje, sve jedinične cijene za pojedine vrste radova sadrže i sve one posredne troškove koji nisu iskazani u troškovniku, ali su neminovni za izvršenje radova predviđenih projektom, te su isti eksplicite navedeni u općim uvjetima uz troškovnik.</t>
  </si>
  <si>
    <t>Ako tijekom gradnje dođe do eventualnih radova koji nisu predviđeni projektom, Izvoditelj treba pravovremeno, a prije početka rada tražiti pismenu suglasnost nadzornog inženjera.
Također treba dostaviti detaljnu analizu cijena i karakteristika nove stavke, baziranu na temelju cijena i elemenata danih u osnovnoj ponudi.
Sve promjene u odnosu na projektirano stanje unijeti u građevinski dnevnik uz ovjeru nadzora. Svi radovi  koji nisu na spomenuti način utvrđeni, upisani i ovjereni prije izvedbe, neće se od naručitelja i nadzora priznati u obračunu radova.
Analizu cijena i karakteristika nove stavke izvoditelj izrađuje na vlastiti trošak.</t>
  </si>
  <si>
    <t>Svako samovoljno odstupanje od projekta izvoditelj preuzima na vlastiti rizik i snosi sve rezultirajuće direktne i indirektne troškove koji nastanu kao posljedica njegovih izmjena tijekom gradnje.</t>
  </si>
  <si>
    <t>Izvoditelj je u obavezi izraditi radioničku dokumentaciju za čeličnu konstrukciju, sve bravarske, stolarske i čelične elemente, detalje i sheme svih stavaka u projektu.</t>
  </si>
  <si>
    <t>Posebno se skreće pažnja ponuditeljima i izvođaču radova na potrebu izrade radioničkih nacrta, kompozitnih nacrta, izvođačkih detalja koje imaju dostaviti na odobrenje projektantu. Projektom je definirano kroz projekt i dostavljene detalje način na koji treba izvesti građevinu. Izvođač radova je dužan prema svojoj tehnologiji i tehnologiji svojih podizvoditelja izraditi sve potrebne detalje ugradnja koji su potrebni na gradilištu te ih u vidu kompozitnih detalja dostaviti na odobrenje projektantu. Kompozitni detalj je detalj koji u sebi objedinjuje radove svih podizvoditelja.
Detalje za potrebe gradilišta izrađuje ovlašteni inženjer u struci, za potrebe i na račun izvođača radova.
Od izvođača se očekuje vrsnost u radu kako na ugradnjama tako i na pripremi kompozitnih detalja.
Projektant dostavlja detalje u sklopu projekta i nisu dužni izrađivati gradilišnu dokumentaciju niti kompozitne detalje, te se svi ostali detalji koji su potrebni za izvedbu izrađuju i usvajaju na gore opisan način od strane izvođača radova i na njegov trošak.
Količina detalja koje je dužan izraditi izvođač radova, direktno ovisi o njegovim potrebama na gradilištu koje proizlaze iz njegovih kompetencija kao što su: sposobnost, vrsnost, ekipiranost, poznavanje građe, poznavanje građevinskih materijala, iskustvo stručnog i rukovodećeg kadra i inženjerizaciji izvođača radova.</t>
  </si>
  <si>
    <t>Ponuđaču se preporuča, upoznati se sa stanjem objekata na čestici prije davanja svoje ponude i u zakonski propisanom roku postaviti pismenim putem sva pitanja koja će mu omogućiti davanje kompetentne i nepromjenjive ponude. Nikakve naknadne primjedbe neće biti uvažene. Nepoznavanje ili nerazumijevanje crtanog dijela projekta i tehničkog opisa neće se prihvatiti kao razlog za povišenje jediničnih cijena ili greške u izvedbi.</t>
  </si>
  <si>
    <t>Ponuđaču se preporuča da prije davanja svoje ponude izvrši uvid u stanje objekta, infrastrukture, prilaza, okolnih objekata, kao i u sve ostale čimbenike koji na bilo koji način mogu utjecati na gradilište. Ponuđač je dužan detaljno se upoznati s troškovnikom, tehničkim opisom i grafičkim prilozima projekta te u zakonski propisanom vremenu određenom po zakonu o javnoj nabavi dati svoje primjedbe na iste.</t>
  </si>
  <si>
    <t>Ponuđači imaju pravo ponuditi proizvode bilo kojeg proizvođača koji imaju karakteristike tražene troškovnikom.</t>
  </si>
  <si>
    <t>Za sve materijale koji će biti ugrađeni, izvoditelj je prethodno obavezan dostaviti nadzoru uzorak materijala na temelju kojeg treba dobiti pismenu odobrenje za ugradnju.</t>
  </si>
  <si>
    <t>Nakon dovršetka gradnje Izvoditelj je dužan predati potpuno uređeno gradilište i okoliš ovlaštenom predstavniku Investitora.</t>
  </si>
  <si>
    <t>1. ZAJEDNIČKI OBRAČUNSKO-TEHNIČKI UVJETI</t>
  </si>
  <si>
    <t xml:space="preserve">Ovi zajednički obračunsko - tehnički uvjeti su sastavni dio općih uvjeta za pojedine vrste radova.
</t>
  </si>
  <si>
    <t>Cijene upisane u ovaj troškovnik sadrže svu odštetu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OZO, zaštitu gotovih konstrukcija i dijelova objekata od štete i štetnog atmosferskog utjecaja: vrućine, hladnoće, i sl., najamne troškove za posuđenu mehanizaciju koju izvođač sam ne posjeduje, a za kojom se u toku gradnje može pojaviti potreba i kompletnu režiju.</t>
  </si>
  <si>
    <t>U cijene su također uključena sva druga davanja kao i pripomoći kod izvedbe obrtničkih radova i proizvoda; zatim sva potrebna ispitivanja materijala radi postizanja traženih svojstava, kvalitete i čvrstoće.</t>
  </si>
  <si>
    <t>Po stupanju na snagu ugovora o javnoj nabavi izvođač se obavezuje pravovremeno nabaviti sav opisani materijal i proizvod.</t>
  </si>
  <si>
    <t>U ugovornom Troškovniku su procijenjene (predviđene) količine radova. Obračun se vrši prema količinama u troškovniku ili stvarno izvedenim količinama po građevinskoj knjizi.</t>
  </si>
  <si>
    <t>Izvođač mora sam osigurati od oštećenja svoje dovršene radove sve do primopredaje građevine.</t>
  </si>
  <si>
    <t xml:space="preserve">Ponuđač je dužan detaljno proučiti dokumentaciju prema kojoj daje svoju ponudu. Davanjem ponude smatra se da je ponuditelj upoznat sa zahvatom. </t>
  </si>
  <si>
    <t>Ako ponuđač ima pitanja vezana uz dokumentaciju prema kojoj daje svoju ponudu, objašnjenja može zatražiti prije roka predaje ponude.</t>
  </si>
  <si>
    <t>Izvođač radova nema pravo tražiti povećanje ponuđene cijene ili odštetu na drugi način, pozivajući se na to da prilikom davanja ponude pojedini radovi nisu bili u dovoljnoj mjeri definirani u projektu.</t>
  </si>
  <si>
    <t>Izvođač je dužan radove izvoditi u skladu s projektom, troškovnikom, važećim zakonima, tehničkim propisima, pravilnicima i normama. Za svako odstupanje od projekta izvođač mora imati pismenu suglasnost projektanta i investitora.</t>
  </si>
  <si>
    <t>2. UZORCI, PROSPEKTI, RADIONIČKI I KOMPOZITNI NACRTI, PROJEKTI</t>
  </si>
  <si>
    <t>Izvođač je odgovoran za izvedbu i podnošenje na odobrenje nadzornom inženjeru uzoraka, prospekata, radioničkih i kompozitnih nacrta bez prava na posebnu naknadu, a kao što je to naznačeno u općim uvjetima i stavkama ovog troškovnika.
Nadzorni inženjer prema potrebi može tražiti od projektanta mišljenje ili odobrenje na dostavljenu dokumentaciju.</t>
  </si>
  <si>
    <t>Izvođač će pokazati uzorke, prospekte, radioničke i ostale nacrte, koji su specificirani u ovom popisu i na način koji je ovdje naveden bez obzira na da li su navedeni u općim opisima ili u pojedinim stavkama troškovnika.</t>
  </si>
  <si>
    <t>Odabrani i odobreni uzorci biti će od nadzornog inženjera označeni i moći će se uptrijebiti na radovima.  Svi ostali materijali i oprema koja se ugrađuje u objekt moraju u potpunosti odgovarati odobrenim uzorcima, prospektima i nacrtima. Nadzorni inženjer ima pravo i dužnost zatražiti uklanjanje s gradilišta bilo kojeg materijala, opreme ili njezinog dijela, koji ne odgovara tom zahtjevu. Takvo uklanjanje dužan je izvođač izvršiti o svom trošku.</t>
  </si>
  <si>
    <t>Izvođač će izraditi i dati na odobrenje nadzornom inženjeru projekte, radioničke i ostale nacrte potrebne za proizvodnju i montažu instalacija, oprema i pojedinih stavaka. Nadzorni inženjer prema potrebi može tražiti od projektanta mišljenje ili odobrenje na dostavljenu dokumentaciju.</t>
  </si>
  <si>
    <t>Isto tako, za one stavke koje proizvođač proizvodi ili dobavlja, a koje se proizvode u standardnim dimenzijama ili sa standardnim debljinama ili detaljima, koji odstupaju od debljine ili detalja predviđenih u nacrtima, a koji bi se elementi u takvim standardiziranim dimenzijama mogli primijeniti na objektu bez utjecaja na kvalitetu završenih radova ili na njegov estetski izgled - izvođač će također dati nacrte, prospekte, uzorke i drugu dokumentaciju na odobrenje.</t>
  </si>
  <si>
    <t>Cijena takvih supstitucija ne smije biti veća od cijene osnovnog proizvoda ponuđenog u ugovoru.</t>
  </si>
  <si>
    <t>Radioničke i ostale nacrte treba izvođač, prije podnošenja nadzornom inženjeru na odobrenje, provjeriti i uskladiti s radovima svih ostalih struka koje sudjeluju u izgradnji, te će svojim potpisom takvo usklađivanje na nacrtima i potvrditi. Izvođač će izvršiti bilo koji ispravak ili korekciju svojih podnesenih nacrta, koje zatraži nadzorni inženjer ili projektant. Izvođaču neće biti priznati nikakvi dodatni ili naknadni radovi koji proizađu iz neusklađenosti ili nekoordiniranosti između njegovih podizvođača, te će svaki ispravak i korekciju tako neusklađenih radova izvesti o svom trošku.</t>
  </si>
  <si>
    <t>3. PRIVREMENI OBJEKTI, OPREMA I INSTALACIJE</t>
  </si>
  <si>
    <t>Izvođač je dužan postaviti i instalirati sve privremene objekte, ograde, zaštite, opremu i instalacije potrebne za normalno izvođenje radova, te ih nakon završetka radova sa gradilišta ukloniti.</t>
  </si>
  <si>
    <t>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izvesti bez posebne naplate.</t>
  </si>
  <si>
    <t>Izvođač će bez posebne naplate izvesti prema potrebi sve potrebne privremene priključke na vodovod, kanalizaciju, električnu mrežu i telefon, te provesti posebnu rasvjetu na gradilištu, uključivo propisanu svjetlosnu signalizaciju.</t>
  </si>
  <si>
    <t>Izvođač je odgovoran za sve radove, materijale i imovinu do primopredaje objekta te treba osigurati policom imovinu trećih osoba i života od svih eventualnih šteta i ozljeda koje mogu biti prouzročene građenjem ili pripremom za građenje.</t>
  </si>
  <si>
    <t>Izvođač je na ulazu u gradilište dužan postaviti ploču gradilišta, sadržaj ploče treba biti u skladu s važećim Pravilnikom o sadržaju i izgledu ploče kojom se označava gradilište.</t>
  </si>
  <si>
    <t>4. ČIŠĆENJA</t>
  </si>
  <si>
    <t>Izvođač radova izvršit će sva čišćenja tijekom radova, te po završetku pojedinih grubih radova, kao i fino čišćenje po završetku svih radova, a neposredno prije konačne primopredaje.</t>
  </si>
  <si>
    <t>Čišćenje obuhvaća uklanjanje smeća, otpadaka, šute, materijala ili elemenata koje je nadzorni inženjer odbio i zatražio da se ukloni sa gradilišta, kao i konačno čišćenje i pranje nakon završetka svih radova, te držanje svih materijala uredno uskladištenih.</t>
  </si>
  <si>
    <t>Izvođač je dužan izvesti i završno čišćenje cijelog objekta prije primopredaje, uključivo sva pranja stakala, pločica, podova, uređaja, armatura, tepiha, itd. Sva ta čišćenja izvođač će izvesti sredstvima za čišćenje, koja su proizvedena i preporučena za primjenu na površinama koje se čiste. Izvođač će o svom trošku zamijeniti, popraviti i dovesti u ispravno stanje sve radove i površine koje eventualno ošteti tijekom takvog čišćenja.</t>
  </si>
  <si>
    <t>5. UKLANJANJE OTPADAKA</t>
  </si>
  <si>
    <t>Izvođač će tijekom trajanja izvedbe uklanjati sve otpatke, smeće i šutu, te će ih otpremiti izvan gradilišta na u tu svrhu odobrenu lokaciju na udaljenosti do 20 km i održavati će cijeli objekt uključivo okolni teren i pločnike, te ulice oko gradilišta u urednom i radnom stanju.</t>
  </si>
  <si>
    <t>Izvođač je dužan voditi računa i provesti mjere osiguranja tako da se tijekom uklanjanja otpadaka, materijala i opreme ne dovedu u opasnost ljudi i imovina. Prilikom svih čišćenja i uklanjanja otpadaka kada je god to moguće izvođač će koristiti vodu da smanji stvaranje prašine. Nikakvo smeće neće biti spaljivano na gradilištu.</t>
  </si>
  <si>
    <t>Nikakvo smeće ili otpatci neće se bacati u iskope, jame, niti koristiti kod nasipavanja.</t>
  </si>
  <si>
    <t>Vozila koja će se koristiti za odvoz smeća, šute i otpadaka moraju imati platneni krov (ceradu), a materijal koji se prevozi mora biti poprskan vodom kako bi se spriječilo njegovo rasipanje i raznošenje vjetrom tijekom prijevoza do lokaliteta za deponiranje.</t>
  </si>
  <si>
    <t>Suvišno blato i ostala nečistoća sa kotača vozila mora se odstraniti, kako bi se spriječilo njihovo raznošenje po ulicama izvan gradilišta. Svako eventualno blato i ostalu nečistoću koja takva vozila raznesu po ulicama izvan gradilišta dužan je izvođač o svom trošku ukloniti i zaprljane površine očistiti.</t>
  </si>
  <si>
    <t>Odvoz otpada, kao i sve naknade za odlaganje su u jediničnoj cijeni svake stavke i ne plaćaju se posebno.
Izvođač je dužan sav otpad zbrinuti u trošku izvođenja.</t>
  </si>
  <si>
    <t>6. ČUVANJE MATERIJALA</t>
  </si>
  <si>
    <t>Sav materijal i oprema koja će se upotrijebiti na građevini moraju biti uskladišteni, složeni i zaštićeni, te održavani u urednom i dobrom stanju.</t>
  </si>
  <si>
    <t>Sav suvišni materijal, oprema i alat koji nije više u upotrebi, kao i skele, oplata i itd. moraju biti uredno složeni, tako da ne ometaju napredak preostalih radova, te uklonjeni prvom prilikom sa gradilišta.</t>
  </si>
  <si>
    <t>Ukoliko se postojeće prostorije ili djelomično dovršeni prostori građevine koriste za privremeno skladište materijala, izvođač je odgovoran da uskladišteni materijal ne ometa pravovremeno izvođenje preostalih radova, niti inspekciju odnosno kontrolu izvedenih radova. Izvođač je također odgovoran da težina uskladištenog materijala ne pređe računato dozvoljeno opterećenje konstrukcije.</t>
  </si>
  <si>
    <t>7. ZAVRŠETAK RADOVA</t>
  </si>
  <si>
    <t>Po završetku radova teren i svi djelovi građevine moraju biti ostavljeni u čistom i urednom stanju, tj. vraćeni u prvobitno stanje koje će udovoljiti pregledu i odobrenju nadzornog inženjera.</t>
  </si>
  <si>
    <t>Sav preostali materijal, oprema i privremeni objekti biti će uklonjeni sa gradilišta, a površine na kojima su bili postavljeni dovedeni u prijašnje stanje predviđeno projektom ili u stanje koje će odobriti nadzorni inžinjer, a sve bez prava na posebnu naplatu.</t>
  </si>
  <si>
    <t>Radovi nisu završeni dok Izvođač ne preda Investitoru dokumentaciju prema projektu i zakonu za dokazivanje kvalitete ugrađenih materijala i izvedenih radova uključivo rezultate svih ispitivanja uključivo s uspješno provedenim probnim opterećenjem konstrukcije, a sve kako je propisano zakonom, građevinskom dozvolom, projektom i pravilima struke kao obaveza izvođača.</t>
  </si>
  <si>
    <t>8. PRIMOPREDAJA RADOVA</t>
  </si>
  <si>
    <t>Po završetku svih radova izvršit će se primopredaja izvedenog objekta.
Naručitelj će ugovorom definirati način primopredaje.</t>
  </si>
  <si>
    <t>Prije primopredaje radova izvođač je dužan investitoru dostaviti svu dokumentaciju potrebnu investitoru da zatraži i ishodi uporabnu dozvolu.</t>
  </si>
  <si>
    <t>Tijekom primopredaje vodit će se zapisnik, te je izvođač dužan izvršiti sve eventualne ispravke, popravke i zamjene na radovima, ukoliko se takve utvrde u tom zapisniku. Ova obaveza izvođača ne isključuje njegovu obavezu da provede ispravke, popravke ili zamjene zatražene od Komisije nadležnog organa prilikom tehničkog pregleda.</t>
  </si>
  <si>
    <t>Tijekom trajanja eventualnog ugovornog jamčevnog odnosno garantnog roka, izvođač je dužan o svom trošku otkloniti sve nedostatke koji se pokažu tijekom tog jamčevnog roka, a koji su nastupili zbog izvođačeva nepridržavanja obaveza u vezi s kvalitetom radova i materijala. Investitor će izvođaču odrediti primjereni rok za otklanjanje nedostataka, ali ujedno zadržava pravo i na naknadu eventualne štete nastale takvim nedostacima u izvedbi. Izvođač nije dužan vršiti korekciju ili popravke koji su rezultat normalnog korištenja i habanja tijekom upotrebe građevine.</t>
  </si>
  <si>
    <t>Nakon završetka radova i prilikom primopredaje građevine predstavnici investitora, nadzora i izvođača pregledat će radove i sastaviti popis eventualnih korekcija i popravaka te odrediti razuman rok u kojem je izvođač dužan provesti takve korekcije i popravke, a po izvršenju takvih popravaka isti će ponovo biti pregledani od nadzornog inženjera, prihvaćeni i svi će se ugovoreni radovi potom isplatiti i posao će se smatrati završenim.</t>
  </si>
  <si>
    <t>OPĆI  UVJETI ZA IZVOĐENJE GRAĐEVINSKIH RADOVA, PRIPREMNIH RADOVA,  UREĐENJE GRADILIŠTA   I   POMOĆNIH  RADOVA</t>
  </si>
  <si>
    <t>PRIPREMNI RADOVI</t>
  </si>
  <si>
    <t>Izvoditelj je dužan prije početka radova provesti sve pripremne radove da se izvođenje može nesmetano odvijati. U tu svrhu izvoditelj je dužan detaljno proučiti tehničku dokumentaciju. Potrebno je proučiti sve tehnologije izvedbe pojedinih radova radi optimalne organizacije građenja, nabavke materijala, kalkulacije i sl.</t>
  </si>
  <si>
    <t>Izvoditelj je dužan pregledati dokumentaciju te po potrebi zatražiti pojašnjenja dokumentacije prema kojoj daje svoju ponudu, pojašnjenja može zatražiti prije roka predaje ponude.</t>
  </si>
  <si>
    <t>UREĐENJE GRADILIŠTA</t>
  </si>
  <si>
    <t>Uređenje gradilišta dužan je izvoditelj izvesti prema "shemi organizacije gradilišta". U organizaciji gradilišta izvoditelj je dužan uz ostalo posebno predvidjeti:</t>
  </si>
  <si>
    <t>prostorije za urede,</t>
  </si>
  <si>
    <t>gradilište osigurati ogradom ili drugim posebnim elementima za sigurnost ljudi i zaštitu prometa i objekata,</t>
  </si>
  <si>
    <t>postaviti natpisnu ploču  od cca 3,5 x 2,5 metra,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</si>
  <si>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</si>
  <si>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Izvoditelj je dužan gradilište sa svim prostorijama i cijelim inventarom redovito održavati i čistiti,</t>
  </si>
  <si>
    <t>Sve materijale izvoditelj mora redovito i pravovremeno dobaviti da ne dođe do bilo kakvog zastoja gradnje,</t>
  </si>
  <si>
    <t>U kalkulacije izvoditelj mora prema ponuđenim radovima uračunati ili posebno ponuditi eventualne zaštite za zimski period građenja, kišu ili sl.</t>
  </si>
  <si>
    <t>Izvoditelj je dužan svu površinsku vodu u granicama gradilišta na svim nižim nivoima redovito odstranjivati,</t>
  </si>
  <si>
    <t>Na gradilištu mora postojati stalna čuvarska služba za cijelo vrijeme trajanja gradnje također uračunata u faktor,</t>
  </si>
  <si>
    <t>Gradilište mora biti po noći dobro osvijetljeno,</t>
  </si>
  <si>
    <t>Sve otpadne materijale izvođač treba odvesti i zbrinuti na odlagalištu na udaljenosti do 20 km. Troškove treba ukalkulirati u režiju i faktor. Ukoliko se isti neće izvršavati, investitor ima pravo čišćenja i odvoz otpada povjeriti drugome, a na teret izvođača radova,</t>
  </si>
  <si>
    <t>Izvoditelj je dužan uz shemu organizacije gradilišta dostaviti i spisak sve mehanizacije i opreme koja će biti na raspolaganju gradilišta, te satnice za rad i upotrebu svakog stroja,</t>
  </si>
  <si>
    <t>Izvoditelj je dužan bez posebne naplate osigurati investitoru potrebnu pomoć kod obilaska gradilišta i nadzora, uzimanju uzoraka i sl., potrebnim pomagalima i ljudima,</t>
  </si>
  <si>
    <t>Na gradilištu moraju biti poduzete sve OZO (higijensko-tehničke zaštitne) mjere prema postojećim propisima.</t>
  </si>
  <si>
    <t>Izvoditelj je dužan po završetku radova gradilište kompletno očistiti, ukloniti i deponirati sve nasipe, betonske podloge, temelje strojeva, radnih i pomoćnih prostorija te vratiti obuhvat zahvata u prvobitno stanje ili pripremiti za hortikulturno uređenje.</t>
  </si>
  <si>
    <t>MATERIJAL</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</si>
  <si>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</si>
  <si>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</si>
  <si>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SKELE</t>
  </si>
  <si>
    <t xml:space="preserve">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</si>
  <si>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OPLATA</t>
  </si>
  <si>
    <t xml:space="preserve">Kod izrade oplate predviđeno je podupiranje, uklještenje, te postava i skidanje iste. U cijenu ulazi kvašenje oplate prije betoniranja, kao i mazanje limenih i/ili drvenih kalupa. Po završetku betoniranja, sva se oplata nakon određenog vremena mora očistiti i sortirati. </t>
  </si>
  <si>
    <t>IZMJERE</t>
  </si>
  <si>
    <t>Ukoliko nije u pojedinoj stavci dat način obračuna radova, treba se u svemu pridržavati važećih normi u građevinarstvu.</t>
  </si>
  <si>
    <t>ZIMSKI I LJETNI RAD</t>
  </si>
  <si>
    <t>Ukoliko je ugovoreni termin izvršenja objekta uključen i zimski odnosno ljetni period, to se neće posebno izvoditelju priznavati na ime naknade za rad pri niskoj temperaturi, zaštita konstrukcija od hladnoće i vrućine, te atmosferskih nepogoda, sve mora biti uključeno u jedinični cijenu. Za vrijeme zime objekt se mora zaštititi. Svi eventualni smrznuti dijelovi moraju se ukloniti i izvesti ponovo bez bilo kakve naplate.</t>
  </si>
  <si>
    <t>A. GRAĐEVINSKI  RADOVI</t>
  </si>
  <si>
    <t>Prije početka zemljanih radova obvezno iskolčiti gabarite objekta, te po potrebi postaviti druge potrebne oznake, označiti stalne visine, te snimiti postojeći teren.</t>
  </si>
  <si>
    <t xml:space="preserve">Izvođenje radova na gradilištu započeti tek kada je ono uređeno prema odredbama Pravilnika o zaštiti na radu u građevinarstvu. </t>
  </si>
  <si>
    <t>Izvođač je dužan izvesti sav rad oko iskopa (ručnog ili mehaničkog) i to do bilo koje potrebne dubine, sa svim potrebnim pomoćnim radovima, kao što je niveliranje i planiranje, nabijanje površine, obrubljivanje stranica, osiguranje od urušavanja, postava potrebne ograde, crpljenje i odstranjivanje oborinske ili procjedne vode.</t>
  </si>
  <si>
    <t>Crpljenje podzemne vode uključeno je u cijenu iskopa. U slučaju pojave količine podzemne vode koja onemogućava predviđenu tehonologiju izvedbe, izvođač je dužan obavijestiti nadzornog inženjera radi poduzimanja odgovarajućih mjera.</t>
  </si>
  <si>
    <t>Ako se prilikom iskopa naiđe na zemlju drugog sastava nego što je ispitivanjem terena utvrđeno, izvođač je dužan obavijestiti nadzornog inženjera, radi poduzimanja potrebnih mjera, a postojeći sastav upisati u građ. dnevnik.</t>
  </si>
  <si>
    <t>Odvoz materijala, kao i sve naknade za odlaganje su u jediničnoj cijeni svake stavke i ne plaćaju se posebno.
Izvođač je dužan sav otpad zbrinuti u trošku izvođenja.</t>
  </si>
  <si>
    <t>Ukoliko dode do zatrpavanja, urušavanja, odrona ili bilo koje druge štete nepažnjom izvođača (radi nedovoljnog podupiranja, razupiranja ili drugog nedovoljnog osiguranja), izvodač je dužan dovesti iskop u ispravno stanje, odnosno popraviti štetu bez posebne naknade.</t>
  </si>
  <si>
    <t>TEMELJENJE GRAĐEVINE</t>
  </si>
  <si>
    <t>Kod izvođenja temelja na građevini izvođač je dužan primjenjivati Pravilnik o Tehničkim normativima za temeljenje građevinskih objekata.</t>
  </si>
  <si>
    <t xml:space="preserve">BETONSKI I ARMIRANOBETONSKI   RADOVI </t>
  </si>
  <si>
    <t>Kod izvedbe betonskih i armirano betonskih radova izvoditelj se u svemu mora pridržavati:</t>
  </si>
  <si>
    <t>Osim toga izvoditelj se mora pridržavati svih tehničkih propisa i standarda navedenih u Programu kontrole i osiguranja kvalitete u projektu.</t>
  </si>
  <si>
    <t>Koristiti glatku čeličnu oplatu. Glatkom oplatom podrazumijeva se oplata sa glatkim pločama ili daskama sa stisnutim sljubnicama. Površina betona mora imati jednoliku strukturu i boju. Izvoditelj je dužan bez posebne naknade, nakon skidanja oplate, očistiti površinu betona od eventualnih curki, ostataka premaza oplate i sl.</t>
  </si>
  <si>
    <t>Ugradnju betona izvesti uz prethodno polijevanje oplate. U pravilu, kod ugradnjee, beton se sabija vibratorom, odnosno pervibratorom, ovisno o konstrukciji. Vibriranje vršiti do te mjere da ne dođe do segregacije betona. Beton se prilikom ugradnje u stupove i zidove mora ugrađivati sa produžnim crijevom, kako visina pada ne bi bila viša od 1m, te ne bi došlo do segregacije betona. Sve ploče neophodno je betonirati sa pumpom za beton.</t>
  </si>
  <si>
    <t>Ako je temperatura visoka, prije betoniranja obavezno politi podlogu, odnosno tlo ili oplatu, kako ne bi došlo do upijanja vode iz betona. Sa ugradnjom betona može se početi kada je oplata i armatura definitivno postavljena i učvršćena, te podloga u potpunosti očišćena od svih nečistoća.</t>
  </si>
  <si>
    <t>Izvođač je dužan provoditi njegu svježeg betona i zaštitu betonske površine od atmosferskih utjecaja (toplina, hladnoća, kiša, mraz, snijeg), kako ne bi došlo do pukotina i oštećenja.</t>
  </si>
  <si>
    <t xml:space="preserve">Kod izrade betonskih i armirano betonskih konstrukcija, izvođač se treba pridržavati nacrta oplate, armaturnih nacrta, detalja za razne ugradnje i statičkog proračuna. </t>
  </si>
  <si>
    <t>Marke i kvaliteta svježeg betona za sve armirano betonske i montažne konstrukcije, kao i dimenzije konstrukcije, određene su projektom te ih se izvođač mora strogo pridržavati.</t>
  </si>
  <si>
    <t>Prekide betonaža izvođač je dužan prethodno usuglasiti sa nadzornim inženjerom.</t>
  </si>
  <si>
    <t>Obrada gornjih površina betona treba biti ravno zaribana, osim gdje se u stavci traži drugačija obrada.</t>
  </si>
  <si>
    <t>Sve visine pri izradi oplate davati, a poslije betoniranja kontrolirati instrumentom.</t>
  </si>
  <si>
    <t>Za izradu betona iste konstrukcije izvođač je dužan koristiti cement i agregat iste vrste, tako da se dobije jednolična boja ploha. Izvođač je dužan ugraditi beton na način da ne dođe do stvaranja gnijezda i segregacije. Pri nastavku betoniranja po visini, predvidjeti zaštitu površine betona od procjeđenog cementnog mlijeka.</t>
  </si>
  <si>
    <t>Za premazivanje oplate prije betoniranja predvidjeti premaze koji se mogu obrisati sa gotove betonske površine – dužan ih je obrisati izvoditelj, tj. premaze koji se sami razgrađuju. Oplata ploha betona koji se ne žbuka, ne smije se vezati kroz beton limom ili žicom.</t>
  </si>
  <si>
    <t>Sve betone predvidjeti granulacije 0-32 mm, osim u iznimnim slučajevima ako to gustoća armature zahtjeva beton granulacije 0-16 mm.</t>
  </si>
  <si>
    <t>Prilikom ugradnje kod nepovoljnih uvjeta (kiša), ugradnju vršiti na način da se spriječi segregaciju betona i ispiranje cementa iz smjese, naročito kod prekida betoniranja, odgovarajućim zaštitnim mjerama (pokrivanje i sl.).</t>
  </si>
  <si>
    <t>Vidne betonske površine spremne za ličenje bez prethodnih obrada,  izvesti sa novim oplatnim pločama, prema adekvatnoj recepturi za vidne betone, količini pora, s pravilnim rasporedom oplatnih ploča, upotrebom brtvi i spužvica, te predvidjeti zatvaranje rupa od ankera plastičnim čepovima. Nikakve sanacije i naknadne popravke i reparature na vidnom betonu nisu dozvoljene. Koristiti cement bez dodatka pepela, kako bi boja betona bila svjetla i jednolična. Obavezno davanje odgovarajuće recepture nadzoru na ovjeru i izrada uzorka koji mora biti prihvaćen od strane investitora i nadzora prije izvedbe radova, te koji će biti mjerodavan nivo kvalitete za prihvaćanje i preuzimanje radova.</t>
  </si>
  <si>
    <t xml:space="preserve">Izvoditelj je dužan dostaviti recepture svih betona sa pripadajućim konzistencijama i dodacima koji se koriste na gradilištu nadzoru na uvid. Na dostavnicama betona moraju biti ispisani svi podaci – šifra-oznaka svježeg betona (klasa betona) i recepture, vrsta i količina dodatka betonu, vrsta cementa i projektirana konzistencija. </t>
  </si>
  <si>
    <t>Vidne betone koji su izloženi utjecaju atmosferilija neophodno je impregnirati jednokomponentnim, UV otpornim, vodoodbojnim i neutralnim (prozirnim) zaštitnim premazom.</t>
  </si>
  <si>
    <t>Sve betone na vanjskim voznim ili parkirnim površinama izvesti sa recepturom otpornom na soli i smrzavanje.</t>
  </si>
  <si>
    <t>Svi gore navedeni postupci, materijali, recepture i certifikati opisani su i definirani Planom kvalitete izvedbe betonske konstrukcije. Plan kvalitete izvedbe betonske konstrukcije izrađuje izvoditelj radova po ovlaštenoj instituciji te ga je izvoditelj dužan dostaviti nadzornom inženjeru prije početka armirano betonskih radova.</t>
  </si>
  <si>
    <t>Tolerancije ravnosti betonskih ploča, zidova i estrih površina propisuje se za svaki dio posebno sukladno važećim normama.</t>
  </si>
  <si>
    <t>Ukoliko su odstupanja veća od dozvoljeni izvoditelj je dužan sanaciju izvršiti o svom trošku. To se posebno odnosi na ravnost gornje površine temeljne ploče. Izvoditelj je dužan izraditi geodetsku izmjeru, te sva izbočenja preko tolerance poravnati brušenjem. Za sve udubine izvan propisane norme izvoditelj snosi trošak povečane količine asfalta.</t>
  </si>
  <si>
    <t>Sanaciju gnijezda i loših mjesta izvesti sukladno pravilima struke uz prethodno odobrenje metode i materijala od strane nadzora. Sanaciju izvoditi mokro na mokro odmah nakon skidanja oplate.</t>
  </si>
  <si>
    <t>Sanacija vidnih betona nije dozvoljena.</t>
  </si>
  <si>
    <t>Obračun armature izvršen je po kg stvarno ugrađene armature prema iskazu armature u projektu, po vrstama i profilima. 
U količinu nisu uključeni otpaci koji nastaju krojenjem mreža i rezanjem šipki.</t>
  </si>
  <si>
    <t>U cijeni armature podrazumijeva se dobava, doprema, čišćenje od hrđe, rezanje, savijanje, privremeno skladištenje, horizontalni i vertikalni transport i montaža i vezivanje. U jediničnoj cijeni uključena je žica za vezivanje i svi potrebni distanceri.</t>
  </si>
  <si>
    <t>Betonsko željezo mora biti uredno položeno prema armaturnim nacrtima. Prije najave gotovosti pojedinog konstruktivnog elementa za kontrolu od strane nadzora, izvoditelj je dužan sam prekontrolirati svaki element, te upisom u dnevnik jamčiti ispravnost postavljene oplate i armature sukladno projektu. Pregled i preuzimanja armature vrši nadzorni inženjer, sa upisom odobrenja za betoniranje u dnevnik građenja.</t>
  </si>
  <si>
    <t>Prilikom betoniranja treba naročito paziti da armatura ostane u položaju predviđenom statičkim računom i nacrtom. Koristiti distancere za postizavanje potrebnog zaštitnog sloja. U temeljnoj ploči ispod donje zone koriste se betonski distanceri, a u pločama i zidovima PVC distanceri. Svi neophodno potrebni distanceri u gustoći propisanoj nacrtima uračunati su u jedinične cijene armature, te se neće posebno naplaćivati.</t>
  </si>
  <si>
    <t>Jedinična cijena pojedine stavke za betonske i arm. betonske konstrukcije mora sadržavati: sve vertikalne i horizontalne transporte, sav rad, osnovni i pomoćni, sva potrebna podupiranja,  oplate, učvršćenja, radne skele, mostove i prilaze, sva ubacivanja i prebacivanja betona,  nabijanja, vibriranja i pervibriranja, mazanja oplate “oplatanom”, kvašenja oplate, zaštitu betonskih i AB konstrukcija od djelovanja atmosferilija, vrućine, hladnoće i sl., njega betona.</t>
  </si>
  <si>
    <t>U pravilu kod arm.betonskih radova cijena betona, oplate i betonskog željeza dane su odvojeno, a u slučajevima kada nisu posebno iskazani, jedinična cijena se odnosi na kompletan rad i materijal (beton s oplatom i armaturom), te transport do mjesta ugradnje.</t>
  </si>
  <si>
    <t>BETON</t>
  </si>
  <si>
    <t>Kod izvedbe betonskih i armirano betonskih radova izvoditelj je dužan u svemu se pridržavati propisa, standarda i pravilnika navedenih u Programu kontrole i osiguranja kvalitete te projekta. Prije početka radova uzvoditelj je dužan izraditi Plan kvalitete izvedbe betonske konstrukcije, te redovito pratiti kvalitetu betonskih konstrukcija u skladu sa elementima iz Plana.</t>
  </si>
  <si>
    <t>Kontrola konzistencije obavlja se na gradilištu, te u slučaju odstupanja na više beton se ne ugrađuje, u slučaju odstupanja na manje moguće je dodavanje kompatibilnog aditiva na gradilištu uz odobrenje tehnologa. Detaljni program dužan je izvoditelj definirati projektom betona, a sve u skladu sa programom kontrole kvalitete propisanim projektom.</t>
  </si>
  <si>
    <t>Prije početka izvođenja konstrukcije i elemenata od betona i armiranog betona, izvoditelj mora izraditi Plan kvalitete izvedbe betonske konstrukcije o svom trošku, koji sadrži:</t>
  </si>
  <si>
    <t>sastav betonskih mješavina, količine i tehničke uvjete za projektiranje klase betona</t>
  </si>
  <si>
    <t>plan betoniranja, organizaciju i opremu</t>
  </si>
  <si>
    <t>način transporta i ugradnje betonske mješavine</t>
  </si>
  <si>
    <t>način njegovanja ugrađenog betona</t>
  </si>
  <si>
    <t>program kontrolnih ispitivanja sastojaka betona</t>
  </si>
  <si>
    <t>program kontrole betona, uzimanja uzoraka i ispitivanja betonske mješavine i betona po  partijama</t>
  </si>
  <si>
    <t xml:space="preserve">projekt skela </t>
  </si>
  <si>
    <t>projekt oplata</t>
  </si>
  <si>
    <t>ateste glavne i rezervne betonare</t>
  </si>
  <si>
    <t>Plan kvalitete izvedbe betonske konstrukcije izvoditelj dostavlja nadzornom inženjeru.</t>
  </si>
  <si>
    <t>Tehnička svojstva i drugi zahtjevi propisani su Prilozima Tehničkog propisa za građevinske konstrukcije.</t>
  </si>
  <si>
    <t>Prilikom isporuke cementa isporučitelj je dužan dostaviti dokumentaciju o svojstvima materijala u skladu sa Zakonom o građevnim proizvodima (NN 76/13).</t>
  </si>
  <si>
    <t>Kod izrade konstrukcija od vidljivog betona potrebno je koristiti cement istog proizvođača da ne bi došlo do promjene boje. Ne smije se upotrijebiti cement koji ja na gradilištu uskladišten duže od 3 mjeseca.</t>
  </si>
  <si>
    <t>Za izradu betona predviđa se prirodno granulirani šljunak ili drobljeni agregat. Kameni agregat mora biti dovoljno čvrst i postojan, ne smije sadržavati zemljanih i organskih sastojaka, niti drugih primjesa štetnih za beton i armaturu. Granulometrijska krivulja I receptura betona za vidne betone mora biti posebno odobrena I ispitana od strane tehnologa.</t>
  </si>
  <si>
    <t>Beton spravljati isključivo strojnim putem.</t>
  </si>
  <si>
    <t>Obračun se vrši isključivo po m³ projektom predviđenih količina betona u konstrukciji uz odbitak svih rupa, niša, otvora, prodora itd.</t>
  </si>
  <si>
    <t>ARMATURA</t>
  </si>
  <si>
    <t>Kod izvedbe armiračkih radova izvoditelj je dužan u svemu se pridržavati postojećih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</si>
  <si>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</si>
  <si>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</si>
  <si>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dužna je pregledati armaturu na eventualne pukotine, jača vanjska oštećenja, koroziju, prljavštine i čvrstoću, te dati nalog da se takav betonski čelik odstrani ili očisti.</t>
  </si>
  <si>
    <t>Armatura mora biti na gradilištu pregledno deponirana. Prije polaganja, armatura mora biti oćišćena od korozije i nećistoće. žica, plastični ili drugi ulošci koji se polažu radi održavanja razmaka kao i sav drugi pomoćni materijal uključeni su u jediničnu cijenu.</t>
  </si>
  <si>
    <t>Ugrađivati se mora armatura po profilima iz armaturnih nacrta projekta. Ukoliko je onemogućena nabava određenih profila zamjena se vrši uz odobrenje nadzornog inženjera ili projektanta konstrukcije. Postavljenu armaturu prije betoniranja dužan je osim voditelja gradilišta i nadzornog inženjera, pregledati projektant konstrukcije, o tome izvršiti upis u građevinski dnevnik. Mjerodavni podatak za kvalitetu betona koji treba upotrijebiti na pojedinim dijelovima konstrukcije uzima se iz projekta nosive konstrukcije i armaturnih nacrta.</t>
  </si>
  <si>
    <t>Prilikom polaganja armature, izvoditelj je dužan provjeriti položaj armature kod horiz. serklaža i armaturi u negativnoj zoni ploče kod ležaja (zidovi) kako nebi došlo do povećanja debljine ploče kod betoniranja zbog previsoko položene spomenute armature.</t>
  </si>
  <si>
    <t>Obračun ugrađene armature vrši se po kg bez obzira na profil. Jediničnom cijenom armature treba obuhvatiti:</t>
  </si>
  <si>
    <t>uzimanje izmjera na objektu</t>
  </si>
  <si>
    <t>dobava</t>
  </si>
  <si>
    <t>doprema</t>
  </si>
  <si>
    <t>čišćenje od hrđe, rezanje, savijanje</t>
  </si>
  <si>
    <t>privremeno skladištenje</t>
  </si>
  <si>
    <t>doprema na gradilište</t>
  </si>
  <si>
    <t>skladištenje na gradilištu</t>
  </si>
  <si>
    <t>sortiranje i po potrebi premještanje</t>
  </si>
  <si>
    <t>horizontalni i vertikalni transport, ugradnja u konstrukciju, postavljanje i vezanje  armature točno prema armaturnim nacrtima sa podmetanjem podložaka i distancera kako bi se osigurala projektirana udaljenost između armature i oplate. U jediničnoj cijeni uključeni su svi tipovi distancera i žica za vezivanje.</t>
  </si>
  <si>
    <t>čišćenje nakon postave armature svakog pojedinog elementa</t>
  </si>
  <si>
    <t>potrebna radna skela</t>
  </si>
  <si>
    <t>uzimanje potrebnih uzoraka, ispitivanje materijala te dostava atesta prije ugradnje i montaža i vezivanje.</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</si>
  <si>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</si>
  <si>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i potpuno glatke bilo da su horizontalne, vertikalne ili nagnute, prema tome kako je to u crtežima planova oplate predviđeno. Raspored oplatnih ploča mora biti pravilan, izrađen od oplatnih ploča jednake veličine, bez ubacivanja  manjih komada. Nastavci oplate  ne smiju izlaziti iz ravnine, tako da nakon njihovog skidanja vidljive površine betona budu ravne i s oštrim rubovima.</t>
  </si>
  <si>
    <t xml:space="preserve">Oplate, kao i razna razupiranja, moraju imati takvu sigurnost i krutost da bez slijegavanja i štetnih deformacija mogu primiti opterećenja i utjecaje koji nastaju za vrijeme izvedbe radova. </t>
  </si>
  <si>
    <t>Za oplatu se ne smiju koristiti takvi premazi koji se ne bi mogli oprati s gotovog betona ili bi nakon pranja ostale mrlje na tim površinama.</t>
  </si>
  <si>
    <t>Kad su u betonskim zidovima i drugim konstrukcijama predviđeni otvori i udubine za prolaz vodovodne i kanalizacione cijevi, cijevi centralnog grijanja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t>
  </si>
  <si>
    <t xml:space="preserve">Oplate moraju biti tako izvedene da se mogu skidati lako i bez potreba i oštećenja konstrukcija, sa svim njenim elementima, kao i slaganje i sortiranje građe na određenim mjestima. Također je uključeno i čišćenje dasaka, gredica, potpora i drugog, vađenje čavala, sjećenje vezne žice, vađenje klanfi i zavrtnja, kao i čišćenje tih elemenata od eventualnih ostataka stvrdnutog betona. </t>
  </si>
  <si>
    <t>Izrađena oplata, s podupiranjem, prije betoniranja mora biti od strane izvoditelja statički kontrolirana. Prije nego što se počne ugrađivati beton moraju se provjeriti dimenzije oplate i kakvoća njihove izvedbe, kao i ćistoća i vlažnost oplate. Rezultati ispitivanja nivelete oplate, kao i zapisnik o prijemu tih konstrukcija, čuvaju se u evidenciji koja se prilikom primopredaje izgrađene građevine ustupa korisniku te građevine.</t>
  </si>
  <si>
    <t>Prije svakog betoniranja izvoditelj građeviskih radova – glavni izvođač i izvoditelji drugih struka ( elektro, voda I kanalizacija, strojarski, itd.) dužni su zajedno pregledati plan betoniranja i utvrditi jesu li svi potrebni prodori I ugradnjeni elementi u bet. zidovima pipremljeni I ugrađeni, da se naknadno nebi dodatno otvarali otvori.</t>
  </si>
  <si>
    <t>Izvedba svih radnih fuga uključena je u jediničnu cijenu. Na prekidima betoniranja, tj. na svim radnim fugama obvezna je upotreba “streckmatall-a”, te je isti uključen u jedinične cijene i neće se posebno naplaćivati.</t>
  </si>
  <si>
    <t>Na svim vidljivim bridovima betona, koji se ne žbukaju ili ne oblače, obvezna je upotreba trobridnih trokutastih lajsni, koje su uključene u jedinične cijene i neće se posebno naplaćivati.</t>
  </si>
  <si>
    <t>Obračun se vrši putem građevinske knjige, prema stvarno izvedenoj količini radova m2 oplate, pri čemu se odbijaju svi prazni prostori, otvori, vrata, niše, kučice, dimnjaci, bez obzira na veličinu. Sukladno nacrtima oplate izvode se u oplati svi otvori veći ili jednaki promjeru 10 cm ili veličine 10x10 cm. Bočne špalete otvora obračunavaju se po cijeni m2 osnovne stavke oplate elementa unutar kojeg se predmetni otvor, tj. špaleta nalazi. Nikakve posebne nadoplate neće se priznavati.</t>
  </si>
  <si>
    <t xml:space="preserve"> Restauratorski radovi</t>
  </si>
  <si>
    <t xml:space="preserve">Restauratorske radove smije izvoditi isključivo osoba koja svojim školovanjem i iskustvom u radu osigurava kvalitetu obavljanja posla - samostalni konzervator-restaurator. Radovi se moraju izvoditi prema smjernicama konzervatorske studije, opisima iz troškovnika u elaboratu obnove objekta te uz odredbe predstavnika GZZSKP.
Sanacija dekorativnih elemenata na pročelju obaviti će se čišćenjem i sanacijom na građevini ili restauracijom u radionici. Točan opseg radova i način izvedbe utvrditi će se nakon postavljanja skele, kada će biti moguće na licu mjesta utvrditi stanje svakog pojedinog elementa.
Sanacija na građevini izvesti će se upotrebom štuko mase ili drugog materijala u kojem su izvedeni izvorni elementi i to u slučajevima kada je osnova elemenata zadovoljavajuće čvrstoće, a nedostaju manji dijelovi pojedinog elementa. Upotrebljeni materijal treba imati zadovoljavajuću čvrstoću, otpornost na smrzavanje, vodoodbojnost i paropropusnost. Dograđene dijelove treba imobilizirati pomoću armature iz nehrđajućeg materijala. Elementi koji nedostaju, ili su njihova oštećenja takva da na građevini nije moguća sanacija, zamijeniti će se novima. Po jedan primjerak svakog različitog elementa treba retuširati i po potrebi dograditi dijelove koji nedostaju, kako bi poslužio kao izvornik za izradu kalupa. Potreban broj odljeva izraditi će se u smjesi bijelog cementa i odgovarajućeg punila. Navedena smjesa treba imati zadovoljavajuću čvrstoću, paropropusnost i biti otporna na atmosferske utjecaje. Prilikom punjenja kalupa smjesom za izradu odljeva treba ugraditi i prihvatnu armaturu od nehrđajućeg materijala.
</t>
  </si>
  <si>
    <t>Nakon postavljanja skele, a prije radova otucanja žbuke sa pročelja potrebno je izvršiti analizu žbuke, boje žbuke, te o rezultatu sondi sačiniti tekstualni i slikovni elaborat, te pribaviti mišljenje Ministarstva kulture konzervatorskog odjela u Zagrebu.</t>
  </si>
  <si>
    <t xml:space="preserve">Restaurator je o istražnim radovima dužan sačiniti nalaz – izvještaj i dati ga na mišljenje nadležnom konzervatorskom odjelu radi utvrđivanja vrste materijala za obradu pročelja kao i tona materijala za završnu obradu pročelja. 
Restauratorskim istražnim radovima mora biti obuhvaćeno i uzimanje otisaka (provjera postojećih otisaka) svih profilacija pročelja kao i izrade šablona, crteža i fotodokumentacije o tome. 
</t>
  </si>
  <si>
    <t xml:space="preserve">ZIDARSKI RADOVI </t>
  </si>
  <si>
    <t>Odstupanje od predviđenih dimenzija propisano je projektom.</t>
  </si>
  <si>
    <t>Sve vertikalne i horizontalne plohe moraju biti izvedene i očišćene po završetku radova.</t>
  </si>
  <si>
    <t>U svrhu zaštite susjednih postojećih ili već izvedenih radova i ploha, horizontalnih ili vertikalnih, potrebno je iste na odgovarajući način zaštititi PVC ili PE folijama, ljepenkom, daskama i sl. tako da ne dođe do oštećenja radova ili ploha. Sve navedeno treba uračunati u jediničnu cijenu radova.</t>
  </si>
  <si>
    <t>Razne pomoćne konstrukcije i skele potrebne u toku radova treba obavezno uračunati u jediničnu cijenu, osim gdje je to posebno predviđeno troškovnikom.</t>
  </si>
  <si>
    <t>Izvoditelj je dužan pratiti kvalitetu svih materijala koji se ugrađuju, također i pomoćnih materijala koji se neće ugraditi ali se koriste u toku radova, te u skladu sa Zakonom o građevnim proizvodima (NN 76/13) dokazati da korišteni materijali ispunjava odgovarajući standard. Isto vrijedi i za dokazivanje stručnosti radnika.
Sve troškove oko dobivanja dokumentacije u skladu sa Zakonom o građevnim proizvodima (uključivo i utrošak svih potrebnih materijala za uzorke) izvoditelj treba uračunti u jediničoj cijeni.</t>
  </si>
  <si>
    <t>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</si>
  <si>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 Upotreba skele za visine preko 1,5 m uključena je u jedinične cijene i neće se posebno obračunavati.</t>
  </si>
  <si>
    <t>Spojeve različitih medija (opeka beton ili inst. okno zid) potrebno je rabicirati staklenom mrežicom. Spojeve zidanog zida sa AB konstrukcijom ankerirati armaturom u svakom trećem redu prema uputi statičara.</t>
  </si>
  <si>
    <t>Žbukanje</t>
  </si>
  <si>
    <t xml:space="preserve">Za potrebe žbukanja koristiti omjere : </t>
  </si>
  <si>
    <t>Vapneni mort– za žbukanje zidova i fasade, zidanje zidova ispune i pregradnih zidova debljine ½ opeke i više</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</si>
  <si>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 Ravnost mora biti u skladu sa propisanim tolerantnim odstupanjima, s tim da su mjerodavni uvijek stroži zahtjevi. Skela za visine preko 1,5 m uključena je u jediničnoj cijeni radova.</t>
  </si>
  <si>
    <t>Tip žbuke definiran je stavkama troškovnika.</t>
  </si>
  <si>
    <t>Za unutarnje zidove predviđena je vapnena žbuka. Nanosi se na očvrsli cem. špric u debljin 15 mm. Na spojevima kutova ugraditi kutni profil i obraditi spoj staklenom mrežicom.</t>
  </si>
  <si>
    <t>Zatvaranje prodora i šliceva može se posebno obračunati samo u slučaju ako su isti odštemani u već požbukanim zidovima.</t>
  </si>
  <si>
    <t>Za poravnanje bet. stropova u debljini 2-3 mm koristiti glet masu za beton uz prethodno nanošenje kontakt grunda. Ako je potrebno nanijeti deblji sloj od 5 mm, koristiti betonfiks koji se može nanositi do debljine 20 mm, koji se po nanošenju zafilca spužvastom gladilicom i zagleta.</t>
  </si>
  <si>
    <t xml:space="preserve">Ugradnje </t>
  </si>
  <si>
    <t>ugradnje treba izvoditi prema opisu, nacrtima i propisima. Ako za ugradnje treba dubiti zidove ili stropove, onda se to mora vršiti pažljivo, bez suvišnih oštećenja. Armatura se u tom slučaju kao ni tlačna zona betona ne smije dirati. Kod zidarskih ugradbi nije uračunata izrada ili dobava elemenata koji se ugrađuju, osim kada se to u stavci troškovnika posebno ne traži.</t>
  </si>
  <si>
    <t xml:space="preserve">U jediničnim cijenama treba uračunati sve radove dotične stavke, sa dobavom potrebnog materijala i građevnih dijelova, sve horizontalne i vertikalne transporte i prijenose osnovnog i pomoćnog materijala, do i na gradilištu, sve utovare, istovare i pretovare, sva uskladištenja, te sva potrebna radna snaga i režijski troškovi </t>
  </si>
  <si>
    <t>ESTRIH PODLOGE</t>
  </si>
  <si>
    <t>Cijenom obuhvatiti svo potrebno gradivo i rad za izradu kompletne podloge s tim da će se posebno iskazati cijena za podpodlogu (eks. polistiren, pe folija), a posebno cijena za gradivo i rad završnog sloja.</t>
  </si>
  <si>
    <t xml:space="preserve">Cem. estrih (plivajući pod) izrađuje se nakon što su izrađeni pregradni zidovi. Kod zidova od gipskartonskih ploča upotrebljavati vanjsku ploču impregniranu  grund premazom  na mjestima gdje postoji mogućnost ovlaženja ploče tijekom radova (izrada estriha, postavljanje podnih i zidnih keramičkih i kamenih obloga </t>
  </si>
  <si>
    <t xml:space="preserve">Postupak izrade podloge u svim prostorima je jednak osim što variraju debljine estriha. Priprema i čišćenje podloge uključeno je u jedinične cijene. Prethodno se  kao  zvučnu izolaciju na gotovu AB ploču treba postaviti izolacijski materijal – ekspandirani  polistiren u debljini predviđenoj projektom. </t>
  </si>
  <si>
    <t>Prigušni sloj  potrebito je izvesti i okomito uz  zidove do visine gotovog poda sa pločama ekspandiranog polistirena debljine 1 cm ili sa trakom ethafoam-a, a kod svih prodora kroz podlogu spoj riješiti trajno el. kitom.</t>
  </si>
  <si>
    <t>Kao razdjelnu ravninu između prigušnog sloja i cem. estriha postaviti  tanku PE foliju  koja mora biti odignuta  i uz okomice prigušnog sloja. Preklopi folije moraju u svakom smjeru biti min. 20 cm. Debljina PE folije iznosi 0,02 cm.</t>
  </si>
  <si>
    <t>Površina cementnog estriha mora pokazivati dobru prionljivost bez prisutnosti štetnih sastojaka ( cem. kore, ulja, masnoće, praha i sl. ) Prijanjajuća čvrstoća površine podloga mora biti barem 1,0 N/mm². Tlačna, savijajuća i prijanjajuća čvrstoća trebaju odgovarati očekivanim opterećenjima i namjeni površine. Cementni estih primjeran je za oblaganje kod preostatka vlage najviše  2 %.</t>
  </si>
  <si>
    <t xml:space="preserve">Za gornji plašt, estrih, mora biti primjenjena bet. smjesa od agregata max. veličine zrna do 8 mm, s učešćem frakcije od 0-3 mm do max. 30 % težinskih postotaka. </t>
  </si>
  <si>
    <t>Cem. estrih potrebno je armirati polipropilenskim vlaknima u tež. omjeru po naputku proizvođača za C 25/30 (MB  30). Primjenom ovih vlakana izbjegava se posebna izrada dilatacijskih razdjelnica, a podloga je lakša za izvođenje. Formiranje radnih i dilatacijskih razdjelnica uključeno je u jediničnoj cijeni estriha. Razdjelnice formirati odmah nakon izvedbe na potrebnim razmacima i na prelazima gdje je to neophodno – npr. vrata, itd.</t>
  </si>
  <si>
    <t>Sve pukotine koje se pojave mimo izrađenih razdjelnica dužan je sanirati izvođač estriha o svom trošku, zarezivanjem estriha poprečno na fugu pod kutem od 45º, te ugradnjom čeličnih rebrastih tipli u epoksidnoj smoli. Navedena sanacija ne smije imati odstupanja od postojeće površine estriha.</t>
  </si>
  <si>
    <t>Završnu površinu estriha dobro strojno zagladiti da je pripravna za izravno postavljanje završne obloge. Ravnost mora biti u skladu sa propisanim tolerantnim odstupanjima, odnosno  na duljini 5,0 m može odstupati do 0,2 cm, a poprečni pad najviše do 0,1 %. Izrada estriha u padu uključena je u jediničnu cijenu</t>
  </si>
  <si>
    <t>Po završetku plivajućeg poda od cem. estriha potrebno je zapisnički preuzeti izvedenu podlogu i to tako da budu prisutni nadzorni inženjer, izvoditelj estrih podloge i podopolagač završnog sloja. U slučaju da se mjerenjem utvrde neravnine veće od odzvoljenih odstupanja, poravnanje izvršiti samonivelirajućim masama  tiksotropnim izravnavajućim mortom s ultrabrzim vezanjem za izravnavanje i saniranje lokalnih neravnina podova i stubišta (spremnim za daljnju obradu nakona 4 sata ). U slučaju pukotina neophodno je izvesti sanaciju istih kao što je gore navedeno. Poravnanje i sanacija pukotina ide na teret izvođača cem. estriha.</t>
  </si>
  <si>
    <t>FASADERSKI RADOVI</t>
  </si>
  <si>
    <t>OPĆENITO</t>
  </si>
  <si>
    <t>Obloge krova i pročelja, kao i limarske radove valja nuditi prema razrađenim sustavima specijaliziranih proizvođača, poštujući u svemu zahtjeve iz ovog opisa i opisa stavaka troškovnika.</t>
  </si>
  <si>
    <t>Svaka stavka ovog troškovnika za ponudu i izvedbu  krova i pročelja obuhvaća:</t>
  </si>
  <si>
    <t>izradu radioničke tehničke dokumentacije i proračuna, te prikazanih detalja sustava na što treba obvezno dobiti suglasnost nadzornog inženjera i projektanta.</t>
  </si>
  <si>
    <t xml:space="preserve">dobavu, izradu i montažu svih nosivih, termoizolacijskih, hidroizolacijskih i pokrovnih dijelova pročelja i krova, do potpune gotovosti i funkcionalnosti. </t>
  </si>
  <si>
    <t>sve potrebne opšave, okape, obrube otvora i bridova, te završne profile</t>
  </si>
  <si>
    <t>sva potrebna brtvljenja</t>
  </si>
  <si>
    <t>sav osnovni, pomoćni i pričvrsni materijal</t>
  </si>
  <si>
    <t>potpunu antikorozivnu zaštitu svih ugrađenih elemenata</t>
  </si>
  <si>
    <t>završnu obradu vidljivih elemenata plastificiranjem ili dvokomponentnim napečenim lakom u boji po RAL ton karti, navedenoj u opisu stavke.</t>
  </si>
  <si>
    <t>sve potrebne pomične skele i podeste</t>
  </si>
  <si>
    <t>sav transport: vanjski, u radionici i na gradilištu</t>
  </si>
  <si>
    <t>što dulju garanciju na izvedene radove i ugrađeni materijal</t>
  </si>
  <si>
    <t>Projektnim rješenjem i izvedbom mora se osigurati :</t>
  </si>
  <si>
    <t>stalna stabilnost svih elemenata</t>
  </si>
  <si>
    <t>stalna nepropusnost atmosferilija kao kiša,snijeg,vjetar i sl.</t>
  </si>
  <si>
    <t>izvedba bez mogućnosti pojave toplinskih mostova</t>
  </si>
  <si>
    <t>odvajanje različitih vrsta metala zbog  sprečavanja elektrolize</t>
  </si>
  <si>
    <t>omogućavanje rada elemenata krova i pročelja, bez pojave toplinskih mostova ili slabljenja brtvljenja</t>
  </si>
  <si>
    <t>Sav ugrađeni materijal mora odgovarati zahtjevima ove tehničke dokumentacije i mora biti pravovaljano atestiran.</t>
  </si>
  <si>
    <t>Obračun po m2  površina pročelja i krova, kako je opisano u stavkama troškovnika, bez odbijanja otvora, uključivo  potkonstrukciju za prozore, obradu svih špaleta, opšava, okapa, uglova i sl.</t>
  </si>
  <si>
    <t>Jedinična cijena m2 površine obuhvaća sve gore opisane elemente.</t>
  </si>
  <si>
    <t>TESARSKI RADOVI</t>
  </si>
  <si>
    <t>Konstrukcije i oplate</t>
  </si>
  <si>
    <t>Izvođač radova dužan je preuzete radove izvesti po opisu troškovnika, projektu, te uzancama struke, u skladu s važećim tehničkim propisima.</t>
  </si>
  <si>
    <t xml:space="preserve">Obrada građe za tesarske radove vrši se pomoću mehanizacije na pilanama ili gradilištima. Građu na gradilištu treba zaštititi od vlage i ne deponirati je na mjesta predviđenom za krojenje građe. Mjesto za krojenje građe planirati do najveće udaljenosti 30,0 metara od mjesta ugrađivanja, kao uzdignuti pod na kojem će se vršiti crtanje i krojenje, a s jedne i druge strane podići nadstrešnice za smještaj neobrađene i skrojene građe. </t>
  </si>
  <si>
    <t>Obračun i detaljan opis radova prema tehničkim uvjetima za tesarske radove. Ovi uvjeti se mijenjaju ili dopunjuju pojedinim stavkama troškovnika.</t>
  </si>
  <si>
    <t>Jedinična cijena treba sadržavati:</t>
  </si>
  <si>
    <t>uzimanje mjera za izvođenje i obračune,</t>
  </si>
  <si>
    <t>sav materijal, uključujući pomoćni i vezni (čel.papuče, vijci itd.),</t>
  </si>
  <si>
    <t>dobava materijala, te unutarnji transport do mjesta ugradnje,</t>
  </si>
  <si>
    <t>sav rad,</t>
  </si>
  <si>
    <t>zaštita na radu,</t>
  </si>
  <si>
    <t>poravak štete na svojim i tuđim radovima,</t>
  </si>
  <si>
    <t>uklanjanje svih ostataka i čišćenje,</t>
  </si>
  <si>
    <t>zaštita izvedenih radova,</t>
  </si>
  <si>
    <t>sva potrebna ispitivanja i atesti,</t>
  </si>
  <si>
    <t>eventualni statički obračun za skele i druge pomoćne konstrukcije.</t>
  </si>
  <si>
    <t>OPĆI  UVJETI</t>
  </si>
  <si>
    <t>Oplate moraju biti izvedene točno po mjerama označenim u crtežima za konstrukcije koje će se betonirati. Izvedene oplate moraju biti sposobne da podnesu predviđeno opterećenje, moraju biti stabilne, otporne, ukrućene i dovoljno poduprte da se ne bi izvile, ili popustile u ma kom pravcu. Unutrašnja površina oplate mora biti čista i ravna. Oplate moraju biti izvedene tako da se mogu skidati lako, bez potresa i oštećenja konstrukcije. Za oplate greda, ploča, sitnorebričastih stropova, stubišta, likova, kupola, svodova sa visinom podupiranja iznad 6 m,  primjeniti nosive skele koje se posebno obračunavaju.</t>
  </si>
  <si>
    <t>OPIS RADA</t>
  </si>
  <si>
    <t>Izvedba oplate u radionici i prijevoz oplate iz radionice do deponija na gradilištu i horizontalni  i vertikalni  prijenos od deponija do mjesta ugradnje.</t>
  </si>
  <si>
    <t>Ili izrada oplate na gradilištu i horizontalni i vertikalni prijenos od deponija do mjesta ugradnje,</t>
  </si>
  <si>
    <t>Ili izrada oplate na mjestu ugradnje i horizontalni i vertikalni prijenos od deponija do mjesta ugradnje,</t>
  </si>
  <si>
    <t>Postava oplate na mjestu ugradnje sa podupiranjem i vezivanjem oplate,</t>
  </si>
  <si>
    <t>Skidanje oplate,</t>
  </si>
  <si>
    <t>Čišćenje oplate i vađenje čavala, prijenos na deponiju i sortiranje.</t>
  </si>
  <si>
    <t>Izvedba svih pripremnih i pomoćnih radova kao:</t>
  </si>
  <si>
    <t>radova po odredbama važećih propisa zaštite na radu,</t>
  </si>
  <si>
    <t>uzimanje mjera na gradnji,</t>
  </si>
  <si>
    <t>postavljanje, premještanje i skidanje pomoćnih pokretnih skela potrebnih za izradu oplate,</t>
  </si>
  <si>
    <t>odabiranje građe na deponiju,</t>
  </si>
  <si>
    <t>čišćenje radnog mjesta i prijenos otpadaka na deponiju.</t>
  </si>
  <si>
    <t>NAČIN OBRAČUNA:</t>
  </si>
  <si>
    <t>Oplata vijenaca obračunava se po m2 vijenca mjereno po vanjskom rubu.</t>
  </si>
  <si>
    <t>Cijena oplate obračunata je u svakoj stavci betonskih i armirano-betonskih radova, a izvodi se prema ovim uvjetima.</t>
  </si>
  <si>
    <t>DRVENE KONSTRUKCIJE</t>
  </si>
  <si>
    <t>ZAŠTITA DRVETA U KONSTRUKCIJAMA</t>
  </si>
  <si>
    <t>ZAŠTITA FUNGICIDNIM I INSEKTICIDNIM SREDSTVIMA
Prije izvođenja zaštite građevinskog drveta mora se svaki element potpuno završiti (bez okova), a poslije provedene zaštite nije dozvoljena nikakva dodatna obrada.
Obavezno prije premazivanja očistiti građu od prašine, masnoća, prljavštine do stupnja da bude potpuno čist. Ukoliko je drvo ispucalo treba pukotine naročito dobro natopiti zaštitnim sredstvom. Premazivanje čelnih strana drveta dozvoljeno je samo sredstvima koja ne sprečavaju cirkulaciju zraka. Vrsta zaštitnog sredstva u pravilu se ne propisuje ali isti mora imati tražena svojstva. Drveni elementi iznad otvorenog trijema dodatno de se zaštiti i mehanički kako elementi konstrukcije ne bi direktno bili izloženi utjecaju atmosferilija. Način zaštite propisani su projektom.
Oslanjanje drvenih nosača na zidove i stupove izvest će se preko podmetača (tvrdo drvo), a sve ostale površine su ventilirane.</t>
  </si>
  <si>
    <t xml:space="preserve">MJERE ZAŠTITE PRI IZRADI I UGRADNJI
Vanjske površine nosača moraju biti obrađene do onog stupnja finoće koji omogućuje brzo oticanje kondenzata, kvalitetnije nanošenje vanjske zaštite i veću otpornost na zapaljivost. lz istih razloga rubovi nosača moraju se blago zaobliti.
Nosači od lameliranog Iijepljenog drveta, izloženi uvjetima nagle promjene vlažnosti i temperature, moraju se izraditi od drveta sa nižim postotkom vlažnosti, sa odgovarajućim Ijepilom za ove uvjete i tanjim lamelama. Nosači namijenjeni za ovakve uvjete ne smiju u toku transporta i uskladištenja biti izloženi mogućim značajnim promjenama vlage u drvetu. Izjednačavanje vlage i temperature zraka ambijenta u kojem je konstrukcija mora u početnoj fazi biti postepeno i u granicama stupnja vlažnosti. Ukoliko pored svih poduzetih mjera dođe do pucanja drveta u lamelama, nužno je ove zatvoriti, i to tako da ne dođe do njihovih ponovnih otvaranja.
</t>
  </si>
  <si>
    <t xml:space="preserve">VEZE I NASTAVCI
Svi materijali upotrijebljeni za izradu veza i nastavaka moraju imati karakteristike u skladu s projektom uz odgovarajuću dokumentaciju u skladu sa Zakonom o građevnim proizvodima (NN 76/13), te biti izvedeni točno prema detaljima iz projekta. Za tipske dijelove spojeva kao čavli, vijci, moždanici, tipske metalne papuče i dr. izvoditelj također mora pribaviti certifikate o sukladnosti s deklariranim svojstvima. Svi metalni dijelovi upotrijebljeni za izradu spojeva moraju biti u pocinčanoj izvedbi.
Kontrola izrade spojeva mora obuhvatiti:
- vrstu spajala,
- broj spajala (vijaka, moždanika itd.) veličinu rupa, ispravnost probušenja, razmake i udaljenosti od krajeva i rubova rascijepljenost.
Također potrebno je osigurati naknadno pritezanje za sve spojeve u kojima se koriste vijci. Ovo pritezanje izvodi se prve, treće, desete i dalje svakih deset godina.
</t>
  </si>
  <si>
    <t xml:space="preserve">TRANSPORT I MONTAŽA
Nakon izrade drvene konstrukcije ista se mora transportirati do gradilišta i montirati na projektom predviđeno mjesto. Da ne bi došlo do nedopuštenih naprezanja u konstrukciji za vrijeme transporta i montaže, Ili nedopuštenih deformacija odn. oštećenja izvoditelj mora izraditi PLAN TRANSPORTA I PLAN MONTAZE.
Planom transporta drvene konstrukcije prikazuje se i opisuje način transporta, pri čemu se mora dokazati da naprezanje i deformacije za vrijeme transporta ne prelaze dopuštene vrijednosti, uzimajući u obzir dinamičko djelovanje. Dokaz treba provesti sa dinamičkim faktorom.
Osim toga iz transportnog plana mora biti vidljiv način osiguranja stabilnosti drvene konstrukcije protiv prevrtanja u toku transporta. Nosači se, po pravilu, moraju transportirati u istom položaju u kome će biti i ugrađeni (obično vertikalno). Nosači se ne smiju transportirati u horizontalnom položaju ako takav položaj nije statički uzet u proračun i ako nosači u tom položaju neće biti postavljeni na dovoljno krutu podlogu koja treba spriječiti štetno ponašanje nosača u transportu. Transportni put mora biti utvrđen, pri čemu se mora voditi računa o minimalnim radijusima krivina, kao i o postojećim gabaritima na putu transporta. Elementi koji za vrijeme transporta imaju naprezanja suprotna onima u eksploataciji, moraju biti za vrijeme transporta tako osigurani da raspored naprezanja u poprečnim presjecima bude u skladu sa eksploatacijskim rasporedom napona. Pri utovaru, transportu i istovaru moraju se provesti takva osiguranja da ne dođe do oštećenja ili mjestimičnog utiskivanja elemenata konstrukcije. Pri promjeni plana transporta mora se izraditi novi plan transporta s odgovarajućim proračunima.
</t>
  </si>
  <si>
    <t>Podacima u planu montaže dokazuje se da odabranim načinom montaže neće doći do prekoračenja montažnih naprezanja i deformacija u elementima konstrukcije odnosno konstrukcije kao cjeline, kao i da za vrijeme montaže da neće doći do gubitka stabilnosti elemenata konstrukcije. Da bi se izbjegla utiskivanja, odnosno sva oštećenja površine elemenata konstrukcije, podizanje elemenata konstrukcije, odnosno cijele konstrukcije izvršiti će se uz adekvatnu zaštitu mjesta prihvaćanja. Elementi koji za vrijeme montaže imaju naprezanja suprotna onima u eksploataciji moraju za vrijeme montaže biti tako osigurani da raspored naprezanja u poprečnim presjecima bude u skladu sa eksploatacijskim rasporedom naprezanja. Pri promjeni plana montaže mora se izraditi novi plan montaže s odgovarajućim proračunima.
Prije izvođenja elemenata drvene konstrukcije izvođač mora:
- pregledati svaku otpremnicu i oznaku na drvenim proizvodima, mehaničkim spajalima, ljepilima, zaštitnim sredstvima i drugima građevnim proizvodima, koji se koriste,
- vizualno kontrolirati drvne proizvode, ambalažu mehaničkih spajala, ljepila, zaštitnih sredstava i ambalaže ostalih građevnih proizvoda da se utvrde moguća oštećenja,
- utvrditi sadržaj vode drvnih proizvoda</t>
  </si>
  <si>
    <t>Prilikom transporta do gradilišta i po gradilištu te prilikom montaže potrebno je u svemu se pridržavati zahtjeva iz projekta drvene konstrukcije i osigurati da se drvni proizvodi ne dovedu u položaj neusklađen s projektom koji bi mogao prouzročiti prekoračenje naprezanja u odnosu na ona u eksploataciji, gubitak stabilnosti elemenata ili prevrtanje.
Krojenje drvnih proizvoda radi se u pravilu na zato pripremljenoj i natkrivenoj podlozi odnosno stolu, na kojem je nacrtana konstrukcija sa svim detaljima i nadvišenjima u prirodnoj veličini uz primjenu preciznih alata.
Iznimno u slučaju jednostavnih elemenata kod elemenata drvene konstrukcije čiji se pojedini dijelovi mogu spojiti istovremeno u konačnom položaju, podloga na kojoj se krojenje drvnih proizvoda radi ne mora imati na sebi nacrtanu konstrukciju u prirodnoj veličini.
Prilikom krojenja drvnih proizvoda, preostali dijelovi koji će se ugraditi moraju biti nakon krojenja primjereno uskladišteni i tako označeni da ne dođe u sumnju o kojoj vrsti i kojem razredu proizvoda se radi.
Rupe, utori i zarezi za spajala moraju biti izvedeni s takvom preciznošću da se osiguraju projektom predviđena svojstva spoja, smatra se da je navedeni uvjet ispunjen ako se rupe za spajala izvode istovremeno na svim elementima istog spoja privremeno složenim u konačni položaj.
ugradnja spajala provodi se u takvom privremenom položaju elemenata konstrukcije kojim se osigurava projektirano nadvišenje.</t>
  </si>
  <si>
    <t>Tijekom izvođenja drvena konstrukcija mora biti osigurana od opterećenja prouzročenih samom izvedbom kao i od utjecaja vjetra ili nedovršenosti konstrukcije u skladu s projektom drvene konstrukcije.
Sva se privremena učvršćenja i pridržanja moraju ostaviti u drvenoj konstrukciji dok drvena konstrukcija ne bude izvedena do onog stupnja koji dopušta njihovo sigurno uklanjanje.
Rukovanje, skladištenje i zaštita drvene konstrukcije treba biti u skladu sa zahtjevima iz projekta drvene konstrukcije i odgovarajućim tehničkim specifikacijama za drvene konstrukcije.
Izvođač mora prije početka ugradnje u drvenu konstrukciju provjeriti je li izrađeni, odnosno proizvedeni, drveni element u skladu sa zahtjevima iz projekta drvene konstrukcije te je li tijekom rukovanja i skladištenja drvenog elementa došlo do njegovog oštećenja, deformiranja ili druge promjene koja bi bila od utjecaja na tehnička svojstva drvene konstrukcije.</t>
  </si>
  <si>
    <t>Nadzorni inženjer neposredno prije ugradnje drvenih elemenata u drvenu konstrukciju mora:
- provjeriti da li je za drveni element, izrađen prema projektu drvene konstrukcije, dokazana njegova uporabljivost u skladu s projektom
- provjeriti postoji li za drveni element proizveden prema tehničkoj specifikaciji isprava o sukladnosti te da li je drveni element  u skladu s projektom drvene konstrukcije 
- provjeriti da li je drveni element postavljen u skladu s projektom drvene konstrukcije, odnosno s tehničkom uputom za ugradnju i uporabu
- dokumentirati nalaze svih provedenih provjera zapisom u građevinski dnevnik.
Proizvođač lijepljenog lameliranog drva u svojoj tvornici mora angažirati ovlaštenog inženjera građevinarstva koji će utvrditi da je je lijepljeno lamelirano drvo izrađeno u klasi kvalitete i dimenzijama propisanima u projektu.</t>
  </si>
  <si>
    <t>B.  OBRTNIČKI RADOVI</t>
  </si>
  <si>
    <t xml:space="preserve">OPĆI TEHNIČKI UVJETI ZA IZVEDBU ZAVRŠNIH RADOVA U ZGRADARSTVU </t>
  </si>
  <si>
    <t>SADRŽAJ:</t>
  </si>
  <si>
    <t>kontrolna ispitivanja</t>
  </si>
  <si>
    <t>obvezujuće odredbe odgovarajućih pravilnika ili normi</t>
  </si>
  <si>
    <t>upis u građevinski dnevnik</t>
  </si>
  <si>
    <t>pregled izvedenih radova</t>
  </si>
  <si>
    <t xml:space="preserve">DOKAZ KVALITETE </t>
  </si>
  <si>
    <t>ISPITIVANJE I ATESTIRANJE MATERIJALA PRIJE UGRADNJE</t>
  </si>
  <si>
    <t>Izvoditelj građevine mora za sve materijale građevinsko završnih radova koje ugrađuje pribaviti:</t>
  </si>
  <si>
    <t>izvješće o ispitivanju općih svojstava tih materijala ili ateste (certifikate) sukladnosti (čl.17 ZOGa),</t>
  </si>
  <si>
    <t>izvješće o ispitivanju koeficijenta toplinske vodljivosti za sve ugrađene toplinsko izolacijske materijale.</t>
  </si>
  <si>
    <t>izvješće o ispitivanju faktora otpora difuziji vodene pare za sve ugrađene materijale.</t>
  </si>
  <si>
    <t>dokument iz kojih proizlazi na građevini zadovoljavaju postojeće postojeće propise i eventualne dodatne zahtjeve iz projekta, odnosno da je podoban za predviđenu ugradnju</t>
  </si>
  <si>
    <t>izvješće o ispitivanju vodonepropusnosti, propusnosti zraka, koeficijenta prolaza topline "u" i vrijednosti zvučne izolacije ugrađenih prozora i balkonskih vrata.</t>
  </si>
  <si>
    <t>ISPITIVANJA NA GOTOVOJ GRAĐEVINI</t>
  </si>
  <si>
    <t>Izvoditelj radova dužan je za izvedenu građevinu pribaviti od registrirane institucije:</t>
  </si>
  <si>
    <t>izvješće o ispitivanju zvučne izolacije pregradnih građevinskih elemenata gotove građevine</t>
  </si>
  <si>
    <t>izvješće o ispitivanju razine buke u boravišnim prostorijama gotove građevine</t>
  </si>
  <si>
    <t xml:space="preserve">izvješće o ispitivanju zračne propustljivosti prostorije ili grupe prostorija gotove građevine </t>
  </si>
  <si>
    <t>eventualno i druge dokumente ovisno o zahtjevima iz projekta</t>
  </si>
  <si>
    <t>U pogledu akustičnih svojstava, za radne prostorije do 30 jedinica ispituje se najmanje 1 jedinica u svakoj  grupi i to na:</t>
  </si>
  <si>
    <t>zvučnu izolaciju zidova između prostora razne namjene i prema stubištu, zvučnu izolaciju stropova između prostora razne namjene</t>
  </si>
  <si>
    <t>izolaciju od zvuka nastalog udarom</t>
  </si>
  <si>
    <t>Ispitivanje se provode za svaku različitu konstrukciju zida i stropa kao i svaku različitu funkciju susjednih prostorija.</t>
  </si>
  <si>
    <t>Isto tako za sve radove gdje je to neophodno, a na traženje nadzora i naručitelja, izvoditelj ima obvezu ugradnje oglednih uzoraka u mjerilu 1:1. Temeljem odobrenog oglednog uzorka vrši se izvedba radova u utvrđenoj kvaliteti, te se preuzimanje i kontrola izvedenih radova obavlja uspoređivanjem sa kvalitetom i načinom ugradnje odobrenog oglednog uzorka. Ove radnje ponuditelj/izvoditelj će obaviti bez posebne naknade.</t>
  </si>
  <si>
    <t>UPIS U GRAĐEVINSKI DNEVNIK</t>
  </si>
  <si>
    <t>Osobita pozornost upisa ovlaštenih osoba glede:</t>
  </si>
  <si>
    <t>vremenskih i drugih uvjeta</t>
  </si>
  <si>
    <t>kvalitete i stanja pojedinih podloga prije nastavka izvođenja završnih radova</t>
  </si>
  <si>
    <t>utvrđenih nedostataka i naloge za njihova otklanjanja</t>
  </si>
  <si>
    <t>rezultata naknadnih ispitivanja</t>
  </si>
  <si>
    <t>preuzimanje izvedenih radova</t>
  </si>
  <si>
    <t>PREGLED U TIJEKU IZVOĐENJA ZAVRŠNIH RADOVA</t>
  </si>
  <si>
    <t>Osobitu pozornost potrebno je obratiti na stanje podloga i metalnih površina.</t>
  </si>
  <si>
    <t xml:space="preserve">Svaka faza izvođenja završnih slojeva na fasadnoj oblozi evidentira se upisom u građevinski dnevnik. </t>
  </si>
  <si>
    <t>Nadalje treba provjeriti:</t>
  </si>
  <si>
    <t>da li je veličina spojnica i dilatacija odobrenih u projektu odgovara max. povremenim deformacijama konstrukcije</t>
  </si>
  <si>
    <t>da li se kod velikih obloženih fasadnih površina toplinski koeficijenti rastezanja obloge i konstrukcije podudaraju</t>
  </si>
  <si>
    <t>IZVOĐENJE RADOVA OBLAGANJA</t>
  </si>
  <si>
    <t>Oblaganje zidova, stropova, podova i fasada izvodi se prema opisu radova iz projekta, glede postizanja uvjeta Zakona o gradnji</t>
  </si>
  <si>
    <t>IZOLATERSKI RADOVI</t>
  </si>
  <si>
    <t>Kod izrade hidroizolacije treba se u potpunosti pridržavati uputstva proizvođača materijala, kako u pogledu pripreme podloge, svih faza rada, zaštite izvedene izolacije, te uvjeta rada (atmosferskih prilika, temperatura i sl.). Kod pripreme podloge za sve vrste izolacija potrebno je površinu zida ili poda dobro očistiti od svih nečistoća, prašine, krhotina i masnoća, a eventualne veće neravnine kod betonskih površina zapuniti mortom za izravnanje.</t>
  </si>
  <si>
    <t>LIMARSKI RADOVI</t>
  </si>
  <si>
    <t>Izvođač je dužan prije početka radova provjeriti sve građevinske elemente na koje ili za koje se se pričvršćuje limarija i pismeno dostaviti naručitelju svoje primjedbe u vezi eventualnih nedostataka posebno u slučaju: neodgovarajućeg izbora projektiranog materijala i loše riješenog načina vezivanja limarije za građevinske radove.</t>
  </si>
  <si>
    <t xml:space="preserve">Dijelovi različitog materijala ne smiju se dodirivati jer bi uslijed toga moglo doći do korozije. </t>
  </si>
  <si>
    <t>Limarske radove izvesti prema opisu u troškovniku, uz eventualne korekcije projektom predviđenih razvijenih širina i opisa detalja po izmjeri na licu mjesta. Radove izvoditi po pravilima struke i primjenjujući važeće opće i posebne tehničke propise i norme.</t>
  </si>
  <si>
    <t>Svi ostali materijali koji nisu obuhvaćeni normama moraju imati certifikate od za to ovlaštenih institucija.</t>
  </si>
  <si>
    <t>Svi limarski elementi predviđeni su od Al plastificiranog lima.</t>
  </si>
  <si>
    <t>Konzole - nosače opšava, žljebova i cijevi izvesti iz pocinčanog željeza.</t>
  </si>
  <si>
    <t>Lim koji naliježe na betonsku podlogu, drvo, žbuku ili na podlogu od opeke mora biti podložen sa krovnom ljepenkom čija su dobava i postava uključene u cijenu</t>
  </si>
  <si>
    <t>Kod spajanja raznih vrsta materijala treba na pogodan način izvesti izolaciju (premaz, izol.traka i sl.) da ne dođe do galvanskog elektriciteta.</t>
  </si>
  <si>
    <t>Sastav i učvršćenja moraju biti tako izvedeni da elementi pri temperaturnim promjenama mogu nesmetano dilatirati, a da pri tome ostanu nepropusni. Moraju se osigurati od oštećenja koje može izazvati vjetar i sl.</t>
  </si>
  <si>
    <t>Ako je opis koje stavke ponuđaču nejasan, treba pravovremeno, prije predaje ponude, tražiti objašnjenje od naručitelja. Eventualne izmjene materijala te načina izvedbe tokom gradnje mogu se izvršiti isključivo s nadzornim inženjerom. Sve višeradnje koje neće biti na taj način utvrđivane, neće se priznati u obračun.</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</si>
  <si>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</si>
  <si>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Način izvedbe i ugradnje, te obračun u svemu po jedinici mjere u troškovniku i stvarno izvedenim količinama na gradilištu.</t>
  </si>
  <si>
    <t>sav rad uključivo i uzimanje mjere na gradnji za izvedbu i obračun,</t>
  </si>
  <si>
    <t>sav materijal uključivo pomoćni te pričvrsni materijal,</t>
  </si>
  <si>
    <t>sav rad na gradnji i u radionici,</t>
  </si>
  <si>
    <t>sav transport i uskladištenje materijala,</t>
  </si>
  <si>
    <t>čišćenje i miniziranje željeznih dijelova</t>
  </si>
  <si>
    <t>dobavu i polaganje podložne ljepenke,</t>
  </si>
  <si>
    <t>ugradnju limarije upucavanjem,</t>
  </si>
  <si>
    <t>potrebne platforme, pokretnu skelu za montažu, kuke, užad, ljestve,</t>
  </si>
  <si>
    <t>ugradnju u ziđe ili sl. potrebnih obujmica, slivnika i sl.,</t>
  </si>
  <si>
    <t>čišćenje od otpadaka nakon izvršenih radova,</t>
  </si>
  <si>
    <t>zaštitu izvedenih radova do primopredaje.</t>
  </si>
  <si>
    <t>Ovi opći i posebni uvjeti mijenjaju se ili nadopunjuju opisom pojedinih stavki troškovnika</t>
  </si>
  <si>
    <t>GIPSARSKO – MONTAŽERSKI RADOVI</t>
  </si>
  <si>
    <t>Svi materijali za spuštene stropove ili pregradne stijene i obloge moraju biti prvoklasni, moraju odgovarati važećim standardima i moraju posjedovati ateste a svi radovi moraju se izvoditi prema uputama proizvođača elemenata od kojih se radovi izvode.</t>
  </si>
  <si>
    <t>Ploče koje se ugrađuju su standardnih dimenzija 200 / 125 cm. Spojevi ploča moraju se prekriti trakama od staklenog voala i zagladiti propisanom glet masom. Rubovi ploča gdje je potrebno osiguranje od oštećenja, ojačavaju se kant al. perforiranim profilima, te se gletaju. Po završetku gletanja površine treba prebrusiti finim brusnim papirom tako da plohe budu potpuno glatke i vez vidljivih tragova spajanja i sl. Spoj sa zidom ili vertikalnim plohama stropa mora biti zapunjen akrilnim kitom.</t>
  </si>
  <si>
    <t>Kod izvođenja radova potrebno je pridržavati se svih uputa proizvođača naročito glede uskladištenja ploča i uvjeta temperature i vlažnosti zraka prostora u kojima će se  vršiti ugradnja ( temp. Od 11-35 stupnjeva i rel. vlažnost zraka do 70% ). Prije početka ugradnje ploče treba donijeti u prostor u koji se ugrađuju min. 24 sata ranije da bi se prilagodile mikroklimatskim uvjetima.</t>
  </si>
  <si>
    <t>Montaža podkonstrukcije za pregradne zidove započinje prije izrade estriha. Pregradni zidovi moraju imati traženo prigušenje zvuka, sa ugradbom min. 5 cm mineralne vune tež. 50 kg/m² unutar zida. Obavezno je brtvljenje sudarnih spojnica uz zidove, strop i pod brtvenom trakom. Izvedba prema detaljima proizvođača. Po završetku je potrebno o trošku izvoditelja radova zatražiti ispitivanje prigušenja zvuka od ovlaštene pravne osobe uz predočenje rezultata mjerenja ( atest ).</t>
  </si>
  <si>
    <t>Montažni zidovi od gipskartonskih ploča</t>
  </si>
  <si>
    <t>Montažni zidovi se izvode od podkonstrukcije - nosivih CW profila od pocinčanog lima debljine 0,7 mm presjeka 50/75/100 mm na maksimalnom razmaku 41,7 - 62,5 cm (ako stavkom nije drugačije naznačeno) te s donjim i gornjim UW-profilom. Između profila se umeće mineralna vuna i osigurava se od micanja. Kod spoja sa zidom, stropom ili podom na profile se nanosi brtvena masa, a posebno i temeljito kod zahtjeva za zaštitu od buke. Sve rubne profile na spojevima s podom, stropom i sa zidovima treba učvrstiti odgovarajućim učvrsnim elementima. Učvrsni element za masivni zid, pod ili strop je tipla s vijkom. Za ostale priključne površine koriste se učvrsna sredstva koja odgovaraju podlozi. Sve profile koji su u dodiru s bočnim zidovima i s podom odn. stropom treba prije montaže obložiti samoljepivom PE brtvenom trakom odgovarajuće širine.</t>
  </si>
  <si>
    <t>Na potkonstrukciju se obostrano pričvršćuju gipskartonske ploče prema opisu u stavci pomoću tzv. vijaka za brzu ugradnju. Kod višeslojnog oblaganja spojevi donjih slojeva GK ploča se samo zapunjavaju a spojevi gornjeg sloja se završno obrađuju gletanjem kako je već opisano. Nakon obrade spojeva završno čitavu površinu pregletati smjesom za izravnanje što ulazi u stavku, tako da su zidovi potpuno pripremljeni za ličenje ili oblaganje keramičkim pločicama. Kod neprekidnih zidova potrebno je u razmaku od 15-20 m ugraditi dilatacijske spojeve. Kod neprekidnih zidnih obloga potrebno je u razmaku od ca.10 m ugraditi dilatacijske spojeve.</t>
  </si>
  <si>
    <t>Spušteni stropovi od gipskartonskih ploča</t>
  </si>
  <si>
    <t>Spušteni strop izradit će se kao glatki kontinuirani s vodoravnim neprekinutim podgledom iz ploča na čeličnoj, pokrivenoj potkonstrukciji (sastoji se iz nosive i montažne potkonstrukcije iz pocinčanih profila) koja se ovjesnim elementima učvršćuje za nosivi strop.</t>
  </si>
  <si>
    <t>Podkonstrukcija se izrađuje od CD profila 60x27 u jednoj razini ili iz nosivih i montažnih profila u dvije razine, od pocinčanog lima debljine 0,7 mm i posebnih vješača koji se vijcima s tiplima pričvršćuju o stropnu konstrukciju ( anker fix ovjes sa žicom ili nonius ovjesni element ). Nosivi profili su na razmaku od 75 -100 cm, ovješeni na maksimalnom razmaku od 60 - 90 cm. Na nosive profile dolaze montažni na maksimalnom razmaku od 40-62,5 cm.</t>
  </si>
  <si>
    <t>Spoj stropa sa zidom izvesti UD profilima. Učvršćenje izvesti pogodnim sredstvima ovisno o materijalu zida.</t>
  </si>
  <si>
    <t>Kod izvedbe konstrukcija od GK ploča potrebno se držati svih uputa proizvođača, naročito glede uskladištenja ploča i uvjeta temperature i vlažnosti zraka prostora u kojima će se izvoditi spušteni strop Prije izvedbe stropa ploče moraju biti na mjestu ugradnje najmanje 24 sata ranije, da bi se prilagodile mikroklimatskim uvjetima prostora. S polaganjem se može započeti tek kad su završeni svi radovi žbukanja, estriha i sl. te su dovoljno suhi, nakon ugradnje prozora, montaže grijanja i svih instalacija koje dolaze unutar stropa. Ljeti je potrebno osigurati prozračivanje, a zimi za montažu treba biti uključeno grijanje. Za učvršćenje tereta na GK konstrukciju treba primjeniti specijalna pričvrsna sredstva te se pridržavati uputa o max opterećenju. Mjesta na kojima je predviđena ugradnja rasvjetnih tijela, potrebno je u konstrukciji ojačati profilima, kako bi se lampe učvrstiti na strop.</t>
  </si>
  <si>
    <t>U jediničnoj cijeni sadržano je:</t>
  </si>
  <si>
    <t>sav materijal, dobava i uskladištenje, te unutarnji transporti</t>
  </si>
  <si>
    <t>sav rad opisan u stavci</t>
  </si>
  <si>
    <t xml:space="preserve">čišćenje svakodnevno i po završenom radu uključivo odvoz viška materijala na gradsku planirku </t>
  </si>
  <si>
    <t>popravci štete na vlastitom ili drugim radovima učinjeni iz nepažnje</t>
  </si>
  <si>
    <t>troškovi zaštite na radu i troškovi atesta</t>
  </si>
  <si>
    <t>Razred vatrootpornosti:</t>
  </si>
  <si>
    <t>Radovi za prilagodbu na instalacijske i ugradnjene dijelove, koji su ugrađeni prije oblaganja, posebno se ne obračunava.</t>
  </si>
  <si>
    <t>Prekidi rada:</t>
  </si>
  <si>
    <t>Prekidi rada (vrijeme čekanja) koji su posljedica instalacijskih radova ukalkulirani su u jedinične cijene.</t>
  </si>
  <si>
    <t>Radove izvoditi tek pošto su montirane i ispitane instalacije koje se nalaze unutar GK konstrukcija.</t>
  </si>
  <si>
    <t xml:space="preserve">U cijeni stavaka je uključeno bušenje - obrada ploča za potrebe ugradnje elemenata instalacija u završnim GK oblogama (utičnice, priključci i sl.). </t>
  </si>
  <si>
    <t>SOBOSLIKARSKI RADOVI</t>
  </si>
  <si>
    <t>Materijali se mogu primjenjivati samo na onim površinama, za koje su prema kemijsko fizikalnim osobinama namjenjeni.
Boja i vrsta prema specifikacijama u troškovniku.</t>
  </si>
  <si>
    <t>Gotovi tvornički proizvedeni materijali se moraju upotrebljavati strogo po uputstvima proizvođača.</t>
  </si>
  <si>
    <t>Materijali se na gradilište moraju donijeti u orginalnom pakiranju.</t>
  </si>
  <si>
    <t>Podloga mora biti čista (bez prašine, smole, masti, čađe,hrđe,bitumena i sl.).</t>
  </si>
  <si>
    <t>Premazi moraju čvrsto prianjati na podlogu, imati jednoličnu površinu bez tragova četke ili valjka, a boja mora biti ujednačenog intenziteta i tona i bez mrlja, tragova kitanja i oštećenja.</t>
  </si>
  <si>
    <t>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</si>
  <si>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Posebno treba voditi računa o dozvoljenoj temperaturi zraka za primjenu pojedine vrste materijala.</t>
  </si>
  <si>
    <t>Izvođač radova dužan je prije početka rada pregledati sve površine na gradnji, te izvođaču građevinskih radova dati svoje eventualne primjedbe.</t>
  </si>
  <si>
    <t>Ako se u garantnom roku pojave bilo kakve promjene na obojenim površinama uslijed loše kvalitete materijala i izvedbe, izvođač mora o svom trošku izvršiti popravke.</t>
  </si>
  <si>
    <t>U cijeni radova uključen je i sav pomoćni rad i materijal, svi transporti bez obzira na mjesto ugradnje, kao i sve potrebne skele, podesti i druga pomagala, skidanje i ponovno vješanje prozorskih i vratnih krila, izrada uzoraka, pogonska energija, sredstva zaštite na radu i drugo.</t>
  </si>
  <si>
    <t>U jediničnoj cijeni kod bojanja odabranom bojom na novom zidu i stropu uključeno je:</t>
  </si>
  <si>
    <t>a) Priprema podloge</t>
  </si>
  <si>
    <t>čišćenje površine od prašine, eventualno potrebni popravci na podlozi i izravnavanje manjih neravnina</t>
  </si>
  <si>
    <t>precizno izvođenje priključaka na druge površine i materijale (susjedne građevinske dijelove ili ugradnjene cjeline) sa akrilnim kitom</t>
  </si>
  <si>
    <t>b) Impregniranje</t>
  </si>
  <si>
    <t>produžne žbuke, vapnene žbuke i beton impregnirati odgovarajućom impregnacijom. Prije upotrebe treba impregnaciju razrijediti čistom vodom prema uputama  proizvođača.</t>
  </si>
  <si>
    <t>impregniranje mrlja od vode i hrđe od armature je također uključeno u cijenu</t>
  </si>
  <si>
    <t>c) Zaglađivanje</t>
  </si>
  <si>
    <t>za zaglađivanje valja primijeniti odgovarajući kit i nanijeti ga gladilicom u dva do tri tanja sloja. Nakon sušenja prebrusiti papirom broj 120 ili broj 150.</t>
  </si>
  <si>
    <t>d) Završno ličenje</t>
  </si>
  <si>
    <t>Izvoditi u 3 naliča, materijal pripremiti prema uputama proizvođača. Nanositi krznenim valjkom ili četkom.</t>
  </si>
  <si>
    <t>U jediničnoj cijeni je uključena i:</t>
  </si>
  <si>
    <t>zaštita obrađenih površina</t>
  </si>
  <si>
    <t>čišćenje i pranje staklenih površina stolarije i podova i zidova od keramike</t>
  </si>
  <si>
    <t>odvoz otpadaka po dovršenju radova</t>
  </si>
  <si>
    <t>dobava uzoraka i izrada uzoraka u svrhu odobrenja.</t>
  </si>
  <si>
    <t>Sve zidove i stropove soba ličiti disperzivnom bojom za unutarnje radove ili sl..</t>
  </si>
  <si>
    <t>Sve stropove komunikacijskih hodnika, podglede stubišta, otvore liftova i zidove i stupove podruma ličiti mat visokopokrivnom bojom</t>
  </si>
  <si>
    <t>Zidove stubišta i komunikacijskih hodnika oličiti bojom postojanom na čišćenje, ribanje i vremenske utjecaje.</t>
  </si>
  <si>
    <t xml:space="preserve">PODOPOLAGAČKI RADOVI </t>
  </si>
  <si>
    <t>Izvođač treba prije polaganja ispitati horizontalost podloge. Podloga za polaganje podova mora biti suha, očišćena i odmašćena.</t>
  </si>
  <si>
    <t>U slučaju pojave neispravnosti na položenom podu, treba se prvo ustanoviti razlog iste, tj. da li je zbog lošeg materijala, loše izrade ili lošeg rukovanja. Po ustanovljenju razloga, podove treba popraviti na račun krivca.</t>
  </si>
  <si>
    <t>Izvođač treba od nadzornog inženjera i projektanta dobiti dobiti odobrenje na uzorke i to za svaku vrstu.</t>
  </si>
  <si>
    <t>Sve radove izvesti prema projektu i troškovniku.</t>
  </si>
  <si>
    <t>Izradu podopolagačkih radova mogu izvoditi samo stručno osposobljene osobe, ovlaštene od proizvođača obloge.</t>
  </si>
  <si>
    <t>Materijal za izradu poda mora biti prvoklasan i odgovarati navedenim standardima, tj. mora biti negoriv, visoke otpornosti na mehanička oštećenja, jednostavan za održavanje, antistatičan, mora upijati zvuk i imati dobar koeficijent provodljivosti topline.</t>
  </si>
  <si>
    <t>Ukoliko za neki materijal ne postoje standardi proizvođač je dužan uvjerenjem o kvaliteti potvrditi tražene karakteristike materijala.</t>
  </si>
  <si>
    <t>Svaki proizvod koji služi za oblaganje podova mora imati uvjerenje o kvaliteti za navedene osobine.</t>
  </si>
  <si>
    <t>Ljepila moraju biti takva da se njima postiže čvrsta i trajna veza. Ne smiju štetno utjecati na podlogu, oblogu ni zdravlje ljudi koji s njima rade. Proizvođač je dužan za ljepilo priložiti uvjerenje o kvaliteti kojim se potvrđuje da je ljepolo pogodno i  isprobano za određenu vrstu obloge.</t>
  </si>
  <si>
    <t>Masa za izravnanje neravnina podloge ili za dobivanje neutralnog međusloja (u slučaju da se ljepilo ne podnosi s podlogom) moraju se čvrsto i trajno vezati za podlogu i moraju biti prionljive za ljepila. Ne smiju štetno djelovati na podlogu, ljepilo i podnu oblogu.</t>
  </si>
  <si>
    <t>Sav materijal mora odgovarati  hrvatskim standardima i propisima.</t>
  </si>
  <si>
    <t>KERAMIČARSKI RADOVI</t>
  </si>
  <si>
    <t>Količine iskazane ovim troškovnikom su:</t>
  </si>
  <si>
    <t>- projektantske pa postotak zbog loma i sl. treba ukalkulirati u jediničnu cijenu.</t>
  </si>
  <si>
    <t>- neto potrebne količine pa otpad zbog rezanja s obzirom na odabrane dimenzije pločica treba ukalkulirati u jed. cijenu.</t>
  </si>
  <si>
    <t>Odvojeno iskazati cijenu rada i pomoćnog materijala od keramičkih pločica.</t>
  </si>
  <si>
    <t>Kod izvedbe zidnog opločenja u jediničnu cijenu pojedine stavke ukalkulirati i brtvljenje silikonskim kitom sudara keramičkog opločenja s dovratnicima, oblogom druge vrste i sl.</t>
  </si>
  <si>
    <t>Opločenje vršiti tamo gdje je to po projektu predviđeno, a prema opisu stavke izvršiti polaganje u cementnom mortu ili ljepljenjem. Izvoditelj se mora pridržavati važećih propisa i standarda.</t>
  </si>
  <si>
    <t>Kod polaganja keramičkih pločica ljepljenjem potrebno je pripremiti podlogu, tj. očistiti od prašine i masnoća. Prema uputama  proizvođača ljepila pripremiti smjesu, a zatim je nanositi na podlogu prvo ravnom, onda nazubljenom lopaticom kako bi se dobila točna optimalna debljina sloja ljepila. Pločicu utisnuti u ljepilo. Koristiti isključivo dvokomponentna ljepila provjerene kakvoće.</t>
  </si>
  <si>
    <t>Ukoliko je podloga za ljepljenje pločica loša u pogledu prionjivosti treba ju prije ljepljenja pločica impregnirati. Isto treba zapisnički utvrditi uz prisustvo izvoditelja inadzornog inženjera.Otklanjanje nedostataka na podlozi ide na teret izvoditelja podloge.</t>
  </si>
  <si>
    <t>Sve fuge izvesti u nepropusnoj ili polupropusnoj izvedbi (ovisno o opisu stavke troškovnika) u smislu točke 4.2. “Tehničkih uvjeta za izvođenje keramičarskih radova”, kako za zidno tako i za podno opločenje. Sve fuge moraju biti međusobno paralelne, ispunjene smjesom iste boje i obrade. Sve spojeve podnog i zidnog opločenja ili sokla treba izvesti potpuno pravilno i ravno, zapunjene istom smjesom kao i fuge.  Pločice treba ugrađivati sa metalnim Al kutnim profilima i fugama 2 mm. Uračunati i križiće za fuge.</t>
  </si>
  <si>
    <t xml:space="preserve">Prije početka izvođenja radova izvođač je dužan dostaviti nadzornom inženjeru i projektantu na pregled i izbor uzorke pločica za oblaganje kao i eventualne detalje izvođenja i tek po izboru i odobrenju projektanta može otpočeti s radovima. Ukoliko se ugrade pločice koje projektant nije odobrio ili u neodgovarajućoj kvaliteti radovi će se morati ponoviti u traženoj kvaliteti i izboru uz prethodno uklanjanje neispravnih radova. </t>
  </si>
  <si>
    <t>Nakon završenog polaganja pločica izvršiti fugiranje masom za fugiranje u boji navedenoj u opisu stavke.</t>
  </si>
  <si>
    <t xml:space="preserve">Sve obložene površine moraju biti izvedene potpuno ravno, bez ispupčenja ili udubljenja sa ujednačenim propisanim sljubnicama.Pločice se moraju namočiti prije lijepljenja. Nanešeni sloj ljepila mora biti takove debljine da se u njega potpuno utisnu neravnine (rebra) na poleđini pločice. Ljepilo nanositi nazubljenom lopaticom na podlogu. </t>
  </si>
  <si>
    <t xml:space="preserve">Opločenje započeti prema projektu. Rez pločica prema bočnim stranicama izvesti simetrično, o čemu treba voditi računa kod rasporeda pločica ovisno o odabranom formatu. Gornji rub sokla i zidnog opločenja koje ne ide do stropa treba obavezno izvesti polukružno zaobljenom užljebinom od nepropusne smjese, po cijeloj dužini ruba opločenja. Isto treba uračunati u jediničnu cijenu izvedbe iako to nije posebno navedeno opisom stavke. </t>
  </si>
  <si>
    <t>Kod polaganja pločica u većim količinama obvezno miješati pločice iz min. 5 paketa kako bi se dobila ujednačenost sljubnice i nijanse pločice.</t>
  </si>
  <si>
    <t>Kvaliteta pločica treba odgovarati važećim standardima.</t>
  </si>
  <si>
    <t>Odabrani izvođač je dužan dati uzorke pločica i mase za fugiranje. Za specijalnu vrstu pločica kao otporne na habanje, udar ili kiselo otporne, treba predočiti dokumentaciju o sukladnosti u skladu sa Zakonom o građevnim proizvodima.</t>
  </si>
  <si>
    <t xml:space="preserve">U jediničnim cijenama sadržane su sve radnje i dobava zajedno s veznim materijalom kao i rad na izrezivanju pločica za razne instalacije ili sl. </t>
  </si>
  <si>
    <t>U slučaju kada kod rada neka pločica pukne ima se zamijeniti cijelom bez posebne naplate.Obračun opločenja vrši se po m² razvijene površine opločenja.</t>
  </si>
  <si>
    <t>Troškovnikom je potrebno razdvojiti cijenu rada od vrijednosti m² pločica.</t>
  </si>
  <si>
    <t>Jedinična cijena rada mora sadržavati :</t>
  </si>
  <si>
    <t xml:space="preserve">sav potreban materijal: kutnike, križice, dvokomponentno ljepilo i masa za fugiranje iI sitni spojni i bretveni materijal  te </t>
  </si>
  <si>
    <t>sav potreban rad</t>
  </si>
  <si>
    <t xml:space="preserve">transportne troškove za navedeni material i opremu, uključivo vertikalni I horizontalni prijevoz pločica unutar zone gradilišta ( od mjesta uskladištenja na gradilištu do mjesta ugradnje ) </t>
  </si>
  <si>
    <t>pranje pločica i temeljito  čišćenje prostorija po završenom radu sa uklanjanjem šute i otpadaka</t>
  </si>
  <si>
    <t>popravak štete učinjene na svojim ili tuđim radovima pri radu iz nepažnje.</t>
  </si>
  <si>
    <t>potrebnu radnu skelu</t>
  </si>
  <si>
    <t>Pločice iskazati posebno po m² u kojemu je uključena i doprema u skladištenje istih na  gradilištu.</t>
  </si>
  <si>
    <t>STOLARSKI RADOVI</t>
  </si>
  <si>
    <t>Ponuditelj je dužan sve radove izvesti  na temelju projekta, shema i troškovnika.</t>
  </si>
  <si>
    <t>Davanjem ponude ponuđač usvaja u cijelosti ove uvjete.</t>
  </si>
  <si>
    <t>Ponuđač nudi gotov stolarski element u koji je uključeno:</t>
  </si>
  <si>
    <t>razrada nacrta i izrada radioničkih detalja</t>
  </si>
  <si>
    <t>izrada u radionici sa dostavom na gradilište i svim potrebnim materijalom i prvoklasnom izvedbom,</t>
  </si>
  <si>
    <t>stolarska montaža na gradilištu,</t>
  </si>
  <si>
    <t>eventualno potrebna radna skela sa postavom i skidanjem /izuzima se fasadna skela/,</t>
  </si>
  <si>
    <t>ostakljenje vrstom stakla, naznačenom u pojedinoj stavci</t>
  </si>
  <si>
    <t>Završna obrada elementa kako je to u stavci posebno naznačeno</t>
  </si>
  <si>
    <t xml:space="preserve">okov prvoklasan za funkcionalnu uporabu sa naznakom proizvoda, </t>
  </si>
  <si>
    <t>čišćenje prostorija i okoliša nakon završetka radova, uključivo odvoz otpadnog materijala na gradsku planirku udaljenosti do 20 km. Odvoz otpada i pristojba za deponiranje otpada je u jediničnoj cijeni svake stavke i ne plaća se posebno.</t>
  </si>
  <si>
    <t>sva šteta i troškovi popravka kao posljedica nepažnje u tijeku izvedbe,</t>
  </si>
  <si>
    <t>troškovi zaštite na radu,</t>
  </si>
  <si>
    <t>troškovi atesta.</t>
  </si>
  <si>
    <t>1.Materijali</t>
  </si>
  <si>
    <t>Za predmete na otvorenom prostoru drvo može sadržavati 20-25% vlage, a za prozore i vrata može sadržavati 13-15%. Drvo ne smije imati pogrešaka koje potječu od kukaca, kao što su bušotine i crvotočine. Drvo treba biti ravno rašteno sa pravilnim godovima, bez pukotina, kvrga i smoljnjača.</t>
  </si>
  <si>
    <t>Izvedba i obrada</t>
  </si>
  <si>
    <t>Prije pristupa izradi stolarije izvoditelj je obavezan prekontrolirati količine i zidarske veličine otvora na gradilištu. Radioničke nacrte izrađuje izvoditelj stolarskih radova i dostavlja na odobrenje nadzornom inženjeru i projektantu.</t>
  </si>
  <si>
    <t xml:space="preserve">Izvoditelj je dužan sa voditeljem građenja definirati redoslijed izrade i ispravke stolarskih elemenata, a u iznimnom slučaju mogu zapisnički utvrditi količine i zidarske veličine otvora ukoliko se izradom stolarije započinje prije izgradnje objekta. </t>
  </si>
  <si>
    <t>Svi stolarski elementi isporučuju se na gradilište kao gotov finalni proizvod osim onog dijela stolarije koji se liči na gradilištu. Ličenu stolariju treba tako pripasati da sa slojem boje krila ne zapinju, a da u pogledu propustljivosti udovolje zahtjevu propisa</t>
  </si>
  <si>
    <t>Sva stolarija kod dostave mora biti zaštićena, dok se finalno obrađeni proizvodi zaštićuju i nakon ugradnje od nenamjernog oštećenja, a što je sadržano u jediničnoj cijeni.</t>
  </si>
  <si>
    <t xml:space="preserve">Širina dovratnika treba odgovarati širini gotovog zida sa žbukom. Ukrasna završna pokrovna letvica preklopit će spoj drvenog dovratnika i zida.  </t>
  </si>
  <si>
    <t>Krilo je bez “falca“ sa upuštenim inox okovom kojim se krilo vezuje za dovratnik. Vrata moraju na dovratniku imati gumenu brtvu bijele boje.</t>
  </si>
  <si>
    <t>Okov u inox brušenoj izvedbi je sljedeći:</t>
  </si>
  <si>
    <t>Kvake u paru i obična brava s ključevima, s rozetama, podni ili zidni odbojnik. Jedino se kod sanitarnih prostora ugrađuje brava i kvaka sa ključem pričvršćenim uz štitnik (standardizirano za kupaonice) . Pri tome treba voditi računa da se odabere kvaka iz istog dizajnerskog paketa, kako za sobe tako i za kupaonice.</t>
  </si>
  <si>
    <t>U jediničnu cijenu uključena je završna obrada, sav okov, ugradnja vrata i završna obrada pokrovnih letvica dovratnika.</t>
  </si>
  <si>
    <t xml:space="preserve">Obračun po komadu kompletno postavljenih vrata. </t>
  </si>
  <si>
    <t xml:space="preserve">Napomena : opis izrade vrata i opreme na njima neće se dalje napominjati u stavkama troškovnika, nego dimenzija i smjer otvaranja vrata. Dovratnike fiksirati uz zidove poliuretnaskom pjenom uz potrebno razupiranje okvira vrata, da ne dođe do vitoperenja kod ekspandiranja pjene. </t>
  </si>
  <si>
    <t>BRAVARSKI RADOVI</t>
  </si>
  <si>
    <t>Svi radovi moraju biti izrađeni u skladu sa zahtjevima u projektu.</t>
  </si>
  <si>
    <t>Svi bravarski radovi i čelične konstrukcije moraju se izvesti prema projektu i opisu troškovnika.</t>
  </si>
  <si>
    <t>Vlastita konstruktivna rješenja i posebnost načina ugradnje, opšavni profili i predloženi okov prije ugovaranja ponuđač će usuglasiti sa nadzornim inženjerom i projektantom.</t>
  </si>
  <si>
    <t>Izvođač je dužan uzeti na gradilištu sve mjere otvora u koje se treba ugraditi bravarija te nakon toga pristupiti izradi iste.</t>
  </si>
  <si>
    <t>Prije početka izrade obavezno se moraju uskladiti mjere i količine na objektu s onima u projektima.</t>
  </si>
  <si>
    <t>Pod kompletnom izvedbom  bravarskih  radova podrazumijeva se:</t>
  </si>
  <si>
    <t>kontrola mjera na objektu</t>
  </si>
  <si>
    <t>izrada radioničke i montažne dokumentacije i koordinacija sa kooperantima drugih radova, ovjera svih detalja od nadzornog inženjera i projektanta.</t>
  </si>
  <si>
    <t>dokaz nosivosti -  statički račun ponuđene konstrukcije</t>
  </si>
  <si>
    <t>kompletna dobava glavnih i pomoćnih materijala i polikarbonatnog stakla obrađenog prema projektu</t>
  </si>
  <si>
    <t>kompletna radionička izrada</t>
  </si>
  <si>
    <t>transport do objekta i na objektu</t>
  </si>
  <si>
    <t>skladištenje u radionici I na objektu</t>
  </si>
  <si>
    <t>kompletna montaža</t>
  </si>
  <si>
    <t>Jedinična cijena mora sadržavati kompletno izrađene i ugrađene bravarske stavke na objektu do potpune funkcionalne i pogonske gotovosti. Sve mjere treba kontrolirati u naravi. Ako se zbog rokova ne može čekati da se za neki element uzmu mjere na objektu, izvodi se prema projektu uz pismeni dogovor sa glavnim izvođačem radova i nadzornom službom. Izvođač bravarskih radova treba s glavnim izvođačem radova u pisanoj formi  utvrditi  toleranciju mjera za pojedine stavke.</t>
  </si>
  <si>
    <t>Svi radovi izvode se prema projektu i troškovniku.</t>
  </si>
  <si>
    <t>Jedinična cijena mora sadržavati:</t>
  </si>
  <si>
    <t>sve predradnje prije montaže (geodetska izmjera, iscrtavanje potrebnih osi, visinske kote, uzimanje izmjere građevinskih elemenata u naturi, te određivanje stvarne geometrije elemenata)</t>
  </si>
  <si>
    <t>izradu radioničke dokumentacije – detalji ugradnje elemenata sa potrebnim statičkim provjerama i označenim tipovima, karakteristikama i debljinama materijala, te ovjera nadzornog inženjera i projektanta</t>
  </si>
  <si>
    <t>izradu proračuna i dokaza nosivosti, mehaničke otpornosti i stabilnosti, te ovjera od strane nadzornog inženjera i projektanta konstrukcije.</t>
  </si>
  <si>
    <t>koordinacija radova sa glavnim izvođačem radova</t>
  </si>
  <si>
    <t>izradu oglednih uzoraka 1:1 na objektu sa svim priključcima za odobrenje isporuke i montaže od strane investitora, nadzornog inženjera i projektanta</t>
  </si>
  <si>
    <t>sudjelovanje voditelja gradilišta na koordinacijskim sastancima, te usklađivanje sa glavnim izvođačem radova I ostalim izvođačima</t>
  </si>
  <si>
    <t>sav rad u radionici, pripremu i rezanje te rad na gradnji</t>
  </si>
  <si>
    <t>transport materijala na gradilište, uskladištenje te donos na mjesto ugradnje,</t>
  </si>
  <si>
    <t>korištenje manjih strojeva i alata,</t>
  </si>
  <si>
    <t>potrebne podkonstrukcije, svi sidreni I pričvrsni elementi neovisno o vrsti podloge</t>
  </si>
  <si>
    <t>svi bravarski spojevi na priključne konstrukcije</t>
  </si>
  <si>
    <t>potrebnu skelu,</t>
  </si>
  <si>
    <t>svi potrebni popravci i regulacije do preuzimanja</t>
  </si>
  <si>
    <t>kontinuirano čišćenje mjesta rada I zbrinjavanje vlastitog otpada</t>
  </si>
  <si>
    <t>svi troškovi šteta i popravaka na svojim ili tuđim radovima, koji su nastali nepažnjom u tijeku izvedbe</t>
  </si>
  <si>
    <t>zaštitu izvedenih radova do primopredaje,</t>
  </si>
  <si>
    <t>provođenje mjera OZO</t>
  </si>
  <si>
    <t>svi ostali radovi koji nisu navedeni a neophodni su za dovršenje troškovničkih stavaka do potpune gotovosti</t>
  </si>
  <si>
    <t>Dobavljena bravarija, bilo izrađena po shemi bravarije i detaljima ili po tvorničkim detaljima iz čeličnih limova dolazi na objekt gotova za ugradnju, odnosno premazana zaštitnim naličem i finalnim premazom.</t>
  </si>
  <si>
    <t>Površinska obrada</t>
  </si>
  <si>
    <t>Površine čelika koje se zaštićuju vrućim cinčanjem rade se u debljini sloja cinka  50-85 μm.</t>
  </si>
  <si>
    <t>Izrada</t>
  </si>
  <si>
    <t>Izvoditelj je obavezan po sklapanju ugovora a prije početka proizvodnje, dostaviti glavnom projektantu I Naručitelju radioničke nacrte i detalje na kontrolu i ovjeru, te da zajedno s glavnim projektantom i investitorom izvrši pregled istih i njihovo usklađivanje sa ostalim građevinskim i građevinsko-obrtničkim  i instalaterskim radovima.</t>
  </si>
  <si>
    <t>Svi definitivno izrađeni radionički nacrti i detalji, predočeni uzorci okova odnosno predočeni prospekti tipiziranih elemenata moraju biti ovjereni od strane nadzornog inženjera, investitora i projektanta.</t>
  </si>
  <si>
    <t xml:space="preserve">Sav okov treba biti kvalitetne izvedbe i sa detaljima bravarije predočen nadzornom inženjeru i projektantu na odobrenje a sadržan je u cijeni. </t>
  </si>
  <si>
    <t>Željezni dijelovi spajaju se varenjem. Kod spajanja vijcima svaki sastav mora biti tako konstruktivno riješen da na vanjskim površinama nema vidljivih vijaka.</t>
  </si>
  <si>
    <t>Sva vanjska bravarija mora biti brtvena protiv prodora kiše i prašine.</t>
  </si>
  <si>
    <t xml:space="preserve">Svi tehnički i fizikalni zahtjevi trebaju biti ispunjeni prema propisima. Konstrukcija mora biti dimenzionirana tako da sigurno prihvaća opterećenja i funkcije elemenata. </t>
  </si>
  <si>
    <t>ČELIČNA KONSTRUKCIJA</t>
  </si>
  <si>
    <t>Kako bi se osigurala tražena kvaliteta, izradu i montažu konstrukcije mora provoditi izvođač koji posjeduje opremu i stručni kadar za izradu.</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</si>
  <si>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</si>
  <si>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projektom je predviđena vrsta i kvaliteta materijala za izradu konstrukcije i veznih sredstava što izvoditelj mora strogo poštovati. Izvođač  radova (izrada konstrukcije i montaža) dužan je prije početka radova na izradi (montaži) predočiti nadzornom inženjeru:</t>
  </si>
  <si>
    <t>plan kontrole kvalitete proizvođača</t>
  </si>
  <si>
    <t>plan montaže konstrukcije s detaljno razrađenim načinom i slijedom montaže,</t>
  </si>
  <si>
    <t>plan montaže mora biti prihvaćen i ovjeren od strane projektanta.</t>
  </si>
  <si>
    <t>Izvedba čelične konstrukcije treba biti u skladu sa projektom, zahtjevima i uvjetima iz Tehničkog opisa i Programa kontrole te osiguranja kvalitete, kao i u skladu sa tehničkim propisom za građevinske konstrukcije NN (17/17).</t>
  </si>
  <si>
    <t>Antikorozivna zaštita</t>
  </si>
  <si>
    <t>Konstrukcija se isporučuje antikorozivno zaštićena</t>
  </si>
  <si>
    <t>Antikorozivnu zaštitu čelične konstrukcije izvesti na bazi epoksida u radionici.</t>
  </si>
  <si>
    <t>Završni premaz izvesti u boji koju odredi investitor</t>
  </si>
  <si>
    <t>Površinu čelične konstrukcije prije nanošenja antikorozivne zašite, pripremiti pjeskarenjem do stupnja čistoće Sa ½.</t>
  </si>
  <si>
    <t>Montaža č.k.</t>
  </si>
  <si>
    <t>Izvođač montažnih radova je obvezan izraditi projekt montaže, koji mora biti ovjeren od strane nadzornog inženjera i projektanta.</t>
  </si>
  <si>
    <t>Za sve montažne nastavke važe gore navedeni uvjeti za čeličnu konstrukciju.</t>
  </si>
  <si>
    <t>Svakodnevno se mora voditi građevinski dnevnik. Mora biti osiguran brz i siguran transport svih elemenata do mjesta rada.</t>
  </si>
  <si>
    <t>Izvođač montažnih radova je dužan da pri organiziranju radova preuzme sve potrebne mjere za zaštitu postojećih  uređaja, objekata i postrojenja koji se nalaze na gradilištu, kao i zaštitu radnika.</t>
  </si>
  <si>
    <t>Tehnički pregled i ispitivanje č.k.</t>
  </si>
  <si>
    <t>Održavanje čelične konstrukcije:</t>
  </si>
  <si>
    <t>redovni pregled svake godine</t>
  </si>
  <si>
    <t>glavni pregled svake 10-te godine</t>
  </si>
  <si>
    <t>dopunski pregled prema potrebi</t>
  </si>
  <si>
    <t>Održavanje se vrši radi sigurnosti čelične konstrukcije.</t>
  </si>
  <si>
    <t>ALUMINIJSKA I ČELIČNA BRAVARIJA</t>
  </si>
  <si>
    <t>Izvođač bravarskih stavki na objektu ima slijedeće obveze:</t>
  </si>
  <si>
    <t>1.1  Projektiranje/konstruiranje, izrada i ugradnja svih dijelova koji čine integralnu, sigurnu i vodonepropusnu ovojnicu prema nacrtima i ovom opisu.</t>
  </si>
  <si>
    <t>1.3 Koordinirati svoje aktivnosti sa sa ostalim sudionicima u projektu a prema terminskom planu.</t>
  </si>
  <si>
    <t>1.4   Ugraditi fasadu u predviđenom roku i prema pravilima struke.</t>
  </si>
  <si>
    <t xml:space="preserve">Izvođač bravarskih stavki na objektu ima slijedeće obveze:
</t>
  </si>
  <si>
    <t xml:space="preserve">1.1  Projektiranje/konstruiranje, izrada i ugradba svih dijelova koji čine integralnu, sigurnu i vodonepropusnu ovojnicu prema nacrtima i ovom opisu.
</t>
  </si>
  <si>
    <t>1.3 Koordinirati svoje aktivnosti sa sa ostalim sudionicima u projektu a prema  terminskom planu.</t>
  </si>
  <si>
    <t xml:space="preserve">1.4   Ugraditi fasadu u predviđenom roku i prema pravilima struke. </t>
  </si>
  <si>
    <t>OPĆI UVJETI - GRAĐEVINSKO-OBRTNIČKI RADOVI</t>
  </si>
  <si>
    <t>Sastavni dio Troškovnika je Glavni projekt sa elaboratima koji su prethodili izradi Glavnog projekta gdje su definirani  svi uvjeti i karakteristike koje ugrađeni materijali i proizvodi moraju zadovoljiti.</t>
  </si>
  <si>
    <t>Ovim troškovnikom obuhvaćeni su svi građevinski i obrtnički radovi na CJELOVITOJ OBNOVI ZGRADE DVORACA ORŠIĆ / SIXTA, JAKOVLJE, k.č.br. 87/3, k.o. Jakovlje .</t>
  </si>
  <si>
    <t xml:space="preserve">Uvjet je da proizvod posjeduje potrebnu dokumentaciju u skladu sa Zakonom o građevnim proizvodima (NN 76/13, 30/14, 130/17, 39/19, 118/20) te da izvođač po sklapanju ugovora dostavi tehničke karakteristike proizvoda koje nude kako bi se tražena kvaliteta mogla komparirati sa ponuđenom kvalitetom.
</t>
  </si>
  <si>
    <t>Sav upotrebljeni materijal kao i finalni proizvod mora biti u skladu sa Zakonom o građevnim proizvodima (NN 76/13, 30/14, 130/17, 39/19, 118/20).</t>
  </si>
  <si>
    <t>Tehničkog propisa za građevinske konstrukcije (NN 17/17 i NN 75/20)</t>
  </si>
  <si>
    <r>
      <t xml:space="preserve">Nakon postave fasadne skele, a prije početka radova na demontažama i rušenjima, potrebno je utvrditi detaljan izgled pročelja, sastav postojeće žbuke, slojeve povijesnih boja na žbuci, stolariji i bravariji. Radove može izvoditi isključivo osoba školovana za tu vrstu posla, sa dokazanim iskustvom (viši restaurator-konzervator). Po obavljenim istražnim radovima, sastavlja se izvješće sa snimkom mjesta sondiranja. Izvješće se predaje predstavniku Gradskog zavoda za zaštitu spomenika kulture </t>
    </r>
    <r>
      <rPr>
        <b/>
        <sz val="10"/>
        <rFont val="Calibri"/>
        <family val="2"/>
        <scheme val="minor"/>
      </rPr>
      <t>(GZZSKP</t>
    </r>
    <r>
      <rPr>
        <sz val="10"/>
        <rFont val="Calibri"/>
        <family val="2"/>
        <scheme val="minor"/>
      </rPr>
      <t>) i prirode i po njihovoj ovjeri i uputama se može pristupiti izvođenju troškovničkih radova.</t>
    </r>
  </si>
  <si>
    <t>Zidarski radovi moraju se izvesti u skladu s Tehničkim propisom za građevinske konstrukcije (NN 17/17 i NN 75/20).</t>
  </si>
  <si>
    <t>Svi materijali upotrebljavani u gradnji moraju ispunjavati zahtjeve propisane Zakonom o građevnim proizvodima (NN 76/13, 30/14, 130/17, 39/19, 118/20).</t>
  </si>
  <si>
    <t>Opeka i mort za zidanje moraju ispunjavati zahtjeve Zakona o građevnim proizvodima (NN 76/13, 30/14, 130/17, 39/19, 118/20)</t>
  </si>
  <si>
    <t>dokumenti kojima se dokazuje sukladnost građevinskih proizvoda u skladu sa Zakonom o građevnim proizvodima (NN 76/13, 30/14, 130/17, 39/19, 118/20)</t>
  </si>
  <si>
    <t>Zakona o gradnji (NN 153/13, 20/17, 39/19, 125/19) određuje da se građevinski proizvodi i oprema mogu upotrebljavati odnosno ugrađivati samo ako je njihova kvaliteta dokazana ispravama prema Zakonu o građevnim proizvodima (NN 76/13, 30/14, 130/17, 39/19, 118/20).</t>
  </si>
  <si>
    <t>Za sve materijale koji se ugrađuju ponuditelj/izvoditelj je dužan izraditi listu materijala, te dostaviti kompletnu tehničku dokumentaciju u skladu sa Zakonom o građevnim proizvodima (NN 76/13, 30/14, 130/17, 39/19, 118/20)), kao dokaz projektom propisane kvalitete, te ishoditi pisano odobrenje nadzornog inženjera i naručitelja za ugradnju svakog pojedinog materijala putem posebnih formulara za odobrenje materijala, a sve prije ugradnje i isporuke materijala.</t>
  </si>
  <si>
    <t>Svi materijali za izolaciju krova, podova i zidova trebaju ispunjavati zahtjeve Zakona o građevnim proizvodima (NN 76/13, 30/14, 130/17, 39/19, 118/20).</t>
  </si>
  <si>
    <t>Svi materijali trebaju ispunjavati zahtjeve Zakona o građevnim proizvodima (NN 76/13, 30/14, 130/17, 39/19, 118/20).</t>
  </si>
  <si>
    <t>Materijali korišteni za potonstrukciju zida trebaju imati važeću dokumentaciju u skladu sa Zakonom o građevnim proizvodima (NN 76/13, 30/14, 130/17, 39/19, 118/20).</t>
  </si>
  <si>
    <t>Dokaz za postizanje zahtjevanih razreda vatrootpornosti za zidnu konstrukciju osigurava izvođač radova u skladu sa Zakonom o građevnim proizvodima (NN 76/13, 30/14, 130/17, 39/19, 118/20).</t>
  </si>
  <si>
    <t>Svi materijali trebaju odgovarati Zakonu o građevnim proizvodima (NN 76/13, 30/14, 130/17, 39/19, 118/20),  za kvalitetu i moraju imati odgovarajući certifikat koji je potrebno dostaviti nadzoru prije početka izvođenja radova.</t>
  </si>
  <si>
    <t xml:space="preserve">Kod izvedbe podopolagačkih radova u svemu se trEba pridržavati tehničkih uvjeta za ovu vrstu radova Zakona o zaštiti od požara NN 92/10, 114/22 i Pravilnika o otpornosti na požar i drugim zahtjevima koje građevine moraju zadovoljiti u slučaju požara (NN 29/13 i NN 87/15). </t>
  </si>
  <si>
    <t>Sav upotrebljeni materijal mora odgovarati zahtjevima Zakona o građevnim proizvodima (NN 76/13, 30/14, 130/17, 39/19, 118/20).</t>
  </si>
  <si>
    <t>Sav materijal koji se upotrebljava za izradu bravarskih radova mora ispunjavati zahtjeve Zakona o građevnim proizvodima NN (NN 76/13, 30/14, 130/17, 39/19, 118/20).</t>
  </si>
  <si>
    <t>stavljanje svih elemenata u funkciju, te kvantitativna i kvalitativna primopredaja uz predaju dokumentacije u skladu sa Zakonom o građevnim proizvodima (NN 76/13, 30/14, 130/17, 39/19, 118/20)</t>
  </si>
  <si>
    <t>dostava dokumentacije u skladu sa Zakonom o građevnim proizvodima (NN 76/13, 30/14, 130/17, 39/19, 118/20)</t>
  </si>
  <si>
    <t>Tehnički pregled i ispitivanje čelične konstrukcije obavlja se poslije završene montaže prema Tehničkom propisu građevinske konstrukcije (NN 17/17 i NN 75/20).</t>
  </si>
  <si>
    <t>Tehnički propisi - kontrola kvalitete, zahtjevi, ispitivanja, sukladnost, toplinska zaštita:
Zakon o gradnji (NN 153/13, 20/17, 39/19, 125/19)
Zakon o građevnim proizvodima (NN 76/13, 30/14, 130/17, 39/19, 118/20)
Tehnički propis o racionalnoj uporabi energije i toplinskoj zaštiti u zgradama (NN 128/15, 70/18, 73/18, 86/18, NN 102/20)
Tehnički propis za prozore i vrata (NN 69/06)
Zakon o zaštiti na radu (NN 71/14, 118/14, 154/14 , 94/18, 96/18)
Zakon o normizaciji (NN  80/13)
Tehnički propisi za održavanje čeličnih konstrukcija za vrijeme eksploatacije, SL 6/65
Tehnički propisi za pregled i ispitivanja nosivih čeličnih konstrukcija, SL 6/65
Tehnički propis za građevisnke konstrukcije (NN 17/17 i NN 75/20)
Pravilnik o otpornosti na požar i drugim zahtjevima koje građevine moraju zadovoljiti u slučaju požara (NN 29/13 i NN 87/15)</t>
  </si>
  <si>
    <t>Izrada, dobava i ugradnja bravarskih stavki u sistemima čeličnih profila s prekidom toplinskog mosta. Svi ugrađeni sistemi za vanjske stavke čelične bravarije grijanih prostora moraju zadovoljiti opće zahtjeve "Tehničkog propisa o racionalnoj uporabi energije i toplinskoj zaštiti u zgradama"  (NN 128/15, 70/18, 73/18, 86/18, NN 102/20) te projektni zahtjev da traženi ukupni koeficijent prolaza topline za sve stavke vanjske čelične bravarije zajedno iznosi Uw ≤ 1.40 W/m2K. 
Materijal čelika je u kvaliteti HRN EN 10025-2:2007 ili jednakovrijedna, S235JR; toplo valjani proizvodi od konstrukcijskih čelika; HRN EN 10346:2009 ili jednakovrijedna; čelični plosnati proizvodi s prevlakom nanesenom kontinuiranim vrućim uranjanjem.
Tražena razina zaštite od buke iznosi Rw= 35 (-1,-5) dB.
Smjer otvaranja otvarajućih elemenata označiti u skladu s HRN EN 12519 ili jednakovrijedna. Sastavni dio podloga za izradu ponude bravarskih stavki čine sheme iz projekta i troškovnički opisi, a sastavni dio podloga za izradu, dobavu i ugradnju samih stavki čine radionički nacrti izrađeni od strane izvođača, ovjereni od strane glavnog projektanta. Radionički nacrti moraju sadržavati i detalje spojeva stavki vanjske bravarije na nosivu konstrukciju objekta i njezinu ovojnicu. Prema potrebi, od strane statičara provjeriti dimenzije profila stavki i debljine stakla.
Opšave i izolacijske radove na priključcima stavki na nosivu konstrukciju uključiti u troškove.
Opšave i izolacijske radove na priključcima stavki na nosivu konstrukciju uključiti u troškove.</t>
  </si>
  <si>
    <t>Izrada, dobava i ugradnja stavki s otpornošću na požar i dim u sistemu čeličnih profila s prekidom toplinskog mosta. Materijal čelika je u kvaliteti HRN EN 10025-2:2007, S235JR; toplo valjani proizvodi od konstrukcijskih čelika ili jednakovrijedna; 
Sastavni dio podloga za izradu, dobavu i ugradnju bravarskih stavki čine sheme iz projekta te izvedbeni i radionički nacrti, izrađeni od strane izvođača radova, ovjereni od strane glavnog projektanta. Radionički nacrti moraju sadržavati i detalje spojeva stavki vanjske bravarije na nosivu konstrukciju objekta i njezinu ovojnicu. Prema potrebi, od strane statičara provjeriti dimenzije profila stavki i debljine stakla.
Opšave i izolacijske radove na priključcima stavki na nosivu konstrukciju uključiti u troškove.
Stavke u svemu izraditi u skladu s važećim Pravilnikom o otpornosti na požar i drugim zahtjevima koje građevine moraju zadovoljiti u slučaju požara, (NN 29/13 i NN 87/15); Izvještajem o razredbi otpornosti na požar; izuzetno u skladu s Proširenom primjenom rezultata ispitivanja, HRN EN 15269-5 ili jednakovrijedna
Smjer otvaranja mora biti u skladu s HRN EN 12519 ili jednakovrijedna.</t>
  </si>
  <si>
    <t xml:space="preserve">Potrebna dokumentacija koju će izvođač radova priložiti u cilju dokazivanja svojstava dijelova sistema i gotovih stavki određenih projektom i ovim troškovnikom (osim potrebnih karakteristika svakog sistema posebno):
-  Izjava o svojstvima, u skladu sa Zakonom o građevinskim proizvodima (NN 76/13, 30/14, 130/17, 39/19, 118/20) i klasifikacijskom normom HRN EN 14351-1 (prozori i vrata) ili jednakvrijedna
-  Izvještaj o razredbi otpornosti na požar, HRN EN 13501-2 ili jednakovrijedna
- prema potrebi:
  Proračune koeficijenta prolaza topline profila Uf i ukupnog koeficijenta  prolaza topline Ucw, u skladu s EN ISO 10077-2 ili jednakovrijedna
  Statički proračuni profila i stakla </t>
  </si>
  <si>
    <t>Vrata moraju ograničiti stupanj prolaznosti dima kroz vrata u slijedećim iznosima:
- jednokrilna vrata: ≤ 20m3/h
- dvokrilna vrata:    ≤ 30m3/h
Vrata moraju biti klasificirana i ispitana u skladu sa slijedećim normama:
HRN EN 13501-2:2010 - Razredba građevnih proizvoda i građevnih elemenata prema ponašanju u požaru -- 2. dio: Razredba prema rezultatima ispitivanja otpornosti na požar, isključujući  ventilaciju (EN 13501-2:2007+A1:2009) ili jednakovrijedna
HRN EN 1634-1:2008 - Ispitivanje otpornosti na požar i kontrolu dima vrata, roleta i prozora koji se mogu otvarati i elemenata  zgrade --1.dio: ispitivanje otpornosti na požar vrata, elemenata za  zatvaranje i  prozora koji se mogu otvarati (EN 1634-1:2008) ili jednakovrijedna
HRN EN 1634-3:2008 – Ispitivanje otpornosti vrata i sklopova za zatvaranje otvora na požar -- 3. dio: Protudimna vrata i zatvarači za otvore (EN 1634-3:2004+AC:2006)« -  klasa Sm (pri 200ºC) ili jednakovrijedna
HRN EN 14600:2008 – Vrata i otvarajući prozori s otpornošću na požar i/ili   kontrolom propusnosti dima -- Zahtjevi i razredba (EN14600:2005) - klasa C5 (200000 ciklusa samozatvaranja) ili jednakovrijedna
Vrata obavezno sadrže spuštajuću brtvu s donje strane krila, koja se zatvaranjem krila automatski spusti i zabrtvi prostor između krila i praga, ostale brtve od teško zapaljivog materijala.
Maksimalne dimenzije krila se kreću u granicama ca 1400 mm x 3000 mm
Moguća izvedba protuprovalnosti do klase RC 2 (HRN EN 1670 ili jednakovrijedna), te ugradnja panik okova (HRN EN 1125 i HRN EN 179 ili jednakovrijedne).</t>
  </si>
  <si>
    <t>PANIK OKOV na evakuacijskim vratima, puna panika, prema HRN EN 1125 ili jednakovrijedna: 
"B" funkcija - s vanjske strane kvaka, s unutarnje panik letva; vrata su prohodna u oba smjera dok su otključana, zaključana su prohodna samo u smjeru evakuacije.
"E" funkcija - s vanjske strane fiksni rukohvat, s unutarnje panik letva. Izvana prema unutra moguć prolaz samo s ključem. 
Djelomična panika, HRN EN 179 ili jednakovrijedna, za poznate korisnike - "B" i "E" funkcije, umjesto panik letve kvaka.</t>
  </si>
  <si>
    <t>Popis hrvatskih propisa i normi za izvođenje:</t>
  </si>
  <si>
    <t>1.2  Izvođač se obavezuje izraditi i ugraditi aluminijsku/čeličnu fasadu i ostale otvore do potpune gotovosti, u već provjerenim i certifiranim sustavima, te se od njega očekuju visoka kvaliteta izvedbe. Prije početka radova izvođač je dužan izvršiti pripremne radnje propisane Zakonom o gradnji NN 153/13, 20/17, 39/19, 125/19) i Zakonom zaštite na radu NN 71/14, 118/14, 154/14 , 94/18, 96/18)
Sva tehnička rješenja koja izvođač predlaže i primjenjuje moraju biti usklađena s HRN-ma i propisi
ma te usvojenim EN (kada je zakonom utvrđena njihova obvezna primjena</t>
  </si>
  <si>
    <t>HRN EN 573:  Aluminij i alu legure - kem. sastav i oblici gnječenih proizvoda: EN AW 6060 ili jednakovrijedna
HRN EN 755: Aluminij i alu legure - istisnute šipke, cijevi i profili - dopuštena odstupanja mjera i oblika ili jednakovrijedna
HRN EN 12020: Aluminij i alu legure - istisnuti precizni profili od legura EN AW 6060 - dopuštena odstupanja mjera i oblika ili jednakovrijedna
HRN EN 485: Aluminij i alu legure - limovi, trake i ploče ili jednakovrijedna
HRN EN 1090: Komponente čeličnih i aluminijskih konstrukcija: 1. dio - opći uvjeti isporuke ili jednakovrijedna
HRN EN 1090: Izvedba čeličnih i aluminijskih konstrukcija: 2. dio -Tehnički zahtjevi za čelične konstrukcije ili jednakovrijedna
HRN EN 10025: Čelična legura: S235JR (sirovi profil) ili jednakovrijedna
HRN EN 10346: Čelična legura: S 250 GD (valjani profili iz vruće pocinčanih  traka) ili jednakovrijedna
HRN EN 10149: Čelična legura:  S 260 NC (vučeni i normalizirani profili, elektrogalvanizirani) ili jednakovrijedna
HRN EN 10088: Legure inox profila - 1.4307 (AISI 304), 1.4401 (AISI 316), 1.4404 (316L) ili jednakovrijedna
HRN EN 10020: Definicije i razredba vrsta čelika ili jednakovrijedna
HRN EN 10021: Opći tehnički uvjeti isporuke za čelik i čelične proizvode ili jednakovrijedna
HRN EN 10027: Sustavi označavanja za čelike; 1. dio nazivi čelika; 2. dio brojčani sustav ili jednakovrijedna
HRN EN 10025: Toplo valjani proizvodi od konstrukcijskih čelika; 1. dio - Opći tehnički uvjeti isporuke; 2. dio - Tehnički uvjeti isporuke za nelegirane čelike ili jednakovrijedna
HRN EN 10210-1:    Toplo oblikovani šuplji profili od nelegiranih i sitnozrnatih čelika; 1.dio: Tehnički uvjeti  isporuke ili jednakovrijedna</t>
  </si>
  <si>
    <t>HRN EN 13479: Opća norma za dodatni i potrošni materijal za zavarivanje čelika - dodatni materijali i  praškovi za zavarivanje taljenjem ili jednakovrijedna
HRN EN ISO 2560: Dodatni i potrošni materijal za ručno elektrolučno zavarivanje nelegiranih i  sitnozrnatih čelika - razredba ili jednakovrijedna
HRN EN 439: Dodatni i potrošni materijali - zaštitni plinovi za REL i rezanje ili jednakovrijedna
HRN EN 440: Dodatni materijali za zavarivanje čelika - žice za elektrolučno zavarivanje taljivom  elektrodom u zaštitnoj atmosferi plinova ili jednakovrijedna
HRN EN 1670: Građevni okovi - otpornost na koroziju - zahtjevi i ispitne metode ili jednakovrijedna</t>
  </si>
  <si>
    <t>HRN EN 12206: Boje i lakovi - prekrivni materijali za aluminij i alu legure za arhitektonske potrebe ili jednakovrijedna 
HRN EN ISO 2808: Boje i lakovi- određivanje debljine filma ili jednakovrijedna
HRN EN ISO 8501: Priprema čeličnih podloga prije nanošenja boja i srodnih proizvoda - vizualna procjena čistoče površine - 1.dio: Stupnjevi hrđanja i stupnjevi pripreme nezaštićenih čeličnih površina nakon potpunog uklanjanja prethodnih prevlaka; 2.dio: Stupnjevi pripreme prethodno zaštićenih čeličnih površina nakon mjestimičnog uklanjanja prethodnih prevlaka ili jednakovrijedna
HRN EN 8503: Priprema čeličnih podloga prije nanošenja boja i srodnih proizvoda - 1.dio: specifikacije i definicije ISO komparatora profila površine; 2.dio: Metoda stupnjevanja profila površine čelika čišćenog mlazom abraziva ili jednakovrijedna
HRN EN 12944-1: Boje i lakovi - Zaštita od korozije čeličnih konstrukcija zaštitnim sustavom boja -  opći uvod ili jednakovrijedna</t>
  </si>
  <si>
    <t xml:space="preserve">HRN EN 14351-1:2006: prozori i vrata - norma za proizvod, izvedbene značajke; 1.dio: prozori i vanjska pješačka vrata bez otpornosti na požar ili jednakovrijedna
HRN EN 12207:2001: Prozori i vrata – Propusnost zraka, razredba ili jednakovrijedna
HRN EN 12208:2001: Prozori i vrata – Vodonepropusnost, razredba ili jednakovrijedna
HRN EN 12210:2001: Prozori i vrata – Otpornost na opterećenje vjetrom – Razredba ili jednakovrijedna
HRN EN 12211:2001: Prozori i vrata – Otpornost na opterećenje vjetrom – Metoda ispitivanja ili jednakovrijedna
HRN EN 1192: 2001: Vrata - razredba zahtjeva čvrstoče ili jednakovrijedna
HRN EN 1529:2001: Vratna krila - visina, širina, debljina i pravokunost - razredba dopuštenih odstupanja ili jednakovrijedna
HRN EN 1530:2001: Vratna krila - opća i lokalna ravnost - razredba dopuštenih odstupanja ili jednakovrijedna
HRN EN 12217:2005: Vrata - sile otvaranja i zatvaranja - zahtjevi i razredba ili jednakovrijedna
HRN EN 12219:2001: Vrata - klimatski utjecaji - zahtjevi i razredba ili jednakovrijedna
HRN EN 13115:2001: Prozori - razredba mehaničkih svojstava - vertikalno opterećenje, torzija, sile otvaranja i zatvaranja ili jednakovrijedna
HRN EN 179:2001: Građevni okovi - dijelovi izlaza za nuždu s kvakom ili pritisnom pločom - zahtjevi i metode ispitivanja ili jednakovrijedna
</t>
  </si>
  <si>
    <t>HRN EN 410:1998: Staklo u graditeljstvu - određivanje svjetlosnih i sunčanih značajka ostakljenja ili jednakovrijedna
HRN EN 947:1998: Zaokretna i okretna vrata - određivanje otpornosti na vertikalno opterećenje ili jednakovrijedna
HRN EN 948:1999: Zaokretna i okretna vrata - određivanje otpornosti na statičku torziju ili jednakovrijedna
HRN EN 949:1998: Prozori i ovješene fasade vrata, rebrenice i zasloni - određivanje otpornosti na udar  mekoga i teškoga tijela ili jednakovrijedna
HRN EN 950:1999: Određivanje otpornosti na udar tvrdim tijelom ili jednakovrijedna
HRN EN 1026:2000: Prozori i vrata - propusnost zraka, metoda ispitivanja ili jednakovrijedna
HRN EN 1027:2000: Prozori i vrata - metoda ispitivanja ili jednakovrijedna
HRN EN 1121:2000: Ponašanje između dva različita klimatska uvjeta - metoda ispitivanja ili jednakovrijedna
HRN EN 1191:2000: Prozori i vrata - otpornost na uzastopno otvaranje i zatvaranje - metoda ispitivanja ili jednakovrijedna
HRN EN 12046-1:2003: Sile otvaranja i zatvaranja - ispitne metode - 1.dio: prozori ili jednakovrijedna
HRN EN 12046-2:2000: Sile otvaranja i zatvaranja - metoda ispitivanja - 1.dio: vrata ili jednakovrijedna
HRN EN 12211:2000: Prozori i vrata - Otpornost na opterećenje vjetrom - metoda ispitivanja ili jednakovrijedna 
HRN EN ISO 140-3: Akustika - mjerenje razine zvuka u zgradama i elem. zgrada - 3.dio: lab. mjerenja ili jednakovrijedna
HRN EN ISO 717-1: Akustika - određivanje razine zvuka u zgradama ili jednakovrijedna
HRN EN ISO 12657 : Termička svojstva prozora i vrata - lab. ispitivanjeprolaza topline pomoću vruće kutije 1. dio: gotovi prozori i vrata; 2.dio: krovni prozori ili jednakovrijedna</t>
  </si>
  <si>
    <t>HRN EN 1125:2003: Građevni okovi - dijelovi izlaza za nuždu s pritisnom šipkom - zahtjevi i ispitne metode ili jednakovrijedna
HRN EN 1670:2008: Građevni okovi - otpornost na koroziju ili jednakovrijedna
HRN EN ISO 10077-1: Toplinske značajke prozora, vrata i zaslona - proračun koeficijenta prolaza topline - 1.dio: pojednostavljena metoda ili jednakovrijedna
HRN EN ISO 10077-2: Toplinske značajke prozora, vrata i zaslona - proračun koeficijenta prolaza topline - 2.dio: numerička metoda za okvire ili jednakovrijedna
HRN EN 1522/1523: Prozori, vrata i zasloni – Otpornost na pucanj-zahtjevi i razredba/metoda ispitivanja ili jednakovrijedna
HRN EN 1627:2012: Vrata za pješake, prozori, ovješene fasade, rešetke i kapci - otpornost na provalu - razredba i zahtjevi ili jednakovrijedna
HRN EN 14024:2008: Metalni profili s prekinutim toplinskim mostom, mehanička svojstva, razredba i zahtjevi ili jednakovrijedna
HRN EN 12400:2008: Prozori i vrata, mehanička trajnost - zahtjevi i razredba ili jednakovrijedna
HRN EN 16034:2014: Pješačka vrata, industrijska, komercijalana i garažna vrata i prozori - Norma za proizvod, izvedbene značajke - Značajke u odnosu na otp. na požar i/ili kontrolu dima.
HRN EN 13501-2:2010 Razredba građevnih proizvoda i građevnih elemenata prema ponašanju u požaru -- 2.  dio: Razredba prema rezultatima ispitivanja ... ili jednakovrijedna
HRN EN 1634-1:2008: Ispitivanje otp. na požar i kontrolu dima vrata, roleta i prozora koji se mogu otvarati ili jednakovrijedna
HRN EN 1634-3:2008:Ispitivanje otpornosti vrata i sklopova za zatvaranje otvora na požar -- 3. dio: Protudimna vrata i zatvarači ili jednakovrijedna
HRN EN 1364-1:2015: Ispitivanja otpornosti na požar nenosivih elemenata -- 1. dio: Zidovi ili jednakovrijedna</t>
  </si>
  <si>
    <t>HRN EN 13830:2008: Ovješene fasade - norma za proizvod ili jednakovrijedna
HRN EN 12152:2002: Ovješene fasade - propusnost zraka, zahtjevi i razredba ili jednakovrijedna
HRN EN 12153:2000: Ovješene fasade - propusnost zraka, metoda ispitivanja ili jednakovrijedna
HRN EN 12154:1999: Ovješene fasade - vodonepropusnost ili jednakovrijedna
HRN EN 12155:2000: Ovješene fasade - vodonepropusnost – lab. ispitivanje pod statičkim tlakom ili jednakovrijedna
HRN EN 13116:2001: Ovješene fasade - otpornost na opterećenje vjetrom - zahtjevi za svojstva ili jednakovrijedna
HRN EN 12179:2008: Ovješene fasade - otpornost na opterećenje vjetrom – Metoda ispitivanja ili jednakovrijedna
HRN EN 14019:2008: Ovješene fasade - otpornost na mehanički udar, izvedbena svojstva ili jednakovrijedna
HRN EN ISO 10848-2:2008: Ovješene fasade - lab. mjerenje bočnog prijenosa zračnog i udarnog zvuka ili jednakovrijedna
HRN EN 13947:2008: Ovješene fasade - toplinske značajke ovješenih fasada- proračun koeficijenta prolaska topline ili jednakovrijedna</t>
  </si>
  <si>
    <t>Tehnički propisi - kontrola kvalitete, zahtjevi, ispitivanja, sukladnost, toplinska zaštita:
Zakon o gradnji (NN 153/13, 20/17, 39/19, 125/19)
Zakon o građevnim proizvodima (NN 76/13, 30/14, 130/17, 39/19, 118/20)
Tehnički propis o racionalnoj uporabi energije i toplinskoj zaštiti u zgradama (NN 128/15, 70/18, 73/18, 86/18, NN 102/20,
Tehnički propis za prozore i vrata, NN 69/06
Zakon o zaštiti na radu (NN 71/14, 118/14, 154/14 , 94/18, 96/18)
Zakon o normizaciji (NN 80/13)
Tehnički propisi za održavanje čeličnih konstrukcija za vrijeme eksploatacije, SL 6/65
Tehnički propisi za pregled i ispitivanja nosivih čeličnih konstrukcija, SL 6/65
Tehnički za građevinske konstrukcije (NN 17/17, 75/20, 7/22)
Pravilnik o otpornosti na požar i drugim zahtjevima koje građevine moraju zadovoljiti u slučaju požara (NN 29/13 i NN 87/15)</t>
  </si>
  <si>
    <t xml:space="preserve">Istraživačke radove mogu obavljati pravne osobe i fizičke osobe sa ovlaštenjem Ministarstva kulture za te radove na kulturnom dobru.
Istraživanja svih slojeva do primarnog sloja izvorne boje
• istaci, vijenci, ukrasne profilacije, atike,fasadna žbuka stolarije zidnog oslika ,podnih obloga ogradnih balustrada ,keramitne pločice, stube, zidne i svodne plohe ,parket, .
Prije početka radova potrebno je provjeriti postojeće odljeve i  uzeti odlijeve plastike(ukolkiko ne postoje)  i sačiniti fotodokumentaciju, a o tome sačiniti izvještaj sa troškovnikom i dati ga na suglasnost Ministarstvu kulture konzervatorski odjel u ZAGREBU. 
Za izvođenja radova na pročeljima koristi se skela, cijenu koju je potrebno ponuditi u cijeni svake stavke gdje je ona potrebna.  
</t>
  </si>
  <si>
    <t xml:space="preserve">Trošak pribavljanja sve atestne dokumentacije uključiti u cijenu  nuđenih stavaka, jer se posebni troškovi neće priznati.   
</t>
  </si>
  <si>
    <t xml:space="preserve">Izvođač treba kvalitetu ugrađenih materijala i stručnosti radnika dokazati odgovarajućim atestima i uvjerenjima izdanim od strane za to ovlaštene organizacije i to uračunati u cijenu pojedinih stavaka.   
</t>
  </si>
  <si>
    <t xml:space="preserve">IZUZETNO VAŽNO:    
Kod demontaže potrebno je svaki demontirani element koji će se zamjeniti novim označiti na razumljiv način i sačiniti nacrt demontaže na kojem će biti oznake demontiranih elemenata kako bi se ispravno izradili svi novi elementi i ugradili na odgovarajuća mjesta. U svemu držati se uputa nadzora i konzervatorskog nadzora. Izradu ove dokumentacije uračunati u cijenu stavke jer se trošak te izrade neće posebno priznavati.   
</t>
  </si>
  <si>
    <t>I.1.1</t>
  </si>
  <si>
    <t>I.1.2.</t>
  </si>
  <si>
    <t>Izrada, dobava i postava privremene ograde gradilišta sa potrebnim ulaznim kapijama od materijala po izvoru izvođača. Obračun po m1.</t>
  </si>
  <si>
    <t>I.1.3.</t>
  </si>
  <si>
    <t xml:space="preserve">Izrada elaborata izvedenog stanja. Komplet izvedeno sa upisom u katastar. Obračun po komadu. </t>
  </si>
  <si>
    <t>I.1.4.</t>
  </si>
  <si>
    <t xml:space="preserve">Izrada elaborata izvedenog stanja instalacija. Komplet izvedeno sa upisom u katastar vodova. Obračun po komadu. </t>
  </si>
  <si>
    <t>I.1.5.</t>
  </si>
  <si>
    <r>
      <t>Zaštita obloge podova od oštećenja prilikom sanacijskih radova. Zaštititi punoplošnom oplatom OSB pločama i geotekstilom.</t>
    </r>
    <r>
      <rPr>
        <vertAlign val="superscript"/>
        <sz val="10"/>
        <color theme="1"/>
        <rFont val="Calibri"/>
        <family val="2"/>
        <charset val="238"/>
        <scheme val="minor"/>
      </rPr>
      <t xml:space="preserve"> </t>
    </r>
    <r>
      <rPr>
        <sz val="10"/>
        <color theme="1"/>
        <rFont val="Calibri"/>
        <family val="2"/>
        <charset val="238"/>
        <scheme val="minor"/>
      </rPr>
      <t>Obračun je po m</t>
    </r>
    <r>
      <rPr>
        <vertAlign val="superscript"/>
        <sz val="10"/>
        <color theme="1"/>
        <rFont val="Calibri"/>
        <family val="2"/>
        <charset val="238"/>
        <scheme val="minor"/>
      </rPr>
      <t>2</t>
    </r>
    <r>
      <rPr>
        <sz val="10"/>
        <color theme="1"/>
        <rFont val="Calibri"/>
        <family val="2"/>
        <charset val="238"/>
        <scheme val="minor"/>
      </rPr>
      <t xml:space="preserve"> zaštićene površine.</t>
    </r>
  </si>
  <si>
    <t>I.1.6.</t>
  </si>
  <si>
    <t>I.1.7.</t>
  </si>
  <si>
    <t>Doprema, postava, skidanje i otprema cijevne fasadne skele od bešavnih cijevi. Skelu izvesti prema postojećim OZO propisima i  u svemu kako je opisano u općim uvjetima.</t>
  </si>
  <si>
    <t>U jediničnu cijenu uključiti i zaštitni zastor od jutenih  ili plastičnih traka, koje se postavljaju s vanjske strane  skele po cijeloj površini. Skelu je potrebno osigurati od  prevrtanja sidrenjem u objekt, a od udara groma  uzemljenjem. Potrebno je izvesti pomoćne ljestve – penjalice u svrhu osiguranja vertikalne  komunikacije po skeli. Prije izvedbe skele Izvoditelj je dužan izraditi projekt skele koji izrađuje ovlašteni inženjer, što je u cijeni stavke.</t>
  </si>
  <si>
    <t xml:space="preserve">Obračun po m2 vertikalne projekcije pročelja. </t>
  </si>
  <si>
    <t>I.1.8.</t>
  </si>
  <si>
    <t>Čišćenje obuhvata zahvata i okoliša nakon završetka svih radova sa odvozom otpada i zaostalog građevinskog materijala na gradski depo udaljenosti do 20 km.</t>
  </si>
  <si>
    <t>Višekratna čišćenja u tijeku gradnje ulaze u jedinične cijene svih sudionika na gradnji, ne ulaze u ovu stavku i ne obračunavaju se posebno!</t>
  </si>
  <si>
    <t>U cijenu uračunata naknada za zbrinjavanje.</t>
  </si>
  <si>
    <t>Obračun po m2.</t>
  </si>
  <si>
    <t>I.1.9.</t>
  </si>
  <si>
    <t>I.1.10.</t>
  </si>
  <si>
    <t xml:space="preserve">Dodatni istražni radovi.
Stavka se izvodi isključivo po nalogu konzervatorske     službe,     a     obuhvaća     dodatne istražne radove.
O potrebi za istima odlučuju projektant i nadležni konzervator, a potvrđuje ih nadzorni inženjer. Obračun po kompletu
</t>
  </si>
  <si>
    <t>UKUPNO I.1. PRIPREMNI RADOVI</t>
  </si>
  <si>
    <t>RUŠENJA I DEMONTAŽE</t>
  </si>
  <si>
    <r>
      <rPr>
        <b/>
        <sz val="10"/>
        <color theme="1"/>
        <rFont val="Calibri"/>
        <family val="2"/>
        <charset val="238"/>
        <scheme val="minor"/>
      </rPr>
      <t>Napomena</t>
    </r>
    <r>
      <rPr>
        <sz val="10"/>
        <color theme="1"/>
        <rFont val="Calibri"/>
        <family val="2"/>
        <charset val="238"/>
        <scheme val="minor"/>
      </rPr>
      <t>:</t>
    </r>
  </si>
  <si>
    <r>
      <t xml:space="preserve">Radove na razgrađivanju - rušenju potrebno je izvodti uz maksimalnu opreznost i primjenu svih zaštitnih mjera. </t>
    </r>
    <r>
      <rPr>
        <sz val="9"/>
        <color indexed="10"/>
        <rFont val="Arial Narrow"/>
        <family val="2"/>
        <charset val="238"/>
      </rPr>
      <t/>
    </r>
  </si>
  <si>
    <t>U jediničnoj cijeni pojedine stavke uračunato je rušenje, iznašanje, utovar, odvoz na deponij, plaćanje naknade na deponiju.</t>
  </si>
  <si>
    <t>Obzirom da se radi o objektu gdje nisu poznati svi parametri , moguća su odstupanja od opisanih stavki i količina .</t>
  </si>
  <si>
    <t>Obračun se vrši po stvarno izvedenim količinama.</t>
  </si>
  <si>
    <t>Prije davanja ponude izvođaču se preporuča pregled gradilišta, uvid u radove koji se ruše, te prema stanju na građevini formirati jedinične cijene.</t>
  </si>
  <si>
    <t>Rušenje i demontaže izvesti pažljivo (bez vibracija) da se nebi narušila statika postojećeg objekta .</t>
  </si>
  <si>
    <t>I.2.1.</t>
  </si>
  <si>
    <t>Pažljivo uklanjanje završne obloge zida i poda od keramičkih pločica u ljepilu.</t>
  </si>
  <si>
    <t>Uklanjanje obloge poda uključuje i uklanjanje obloge sokla zida te se ne obračunava posebno.</t>
  </si>
  <si>
    <t xml:space="preserve">Svi zidovi koji se ne ruše, trebaju ostati neoštećeni. </t>
  </si>
  <si>
    <t>Uključujući čišćenje i ravnanje nosive podloge za prihvat nove obloge.</t>
  </si>
  <si>
    <t>Stavka uključuje samo uklanjanje obloga zidova koji se zadržavaju, obloge zidova koji se ruše, se uklanjaju zajedno sa zidom.</t>
  </si>
  <si>
    <t>Stavka obuhvaća sve radove na demontaži, transport i odlaganje materijala na deponiju udaljenosti do 20 km te sve troškove i naknade za odlaganje otpada.</t>
  </si>
  <si>
    <t>a) obloga poda</t>
  </si>
  <si>
    <t>b) obloga zida</t>
  </si>
  <si>
    <t>I.2.2.</t>
  </si>
  <si>
    <t>I.2.3.</t>
  </si>
  <si>
    <t>I.2.4.</t>
  </si>
  <si>
    <t xml:space="preserve">Uklanjanje obloge poda - cementnog estriha (plivajućeg poda) sa svim izolacijskim slojevima. </t>
  </si>
  <si>
    <t xml:space="preserve">Uključeno uklanjanje ekspandiranog polistirena, ekstrudiranog polisitrena i PE folije. </t>
  </si>
  <si>
    <t>Uključujući čišćenje i ravnanje nosive podloge za prihvat novog plivajućeg poda.</t>
  </si>
  <si>
    <t xml:space="preserve">Stavka vrijedi za sve pozicije za koje će Naručitelj odlučiti da nisu u dobrom stanju. </t>
  </si>
  <si>
    <t xml:space="preserve">Obračun po m2. </t>
  </si>
  <si>
    <t>a) Cementni estrih do 6,0 cm' debljine.</t>
  </si>
  <si>
    <t>I.2.5.</t>
  </si>
  <si>
    <t>Radove demontaže vanjske stolarije izvoditi neposredno prije montaže nove stolarije, kako ne bi došlo do oštećenja interijera unutar objekta uslijed djelovanja atmosferilija.</t>
  </si>
  <si>
    <t xml:space="preserve">U cijenu uključiti sav rad, odvoz šute i otpadnog materijala na gradski deponij predviđen za prihvat i zbrinjavanje takve vrste materijala uz sva davanja na deponij. </t>
  </si>
  <si>
    <t>Obračun po komadu/kompletu vanjske stolarije.</t>
  </si>
  <si>
    <t>a) površine do 2,0 m2</t>
  </si>
  <si>
    <t>b) površine 2,0 - 4,0 m2</t>
  </si>
  <si>
    <t>c) površine veće od 4,0 m2</t>
  </si>
  <si>
    <t>I.2.6.</t>
  </si>
  <si>
    <t xml:space="preserve">Pažljiva demontaža vanjske stolarije (vrata) uključivo odvoz i zbrinjavanje otpada. </t>
  </si>
  <si>
    <t xml:space="preserve">Demontaža stolarskih stavaka, uključivo sa dovratnicima, pripadnim pragovima, roletama, limovima i opšavima, označenih i opisanih snimkom postojećeg stanja. </t>
  </si>
  <si>
    <t>I.2.7.</t>
  </si>
  <si>
    <t xml:space="preserve">Pažljiva demontaža unutarnje stolarije (vrata) uključivo odvoz i zbrinjavanje otpada. </t>
  </si>
  <si>
    <r>
      <t>Demontaža stolarskih stavaka, uključivo sa</t>
    </r>
    <r>
      <rPr>
        <sz val="10"/>
        <color rgb="FFFF0000"/>
        <rFont val="Calibri"/>
        <family val="2"/>
        <charset val="238"/>
        <scheme val="minor"/>
      </rPr>
      <t xml:space="preserve"> </t>
    </r>
    <r>
      <rPr>
        <sz val="10"/>
        <color theme="1"/>
        <rFont val="Calibri"/>
        <family val="2"/>
        <charset val="238"/>
        <scheme val="minor"/>
      </rPr>
      <t xml:space="preserve">dovratnicima, pripadnim pragovima, roletama, limovima i opšavima, označenih i opisanih snimkom postojećeg stanja. </t>
    </r>
  </si>
  <si>
    <t>I.2.8.</t>
  </si>
  <si>
    <t xml:space="preserve">U cijenu uračunati materijal i rad do potpune gotovosti. </t>
  </si>
  <si>
    <t>Cijena po m2.</t>
  </si>
  <si>
    <t>zidovi</t>
  </si>
  <si>
    <t>stropovi</t>
  </si>
  <si>
    <t>I.2.9.</t>
  </si>
  <si>
    <t>Pažljivo rušenje nenosivih unutrašnjih zidova od opeke sa svim slojevima.</t>
  </si>
  <si>
    <t xml:space="preserve">Zidovi se ruše zajedno sa obostranom žbukom i svim oblogama. Izvodi se po tehnologiji i na način odobren upisom u građevinski dnevnik po nadzornom inženjeru. Rušenje izvesti bez vibracija i oštećenja okolne konstrukcije. Rušenje postojećih zidova se vrši prema novom arhitektonskom oblikovanju koje je prikazano u grafičkim prilozima projektne dokumentacije. </t>
  </si>
  <si>
    <t xml:space="preserve">Na spoju zidova koji se ruše i zidova/podova objekta koji ostaju, zidovi i podovi trebaju ostati neoštećeni. </t>
  </si>
  <si>
    <t xml:space="preserve">Samo rušenje izvesti nakon konzultacije sa nadzornim inženjerom. </t>
  </si>
  <si>
    <t xml:space="preserve">U cijenu stavke uključiti sav rad, alat, opremu te sve slojeve i odvoz šute i otpadnog materijala na gradski depnij uz sva davanja na deponiji za zbrinjavanje otpada. </t>
  </si>
  <si>
    <t>a) unutranji zidovi od pune opeke d=12cm</t>
  </si>
  <si>
    <t xml:space="preserve">b) unutranji zidovi složenog presjeka od pune opeke. Sastav: opeka d=7cm, zračni sloj 7-12cm, opeka d=7cm. </t>
  </si>
  <si>
    <t>c) uklanjanje dijela postojećeg AB zida kod sjevernog krila u visini od 1,90m' - s kote 155.59m.n.v. Na kotu 153.69m.n.v.</t>
  </si>
  <si>
    <t>I.2.10.</t>
  </si>
  <si>
    <t>Uklanjanje spuštenog stropa od aluminijskih metalnih perforiranih ploča kvadratičnih perforacija.</t>
  </si>
  <si>
    <t>Uključuje demontažu obloge spuštenog stropa sa svim tipskim profilima potkonstrukcije i ovjesnim elementima.</t>
  </si>
  <si>
    <t>I.2.11.</t>
  </si>
  <si>
    <t>Uklanjanje i demontaža dijela spuštenog stropa od gipskartonskih ploča, te vraćanje u prvobitno stanje.</t>
  </si>
  <si>
    <t>Uključuje demontažu obloge spuštenog stropa sa svim tipskim profilima potkonstrukcije i ovjesnim elementima na mjestu izvođenja AB zida.</t>
  </si>
  <si>
    <t>Stavka obuhvaća sve radove na demontaži, transport i odlaganje materijala na gradilištu te ponovno vraćanje spuštenog stropa u prvobitno stanje.</t>
  </si>
  <si>
    <t>I.2.12.</t>
  </si>
  <si>
    <t>Uklanjanje gipskartonske obloge zida.</t>
  </si>
  <si>
    <t>Uključuje demontažu gipskartonske obloge zida sa svim tipskim profilima potkonstrukcije i svim slojevima izolacije.</t>
  </si>
  <si>
    <t>I.2.13.</t>
  </si>
  <si>
    <t xml:space="preserve">Pažljivo izrezivanje, proširivanje, probijanje i otvaranje otvora u nosivom vanjskom zidu radi postave nove vanjske stolarije. </t>
  </si>
  <si>
    <t xml:space="preserve">Otvori za vanjsku stolariju se probijaju u postojećem zidu raznih debljina prema stanju na objektu, a sve prema arhitektonskom nacrtu. </t>
  </si>
  <si>
    <t xml:space="preserve">Oko otvora koji se izvode, zidovi trebaju ostati neoštećeni. </t>
  </si>
  <si>
    <t xml:space="preserve">U cijenu stavke uključiti sav rad, obradu proboja, sve slojeve i odvoz šute i otpadnog materijala na gradski deponij uz sva davanja na deponiji. </t>
  </si>
  <si>
    <t>Obračun po m3.</t>
  </si>
  <si>
    <t>I.2.14.</t>
  </si>
  <si>
    <t xml:space="preserve">Pažljivo izrezivanje, proširivanje, probijanje i otvaranje otvora u unutarnjem zidu radi postave nove stolarije. </t>
  </si>
  <si>
    <t xml:space="preserve">Otvori za stolariju se probijaju u postojećem zidu raznih debljina prema stanju na objektu, a sve prema arhitektonskom nacrtu. </t>
  </si>
  <si>
    <t>probijanje zida od opeke</t>
  </si>
  <si>
    <t>I.2.15.</t>
  </si>
  <si>
    <t>Demontaža postojeće limarije. U cijenu stavke uključiti sav vertikalni i horizontalni prijenos do gradilišne deponije i odvoz otpadnog materijala i šute na gradski deponij predviđen za prihvat takve vrste materijala uz sva davanja na deponiji.</t>
  </si>
  <si>
    <t>a) horizontalni oluk</t>
  </si>
  <si>
    <t>I.2.16.</t>
  </si>
  <si>
    <t>Demontaža svih postojećih instalacija vodovoda u prostorima koji se obnavljaju. U cijenu stavke uključiti i odvoz otpadnog materijala i šute na gradski deponij predviđen za prihvat takve vrste materijala uz sva davanja na deponiji.</t>
  </si>
  <si>
    <t>Obračun po paušalu</t>
  </si>
  <si>
    <t>I.2.17.</t>
  </si>
  <si>
    <t>Demontaža svih postojećih instalacija kanalizacije u prostorima koji se obnavljaju. U cijenu stavke uključiti i odvoz otpadnog materijala i šute na gradski deponij predviđen za prihvat takve vrste materijala uz sva davanja na deponiji.</t>
  </si>
  <si>
    <t>I.2.18.</t>
  </si>
  <si>
    <t xml:space="preserve">Skidanje podgleda žbuke sa stropova i greda. Žbuka je na trstici koja je učvršćena na rebra sitnorebričastog stropa. U stavku je uključena i eventualno potrebna skela i zaštita te sve ostalo potrebno za dovršenje rada. </t>
  </si>
  <si>
    <t>Stavka obuhvaća sve radove na uklanjanju, transport i odlaganje materijala na deponiju udaljenosti do 20 km te sve troškove i naknade za odlaganje otpada.</t>
  </si>
  <si>
    <t>I.2.20.</t>
  </si>
  <si>
    <t>I.2.21.</t>
  </si>
  <si>
    <t>Detaljno     čišćenje    zidova i svodova     podruma     žičanim četkama te ispuhivanje komprimiranim zrakom. Potom treba detaljno pregledati svodove radi postojanja eventualnih oštećenja odnosno pukotina,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očišćene površine zida ili svoda.</t>
  </si>
  <si>
    <t>svodovi</t>
  </si>
  <si>
    <t>I.2.22.</t>
  </si>
  <si>
    <t>svodovi,stropovi</t>
  </si>
  <si>
    <t>I.2.23.</t>
  </si>
  <si>
    <t>a) ravni strop</t>
  </si>
  <si>
    <r>
      <t>m</t>
    </r>
    <r>
      <rPr>
        <vertAlign val="superscript"/>
        <sz val="10"/>
        <rFont val="Calibri"/>
        <family val="2"/>
        <charset val="238"/>
        <scheme val="minor"/>
      </rPr>
      <t>2</t>
    </r>
  </si>
  <si>
    <t>b)svodovi</t>
  </si>
  <si>
    <t xml:space="preserve">Pažljiva demontaža vanjske metalne ograde zajedno s nosačima ograde (istočno pročelje), nivo prizemlja. Nakon demontaže demontirane elemenate pažljivo odložiti – svaki element označiti brojem i izraditi nacrt demontaže na kojem će brojem biti označen svaki element. Nakon opisanog pozvati stručni  i konzervatorski nadzor koji će odrediti koji će se elementi sanirati a koji rekonstruirati. Nakon pregleda odvojiti elemente,koji će poslužiti kao predložak za izradu novih elemenata identičnih postojećim, a koji se saniraju. Stavka uključuje sve dijelove vezane za ovu sanaciju, rekonstrukciju i  razgradnju. U cijenu stavke uključena pohrana na gradilištu do ponovne montaže, kao i odvoz na deponiju dotrajalih elemenata nakon izrade novih po njihovom predlošku. 
</t>
  </si>
  <si>
    <t xml:space="preserve">Pažljiva demontaža i vađenje vanjske stolarije -  prozora s doprozornicima, nivo prizemlja (istočno i zapadno pročelje). Nakon demontaže demontirane elemenate pažljivo odložiti – svaki doprozornik i prozorsko krilo označiti brojem i izraditi nacrt demontaže na kojem će brojem biti označen svaki element. Nakon opisanog pozvati stručni i obračunski nadzor, te konzervatorski nadzor kako bi se s njima u suradnji istražile i dogovorile profilacije doprozornika i okvira prozora. Nakon pregleda odvojiti elemente,koji će poslužiti kao predložak za izradu novih elemenata, identičnih postojećim. Stavka uključuje upotrebu skele i sva potrebna osiguranja građevine kao cjeline i dijelova vezanih za ovu razgradnju. U cijenu stavke uključena pohrana na gradilištu do ponovne montaže, kao i odvoz na deponiju dotrajalih elemenata nakon izrade novih po njihovom predlošku. 
Rad na visini od cca 4,0 m."
</t>
  </si>
  <si>
    <t xml:space="preserve">Nepredvidljivi radovi, koji se ne mogu drugačije normirati – pomoć kod raznih dubljenja i bušenja, nepredviđeni radovi i sl. Materijal se obračunava prema stvarno utrošenim količinama prema cjeniku, odnosno prema pogođenim jediničnim cijenama. Obračun prema upisu u građevinski dnevnik i dogovoru s investitorom i nadzornim inženjerom. </t>
  </si>
  <si>
    <t>Obračun po utrošenom satu.</t>
  </si>
  <si>
    <t>a) NKV radnik</t>
  </si>
  <si>
    <t>b) VK radnik</t>
  </si>
  <si>
    <t>UKUPNO I.2. RUŠENJA I DEMONTAŽE</t>
  </si>
  <si>
    <t>I.3.1.</t>
  </si>
  <si>
    <t>Skidanje površinskih slojeva na prostoru objekta</t>
  </si>
  <si>
    <t>Površinski slojevi skidaju se do dubine cca 30 cm, a slojevi se sastoje od humusa, površinskih slojeva zemlje te mjestimično od nasutih slojeva.</t>
  </si>
  <si>
    <t>U jediničnu cijenu stavke uračunati i potrebni transport do privremene deponije.</t>
  </si>
  <si>
    <t>Kvalitetan humus odvojiti pri iskopu te ga odložiti na privremenu deponiju u sklopu zone obuhvata i sačuvati ga za potrebe kasnijeg niveliranja zelenih površina . Humus prekriti folijom i na taj način ga zaštititi od ispiranja.</t>
  </si>
  <si>
    <t>a) skidanje površinskih slojeva</t>
  </si>
  <si>
    <t>I.3.2.</t>
  </si>
  <si>
    <t>Kombinirani iskop zemlje za temeljnu ploču u materijalu D kategorije  širine i dubine prema prilozima iz projekta. Iskop izvesti uz povećan oprez kako bi stijenke rova poslužile kao oplata u zemljnom dijelu iskopu pri betoniranju. Iskopani materijal se odlaže na gradilišnu deponiju te će se dio iskoristiti. Obračun po m³ iskopanog materijala u sraslom stanju.</t>
  </si>
  <si>
    <t>I.3.3.</t>
  </si>
  <si>
    <t>Planiranje, zbijanje i uređenje dna iskopa za temeljne ploče objekta u zemljanom materijalu s izbacivanjem viška zemlje van rova. Zbijanje posteljice u zemljanim materijalima treba izvršiti tako, da se postigne stupanj zbijenosti u odnosu na standardni Proctor-ov postupak Sz≥100%, odnosno modul stišljivosti Ms≥30MN/m2. Obračun po m² uređenog temeljnog tla.</t>
  </si>
  <si>
    <t>I.3.4.</t>
  </si>
  <si>
    <t>Zatrpavanje zemljanim materijalom uz temelje s vanjske strane objekta (na mjestima zelenih površina) nakon izvedbe uz objekt u slojevima od 20 cm zemljanim materijalom deponiranim na gradilištu.  Stavka obuhvaća utovar i dopremu materijala te razastiranje i zbijanje vibropločama i valjcima. Obračun po m³ ugrađenog i zbijenog materijala.</t>
  </si>
  <si>
    <t>I.3.5.</t>
  </si>
  <si>
    <t>Tamponski sloj</t>
  </si>
  <si>
    <t xml:space="preserve">Dobava materijala i izrada tamponskog sloja debljine 75 cm ispod poda na tlu aneksa ispod armirano betonske podne ploče drobljenim kamenim materijalom (1700kg/m3) u slojevima debljine minimalno 20cm. </t>
  </si>
  <si>
    <t xml:space="preserve">Nabijanje do modula stišljivosti MS=40MPa. </t>
  </si>
  <si>
    <t>I.3.6.</t>
  </si>
  <si>
    <t xml:space="preserve">Skidanje površinskih slojeva u prostorima podruma. </t>
  </si>
  <si>
    <t>Postojeće slojeve od drobljenca, šljunka i zemlje potrebno je skinuti do odgovarajuće visine.</t>
  </si>
  <si>
    <t>UKUPNO I.3. ZEMLJANI RADOVI</t>
  </si>
  <si>
    <t>BETONSKI I ARMIRANOBETONSKI RADOVI</t>
  </si>
  <si>
    <t xml:space="preserve">a) beton </t>
  </si>
  <si>
    <t xml:space="preserve">b) oplata </t>
  </si>
  <si>
    <t>I.4.2.</t>
  </si>
  <si>
    <t xml:space="preserve">Betoniranje armiranobetonske podne ploče (2200 kg/m3)  prizemlja poda na tlu u objektu debljine 25,0cm betonom razreda tlačne čvrstoće C25/30, frakcije 0-16 mm. Stavka obuhvaća nabavu, transport, ugradnju betona, sa svim potrebnim podupiranjima i oplatom te potrebna ispitivanja i dokaze kvalitete. Obračun po m³ ugrađenog betona i m² izvedene oplate. </t>
  </si>
  <si>
    <t>I.4.3.</t>
  </si>
  <si>
    <t xml:space="preserve">Betoniranje armiranobetonske podne ploče (2200 kg/m3)  prizemlja poda na tlu u objektu debljine 15,0cm betonom razreda tlačne čvrstoće C25/30, frakcije 0-16 mm. Stavka obuhvaća nabavu, transport, ugradnju betona, sa svim potrebnim podupiranjima i oplatom te potrebna ispitivanja i dokaze kvalitete. Obračun po m³ ugrađenog betona i m² izvedene oplate. </t>
  </si>
  <si>
    <t>I.4.4.</t>
  </si>
  <si>
    <t xml:space="preserve">Betoniranje armiranobetonske spregnute stropne ploče (2500 kg/m3)  međukatne konstrukcije katova debljine 12,0cm betonom razreda tlačne čvrstoće C30/37, frakcije 0-16 mm. Stavka obuhvaća nabavu, transport, ugradnju betona, sa svim potrebnim podupiranjima i oplatom te potrebna ispitivanja i dokaze kvalitete. </t>
  </si>
  <si>
    <t xml:space="preserve">Obračun po m³ ugrađenog betona i m² izvedene glatke oplate. </t>
  </si>
  <si>
    <t>a) beton</t>
  </si>
  <si>
    <t>b) oplata (visokovalni čelični lim)</t>
  </si>
  <si>
    <t>Betoniranje armiranobetonskog  vanjskog stubišta (2500 kg/m3) betonom razreda tlačne čvrstoće C30/37, frakcije 0-16 mm. Stavka obuhvaća nabavu, transport, ugradnju betona, sa svim potrebnim podupiranjima i oplatom te potrebna ispitivanja i dokaze kvalitete. Obračun po m³ ugrađenog betona i m² izvedene oplate.</t>
  </si>
  <si>
    <t xml:space="preserve">Izvodi se u glatkoj oplati, debljina prema statičkom proračunu. </t>
  </si>
  <si>
    <t xml:space="preserve">a) beton C30/37 </t>
  </si>
  <si>
    <t xml:space="preserve">b) glatka oplata </t>
  </si>
  <si>
    <t>Betoniranje armiranobetonskih zidova (2500 kg/m3)  betonom razreda tlačne čvrstoće C30/37, frakcije 0-16 mm. Stavka obuhvaća nabavu, transport, ugradnju betona, sa svim potrebnim podupiranjima i oplatom te potrebna ispitivanja i dokaze kvalitete. Obračun po m³ ugrađenog betona i m² izvedene oplate.</t>
  </si>
  <si>
    <t>Betoniranje podložnog betona debljine 10 cm, betonom razreda tlačne čvrstoće C12/15. Beton (2500kg/m3) zaglađene površine pogodne za postavu odabrane hidroizolacije i AB ploče. Stavka obuhvaća nabavu, transport, ugradnju betona, sa svim potrebnim podupiranjima i oplatom te potrebna ispitivanja i dokaze kvalitete. Obračun po m³ ugrađenog betona.</t>
  </si>
  <si>
    <t>UKUPNO I.4. BETONSKI I ARMIRANOBETONSKI RADOVI</t>
  </si>
  <si>
    <t>ARMIRAČKI RADOVI</t>
  </si>
  <si>
    <t>I.5.1.</t>
  </si>
  <si>
    <t>Dobava, ravnanje, čišćenje od hrđe i masnih mrlja, siječenje,  savijanje, polaganje i vezivanje armature iz betonskog čelika.</t>
  </si>
  <si>
    <t>Prije betoniranja armaturu mora obvezno pregledati i odobriti nadzorni inženjer.</t>
  </si>
  <si>
    <t>U količinu nisu uključeni otpaci koji nastaju krojenjem mreža i rezanjem debljih profila šipki.</t>
  </si>
  <si>
    <t>Obračun po kg.</t>
  </si>
  <si>
    <t>- B500B šipke</t>
  </si>
  <si>
    <t>- B500B mreže</t>
  </si>
  <si>
    <t>UKUPNO I.5. ARMIRAČKI RADOVI</t>
  </si>
  <si>
    <t>ZIDARSKI RADOVI I FASADERSKI RADOVI</t>
  </si>
  <si>
    <t>Opće napomene:</t>
  </si>
  <si>
    <t>U cijeni pojedine stavke treba obuhvatiti skele, dobavu i ugradnju materijala - osnovnog i pomoćnog, sve pripremne i međufaze rada potrebne za korektno dovršenje stavke prema pravilima struke i važećim propisima bez obzira da Ii je sve to napomenuto u opisu stavke ili predhodnim općim uvjetima.</t>
  </si>
  <si>
    <t>Debljina ekstrudiranog polistirena predviđena je prema pretpostavljenoj debljini postojećih slojeva.
Ukoliko se prilikom izvođenja radova utvrdi da je debljina postojećih slojeva različita, korigirati debljinu ekstrudiranog polistirena tako da završna visina novog estriha bude jednaka postojećoj.</t>
  </si>
  <si>
    <t>Dubljenje usjeka izvoditi pažljivo ( bez vibracija) da se nebi narušila statika postojećeg objekta.</t>
  </si>
  <si>
    <t>I.6.1.</t>
  </si>
  <si>
    <t>Dubljenje usjeka ili otvora u zidovima i podovima.</t>
  </si>
  <si>
    <t xml:space="preserve">Probijanje manjih otvora i udubina u zidovima radi eventualne naknadne ugradnje opreme ili cijevi instalacija. Štemanje se vrši sa pravilnim strojnim rezanjem stranica. </t>
  </si>
  <si>
    <t>Presjek usjeka max 10x5 cm a veličina otvora cca 30/30 cm</t>
  </si>
  <si>
    <t>Stavka obuhvaća sve radove na rezanju, transport i odlaganje materijala na deponiju udaljenosti do 20 km te sve troškove i naknade za odlaganje.</t>
  </si>
  <si>
    <t>a) usjeci</t>
  </si>
  <si>
    <t>b) otvori</t>
  </si>
  <si>
    <t>I.6.2.</t>
  </si>
  <si>
    <t>Krpanje usjeka u cementnom estrihu, nakon postavljanja instalacija betonom agregata 0-4 mm, mikroarmiranim sa polipropilenskim vlaknima ili pocinčanom mrežicom.</t>
  </si>
  <si>
    <t>Stavka uključuje:
- popravak sloja ekspandiranog polistirena i PE folije
- dobavu, pripremu i ugradnju materijala
- sav rad i alat</t>
  </si>
  <si>
    <t xml:space="preserve">Obračun po m1 prosječno velikog usjeka presjeka cca 10/5cm    </t>
  </si>
  <si>
    <t>I.6.3.</t>
  </si>
  <si>
    <t>Krpanje usjeka u zidovima, nakon postavljanja instalacija produžnim vapneni mortom i komadi opeke (eventualno).</t>
  </si>
  <si>
    <t>Stavka uključuje:
- dobavu, pripremu i ugradnju materijala
- sav rad i alat
- potrebne pokretne skele</t>
  </si>
  <si>
    <t>Visina rada do 4,00 m</t>
  </si>
  <si>
    <t>I.6.4.</t>
  </si>
  <si>
    <t>Krpanje otvora u zidovima i podovima, nakon postavljanja instalacija produžnim vapnenim mortom i komadi opeke (eventualno).</t>
  </si>
  <si>
    <t xml:space="preserve">Obračun po komadu prosječno velikog otvora veličine cca 30/30cm.    </t>
  </si>
  <si>
    <t>I.6.5.</t>
  </si>
  <si>
    <t xml:space="preserve">Izvedba plivajućeg poda. Cementna glazura sa staklenim nitima za armiranje. </t>
  </si>
  <si>
    <t>Stavka obuhvaća dobavu i polaganje slojeva plivajućeg poda na armiranobetonsku ploču. Stavkom je obuhvaćen sav potreban rad i materijal potreban za izvedbu poda.</t>
  </si>
  <si>
    <t>Uključivo:</t>
  </si>
  <si>
    <t>Elastificirani ekspandirani polistiren - EPS T  debljine d=3,0 cm, 15 kg/m3.</t>
  </si>
  <si>
    <t>Ekstrudirani polistiren - XPS  debljine 6,0 cm, min. 40 kg/m3.</t>
  </si>
  <si>
    <t>Polietilenska folija d=0.02 cm</t>
  </si>
  <si>
    <t>Nabavka i strojna izrada armiranog cementnog estriha (2200kg/m3), sa strojnim glađenjem, sa prijemom od strane podopolagača. Beton od agregata 0-4 mm, mikroarmiran sa polipropilenskim vlaknima ili pocinčanom mrežicom, uz zid završen sa odgovarajućom toplinskom izolacijom po sistemu debljine 1cm, sa izradom dilatacija.</t>
  </si>
  <si>
    <t>Obračun po m2 poda.</t>
  </si>
  <si>
    <t>estrih debljine cca 8,0 cm</t>
  </si>
  <si>
    <t>I.6.6.</t>
  </si>
  <si>
    <t xml:space="preserve">Izvedba plivajućeg poda. Cementna glazura sa staklenim nitima za armiranje. Sloj poda M3, M5, M5a i M5d. </t>
  </si>
  <si>
    <t>estrih debljine cca 6,0-7,0 cm</t>
  </si>
  <si>
    <t>I.6.7.</t>
  </si>
  <si>
    <t>Izvedba plivajućeg poda. Cementna glazura sa staklenim nitima za armiranje. Sloj poda M5c.</t>
  </si>
  <si>
    <t>estrih debljine cca 4,0 cm</t>
  </si>
  <si>
    <t>I.6.8.</t>
  </si>
  <si>
    <t>Obziđavanje i/ili podziđivanje elektrooramrića,  ormarića hidranata kao i inih sličnih elemenata. Izvesti šupljom opekom i komadima opeke od pečene gline MO-10 u zidanom cem. mortu MM-10. U cijeni uključivo obradu rubova zida i spojeva s bočnim plohama te potrebna skela. Male količine i sva otežanja u cijeni. Po kom rada.</t>
  </si>
  <si>
    <t>I.6.9.</t>
  </si>
  <si>
    <t>Zidarska obrada betonskih zidova.</t>
  </si>
  <si>
    <t>Obuhvaća čišćenje od oplatnog ulja, sanacija mjesta eventualne segragacije betona, obrada spojeva oplate brušenjem, struganje iscurjelog cementnog mlijeka i zatvaranje rupa od veza oplate. Betonske površine moraju biti potpuno pripremljene za izvedbu gletanja.</t>
  </si>
  <si>
    <t>Uključuje potrebne pokretne skele i podeste za rad.</t>
  </si>
  <si>
    <t>Obračun po m2 obrađene površine</t>
  </si>
  <si>
    <t xml:space="preserve">- zidovi </t>
  </si>
  <si>
    <t>I.6.10.</t>
  </si>
  <si>
    <t xml:space="preserve">Dobava, nabava i izvođenje vapnenog šprica kao primer koji služi za poboljšanje prijanjanja, vezanja i reguliranja upojnosti podloge. Izvodi se vapneni špric na osnovi prirodnog hidrauličnog vapna (NHL5), s prekrivanjem površine od 100%. </t>
  </si>
  <si>
    <t>Žbuka se dodatno rabicira na spojevima sa zidovima drugih vrsta materijala. Prije nanošenja žbuke izvršiti čišćenje zidova te na zidove pričvrstiti vodilice i kutnike za bridove od pocinčanog lima, koji ujedno služe za formiranje ravnih i pravilnih bridova.  Površina se zaglađuje kako bi bila spremna za soboslikarske radove. Vodilice i kutni profili uključeni su u jediničnu cijenu žbukanja zidova. Sav materijal mora odgovarati važećim standardima.</t>
  </si>
  <si>
    <t xml:space="preserve">a) zidovi </t>
  </si>
  <si>
    <t>b) stropovi</t>
  </si>
  <si>
    <t>I.6.11.</t>
  </si>
  <si>
    <t>Vrstu materijala i boju prije ugradbe odobrava nadležni konzervator.</t>
  </si>
  <si>
    <t>a) zidovi</t>
  </si>
  <si>
    <t>b) strop ravni</t>
  </si>
  <si>
    <t xml:space="preserve">c) svodovi </t>
  </si>
  <si>
    <t>I.6.12.</t>
  </si>
  <si>
    <t xml:space="preserve">Dobava, nabava i izvođenje fine mineralne strukturne završne žbuke za fasade. Strukturiranje zaribane žbuke, odnosno željena struktura postiže se odgovarajućim alatom za zaribavanje (stiroporom/plastični gleter). </t>
  </si>
  <si>
    <t>Nanosimo finu završnu vapnenu žbuku koja se nanosi na mat-vlažnu vapnenu podložnu žbuku, granulacije 0-0,5mm, suhe gustoće materijala 1.439 kg/m³, paropropusnosti 12-15, koeficijenta toplinske provodljivosti 0,66 W/mK, pH-vrijednosti 13, tlačne čvrstoće 1,5 N/mm², čvrstoće pri savijanju ≤ 0,7 N/mm², prionjivosti ≥ 0,08  N/mm²,fine minerlane završne žbuke ili jednakovrijedan proizvod. Zahvaljujući finom bijelom zrnu može se strukturirati na više načina. Vapnene fine žbuke uobičajeno nanositi dvoslojno, pojedinačno u dvostrukoj veličini zrna. Prvi sloj služi kao upojni odnosno izjednačavajući sloj. Drugi „svježe u svježe“ naneseni sloj služi kao strukturni sloj te se tako i obrađuje. Debljina pojedinačnog sloja tankoslojne završne žbuke jest u maksimalnoj veličini zrna, odnosno minimalno 2mm sveukupno. Potrebno je obratiti pozornost na pravovremeno strukturiranje.</t>
  </si>
  <si>
    <t>Žbuka se dodatno rabicira na spojevima sa zidovima drugih vrsta materijala.</t>
  </si>
  <si>
    <t>I.6.13.</t>
  </si>
  <si>
    <t xml:space="preserve">Zidarska obrada špaleta nakon ugradnje prozora, vrata, ormarića i sl., produžnim vapneni mortom </t>
  </si>
  <si>
    <t>Visina rada do 4,50 m</t>
  </si>
  <si>
    <t>Obračun po m2 obrađene špalete.</t>
  </si>
  <si>
    <t>I.6.14.</t>
  </si>
  <si>
    <t>Završno čišćenje</t>
  </si>
  <si>
    <t>Završno  fino čišćenje objekta nakon dovršetka svih građevinsko - obrtničkih i instalaterskih radova kao priprema za predaju radova Investitoru.</t>
  </si>
  <si>
    <t>Prilikom čišćenja paziti da se završna obrada ne ošteti.</t>
  </si>
  <si>
    <t>Obračun po m2 tlocrtne netto površine prostora</t>
  </si>
  <si>
    <t>I.6.15.</t>
  </si>
  <si>
    <t>Odvoz smeća</t>
  </si>
  <si>
    <t>Utovar i odvoz otpadnog materijala, ambalaže i sl. na deponiju udaljenu cca 20 km.</t>
  </si>
  <si>
    <t>Stavka ne obuhvaca smeće, šutu i sl. koje je ostalo od izvođača građevinskih ili obrtničkih radova jer je svaki sudionik gradnje dužan odstraniti vlastiti odpad, stavka obuhvaća otpad sa objekta po zahtjevu Investitora.</t>
  </si>
  <si>
    <t>Obracun po m3 odvezenog materijala u rastresitom stanju.</t>
  </si>
  <si>
    <t>I.6.16.</t>
  </si>
  <si>
    <t>Uklanjanje slabih dijelova ziđa odnosno zidnih elemenata od pune opeke koji su oštećeni ili slabo međusobno vezani u zidu, čišćenje te zapunjavanjem novom punom opekom u vapnenom mortu. Sve po uputi konzervatora.</t>
  </si>
  <si>
    <t>I.6.17.</t>
  </si>
  <si>
    <t>Zapunjavanje  vapenim mortom manjih oštećenja na ziđu po uputi konzervatora.</t>
  </si>
  <si>
    <t>I.6.18.</t>
  </si>
  <si>
    <t>Dobava i postava rabic pletiva od alkalno otporne staklene mrežice u vapnenom mortu debljine 0,5-2 cm - preko zasjeka, spojeva ploča, spojeva različitih materijala i sličnih mjesta na kojima će biti potrebno ojačanje spoja – uskladiti s nadležnim konzervatorom.</t>
  </si>
  <si>
    <t>U cijenu uključiti sve potrebne radove i materijale.</t>
  </si>
  <si>
    <t xml:space="preserve">a) plitke kanelure oko prozora i na uglovima </t>
  </si>
  <si>
    <t xml:space="preserve">b) ozub ispod krovnog vijenca </t>
  </si>
  <si>
    <t>c) polukapitel iznad prozora</t>
  </si>
  <si>
    <t>d) timpan iznad prozora, prozorska klupčica i bočne profilacije. Sve komplet.</t>
  </si>
  <si>
    <t>e) trokutasti ukras iznad prozora, klupčica i bočne profilacije. Sve komplet.</t>
  </si>
  <si>
    <t>f) stupovi terase</t>
  </si>
  <si>
    <t>i) ukras iznad ulaznih vrata</t>
  </si>
  <si>
    <t>UKUPNO I.6. ZIDARSKI RADOVI</t>
  </si>
  <si>
    <t>GIPSKARTONSKI RADOVI I OBLOGE</t>
  </si>
  <si>
    <t>Dobava materijala i montaža pregradnih zidova i obloga, s metalnom konstrukcijom od CW i UW profila.</t>
  </si>
  <si>
    <t>Dobava materijala i montaza spuštenog stropa, s krutim ovjesom i  metalnom konstrukcijom od CD i UD profila.</t>
  </si>
  <si>
    <t>Izvođač je dužan na mjestima montaže ormarića opreme ili sl. izvesti dodatnu podkonstrukciju.</t>
  </si>
  <si>
    <t>Na mjestima ugradnje dovratnika ugraditi tipske UA profile.</t>
  </si>
  <si>
    <t>Izvođač je dužan izraditi radioničku dokumentaciju i predati je na ovjeru nadzornom inženjeru i projektantu.</t>
  </si>
  <si>
    <t>Bandažiranje i zapunjavanje sljubnica te gletanje pune površine ploča glet masom.</t>
  </si>
  <si>
    <t>Sve spojeve ploča međusobno i s obodnim konstrukcijama brtviti nepropusno kitom, a na sudare ploča s drugim materijalima postaviti razdjelnu traku.</t>
  </si>
  <si>
    <t>U cijeni stavke uračunat je sav potreban pribor i spojna sredstva, uglovni profil na sudaru s obodnim zidovima i izrezivanje svih potrebnih otvora.</t>
  </si>
  <si>
    <t>Površine koje će se opločiti premazati impregnacijskim sredstvom prema uputi proizvođača.</t>
  </si>
  <si>
    <t>Zidovi i obloge visine do 4,5 m.</t>
  </si>
  <si>
    <t xml:space="preserve">U cijenu stavke uključiti obradu akrilima spojeve s okolnim elementima, prozorima, vratima, spojeve zid-zid, zid-strop, zid-pod. </t>
  </si>
  <si>
    <t>U cijeni stavke uključiti izrezivanje i obradu svih otvora potrebnih za prolaske instalacija, zvučno brtvljenje i slično sve prema uputama proizvođača.</t>
  </si>
  <si>
    <t xml:space="preserve">Otvori do 3 m2 se ne odbijaju, a obrada špaleta se ne obračunava posebno. </t>
  </si>
  <si>
    <t>I.7.1.</t>
  </si>
  <si>
    <t>Gipskartonski unutarnji laki pregradni zid, s povećanom zvučnom zaštitom d=10 cm, sloj zida U1.</t>
  </si>
  <si>
    <t>Sastav zida:</t>
  </si>
  <si>
    <t xml:space="preserve">dvostruke gipskartonske ploče (700 - 825 kg/m3) visoke tvrdoće na metalno potkonstrukciji, debljine 2.50 cm (2x1.25). </t>
  </si>
  <si>
    <t xml:space="preserve">metalna potkonstrukcija od CW ili MW profila  s ispunom mineralnom vunom debljine 5 cm. Međurazmak između ploča zidna obloge je 5cm.  </t>
  </si>
  <si>
    <t>Pregradni zidovi izvode se u punom sastavu obloge i ispune od podne do stropne nosive konstrukcije i brtve prema obodnim konstrukcijama zbog smanjenja i sprečavanja prijenosa buke među prostorima.</t>
  </si>
  <si>
    <t>Obračun po m2 zida.</t>
  </si>
  <si>
    <t>a) gipskartonska ploča</t>
  </si>
  <si>
    <t>b) OTPORNOST NA POŽAR: EI-90</t>
  </si>
  <si>
    <t>I.7.2.</t>
  </si>
  <si>
    <t>Gipskartonski unutarnji laki pregradni zid, s povećanom zvučnom zaštitom d=15 cm, sloj zida U2.</t>
  </si>
  <si>
    <t xml:space="preserve">metalna potkonstrukcija od CW ili MW profila  s ispunom mineralnom vunom debljine 10 cm. Međurazmak između ploča zidna obloge je 10cm.  </t>
  </si>
  <si>
    <t xml:space="preserve">a) gipskartonska ploča </t>
  </si>
  <si>
    <t>b) OTPORNOST NA POŽAR: EI-60</t>
  </si>
  <si>
    <t>I.7.3.</t>
  </si>
  <si>
    <t>Gipskartonska obloga zidova - obloga i pregrada šahtova - sloj zida U3.</t>
  </si>
  <si>
    <t>Sastav obloge:</t>
  </si>
  <si>
    <t xml:space="preserve">Ispuna elastične potkonstrukcije limenih UW profila s  mineralnom vunom debljine 5 cm. </t>
  </si>
  <si>
    <t xml:space="preserve">dvostruke gipskartonske ploče (700-825 kg/m3), debljine 2.50 cm (2x1.25). </t>
  </si>
  <si>
    <t>Obračun po m2 obloge</t>
  </si>
  <si>
    <t>Obloge zidova izvode se u punom sastavu obloge i ispune od podne do stropne nosive konstrukcije i brtve prema obodnim konstrukcijama zbog smanjenja i sprečavanja prijenosa buke među prostorima.</t>
  </si>
  <si>
    <t>b) gipskartonska vlagootporna ploča</t>
  </si>
  <si>
    <t>c) OTPORNOST NA POŽAR: EI-60</t>
  </si>
  <si>
    <t>I.7.4.</t>
  </si>
  <si>
    <t>Gipskartonska obloga zidova - sloj zida Z2.</t>
  </si>
  <si>
    <t>metalna potkonstrukcija koje se sastoji od elastično ovješene podkonstrukcije limenih profila (CD 60x27) + neventilirani zračni prostor između potkonstrukcije. Debljine cca 10,0cm.</t>
  </si>
  <si>
    <t>I.7.5.</t>
  </si>
  <si>
    <t>Dobava materijala, montaža protupožarne zaštite EI 90</t>
  </si>
  <si>
    <t>Završna obrada ploča izvedena sa masom za izravnavanje, uključenom u cijenu stavke.</t>
  </si>
  <si>
    <t>U stavku uračunati sav potreban spojni materijal. U cijenu stavke uključen sav osnovni i pomoćni materijal i rad sve do potpune gotovosti, kao i upotreba odgovarajuće radne skele.</t>
  </si>
  <si>
    <t>~ silikatne negorive (klasa A1) ploče sa cementnim vezivom, grube gustoće 500 kg/m3</t>
  </si>
  <si>
    <t>~ preklopne trake na sljubnicama, debljine 1cm, širine 10 cm</t>
  </si>
  <si>
    <t>~ pričvršćeno žičanim spojnicama ili vijcima s grubim navojem, direktnim spajanjem, bez potkonstrukcije</t>
  </si>
  <si>
    <t>~ dobavu pripremu i ugradnju sveg materijala</t>
  </si>
  <si>
    <t>~ sav brtveni, spojni,ovjesni i pričvrsni materijal</t>
  </si>
  <si>
    <t>~ kontrolu izvođenja i izdavanje atesta od strane ovlaštenog predstavnika proizvođača materijala</t>
  </si>
  <si>
    <t>~ debljina obloge 4,0 cm</t>
  </si>
  <si>
    <t>Obračun po m2 oplošja komplet zaštite</t>
  </si>
  <si>
    <t>I.7.6.</t>
  </si>
  <si>
    <t>Gipskartonski spušteni strop (obloga na krovu).</t>
  </si>
  <si>
    <t>Spušteni strop pričvršćuje se na  postojeću drvenu konstrukciju, a visina ovjesa do 5 cm, uključivo i debljine ploča.</t>
  </si>
  <si>
    <t xml:space="preserve">Izvedba svih detalja prema standardnim detaljima proizvođača sustava. </t>
  </si>
  <si>
    <t xml:space="preserve">Izvoditi prema izmjerama na licu mjesta. </t>
  </si>
  <si>
    <t>Sva potrebna izrezivanja za rasvjetu, ventilaciju, šprinkler i slično uključiti u jediničnu cijenu.</t>
  </si>
  <si>
    <t xml:space="preserve">U cijenu uključiti i sva potrebna bandažiranja i gletanja spojeva, glet masom odabranog proizvođača. </t>
  </si>
  <si>
    <t>U cijenu uključeni revizijski otvori 60x60 ili 40x40 ukoliko je to potrebno, a sve prema izvedbenom nacrtu.</t>
  </si>
  <si>
    <t>Sastav spuštenog stropa:</t>
  </si>
  <si>
    <t>elastična ovješena potkonstukcija limenih profila (CD 60x27) + neventilirani zračni prostor između potkonstrukcije, ukupna visina spuštenog stropa ovisi o prostoru (potkonstrukcija spuštenog stropa mora imati reakciju na požar A2 za ZPS5).</t>
  </si>
  <si>
    <t>gipskartonska ploča (700-825kg/m3), (u sanitarnim prostorima vlagootporna), na metalnoj podkonstrukciji, debljine 1 x 12,5mm ili 2 x 12,5mm obične ili vodootporne prema potrebama prostora u kojima se nalaze ili vatrootporne prema mjerama zaštite od požara.</t>
  </si>
  <si>
    <t>Priprema površine do kvalitete K3. Obračun  po m2.</t>
  </si>
  <si>
    <t>Obračun po m2 spuštenog stropa</t>
  </si>
  <si>
    <t>I.7.7.</t>
  </si>
  <si>
    <t>Univerzalni nosač za jednostrane terete u GK stijeni.</t>
  </si>
  <si>
    <t>Dobava i ugradnja nosača iz višeslojne ukočene ploče, sakriven u stijeni i povezan s potkonstukcijom, sav osnovni,pomoćni,spojni i pričvrsni materijal.</t>
  </si>
  <si>
    <t>Konstrukcija: ukočena ploča, visine 30 cm, d=23 mm</t>
  </si>
  <si>
    <t>za osni razmak: max. 62,5 cm</t>
  </si>
  <si>
    <t>Obračun po komadu ugrađene potkonstrukcije</t>
  </si>
  <si>
    <t>I.7.8.</t>
  </si>
  <si>
    <t>Dodatna potkonstrukcija za učvršćenje sanitarnih uređaja.</t>
  </si>
  <si>
    <t>Čelična potkonstrukcija iz  UA profila izrađenih iz pocinčanog čeličnog lima debljine 2 mm.</t>
  </si>
  <si>
    <t>Stavka uključuje:</t>
  </si>
  <si>
    <t>dvije vertikale od poda do stropa sakrivene u stijeni</t>
  </si>
  <si>
    <t>potrebni tipski horizontalni profili iz pocinčanog lima</t>
  </si>
  <si>
    <t>dobavu,izradu i ugradnju potkonstrukcije</t>
  </si>
  <si>
    <t>sav osnovni,pomoćni,spojni i pričvrsni materijal</t>
  </si>
  <si>
    <t>a) potkonstrukcija za umivaonik</t>
  </si>
  <si>
    <t>b) potkonstrukcija za wc</t>
  </si>
  <si>
    <t>I.7.9.</t>
  </si>
  <si>
    <t>Razni radovi koje je potrebno izvesti u sklopu izvedbe GK radova. Uključivo sav potrebni osnovni i pričvrsni materijal i pribor.</t>
  </si>
  <si>
    <t>Izrezivanje otvora i ojačanje oko otvora za montažu strojarskih rešetki, ventilatora, klima opreme, rasvjete i sl. u spuštenom stropu. Izvodi se prema podacima iz instalaterskih projekata.</t>
  </si>
  <si>
    <t>Obračun po komadu</t>
  </si>
  <si>
    <t>b) reviziona okna 30/30 cm u punim pločama obloge</t>
  </si>
  <si>
    <t>c) reviziona okna 40/40 cm u punim pločama obloge</t>
  </si>
  <si>
    <t>d) reviziona okna 50/50 cm u punim pločama obloge</t>
  </si>
  <si>
    <t>e) reviziona okna 70/30 cm u punim pločama obloge</t>
  </si>
  <si>
    <t>f) reviziona okna 90/70 cm u punim pločama obloge</t>
  </si>
  <si>
    <t>g) reviziona okna 90/80 cm u punim pločama obloge</t>
  </si>
  <si>
    <t>UKUPNO I.7. GIPSKARTONSKI RADOVI I OBLOGE</t>
  </si>
  <si>
    <t xml:space="preserve">IZOLATERSKI I KROVOPOKRIVAČKI RADOVI </t>
  </si>
  <si>
    <t>NAPOMENA:
Prilikom izvedbe u svemu se strogo pridržavati arhitektonskog projekta, projekta fizike zgrade i uputa proizvođača upotrebljenih materijala.</t>
  </si>
  <si>
    <t>I.8.1.</t>
  </si>
  <si>
    <t xml:space="preserve">Dobava i ugradnja polietilenske parne brane ili parne brane od alu-folije, Sd vrijednost = 130m ili veća, obavezno lijepljenje preklopa i rubna lijepljenja, postava sve prema uputama proizvođača odabranog tipa toplinske izolacije, brtvljenje ljepljivim trakama </t>
  </si>
  <si>
    <t>Preklopi se izvode od 10-20cm odnosno sve prema uputama proizvođača; razdjelni sloj, polietilenska (PE) folija se povlači i uz bočne zidove do završne visine cementne glazure/AB ploče.</t>
  </si>
  <si>
    <t>Obračun po m2 obrađene površine.</t>
  </si>
  <si>
    <t>I.8.2.</t>
  </si>
  <si>
    <r>
      <t xml:space="preserve">Dobava materijala te postava polimer bitumenske hidroizolacijske trake s uloškom staklene tkanine u 2 sloja, punoplošno ljepljene na hladni bitumenski prednamaz (1000 kg/m3), osigurati kontinuitet hidroizolacije sa injektiranim i cementnim hidroizolacijskim premazima obrađenim podnožjem postojećih zidova. </t>
    </r>
    <r>
      <rPr>
        <u/>
        <sz val="10"/>
        <color theme="1"/>
        <rFont val="Calibri"/>
        <family val="2"/>
        <charset val="238"/>
        <scheme val="minor"/>
      </rPr>
      <t xml:space="preserve">U količine uračunato i 10% za preklope. </t>
    </r>
  </si>
  <si>
    <t xml:space="preserve">Polimer-bitumensku traku s uloškom staklene tkanine izvesti u dva sloja, </t>
  </si>
  <si>
    <t xml:space="preserve">U stavci je uračunat hladni bitumenski prednamaz. </t>
  </si>
  <si>
    <t>Obračun po m2 izvedene hidroizolacije.</t>
  </si>
  <si>
    <t>I.8.3.</t>
  </si>
  <si>
    <t xml:space="preserve">Dobava i postava višenamjenske izolacijske (kombi) ploče na podgled stropne ploče i između drvene konstrukcije debljine 3,5cm. </t>
  </si>
  <si>
    <t xml:space="preserve">Stvarnu količinu potrebno je provjeriti na objektu i uskladiti sa popunjenjem između drvene konstrukcije prema projektu. Sloj M5,M5a, M6, M7. </t>
  </si>
  <si>
    <t xml:space="preserve"> - tvrde ploče mineralne vune, ploče polagane po slojevima na blago koso postavljenom elastično ovješenoj potkonstrukciji limenih profila (CD 60x27) + neventilirani zračni prostor između podkonsturkcije. Ploča sastavljena od 5mm drvene vune + 25mm mineralne vune + 5mm drvne vune. Deklarirana toplinska provodljivost λD = 0,038 W/mK, za WW  λD=0,090 W/mK.</t>
  </si>
  <si>
    <t>I.8.4.</t>
  </si>
  <si>
    <t>Izrada horizotalne hidroizolacije poda na tlu.</t>
  </si>
  <si>
    <t>Hidroizolacija se izvodi preko izvedenih armiranobetonskih temeljnih ploča i/ili podložnog betona grijanih i negrijanih prostora i/ili na cementnoj glazuri:</t>
  </si>
  <si>
    <t>- hidroizolacija u vlažnim prostorijama, brzosušeća, fleksibilna, tekuća membrana za unutarnju hidroizolaciju - emulzija,  u količini od 1,5 kg/m2 debljine minimalno 1,0 mm.</t>
  </si>
  <si>
    <t>debljina sloja se izvodi 0d 0,2 - 0,4 cm.</t>
  </si>
  <si>
    <t>Obračun po m2 komplet izrađene hidroizolacije.</t>
  </si>
  <si>
    <t>Izvoditi prema uputama odabranog proizvođača, a u cijenu uključiti sve potrebne radove i materijale, uključivo i kontrola svih spojeva.</t>
  </si>
  <si>
    <t>I.8.5.</t>
  </si>
  <si>
    <t>Dobava i ugradnja drenažne čepaste  folije - preko hidroizolacije zidova , odnosno preko toplinske izolacije u sloju PZ2.</t>
  </si>
  <si>
    <t xml:space="preserve">U stavci se obračunava drenažna traka sa čepićima koja se postavlja preko izoliranih zidova podzemnih etaža prema nasipu zemlje i šljunka. Čepasta drenažna traka (670 kg/m3) se izvodi kao zaštita hidroizolacije i termoizolacije, visine čepića cca 0,8 - 1,2 cm. </t>
  </si>
  <si>
    <t>Koristi se čepasta  traka s čepićima, debljine folije 1 mm, a ukupna debljina s čepićima treba biti 1,2 cm. Čepići okrenuti prema izolaciji.</t>
  </si>
  <si>
    <t>Trake učvrstiti u gornjoj zoni, a detalj učvršćenja uskladiti s Nadzornim inženjerom. Preklopi traka trebaju biti minimalno 10 cm, a spoj izvesti umetanjem čepića jedne trake u drugu, te prema potrebi dodatno učvrstiti.</t>
  </si>
  <si>
    <t>U cijenu uključiti sve radove i materijale. Izvoditi u svemu prema uputama odabranog proizvođača.</t>
  </si>
  <si>
    <t>Obračun po m2 .</t>
  </si>
  <si>
    <t>I.8.8.</t>
  </si>
  <si>
    <t>I.8.9.</t>
  </si>
  <si>
    <t xml:space="preserve">Dobava i ugradnja toplinske izolacije između hladno oblikovanih profila potkonstrukcije nosača od čeličnog lima u zidu. </t>
  </si>
  <si>
    <t xml:space="preserve">Mineralna vuna debljine 5,0cm. </t>
  </si>
  <si>
    <t>I.8.10.</t>
  </si>
  <si>
    <t>Polimercementna hidroizolacija u sanitarijama.</t>
  </si>
  <si>
    <t>Stavka uključuje čišćenje i pripremu površine, dobavu i izradu premaza i dilatacijskih traka na spojevima površina.</t>
  </si>
  <si>
    <t>Dilatacijska traka od pletenog poliestera u sredini ojačanog sa gumenom trakom. Dilatacijske trake se međusobno preklapaju i lijepe na podlogu hidroizolacijskim premazom.</t>
  </si>
  <si>
    <t>Nanosi se na čistu i čvrstu podlogu u dva sloja ukupne debljine od 2,0 mm, u svemu prema uputstvu proizvođača. Premaz je potrebno dodatno punoplošno armirati mrežicom.</t>
  </si>
  <si>
    <t>- hidroizolacijski premaz</t>
  </si>
  <si>
    <t>- dilatacijske trake</t>
  </si>
  <si>
    <t>I.8.11.</t>
  </si>
  <si>
    <t>Izvedba lakog krova  iznad grijanog prostora - slojevi K1.</t>
  </si>
  <si>
    <t>Stavka obuhvaća sve slojeve krovne konstrukcije krova K1.</t>
  </si>
  <si>
    <t>Krovna konstrukcija sastoji se od slijedećih slojeva (od gore prema dolje):</t>
  </si>
  <si>
    <t xml:space="preserve"> - elastično ovješena potkonstrukcija limenih profila (CD 60x27) + neventilirani zračni prostor između potkonstrukcije 
(podkonstrukcija spuštenog stropa mora imati reakciju na požar A2 za ZPS5)
</t>
  </si>
  <si>
    <t>Obračun po m2 izolirane plohe, tj. prema razvijenoj površini krova, uključivo svi navedeni slojevi.</t>
  </si>
  <si>
    <t>I.8.12.</t>
  </si>
  <si>
    <t>Izvedba kosog krova  iznad grijanog prostora  (gornji dio krova) - slojevi K1a.</t>
  </si>
  <si>
    <t xml:space="preserve"> - postojeći pokrov biber crijepom na drvenoj potkonstrukciji</t>
  </si>
  <si>
    <t xml:space="preserve"> - postojeće drvene letve 5x4cm (potkonstrukcija za postavu crijepa) + ventilirani sloj zraka</t>
  </si>
  <si>
    <t xml:space="preserve"> - zračni prostor</t>
  </si>
  <si>
    <t>Izvedba ravnnog prohodnog krova K2 se sastoji od slijedećih slojeva-natkrivena terasa</t>
  </si>
  <si>
    <t>Završna obrada kamenim pločama 2 cm</t>
  </si>
  <si>
    <t>cementni mort 2,00 cm</t>
  </si>
  <si>
    <t>visoko elastični cem mort</t>
  </si>
  <si>
    <t>Izvedba krovne konstrukcije ulaznog trijema sastoji se od slijedećih slojeva (od gore prema dolje):</t>
  </si>
  <si>
    <t xml:space="preserve"> - pokrov biber crijepom na drvenoj potkonstrukciji</t>
  </si>
  <si>
    <t xml:space="preserve"> - drvene letve 5x4cm (potkonstrukcija za postavu crijepa) + ventilirani sloj zraka</t>
  </si>
  <si>
    <t>Obračun po m2 tlocrtne površine</t>
  </si>
  <si>
    <t xml:space="preserve">UKUPNO I.8. IZOLATERSKI I KROVOPOKRIVAČKI RADOVI </t>
  </si>
  <si>
    <t xml:space="preserve"> LIMARSKI RADOVI</t>
  </si>
  <si>
    <t>I.9.1.</t>
  </si>
  <si>
    <t>Demontaža postojeće odvodnje na trijemu od pocinčanog lima i postava nove od al lima  . Demontažu obavezno izvodi limar koji je dužan uzeti mjere i uzorke te snimiti detalje izvedbe, što je uključeno u cijenu stavke. Također u cijenu stavke uključiti i sav vertikalni i horizontalni prenos do gradilišne deponije, te odvoz i zbrinjavanje otpada. Obračun po m1 .</t>
  </si>
  <si>
    <t>I.9.2.</t>
  </si>
  <si>
    <t>Dobava, izrada i montaža tuljka  od aluminijskog lima deb.0,6 mm uključivo brtvljenje spoja, omatanjem užeta i zalijevanje rastaljenim olovom.</t>
  </si>
  <si>
    <t>I.9.3.</t>
  </si>
  <si>
    <t>Razni opšavi oko prodora konstrukcija i instalacija kroz zidove i stropove</t>
  </si>
  <si>
    <t>~ opšavi različitih razvijenih širina al. lima</t>
  </si>
  <si>
    <t>~ materijal :  al. lim d=0,60 mm zaštićen antikorozivnim premazom</t>
  </si>
  <si>
    <t>~ spajanje prijevojima, zakovicama i lemljenjem</t>
  </si>
  <si>
    <t>~ potrebne pokretne skele</t>
  </si>
  <si>
    <t>Uključivo :</t>
  </si>
  <si>
    <t xml:space="preserve">~ dobavu, pripremu i ugradnju </t>
  </si>
  <si>
    <t>~ propisno spajanje i učvršćenje lima, da se omogući    dilatiranje</t>
  </si>
  <si>
    <t>~ ugradnju podmetača na spoju različitih metala da se sprijeći elektroliza</t>
  </si>
  <si>
    <t>Obračun po m1 postavljenog opšava.</t>
  </si>
  <si>
    <t xml:space="preserve">~ opšav   r.š.  60 cm                                      </t>
  </si>
  <si>
    <t xml:space="preserve">~ opšav   r.š.  40 cm                                        </t>
  </si>
  <si>
    <t xml:space="preserve">~ opšav   r.š.  30 cm                                       </t>
  </si>
  <si>
    <t>UKUPNO I.9. LIMARSKI RADOVI</t>
  </si>
  <si>
    <t>SANITARNA OPREMA</t>
  </si>
  <si>
    <t>I.10.1.</t>
  </si>
  <si>
    <t>I.10.2.</t>
  </si>
  <si>
    <t>I.10.3.</t>
  </si>
  <si>
    <t>I.10.4.</t>
  </si>
  <si>
    <t>I.10.6.</t>
  </si>
  <si>
    <t>Dobava i montaža konzolne wc školjke  i pripadajuće daske.</t>
  </si>
  <si>
    <t>U  stavku uključiti sav rad i materijal te sitni pričvrsni potrošni i brtveni pribor.</t>
  </si>
  <si>
    <t>I.10.7.</t>
  </si>
  <si>
    <t>Dobava i montaža tuš kade 70*90 iz modificiranog akrila s reljefnom površinom. Postavljanje na pod.U  stavku uključiti sav rad i materijal te sitni pričvrsni potrošni i brtveni pribor.</t>
  </si>
  <si>
    <t>I.10.8.</t>
  </si>
  <si>
    <t>Dobava i montaža tuš kada 90*90 iz modificiranog akrila s reljefnom površinom. Postavljanje na pod.U  stavku uključiti sav rad i materijal te sitni pričvrsni potrošni i brtveni pribor.</t>
  </si>
  <si>
    <t>I.10.9.</t>
  </si>
  <si>
    <t>I.10.10.</t>
  </si>
  <si>
    <t>Dobava i montaža teleskopskog nosača za zavjese za tuš mesing boja bakra dužine cca 90cm. Tuš zavjesa 120x200cm tamno sive boje iz poliestera. Predvidjeti kompletan pribor za montažu tuš prečke i ovjes zastora za tuš.</t>
  </si>
  <si>
    <t>Dobava i montaža  teleskopskog  L nosač za zavjese za tuš mesing boja bakra dužine cca 90X90cm. Tuš zavjesa 240x200cm tamno sive boje iz poliestera. Predvidjeti kompletan pribor za montažu tuš prečke i ovjes zastora za tuš.</t>
  </si>
  <si>
    <t>UKUPNO I.10. SANITARNA OPREMA</t>
  </si>
  <si>
    <t>OPĆE NAPOMENE:</t>
  </si>
  <si>
    <t>Sve stavke obuhvaćaju demontažu postojećeg prozora i vrata, izradu, dobavu i montažu novog.</t>
  </si>
  <si>
    <t>Sva vrata i prozori moraju imati CERTIFIKAT izdan od ovlaštene Ustanove.</t>
  </si>
  <si>
    <t>UNUTARNJA PROTUPOŽARNA BRAVARIJA</t>
  </si>
  <si>
    <t>Izvesti sve  u kompletu prema shemama ,sa svim potrebnim materijalom, standardnim okovom, brtvljenjem, pokrovnim lajsnama, završnim fazonskim komadima i radioničkom dokumentacijom za konstrukciju  prema statičkom proračunu koji izrađuje izvođač, a ovjerava nadzorni inženjer , projektant i nadležni konzervator.</t>
  </si>
  <si>
    <t>I.16.2.</t>
  </si>
  <si>
    <t>Prema shemi unutarnje protupožarne bravarije P2</t>
  </si>
  <si>
    <t>I.16.3.</t>
  </si>
  <si>
    <t>Prema shemi unutarnje protupožarne bravarije P3</t>
  </si>
  <si>
    <t>Prema shemi unutarnje protupožarne bravarije P8</t>
  </si>
  <si>
    <t>UKUPNO I.16. UNUTARNJA PROTUPOŽARNA BRAVARIJA</t>
  </si>
  <si>
    <t>I.17.</t>
  </si>
  <si>
    <t>NAPOMENE</t>
  </si>
  <si>
    <t>Izvesti sve  u kompletu prema shemama ,sa svim potrebnim materijalom, standardnim okovom, brtvljenjem, pokrovnim lajsnama, završnim fazonskim komadima i radioničkom dokumentacijom za konstrukciju  prema statičkom proračunu koji izrađuje izvođač, a ovjerava nadzorni inženjer, nadležni konzervator i projektant konstrukcije i arhikteture.</t>
  </si>
  <si>
    <t xml:space="preserve">Dobava materijala, izrada, doprema i montaža čelične konstrukcije koja se ugrađuje prema detaljima i uputama iz projekta. 
</t>
  </si>
  <si>
    <t xml:space="preserve">Stavka uključuje izradu, dobavu, montažu, sav alat, spojna sredstva, pločevine, sidrene vijke, rad, opremu, strojeve i sve ostalo potrebno za izvedbu konstrukcije prema projektnoj dokumentaciji do finalne gotovosti. Izvedbena radionička dokumentacija uključena je u cijenu stavke. </t>
  </si>
  <si>
    <t>Stavka uključuje pripremu površine postojećih profila na mjestu zavarivanja, antikorozivnu zaštitu na bazi epoksida ili poliuretana i završnu boju prema izboru nadležnog konzervatora. Stavka uključuje sva potrebna ispitivanja i dokaze kvalitete ugrađenih materijala. .</t>
  </si>
  <si>
    <t>Izrada radioničke dokumentacije uključena je u cijeni stavke. Radioničku dokumentaciju dostaviti nadzornom inženjeru,nadležnom konzervatoru i  projektantu arhitekture i konstrukcije na ovjeru.</t>
  </si>
  <si>
    <t>I.17.1.</t>
  </si>
  <si>
    <t>Prema shemi unutarnje bravarije 1</t>
  </si>
  <si>
    <t>I.17.2.</t>
  </si>
  <si>
    <t>Prema shemi unutarnje bravarije 2</t>
  </si>
  <si>
    <t>I.17.4.</t>
  </si>
  <si>
    <t>Prema shemi unutarnje bravarije 4</t>
  </si>
  <si>
    <t>I.17.5.</t>
  </si>
  <si>
    <t>Prema shemi unutarnje bravarije (sanacija)PB1</t>
  </si>
  <si>
    <t>Prema shemi unutarnje bravarije (ograda)O4</t>
  </si>
  <si>
    <t>UKUPNO I.17. BRAVARSKI RADOVI</t>
  </si>
  <si>
    <t>I.18.</t>
  </si>
  <si>
    <t>Sve stavke obuhvaćaju izradu, dobavu i montažu.</t>
  </si>
  <si>
    <t>Vrata i prozori moraju u potpunosti zadovoljiti sve zahtjeve propisane projektom.</t>
  </si>
  <si>
    <t xml:space="preserve">Dimenzija raster i način otvaranja vidljiv je iz shema. </t>
  </si>
  <si>
    <t>I.18.1.</t>
  </si>
  <si>
    <t>a) gazišta vel. 1,80x0,29 m</t>
  </si>
  <si>
    <t>b) gazišta vel. 1,90x0,29 m</t>
  </si>
  <si>
    <t>c) gazišta vel. 1,78x0,29 m</t>
  </si>
  <si>
    <t>I.18.2.</t>
  </si>
  <si>
    <t>a) gazišta vel. 1,54x0,39 m</t>
  </si>
  <si>
    <t>b) gazišta vel. 1,50x0,29 m</t>
  </si>
  <si>
    <t>c) gazišta vel. 1,6x0,30m</t>
  </si>
  <si>
    <t>d) podest vel.1,60x1,2m</t>
  </si>
  <si>
    <t>I.18.3.</t>
  </si>
  <si>
    <t>I.18.4.</t>
  </si>
  <si>
    <t>Prema shemi unutarnje stolarije 1</t>
  </si>
  <si>
    <t>I.18.5.</t>
  </si>
  <si>
    <t>Prema shemi unutarnje stolarije 1a</t>
  </si>
  <si>
    <t>I.18.7.</t>
  </si>
  <si>
    <t>Prema shemi unutarnje stolarije 1c</t>
  </si>
  <si>
    <t>I.18.8.</t>
  </si>
  <si>
    <t>Prema shemi unutarnje stolarije 1d</t>
  </si>
  <si>
    <t>I.18.9.</t>
  </si>
  <si>
    <t>Prema shemi unutarnje stolarije 2</t>
  </si>
  <si>
    <t>I.18.10.</t>
  </si>
  <si>
    <t>Prema shemi unutarnje stolarije 2a</t>
  </si>
  <si>
    <t>I.18.11.</t>
  </si>
  <si>
    <t>Prema shemi unutarnje stolarije 3</t>
  </si>
  <si>
    <t>I.18.13.</t>
  </si>
  <si>
    <t>Prema shemi unutarnje stolarije 3b</t>
  </si>
  <si>
    <t>I.18.14.</t>
  </si>
  <si>
    <t>Prema shemi unutarnje stolarije 3c</t>
  </si>
  <si>
    <t>I.18.15.</t>
  </si>
  <si>
    <t>Prema shemi unutarnje stolarije 4</t>
  </si>
  <si>
    <t>I.18.16.</t>
  </si>
  <si>
    <t>Prema shemi unutarnje stolarije 5</t>
  </si>
  <si>
    <t>Prema shemi unutarnje stolarije (puno drvo) UK 1</t>
  </si>
  <si>
    <t>I.18.18.</t>
  </si>
  <si>
    <t>Prema shemi unutarnje stolarije (puno drvo) UK 2</t>
  </si>
  <si>
    <t>Prema shemi unutarnje stolarije (puno drvo) UK 3</t>
  </si>
  <si>
    <t>Prema shemi unutarnje stolarije (puno drvo) UK 3a</t>
  </si>
  <si>
    <t>I.18.21.</t>
  </si>
  <si>
    <t>Prema shemi unutarnje stolarije (puno drvo) UK3b</t>
  </si>
  <si>
    <t>I.18.22.</t>
  </si>
  <si>
    <t>Prema shemi unutarnje stolarije (puno drvo) UK4</t>
  </si>
  <si>
    <t>I.18.23.</t>
  </si>
  <si>
    <t>Prema shemi unutarnje stolarije (puno drvo) UK4a</t>
  </si>
  <si>
    <t>I.18.24.</t>
  </si>
  <si>
    <t>Prema shemi unutarnje stolarije (puno drvo) UK4b</t>
  </si>
  <si>
    <t>I.18.25.</t>
  </si>
  <si>
    <t>Prema shemi unutarnje stolarije (puno drvo) UK4c</t>
  </si>
  <si>
    <t>I.18.26.</t>
  </si>
  <si>
    <t>Prema shemi unutarnje stolarije (puno drvo) UK5</t>
  </si>
  <si>
    <t>I.18.27.</t>
  </si>
  <si>
    <t>Prema shemi unutarnje stolarije (puno drvo) UK6</t>
  </si>
  <si>
    <t>I.18.28.</t>
  </si>
  <si>
    <t>Prema shemi unutarnje stolarije (puno drvo) UK6a</t>
  </si>
  <si>
    <t>I.18.29.</t>
  </si>
  <si>
    <t>Prema shemi vanjske stolarije (sanacija) RS1</t>
  </si>
  <si>
    <t>I.18.30.</t>
  </si>
  <si>
    <t>Prema shemi vanjske stolarije (drvena stolarija) FS1</t>
  </si>
  <si>
    <t>I.18.31.</t>
  </si>
  <si>
    <t>Prema shemi vanjske stolarije (drvena stolarija) FS2</t>
  </si>
  <si>
    <t>I.18.32.</t>
  </si>
  <si>
    <t>Prema shemi vanjske stolarije (drvena stolarija) FS3</t>
  </si>
  <si>
    <t>I.18.33.</t>
  </si>
  <si>
    <t>Prema shemi vanjske stolarije (drvena stolarija) FS4</t>
  </si>
  <si>
    <t>I.18.34.</t>
  </si>
  <si>
    <t>Prema shemi vanjske stolarije (drvena stolarija) FS8</t>
  </si>
  <si>
    <t>I.18.35.</t>
  </si>
  <si>
    <t>Prema shemi vanjske stolarije (drvena stolarija) FS9</t>
  </si>
  <si>
    <t>I.18.36.</t>
  </si>
  <si>
    <t>Prema shemi vanjske stolarije (drvena stolarija) FS10</t>
  </si>
  <si>
    <t>I.18.37.</t>
  </si>
  <si>
    <t>Prema shemi vanjske stolarije (drvena stolarija) FS11</t>
  </si>
  <si>
    <t>I.18.38.</t>
  </si>
  <si>
    <t>Prema shemi vanjske stolarije (drvena stolarija) FS12</t>
  </si>
  <si>
    <t>I.18.39.</t>
  </si>
  <si>
    <t>Prema shemi vanjske stolarije (drvena stolarija) FS13</t>
  </si>
  <si>
    <t>I.18.40.</t>
  </si>
  <si>
    <t>Prema shemi vanjske stolarije (drvena stolarija) FS14</t>
  </si>
  <si>
    <t>I.18.41.</t>
  </si>
  <si>
    <t>Prema shemi vanjske stolarije (drvena stolarija) FS15</t>
  </si>
  <si>
    <t>I.18.42.</t>
  </si>
  <si>
    <t>Prema shemi vanjske stolarije (drvena stolarija) FS16</t>
  </si>
  <si>
    <t>I.18.43.</t>
  </si>
  <si>
    <t>Prema shemi vanjske stolarije (drvena stolarija) SV1</t>
  </si>
  <si>
    <t>I.18.44.</t>
  </si>
  <si>
    <t>Sve prema shemi harmonika stijene (sklopiva stijena );</t>
  </si>
  <si>
    <t>I.18.45.</t>
  </si>
  <si>
    <t>UKUPNO I.18. STOLARSKI RADOVI</t>
  </si>
  <si>
    <t>I.20.</t>
  </si>
  <si>
    <t>Izvođač je dužan izraditi radioničke nacrte i uskladiti ih s Projektantom.</t>
  </si>
  <si>
    <t>Radionički nacrti obuhvaćaju sve radove.</t>
  </si>
  <si>
    <t>S izvođenjem čelične konstrukcije smije se započeti isključivo nakon ovjere radioničke dokumentacije od strane Projektanta . Ukoliko Izvođaču neke stavke nisu jasne, dužan ih je razjasniti s projektantom i Nadzornim
inženjerom prije početka izvedbe. To se odnosi i na eventualno usklađivanje detalja.</t>
  </si>
  <si>
    <t xml:space="preserve">Osim rješenja svih detalja profila i sidrenja, spajanja, radionički nacrti moraju sadržavati i tehnološki plan zavarivanja, plan kontrole kvalitete zavarenih spojeva, te program kontrole zavarivanja. Također izvođač čelične konstrukcije treba napraviti plan i redoslijed montiranja čelične konstrukcije na gradilištu, te provoditi kontrolu montaže. </t>
  </si>
  <si>
    <t>Spojni elementi (čelični limovi i spojna sredstva) u ovom troškovniku su iskazani količinski (kg / kom) kroz postotak ukupne količine.</t>
  </si>
  <si>
    <t>Antikorozivni, završni i protupožarni premazi, te prethodno čišćenje površine sastavni su dijelovi jedinične cijene, osim ukoliko su zasebno iskazani.</t>
  </si>
  <si>
    <t>Temeljno i završno bojanje svih površina u boji s metaliziranim efektom po RAL karti prema odabiru projektanta sastavni je dio svake pojedine stavke.</t>
  </si>
  <si>
    <t>Prije i tijekom montaže potrebna je precizna kontrola dimenzija ugradbenih elemenata i visinskih kota ležajeva.</t>
  </si>
  <si>
    <t>I.20.1.</t>
  </si>
  <si>
    <t>Izrada radioničkih nacrta u 4 primjerka</t>
  </si>
  <si>
    <t>Radionički nacrti izrađuju se prema projektu i statičkom proračunu, uz usklađivanje s projektantima arhitektonskog projekta i građevinske konstrukcije.
Izvedba je dozvoljena tek nakon što su projektant arhitektonskog projekta i projektant građevinske konstrukcije ovjerili radioničke nacrte.
Radioničkim nacrtima moraju se definirati sve ugradbene dimenzije, detalji spajanja, kvalitete zavara i vijaka.</t>
  </si>
  <si>
    <t>Obračun po kompletu</t>
  </si>
  <si>
    <t>- spojna sredstva (3%)</t>
  </si>
  <si>
    <t>Protupožarna zaštita nije potrebna.</t>
  </si>
  <si>
    <t>- čelični limovi (5%)</t>
  </si>
  <si>
    <t>- profil IPE200</t>
  </si>
  <si>
    <r>
      <t xml:space="preserve">Izrada, dobava i montaža čeličnih profila od čelika </t>
    </r>
    <r>
      <rPr>
        <b/>
        <u/>
        <sz val="10"/>
        <rFont val="Calibri"/>
        <family val="2"/>
        <charset val="238"/>
        <scheme val="minor"/>
      </rPr>
      <t>kvalitete S355J2</t>
    </r>
    <r>
      <rPr>
        <u/>
        <sz val="10"/>
        <rFont val="Calibri"/>
        <family val="2"/>
        <charset val="238"/>
        <scheme val="minor"/>
      </rPr>
      <t xml:space="preserve">. </t>
    </r>
    <r>
      <rPr>
        <sz val="10"/>
        <rFont val="Calibri"/>
        <family val="2"/>
        <charset val="238"/>
        <scheme val="minor"/>
      </rPr>
      <t xml:space="preserve">Svi spojevi prema statičkom proračunu i radioničkim nacrtima. </t>
    </r>
  </si>
  <si>
    <t>Detalje ležajeva i spojeva izvoditi prema radioničkim nacrtima. Radioničkim nacrtima moraju se definirati sve ugradbene dimenzije, detalji spajanja, prihvatni elementi (papuče), kvalitete zavara i vijaka.  Izvedba je dozvoljena tek nakon što Projektant potpisom ovjeri radioničke nacrte. U cijenu uključiti sve materijale i radove, uključivo i čišćenje površine, antikorozivna i protupožarna zaštita te završni premazi bojom. Obračun po kg neto ugrađene i završno obrađene čelične konstrukcije.</t>
  </si>
  <si>
    <t>- profil IPE240</t>
  </si>
  <si>
    <t>- profil 40x40x4mm</t>
  </si>
  <si>
    <t>Izvedba konstrukcije evakuacijskog stubišta središnjeg dijela prizemlje-kat S3</t>
  </si>
  <si>
    <t>- profil HFSHS 150x150x5mm</t>
  </si>
  <si>
    <t>Izvedba konstrukcije stubišta središnjeg dijela podrum-prizemlje S2</t>
  </si>
  <si>
    <t>UKUPNO I. 20. ČELIČNA KONSTRUKCIJA</t>
  </si>
  <si>
    <t>I.21.</t>
  </si>
  <si>
    <t>PODOPOLAGAČKI RADOVI</t>
  </si>
  <si>
    <t>U cjeni pojedine stavke treba obuhvatiti dobavu i ugradnju materijala - osnovnog i pomoćnog, sve pripremne i međufaze rada potrebne za korektno dovršenje stavke prema pravilima struke i vazećim propisima bez obzira da Ii je sve to napomenuto u pojedinoj stavci, sav potreban spojni i pričvrsni materijal renomiranih proizvođača, razradu detalja u fazi izvođenja, predočenje uzoraka materijala projektantu, uredno izvedene međusobne spojeve pojedinih stavaka unutar ove grupe radova ili raznovrsnih grupa radova te izvedba u skladu s nacrtima, detaljnim izmjerama na licu mjesta te čišćenje po završenom radu.</t>
  </si>
  <si>
    <t>I.21.1.</t>
  </si>
  <si>
    <t>- tlačna čvrstoća (24 sata):
&gt; 20 MPa (EN 13892-2 ili jednakovrijedno)
- tlačna čvrstoća (28 dana):
&gt; 40 MPa (EN 13892-2 ili jednakovrijedno)
- savojna čvostoća (24 sata):
&gt; 3 MPa (EN 13892-2 ili jednakovrijedno)
- savojna čvostoća (24 sata):
&gt; 10 MPa (EN 13892-2 ili jednakovrijedno).</t>
  </si>
  <si>
    <t>Masa se nanosi na podlogu pripremljenu prema uputama proizvođača materijala i obrađenu odgovarajućim temeljnim premazom/prajmerom.</t>
  </si>
  <si>
    <t>U stavku uračunati moguće snacije podloge reparaturnim mortom.</t>
  </si>
  <si>
    <t>I.21.2.</t>
  </si>
  <si>
    <t>Dobava i ugradnja Al L profila na spoju podova različitih završnih obloga i različitih visina podova.</t>
  </si>
  <si>
    <t>Dobava i postava aluminijskog  mat   L  profila, eloksiranog u prirodnoj boji aluminija. Dimenziju profila prilagoditi denivelaciji poda.  U cijeni dobava, postava, vezni materijal, te doprema  na gradilište.</t>
  </si>
  <si>
    <t>Obračun po m1.</t>
  </si>
  <si>
    <t>I.21.3.</t>
  </si>
  <si>
    <t>Priprema podloge finim betonom 'beton decoratif' - sustav tankoslojne betonske obloge.</t>
  </si>
  <si>
    <t xml:space="preserve">Beton decoratif' se ugrađuje na čvrstu, stabilnu, bez ostataka starih premaza ili masnoća podlogu. </t>
  </si>
  <si>
    <t xml:space="preserve">Ukoliko postoje određene pukotine, procjepiti ili nedostatni dijelovi podloge, treba ih propisno sanirati. </t>
  </si>
  <si>
    <t xml:space="preserve">Potrebno je površinu prije pobrusiti te treba usisati prašinu i nanijeti temeljni premaz. Na temeljni premaz se ugrađuje poravnavajući sloj mortom finije granulacije (Dmax agregata 0,5mm), u koji može biti ugrađena gramska sanacijska mrežica. </t>
  </si>
  <si>
    <t>I.21.4.</t>
  </si>
  <si>
    <t xml:space="preserve">Završna obloga na podnim i zidnim površinama u javnim prostorima - 'beton decoratif'. </t>
  </si>
  <si>
    <t xml:space="preserve">Dobava potrebnog materijala te izvedba obloge od tankoslojnog betona na horizontalnim/vertikalnim površinama koje svojim tehničkim značajkama mogu biti korištene u javnim prostorima odnosno na površinama visoko frekventnog i intezivnog prometa. </t>
  </si>
  <si>
    <t xml:space="preserve">Na pripremljenu podlogu na cementrnoj osnovi minimalne tvrdoće 25Mpa, a prema uputstvima proizvođača, na nju se ugrađuje betonski premaz završno finije mikroteksture. </t>
  </si>
  <si>
    <t xml:space="preserve">Microbeton ili vodootporni nivelirajući mort grublje teksture koji u završnom sloju mora biti izveden sa vidljivom finom mirkoteksturom dobivenom mortom takvog tipa i određene granulacije. Maksimalna granulacija kvarcnog pijeska u sastavu mora biti definirana u tehničkom listu proizvođača, vidljiva na uvid (Dmax =0,5mm). Po potrebi podloge može biti pripremljena i hidroizolacijskim mortom sa tehničkim karakteristikama. </t>
  </si>
  <si>
    <t xml:space="preserve">Za dobivanje različitih nijansi boja završnog dekor mikrobetona, mort se može pigmentirati. Boja mikrobetona prilagođava se projektu po odabiru Konzervatora i Glavnog Projektanta. </t>
  </si>
  <si>
    <t>Završni zaštitini prozirni sloj mora biti bezbojni lak na otapalnoj osnovi sa tehničkim karakteristikama da može biti korišten i u eksterijeru - određene protukliznosti na podnim površinama - prema projektu.</t>
  </si>
  <si>
    <t>I.21.5.</t>
  </si>
  <si>
    <t>Dobava potrebnog materijala te izvedba obloge od tankoslojnog minerlanog premaza na bazi vapna - sustav tankoslojne vapnene obloge. - fini vapneni premaz.  Dekor vapno - zid.</t>
  </si>
  <si>
    <t xml:space="preserve">Vapneni premaz je otporni mineralni materijal na bazi vapna i finog pijeska, te se koristi za završnu dekorativnu obradu površina zidova, stropova ili stupova - preko podloga poput cementnih finih žbuka ili vapnenih finih žbuka. </t>
  </si>
  <si>
    <t xml:space="preserve">U svojem sastavu ne smije sadržavati cement niti soli, da se ne javi posljednično isoljavanje na površini. </t>
  </si>
  <si>
    <t xml:space="preserve">Materijal mora biti parapropusan i potpunosti od mineralnog sastava. </t>
  </si>
  <si>
    <t xml:space="preserve">Na površine se završno nanosi mineralna impregancija i/ili vosak ili lak na vodenoj osnovi. </t>
  </si>
  <si>
    <t xml:space="preserve">Prije nanošenja završnih zaštitnih slojeva, površina se može patinirati. </t>
  </si>
  <si>
    <t xml:space="preserve">Izvesti sve prema uputama proizvođača. </t>
  </si>
  <si>
    <t>UKUPNO I.21. PODOPOLAGAČKI RADOVI</t>
  </si>
  <si>
    <t>I.22.</t>
  </si>
  <si>
    <t>Prije početka radova obavezno uzeti točne mjere na građevini. 
Tip keramike koji treba nuditi za podne  obloge je I.klase;  ljepila mase za fugiranje kvalitete odgovarajuće uz keramiku.
Uz opločenja obavezno nuditi sve odgovarajuće tipske rubne profile.
Svi opći opisi, opći uvjeti, obračunsko-tehničke specifikacije i sl. sastavni su dio troškovnika i moraju biti priloženi prilikom davanja ponude.</t>
  </si>
  <si>
    <t>Jedinična cijena sadrži:</t>
  </si>
  <si>
    <t>osnovni materijal - pločice</t>
  </si>
  <si>
    <t>transportne troškove</t>
  </si>
  <si>
    <t>rad i sav potreban pomoćni materijal - Ijepilo, masa za fugiranje, trajnoelastični kit za sanitarije. i sl.</t>
  </si>
  <si>
    <t>čišćenje prostorija po završenom radu sa uklanjanjem šute i otpadaka</t>
  </si>
  <si>
    <t>I.22.1.</t>
  </si>
  <si>
    <t>Popločenje poda lijepljenim protukliznim keramičkim pločicama.</t>
  </si>
  <si>
    <t>Dobava potrebnog materijala te izvedba opločenja poda gres  porculanskim pločicama / gres stoneware I “A“ kvalitete, debljina 10 mm, veličina 50x50 cm +/- 10%, mat završna obrada, protukliznost R10, ravno rezanih rubova “rektificirana“.</t>
  </si>
  <si>
    <t>Pločice se polažu Ijepljenjem s otvorenom reškom širine 2 mm zapunjenom masom za fugiranje u boji materijala. Pravilne reške postići postavom na križaste odstojnike.</t>
  </si>
  <si>
    <t>Stavka uključuje i ugradnju rubnih Al profila, na sudarom sa drugom vrstom poda.</t>
  </si>
  <si>
    <t>Boja po izboru nadležnog konzervatora</t>
  </si>
  <si>
    <t xml:space="preserve">Obračun po m2 pločica, zidni sokl uračunat u cijenu. </t>
  </si>
  <si>
    <t>I.22.2.</t>
  </si>
  <si>
    <t>Dobava i polaganje unutarnjih, neglaziranih,  porculansko-granitnih (Gres - umjetni kamen) keramičkih pločica I klase, na zidove prostorija prema izvedbenom nacrtu.</t>
  </si>
  <si>
    <t>Visina oblaganja  do stropa.</t>
  </si>
  <si>
    <t xml:space="preserve">Pločice se polažu u sloj vodootpornog građevinskog ljepila, ukupne debljina sloja 1,5 - 2 cm. Pločice su dimenzija 30x30cm (mat obrada). Polaganje fuga na fugu, debljine 3 mm.  </t>
  </si>
  <si>
    <t>Stavka obuhvaća polaganje pločica na ab zid i zidani i ožbukani zid.</t>
  </si>
  <si>
    <t>Profili na uglovima zidova uključeni su u jediničnu cijenu ugradnje, a tip profila odobrava nadležni konzervator.</t>
  </si>
  <si>
    <t>U jediničnu cijenu uključiti sve potrebne radove i materijale: dobava, ugradnja, izrezivanja, brušenja, fugiranje, čišćenje, usklađivanje detalja – do gotovog opločenja.</t>
  </si>
  <si>
    <t>I.22.3.</t>
  </si>
  <si>
    <t>Dobava i ugradnja Al L profila na spoju keramičkih pločica</t>
  </si>
  <si>
    <t>Dobava i postava aluminijskog  mat   L  profila , eloksiranog u prirodnoj boji aluminija, za postavu na rubove opločenja keramikom. Dimenziju profila prilagoditi debljini keramičkih pločica.  U cijeni dobava, postava, vezni materijal, te doprema  na gradilište.</t>
  </si>
  <si>
    <t>I.22.4.</t>
  </si>
  <si>
    <t>I.22.5.</t>
  </si>
  <si>
    <t>Popločenje poda lijepljenim protukliznim saćastim keramičkim pločicama</t>
  </si>
  <si>
    <t>Dobava potrebnog materijala te izvedba opločenja poda saćastim  porculanskim pločicama koje su slične postojećim, “A“ kvalitete, debljina 10 mm, mat završna obrada, protukliznost R10.</t>
  </si>
  <si>
    <t>UKUPNO I.22. KERAMIČARSKI RADOVI</t>
  </si>
  <si>
    <t>I.23.</t>
  </si>
  <si>
    <t>PARKETARSKI RADOVI</t>
  </si>
  <si>
    <t>I.23.1.</t>
  </si>
  <si>
    <t xml:space="preserve">Dobava i postava mozaik  hrastovog parketa, replika zatečenog. Izvodi se prema uzorku zatečenog:  bez kvrga, jednolike boje i rasporeda godova, propisno posušen. Izvodi se po shemi polaganja mozaik - kako je i zatečen. </t>
  </si>
  <si>
    <t xml:space="preserve">Dimenzija letvica:
- prema postojećem mozaik parketu
</t>
  </si>
  <si>
    <t>Parket se lijepi odgovarajućim poliuretanskim dvokomponentnim ljepilom, završno brusi i lakira bezbojnim poliuretanskim mat lakom otpornim na pojačano habanje, u 3 sloja.</t>
  </si>
  <si>
    <t>U jediničnu cijenu stavke uključen je sav osnovni i pomoćni materijal, pribor, prijevozi i prijenosi te ostali rad i strojevi potrebne za kompletnu izradu.</t>
  </si>
  <si>
    <t>Dobava i postava rubne lajsne na spoju parketa i zida. Ukrasne lajsne  iz hrastovine iste kvalitete i boje kao stavka iznad (mozaik parketa).</t>
  </si>
  <si>
    <t>Dobava i ugradnja rubnih lajsni u boji parketa na spoju obloge poda parketom i zida. Stavka uključuje postavu lajsni i zatvaranje reški prema podu i zidu materijalom kompatibilnim s podnom oblogom.</t>
  </si>
  <si>
    <t>Dobava i postava drvenog daščanog poda od dasaka minimalne širine 25 cm.</t>
  </si>
  <si>
    <t>UKUPNO I.23. PARKETARSKI RADOVI</t>
  </si>
  <si>
    <t>I.24.</t>
  </si>
  <si>
    <t>I.24.1.</t>
  </si>
  <si>
    <t>Gletanje zidova i stropova vapnenom masom za gletanje karakteristika:</t>
  </si>
  <si>
    <t>Tlačna čvrstoća: CS I (0,4-2,5 N/mm2)
Čvrstoća prionjivosti (beton+UKG): više od 0,5 N/mm2; SL: B
Koeficijent paropropusnosti μ: manje od 20
Toplinska provodljivost: 0,47 W/mK
Kapilarna vodoupojnost: W 0
Razredba reakcije na požar: A 1
Optimalna debljina nanosa: 2 mm
Maksimalna debljina nanosa: 5 mm u jednom sloju
Vrijeme upotrebe: (20°C, 60% rel. vlaga) 24 h</t>
  </si>
  <si>
    <t>Sve podloge moraju biti čiste, čvrste, suhe, nosive, nesmrznute, bez ostataka oplatnih ulja. Slabo upojne podloge, glatke betone impregnirati dan prije nanošenja glet mase.</t>
  </si>
  <si>
    <t>Prilikom upotrebe pridržavati se uputa za upotrebu i sigurnosnih uputa proizvođača.</t>
  </si>
  <si>
    <t>Na sve otvore postaviti ugaone profile uračunate u cijenu. Obuhvaća impregnaciju, gletanje u dva sloja i pripremu za soboslikarske radove.</t>
  </si>
  <si>
    <t>Stavka uključuje punoplošno gletanje površina unutrašnjih zidova i stropova glet masom, bandažiranje spojeva, ručno i strojno brušenje, svu pripremu za bojanje.</t>
  </si>
  <si>
    <t>Kvaliteta završnog gletanja Q ili jednakovrijedna norma.
Q 2 - standardna kvaliteta.</t>
  </si>
  <si>
    <t>Uljučivo sav materijal, radne skele i podeste i čišćenje.</t>
  </si>
  <si>
    <t>U jediničnu cijenu ukalkulirati i radnu skelu ili platformu.</t>
  </si>
  <si>
    <t>I.24.2.</t>
  </si>
  <si>
    <t>Bojanje zidova i stropova disperzivnom   bojom po izboru nadležnog konzervatora.</t>
  </si>
  <si>
    <t>Izvodi se u slijedećim fazama:</t>
  </si>
  <si>
    <t>- impregnacija</t>
  </si>
  <si>
    <t>- završna boja - 3 sloja</t>
  </si>
  <si>
    <t>Izvoditi prema uputstvu proizvođača boje.</t>
  </si>
  <si>
    <t>- zidovi</t>
  </si>
  <si>
    <t>- stropovi</t>
  </si>
  <si>
    <t>UKUPNO I.24. SOBOSLIKARSKI RADOVI</t>
  </si>
  <si>
    <t>I.25.</t>
  </si>
  <si>
    <t>I.25.2.</t>
  </si>
  <si>
    <t>I.25.3.</t>
  </si>
  <si>
    <t>Kompletna konzervatorsko restautorna sanacija postojećih  kamenih gazišta a sve u dogovoru sa nadležnim konzervatorom, širine 28-30 cm , dužine prema nacrtima. Uključen sav materijal i rad do potpune funkcijonalnosti.</t>
  </si>
  <si>
    <t>I.25.4.</t>
  </si>
  <si>
    <t>I.25.6.</t>
  </si>
  <si>
    <t>Dobava i montaža konzolnog pulta, sve prema shemi Kupaonske konzole dimenzija u centimetrima;</t>
  </si>
  <si>
    <t>110*50</t>
  </si>
  <si>
    <t>130*50</t>
  </si>
  <si>
    <t>140*50</t>
  </si>
  <si>
    <t>I.25.7.</t>
  </si>
  <si>
    <t>Dobava i montaža zidnih ogledala, sve prema priloženom nacrtu, dim.40*140 cm</t>
  </si>
  <si>
    <t>UKUPNO I.25. OSTALI RADOVI</t>
  </si>
  <si>
    <t>stavke gdje su potrebna mišljenja nadležnog konzervatora , konzervatorsko restautorne sanacije</t>
  </si>
  <si>
    <t xml:space="preserve">Sve demontirane elemente s postojećeg dvorca ORŠIĆ potrebno je nakon demontaže očistiti i ostaviti na gradilišnu deponiju kako bi poslužili kao predložak za izradu novih, istih. Nakon deponiranja obavijestiti NADLEŽNOG KONZERVATORA  i nadzornog inženjera da odredi elemente koji će se pohraniti radi daljnjeg korištenja kao predložak ili za izradu novih elemenata, a koji će se odvesti na gradsku deponiju. "   
</t>
  </si>
  <si>
    <t>Stavkom obuhvaćena kontrola izvođenja i faznosti radova, te po potrebi dodana istraživanja žbuke i boje nakon postave skele, a prije rušenja i demontaža, radi utvrđivanja sastava i izgleda u raznim povijesnim razdobljima.Obračun po kompletu</t>
  </si>
  <si>
    <t>Uklanjanje fasadne žbuke sa zidova. Sva zdrava žbuka treba se sačuvati.
Žbuka se u  uklanja s površine zida lakim ručnim alatima pazeći pritom da se ne oštete elementi opeke i sljubnice. Postupati prema uputama konzervatora. Površinu svoda treba detaljno očistiti žičanim četkama te ispuhati komprimiranim zrakom. Potom treba detaljno pregledati zidove radi postojanja eventualnih oštećenja odnosno pukotina,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uklonjene žbuke i očišćene površine zida.</t>
  </si>
  <si>
    <t>Dobava materijala i izvedba arm.bet. spregnute ploče debljine 12 cm na oplati od visokovalnog profiliranog čeličnog lima  sitnozrnim betonom C 30/37 pripremljenim u betonari. Izvodi se unutar prostorne čelične rešetke kao stropna ploča između etaža. Betoniranje izvesti sukladno Programu kontrole i kvalitete, u pripremljenu glatku oplatu uz obavezno pervibriranje. U oplati ploče predvidjeti sva oslabljenja i otvore, te ugraditi sve potrebne instalacije. Razred čvrstoće betona C30/37. Razred izloženosti XC3. Razred konzistencije S3. Razred sadržaja klorida Cl 0.2. Razred maksimalnog zrna agregata  Dmax8.
Cijena stavke uključuje nabavu i dopremu na gradilište betona klase C30/37, spravljenog u betonari, te sav potreban osnovni i pomoćni materijal, te rad ljudi i strojeva pri ugradnji.</t>
  </si>
  <si>
    <t xml:space="preserve"> - postojeća drvena nosiva konstrukcija rogova krova 16x20cm (Klasa gorivosti po HRN EN 13501-1: E ili jednakovrijedna)</t>
  </si>
  <si>
    <t xml:space="preserve"> - drvene daske (dašćana oplata) (klasa gorivosti po HRN EN 13501-1:F  ili jednakovrijedna) između postojećih rogova krova (poravnato sa gornjom stranom rogova) debljine 24mm. </t>
  </si>
  <si>
    <t xml:space="preserve"> - postojeća drvena nosiva konstrukcija rogova / greda krova (Klasa gorivosti po HRN EN 13501-1: E  ili jednakovrijedna) - debljine 20,0cm</t>
  </si>
  <si>
    <t>I.23.2.</t>
  </si>
  <si>
    <t>I.23.3.</t>
  </si>
  <si>
    <t xml:space="preserve">Ugradnja mineralne vune, odnosno filca za pregradne zidove, deklarirane toplinske provodljivost po HRN EN 12667  ili jednakovrijedna: λD = 0,038 W/mK ili bolja , Klasa gorivosti po HRN EN 13501-1: A1  ili jednakovrijedna. Također se ispunjava elastična potkonstrukcija limenih UW profila. </t>
  </si>
  <si>
    <t xml:space="preserve"> - ploče mineralne vune između drvene konstrukcije rogova krova - ploče mineralne vune za kose krovove (tvrda) s površinskom obradom za ventilirane krovove (ploče mineralne vune kaširane sa vanjske strane) ili jednakovrijedan materijal: (deklarirana toplinska provodljivost po HRN EN 12667  ili jednakovrijedna: λD = 0,037 W/mK ili bolje, Klasa gorivosti po HRN EN 13501-1: A1  ili jednakovrijedna), debljine 18cm</t>
  </si>
  <si>
    <t xml:space="preserve"> - parna kočnica, Sd vrijednost = 2m ili veća, obavezno lijepljenje preklopa i rubna lijepljenja, postava sve prema uputama proizvođača odabranog tipa toplinske izolacije, brtvljenje ljepljivim trakama (Klasa gorivosti po HRN EN 13501-1: E  ili jednakovrijedna) </t>
  </si>
  <si>
    <t xml:space="preserve"> - spušteni strop na elastično ovješenoj metalnoj potkonstrukciji, gipskartonske ploče (700-825 kg/m3) na metalnoj potkonstrukciji, 2 x 12,5 mm; obične ili vodootporne prema potrebama prostora u kojem se nalaze ili vatrootporne prema mjerama zaštite od požara 
(Klasa gorivosti po HRN EN 13501-1: A2-s1, d0  ili jednakovrijedna);
(završna stropna obloga spuštenog stropa mora imati reakciju na požar najmanje C-d0 za ZPS5) - debljine 2,5cm
</t>
  </si>
  <si>
    <t xml:space="preserve"> - parna kočnica, Sd vrijednost = 2m ili veća, obavezno lijepljenje preklopa i rubna lijepljenja, postava sve prema uputama proizvođača odabranog tipa toplinske izolacije, brtvljenje ljepljivim trakama (Klasa gorivosti po HRN EN 13501-1: E  ili jednakovrijedna)</t>
  </si>
  <si>
    <t xml:space="preserve"> - spušteni strop na elastično ovješenoj metalnoj potkonstrukciji, gipskartonske ploče (700-825 kg/m3) na metalnoj potkonstrukciji, 2 x 12,5 mm; obične ili vodootporne prema potrebama prostora u kojem se nalaze ili vatrootporne prema mjerama zaštite od poža(Klasa gorivosti po HRN EN 13501-1: A2-s1, d0  ili jednakovrijedna); (završna stropna obloga spuštenog stropa mora imati reakciju na požar najmanje C-d0 za ZPS5)
</t>
  </si>
  <si>
    <t xml:space="preserve"> - drvena nosiva konstrukcija rogova krova 16x20cm (Klasa gorivosti po HRN EN 13501-1: E  ili jednakovrijedna)</t>
  </si>
  <si>
    <t xml:space="preserve">Antikorozivna zaštita uključena u stavku. Zaštitu čelične konstrukcije od korozije potrebno je izvesti prema Tehničkim propisima za građevinske konstrukcije (NN 17/17 i NN 75/20), te sukladno HRN EN ISO 12944 ili jednakovrijedna. Predviđena okolina C2 prema HRN EN ISO 12944 ili jednakovrijedna. Priprema površine na kvalitetu Sa 2 ½ prema HRN EN ISO 8501-1 ili jednakovrijedna na automatskoj sačmarilici i neposredna zaštita s PRIMEROM. Sekundarna priprema površine na gradilištu na mjestima gradilišnih zavara (prije aplikacije cjelokupnog sustav) izvodi se na kvalitetu St 3 prema ISO 8501-1 ili jednakovrijedna. </t>
  </si>
  <si>
    <t xml:space="preserve">Dobava i ugradnja cementne samonivelirajuće mase (prema EN 13813 ili jednakovrijedna) u debljini 2-8 mm, slijedećih karakteristika:                                                                                                     </t>
  </si>
  <si>
    <t xml:space="preserve">Dobava i ugradnja mineralne vune debljine 30 cm,  deklarirane toplinske provodljivost po HRN EN 12667 ili jednakovrijedna: λD = 0,038 W/mK ili bolja, Klasa gorivosti po HRN EN 13501-1: A1 ili jednakovrijedna. </t>
  </si>
  <si>
    <t>REKAPITULACIJA - GRAĐEVINSKO-OBRTNIČKI RADOVI</t>
  </si>
  <si>
    <t>GRAĐEVINSKO-OBRTNIČKI RADOVI UKUPNO:</t>
  </si>
  <si>
    <t>Svi traženi uzorci, prospekti, radionički i ostali nacrti biti će predani u 2 (dva) primjerka, ako to općim opisima ili stavkama troškovnika nije drugačije određeno, od kojih jedan ostaje nadzornom inženjeru, a drugi se, ovjeren i eventualno korigiran od strane projektanta, vraća izvođaču. Ukoliko je izvođaču potrebno više primjeraka ovjerenog nacrta, izvođač može dostaviti na ovjeru i dodatnu kopiju takvog nacrta. Izvođač snosi troškove dobave, izrade i dostave svog materijala, te je dužan dostaviti ga na vrijeme, kako bi nadzorni inženjer mogao donijeti odluku prije nego je takav materijal potreban za izradu ili dobavu te ugradnju pojedinih stavka ili opreme.</t>
  </si>
  <si>
    <r>
      <t>U kalkulaciji rada treba uključiti sav rad, kako glavni, tako i pomoćni, te sav unutarnji transport. Ujedno treba uključiti sav rad oko zaštite gotovih konstrukcija i dijelova objekta od štetnog utjecaja vrućine, hladnoće i slično.</t>
    </r>
    <r>
      <rPr>
        <b/>
        <sz val="10"/>
        <rFont val="Calibri"/>
        <family val="2"/>
        <scheme val="minor"/>
      </rPr>
      <t xml:space="preserve"> </t>
    </r>
  </si>
  <si>
    <r>
      <t>Oplata temelja i nadtemeljnih zidova, zidova, stupova, šahtova, kanala, zidova, ograda, greda, stepeništa, obračunava se po m</t>
    </r>
    <r>
      <rPr>
        <vertAlign val="superscript"/>
        <sz val="10"/>
        <rFont val="Calibri"/>
        <family val="2"/>
        <scheme val="minor"/>
      </rPr>
      <t>2</t>
    </r>
    <r>
      <rPr>
        <sz val="10"/>
        <rFont val="Calibri"/>
        <family val="2"/>
        <scheme val="minor"/>
      </rPr>
      <t xml:space="preserve"> razvijene površine izvedene konstrukcije.</t>
    </r>
  </si>
  <si>
    <r>
      <t>Oplata serklaža obračunava se po m</t>
    </r>
    <r>
      <rPr>
        <vertAlign val="superscript"/>
        <sz val="10"/>
        <rFont val="Calibri"/>
        <family val="2"/>
        <scheme val="minor"/>
      </rPr>
      <t>2</t>
    </r>
    <r>
      <rPr>
        <sz val="10"/>
        <rFont val="Calibri"/>
        <family val="2"/>
        <scheme val="minor"/>
      </rPr>
      <t xml:space="preserve"> vertikalne projekcije serklaža, mjerena svaka strana posebno.</t>
    </r>
  </si>
  <si>
    <r>
      <t>Konstrukcija</t>
    </r>
    <r>
      <rPr>
        <sz val="10"/>
        <rFont val="Calibri"/>
        <family val="2"/>
        <scheme val="minor"/>
      </rPr>
      <t>:</t>
    </r>
  </si>
  <si>
    <t>Vratno krilo sastavljeno je od drvenog roštilja sa saćastom ispunom, obostrano obloženo MDF pločom debljine 4 mm, završno lakirano lakom. Ugrađuje se u dovratnik ("futer" štok). Dovratnik i završne letvice (izrađene od MDF-a) kao i samo vratno krilo, završno se obrađuju u boji lakom.</t>
  </si>
  <si>
    <t>Konzervatorsko restauratorski i istražni radovi</t>
  </si>
  <si>
    <t>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sitnih oštećenja prilikom ugradnje) i izvesti sloj fine žbuke, s tim da se pazi da ne dođe do naknadnih oštećenja elemenata.
Sve radove treba izvesti prema važećim propisima, normama ili prihvaćenim recepturama, te uzancama zanata. Kod primopredaje radova izvoditelj je dužan predati investitoru uvjerenje o kvaliteti svih ugrađenih materijala (atesti, norme).
Jediničnom cijenom treba obuhvatiti:
- sav rad i pomoćni materijal,
- troškove transporta i prijenosa do mjesta rada,
- skidanje elemenata koji služe kao izvornici,
- uzimanje otisaka,
- izradu kalupa,
- izradu odljeva sa potrebnom armaturom za učvršćenje,
- postavu na građevini.</t>
  </si>
  <si>
    <t xml:space="preserve">Restauratorski radovi se temelje na analizi strukture postojeće grube i fine žbuke na pročelju, a izvode se na način da se otuče žbuka sa pročelja (cca 1,00 m²), drobi se i prosijava kako bi se utvrdio granulometrijski sastav grube i fine žbuke.
Veća oštečenja pročelja potrebno je sanirati komadima opeke koju je prije ugradnje potrebno namočiti u impregnacijsko sredstvo. Pri ugradnji tako pripremljene opeke na spojevima bandažirati armaturnom mrežicom. 
</t>
  </si>
  <si>
    <t>Sadržaj vode drvnih proizvoda se utvrđuje neposredno prije izvođenja elemenata drvene konstrukcije u skladu sa normama HRN EN 13183 – 1 ili jednakovrijedna i HRN EN 13183-2 ili jednakovrijedna.
Prije početka izvođenja elemenata drvene konstrukcije provode se kontrolna ispitivanja građevnih proizvoda u slučaju sumnje.
Elementi drvene konstrukcije moraju biti označeni smjerom montiranja ako to nije jasno vidljivo iz njihovog oblika.
Elementi drvene konstrukcije moraju biti transportirani i uskladišteni do trenutka ugradnje na način kako je to određeno projektom drvene konstrukcije i tehničkom uputom proizvođača.</t>
  </si>
  <si>
    <t xml:space="preserve">Sve ugrađene pločice moraju obavezno biti “A” klase prema HRN 14411 ili jednakovrijedna, kako za podno tako i za zidno opločenje. Za pločice koje se ugrađuju na cem. mort uzeti pijesak frakcije 0-1 mm. </t>
  </si>
  <si>
    <t>Antikorozivna zaštita mora biti usklađena s Pravilnikom o tehničkim mjerama i uvjetima za zaštitu čeličnih konstrukcija od korozije (SI. list 32/70 = NN 53/91 i 44/95) i međunarodnim standardom ISO 12944-1 (do 5) ili jednakovrijedna.</t>
  </si>
  <si>
    <t>Ispitivanje betona obavljati u skladu sa:
Tehničkim propisom za građevinske konstrukcije (NN 17/17 i NN 75/20)
HRN EN 13670 ili jednakovrijedna
HRN EN 206 ili jednakovrijedna.</t>
  </si>
  <si>
    <t>U slučaju eventualnih nejasnoća treba se u prvom redu poslužiti odgovarajućim i važećim normativima (građevinske norme). Sve zidarske radove treba izvesti i obračunti po G.N.301 ili jednakovrijedna.</t>
  </si>
  <si>
    <t xml:space="preserve">Ekspandirani  polistiren mora imati gustoću 15 kg/ m³ uz dinamičke module elastičnosti E din  ili jednakovrijedna = 5,60N/m³. U fizikalnom smislu mora biti potpuno stabilan sa dokazom da je odležao min. 180 dana od dana proizvodnje. Vlažnost ne  smije prelaziti  7% od težine ploče. </t>
  </si>
  <si>
    <t>PUNO DRVO
Puno drvo potrebno je nakon sušenja pravilno skladištiti. Projektant konstrukcije u glavnom projektu propisuje dimenzije i klasu punog drva.
Klasificiranje drva izvodi se vizualnom metodom prema normi HRN EN 14081-1 ili jednakovrijedna.
Klasifikaciju provodi osoba koja je educirana i osposobljena za provođenje radne operacije.
Prilikom klasifikacije identificiraju se greške drva, mjere dimenzije drva i vlažnost drva te se nakon toga drvo razvrstava u pripadajući razred čvrstoće.
Pri klasifikaciji vode se potrebni zapisi prema normi HRN EN 14081-1 ili jednakovrijedna.</t>
  </si>
  <si>
    <t>PROPISI 
HRN EN 14081–1 ili jednakovrijedna – Lijepljeno lamelirano drvo
HRN EN 386 ili jednakovrijedna – Zahtjevi za izvedbu i minimalni zahtjevi proizvodnje
HRN EN 14080  ili jednakovrijedna – Konstrukcijsko drvo pravokutnog poprečnog presjeka razvrstano prema čvrstoći
Tehnički propis za građevinske konstrukcije (NN 17/17 i NN 75/20).</t>
  </si>
  <si>
    <t>Kompletna površinska obrada svih materijala mora biti u skladu sa važećim propisima i uputama proizvođača primjenjenog materijala (sredstva):
HRN EN ISO 2808  ili jednakovrijedna
Boje i lakovi- određivanje debljine filma
HRN EN ISO 8501  ili jednakovrijedna
Priprema čeličnih podloga prije nanošenja boja i srodnih proizvoda - vizualna procjena čistoče površine - 1.dio: Stupnjevi hrđanja i stupnjevi pripreme nezaštićenih čeličnih površina nakon potpunog uklanjanja prethodnih prevlaka; 2. dio: Stupnjevi pripreme prethodno zaštićenih čeličnih površina nakon mjestimičnog uklanjanja prethodnih prevlaka
HRN EN 8503  ili jednakovrijedna
Priprema čeličnih podloga prije nanošenja boja i srodnih proizvoda - 1.dio: specifikacije i definicije ISO komparatora profila površine; 2.dio: Metoda stupnjevanja profila površine čelika čišćenog mlazom abraziva
HRN EN 12944-1  ili jednakovrijedna
Boje i lakovi - Zaštita od korozije čeličnih konstrukcija zaštitnim sustavom boja - opći uvod</t>
  </si>
  <si>
    <t>1.2  Izvođač se obavezuje izraditi i ugraditi aluminijsku/čeličnu fasadu i ostale otvore do potpune gotovosti, u već provjerenim i certifiranim sustavima, te se od njega očekuju visoka kvaliteta izvedbe.
Prije početka radova izvođač je dužan izvršiti pripremne radnje propisane Zakonom o gradnji NN 153/13, 20/17, 39/19, 125/19) i Zakonom zaštite na radu (NN 71/14, 118/14, 154/14 , 94/18, 96/18).
Sva tehnička rješenja koja izvođač predlaže i primjenjuje moraju biti usklađena s HRN-ma i propisima te usvojenim EN (kada je zakonom utvrđena njihova obvezna primjena)  ili jednakovrijedna.</t>
  </si>
  <si>
    <t>c)     OTPORNOST NA OPTEREĆENJE VJETROM – ispitano prema normi EN 12211:2000-06 ili jednakovrijedna</t>
  </si>
  <si>
    <t xml:space="preserve">HRN EN 573: Aluminij i alu legure - kem. sastav i oblici gnječenih proizvoda: EN AW 6060 ili jednakovrijedna
HRN EN 755: Aluminij i alu legure - istisnute šipke, cijevi i profili - dopuštena odstupanja mjera i oblika ili jednakovrijedna
HRN EN 12020: Aluminij i alu legure - istisnuti precizni profili od legura EN AW 6060 - odstupanja mjera i oblika ili jednakovrijedna
HRN EN 485: Aluminij i alu legure - limovi, trake i ploče ili jednakovrijedna
HRN EN 1090: Komponente čeličnih i aluminijskih konstrukcija: 1. dio - opći uvjeti isporuke ili jednakovrijedna
HRN EN 1090: Izvedba čeličnih i aluminijskih konstrukcija: 2. dio -Tehnički zahtjevi za čelične konstrukcije ili jednakovrijedna
HRN EN 10025: Čelična legura: S235JR (sirovi profil) ili jednakovrijedna
HRN EN 10346: Čelična legura: S 250 GD (valjani profili iz vruće pocinčanih  traka) ili jednakovrijedna
</t>
  </si>
  <si>
    <t xml:space="preserve">HRN EN 10149: čelična legura:  S 260 NC (vučeni i normalizirani profili, elektrogalvanizirani) ili jednakovrijedna
HRN EN 10088: Legure inox profila - 1.4307 (AISI 304), 1.4401 (AISI 316), 1.4404 (316L) ili jednakovrijedna
HRN EN 10020: Definicije i razredba vrsta čelika ili jednakovrijedna
HRN EN 10021: Opći tehnički uvjeti isporuke za čelik i čelične proizvode ili jednakovrijedna
HRN EN 10027: Sustavi označavanja za čelike; 1. dio nazivi čelika; 2. dio brojčani sustav ili jednakovrijedna
</t>
  </si>
  <si>
    <t>HRN EN 10025: Toplo valjani proizvodi od konstrukcijskih čelika; 1. dio - Opći tehnički uvjeti isporuke;
2. dio - Tehnički uvjeti isporuke za nelegirane čelike ili jednakovrijedna
HRN EN 10210-1: Toplo oblikovani šuplji profili od nelegiranih i sitnozrnatih čelika; 1.dio: Tehnički uvjeti isporuke ili jednakovrijedna</t>
  </si>
  <si>
    <t>HRN EN 13479: Opća norma za dodatni i potrošni materijal za zavarivanje čelika - dodatni materijali i praškovi za zavarivanje taljenjem ili jednakovrijedna
HRN EN ISO 2560: Dodatni i potrošni materijal za ručno elektrolučno zavarivanje nelegiranih i sitnozrnatih čelika - razredba ili jednakovrijedna
HRN EN 439: Dodatni i potrošni materijali - zaštitni plinovi za REL i rezanje ili jednakovrijedna
HRN EN 440: Dodatni materijali za zavarivanje čelika - žice za elektrolučno zavarivanje taljivom elektrodom u zaštitnoj atmosferi plinova ili jednakovrijedna
HRN EN 1670: Građevni okovi - otpornost na koroziju - zahtjevi i ispitne metode ili jednakovrijedna</t>
  </si>
  <si>
    <t xml:space="preserve">HRN EN 12206: Boje i lakovi - prekrivni materijali za aluminij i alu legure za arhitektonske potrebe ili jednakovrijedna  
HRN EN ISO 2808: Boje i lakovi- određivanje debljine filma ili jednakovrijedna
HRN EN ISO 8501: Priprema čeličnih podloga prije nanošenja boja i srodnih proizvoda - vizualna procjena čistoče površine - 1.dio: Stupnjevi hrđanja i stupnjevi pripreme nezaštićenih čeličnih površina nakon potpunog uklanjanja prethodnih prevlaka; 2. dio: Stupnjevi pripreme prethodno zaštićenih čeličnih površina nakon mjestimičnog uklanjanja prethodnih prevlaka ili jednakovrijedna
</t>
  </si>
  <si>
    <t>HRN EN 8503:  Priprema čeličnih podloga prije nanošenja boja i srodnih proizvoda - 1.dio: specifikacije i definicije ISO komparatora profila površine; 2.dio: Metoda stupnjevanja profila površine čelika čišćenog mlazom abraziva ili jednakovrijedna
HRN EN 12944-1: Boje i lakovi - Zaštita od korozije čeličnih konstrukcija zaštitnim sustavom boja - opći uvod ili jednakovrijedna</t>
  </si>
  <si>
    <t>HRN EN 14351-1:2006: prozori i vrata - norma za proizvod, izvedbene značajke; 1.dio: prozori i vanjska pješačka vrata bez otpornosti na požar ili jednakovrijedna
HRN EN 12207:2001: Prozori i vrata – Propusnost zraka, razredba ili jednakovrijedna
HRN EN 12208:2001:  Prozori i vrata – Vodonepropusnost, razredba ili jednakovrijedna
HRN EN 12210:2001:Prozori i vrata – Otpornost na opterećenje vjetrom – Razredba ili jednakovrijedna
HRN EN 12211:2001: Prozori i vrata – Otpornost na opterećenje vjetrom – Metoda ispitivanja ili jednakovrijedna
HRN EN 1192: 2001: Vrata - razredba zahtjeva čvrstoče ili jednakovrijedna
HRN EN 1529:2001: Vratna krila - visina, širina, debljina i pravokunost - razredba dopuštenih odstupanja ili jednakovrijedna
HRN EN 1530:2001: Vratna krila - opća i lokalna ravnost - razredba dopuštenih odstupanja ili jednakovrijedna
HRN EN 12217:2005: Vrata - sile otvaranja i zatvaranja - zahtjevi i razredba ili jednakovrijedna
HRN EN 12219:2001: Vrata - klimatski utjecaji - zahtjevi i razredba ili jednakovrijedna
HRN EN 13115:2001: Prozori - razredba mehaničkih svojstava - vertikalno opterećenje, torzija, sile otvaranja i zatvaranja ili jednakovrijedna
HRN EN 179:2001: Građevni okovi - dijelovi izlaza za nuždu s kvakom ili pritisnom pločom - zahtjevi i metode ispitivanja ili jednakovrijedna</t>
  </si>
  <si>
    <t>HRN EN 1125:2003: građevni okovi - dijelovi izlaza za nuždu s pritisnom šipkom - zahtjevi i ispitne metode ili jednakovrijedna
HRN EN 1670:2008: Građevni okovi - otpornost na koroziju ili jednakovrijedna
HRN EN ISO 10077-1: Toplinske značajke prozora, vrata i zaslona - proračun koeficijenta prolaza topline - 1.dio: pojednostavljena metoda ili jednakovrijedna
HRN EN ISO 10077-2: Toplinske značajke prozora, vrata i zaslona - proračun koeficijenta prolaza topline -  2.dio: numerička metoda za okvire ili jednakovrijedna
HRN EN 1522/1523: Prozori, vrata i zasloni – Otpornost na pucanj-zahtjevi i razredba/metoda ispitivanja ili jednakovrijedna
HRN EN 1627:2012: Vrata za pješake, prozori, ovješene fasade, rešetke i kapci - otpornost na provalu - razredba i zahtjevi ili jednakovrijedna 
HRN EN 14024:2008:  Metalni profili s prekinutim toplinskim mostom, mehanička svojstva, razredba i zahtjevi ili jednakovrijedna
HRN EN 12400:2008: Prozori i vrata, mehanička trajnost - zahtjevi i razredba ili jednakovrijedna
HRN EN 16034:2014: Pješačka vrata, industrijska, komercijalana i garažna vrata i prozori - Norma za proizvod, izvedbene značajke - Značajke u odnosu na otp. na požar i/ili kontrolu dima ili jednakovrijedna
HRN EN 13501-2:2010: Razredba građevnih proizvoda i građevnih elemenata prema ponašanju u požaru -- 2. dio: Razredba prema rezultatima ispitivanja ...ili jednakovrijedna
HRN EN 1634-1:2008: Ispitivanje otp. na požar i kontrolu dima vrata, roleta i prozora koji se mogu otvarati ili jednakovrijedna
HRN EN 1634-3:2008: Ispitivanje otpornosti vrata i sklopova za zatvaranje otvora na požar -- 3. dio: Protudimna vrata i zatvarači ili jednakovrijedna
HRN EN 1364-1:2015: Ispitivanja otpornosti na požar nenosivih elemenata -- 1. dio: Zidovi ili jednakovrijedna</t>
  </si>
  <si>
    <t xml:space="preserve">HRN EN 13830:2008: Ovješene fasade - norma za proizvod ili jednakovrijedna
HRN EN 12152:2002: Ovješene fasade - propusnost zraka, zahtjevi i razredba ili jednakovrijedna
HRN EN 12153:2000: Ovješene fasade - propusnost zraka, metoda ispitivanja ili jednakovrijedna
HRN EN 12154:1999: Ovješene fasade - vodonepropusnost ili jednakovrijedna
HRN EN 12155:2000: Ovješene fasade - vodonepropusnost – lab. ispitivanje pod statičkim tlakom ili jednakovrijedna
HRN EN 13116:2001: Ovješene fasade - otpornost na opterećenje vjetrom - zahtjevi za svojstva ili jednakovrijedna
</t>
  </si>
  <si>
    <t>HRN EN 12179:2008: Ovješene fasade - otpornost na opterećenje vjetrom – Metoda ispitivanja ili jednakovrijedna
HRN EN 14019:2008: Ovješene fasade - otpornost na mehanički udar, izvedbena svojstva ili jednakovrijedna
HRN EN ISO 10848-2:2008: Ovješene fasade - lab. mjerenje bočnog prijenosa zračnog i udarnog zvuka ili jednakovrijedna
HRN EN 13947:2008: Ovješene fasade - toplinske značajke ovješenih fasada- proračun koeficijenta prolaska topline ili jednakovrijedna</t>
  </si>
  <si>
    <t>d)     KOEFICIJENT PROLASKA TOPLINE Uf  PROFILA PROZORA – ispitano prema normi HRN EN ISO 10077-1 i 10077-2 ili jednakovrijedna</t>
  </si>
  <si>
    <t>e)     ZVUČNA IZOLACIJA -  ispitano prema normi HRN EN ISO 14351-1:2016 ili jednakovrijedna</t>
  </si>
  <si>
    <t>Potrebna dokumentacija koju će izvođač radova priložiti u cilju dokazivanja svojstava dijelova sistema i gotovih stavki određenih projektom i ovim troškovnikom (osim potrebnih karakteristika svakog sistema posebno):
-  Izjava o svojstvima, u skladu sa Zakonom o građevinskim proizvodima (NN 76/13, 30/14, 130/17, 39/19, 118/20) i klasifikacijskom normom HRN EN 14351-1 (prozori i vrata) i HRN EN 13830 (aluminijska ostakljena fasada) ili jednakovrijedne
-  Iskaz tolerancija mjera i oblika za profile, u skladu s HRN EN 12020-2:2001 ili jednakovrijedna.
-  Dokaz o čvrstoći spoja, tj. otpornosti na smik između profila i izolatora prozorskih profila, u skladu s EN 14024 ili jednakovrijedna
-  Dokaz o sigurnosti od ispadanja i izbijanja  stakla iz fasadnih i prozorskih okvira, u skladu s DIN EN 1999-1-1 (Eurocode 9 - fasade) i smjernicama TRAV (prozori) ili jednakovrijedna.
-  Proračune koeficijenta prolaza topline profila Uf i ukupnog koeficijenta prolaza topline Ucw, u skladu s EN ISO 10077-2 ili jednakovrijedna
-  Statički proračuni profila i stakla prema potrebi</t>
  </si>
  <si>
    <t>Nabava, dobava i izvedba slojeva međukatne konstrukcije M6:</t>
  </si>
  <si>
    <t>Suhi estrih element; gips-vlaknasta podna ploča sa izolacijom koja se međusobno spaja ljepilom za spojeve i vijcima (2x10mm GK ploče + 10mm mineralne vune za podove), Na  na spoju poda sa zidom stavlja se min. vuna (rubno uza zid) debljine 10 mm; područje dodira podnog sustava potrebno je trakom iz mineralne vune do visine gotovog poda odvojiti/dilatirati od bočnih zidova; postavlja se prije početka ugradnje suhog estrih elementa. Ukupna debljina sloja 3,0cm.</t>
  </si>
  <si>
    <t>Izravnavajući sloj suhog nasipa; izravnavajući nasipni materijal za primjenu ispod elemenata suhog estriha , visine od min.5 mm ili više prema potrebi . Ukupna debljina sloja do cca 3,0cm.</t>
  </si>
  <si>
    <t xml:space="preserve">Drvene daske s utorom i perom (brodski pod) . Ukupna debljina sloja min. 4,0cm. Ovaj sloj se veže za nosivu konstrukciju  čeličnim  profilima  koji su obračunati u čeličnim radovima. </t>
  </si>
  <si>
    <t>Drvene daske (daščana oplata)  – dvostruko daščanje (2x2,5cm). Sloj debljine 5,0cm.</t>
  </si>
  <si>
    <t>Uljučivo sav materijal, radne skele i čišćenje.</t>
  </si>
  <si>
    <t>U jediničnu cijenu ukalkulirati sav potreban rad i materijal.</t>
  </si>
  <si>
    <t>Nabava, dobava i izvedba slojeva međukatne konstrukcije M7:</t>
  </si>
  <si>
    <t>Suhi estrih element; gips-vlaknasta podna ploča sa izolacijom koja se međusobno spaja ljepilom za spojeve i vijcima (2x10mm GK ploče + 10mm mineralne vune za podove. Na spoju poda sa zidom  stavlja se min. vuna (rubno uza zid) debljine 10 mm ili jednakovrijedno; područje dodira podnog sustava potrebno je trakom iz mineralne vune do visine gotovog poda odvojiti/dilatirati od bočnih zidova; postavlja se prije početka ugradnje suhog estrih elementa. Ukupna debljina sloja 3,0cm.</t>
  </si>
  <si>
    <t>Izravnavajući sloj suhog nasipa; izravnavajući nasipni materijal za primjenu ispod elemenata suhog estriha (cca 480 kg/m3) ili jednakovrijedan materijal, visine od min.5 mm ili više prema potrebi.  Ukupna debljina sloja do cca 3,0cm.</t>
  </si>
  <si>
    <t xml:space="preserve">Drvene daske s utorom i perom (brodski pod). Ukupna debljina sloja min. 4,0cm. Ovaj sloj se veže za nosivu konstrukcij čeličnih profila koji su obračunati u čeličnim radovima. </t>
  </si>
  <si>
    <t>Dvostruko daščanje (2x2,5cm). Sloj debljine 5,0cm.</t>
  </si>
  <si>
    <t xml:space="preserve">Dvostruko letvanje 2 x 5/3 cm </t>
  </si>
  <si>
    <t>Nabava, dobava i izvedba slojeva poda M5:</t>
  </si>
  <si>
    <t>Suhi estrih element; gips-vlaknasta podna ploča sa izolacijom koja se međusobno spaja ljepilom za spojeve i vijcima (2x10mm GK ploče + 10mm mineralne vune za podove). Na spoju poda sa zidom se stavlja mineralna vuna (rubno uza zid) debljine 10 mm ; područje dodira podnog sustava potrebno je trakom iz mineralne vune do visine gotovog poda odvojiti/dilatirati od bočnih zidova; postavlja se prije početka ugradnje suhog estrih elementa. Ukupna debljina sloja 3,0cm.</t>
  </si>
  <si>
    <t>Izravnavajući sloj suhog nasipa; izravnavajući nasipni materijal za primjenu ispod elemenata suhog estriha (cca 480 kg/m3) ili jednakovrijedan materijal, visine od min.5 mm ili više prema potrebi. Ukupna debljina sloja do cca 3,0cm.</t>
  </si>
  <si>
    <t>60*50 cm</t>
  </si>
  <si>
    <t>Izvođenje nosivog zida od armiranog betona, d=25cm.</t>
  </si>
  <si>
    <t>I.4.1.</t>
  </si>
  <si>
    <t>1.4.5.</t>
  </si>
  <si>
    <t>1.4.6.</t>
  </si>
  <si>
    <t>I.8.6.</t>
  </si>
  <si>
    <t>I.8.7.</t>
  </si>
  <si>
    <t>I.10.5.</t>
  </si>
  <si>
    <t>I.16.1.</t>
  </si>
  <si>
    <t>I.17.3.</t>
  </si>
  <si>
    <t>I.18.6.</t>
  </si>
  <si>
    <t>I.18.12.</t>
  </si>
  <si>
    <t>I.18.17</t>
  </si>
  <si>
    <t>I.20.2.</t>
  </si>
  <si>
    <t xml:space="preserve"> Laka kalcij-silikatna protupožarna  ploča (sustav s podkonstrukcijom certificiran za EI90 minuta), sa specijalnim protupožarnim vezivom (750 kg/m3), 2 x 20 mm; prema projektu postavljena između čeličnih ojačanja . čeličnih ojačanja se oblažu isto u silikatnu ploču, otporna na vlagu, stabilnih dimenzija, velikog formata i samonosiva ili jednakovrijedan materijal. Debljina sloja 4,0 cm</t>
  </si>
  <si>
    <t xml:space="preserve"> Laka kalcij-silikatna protupožarna  ploča, (sustav sa podkonstrukcijom certificiran za EI90 minuta) sa specijalnim protupožarnim vezivom (750 kg/m3), 2 x 20 mm; prema projektu postavljena između čeličnih ojačanja . čeličnih ojačanja se oblažu isto u silikatnu ploču, otporna na vlagu, stabilnih dimenzija, velikog formata i samonosiva ili jednakovrijedan materijal. Debljina sloja 4,0 cm</t>
  </si>
  <si>
    <t>Protupožarne ploče su debljine 40 mm. Sustav sa podkonstrukcijom certificiran za EI90 minuta.Silikatne ploče otporne na požar, s cementim vezivom.</t>
  </si>
  <si>
    <t>Zidanje zidova, debljine 25 cm.</t>
  </si>
  <si>
    <t>Zidanje se izvodi blok opekom dimenzija 25 / 19 / 19 cm, MO 15 u cementnom mortu MM 10, ili u tankoslojnom mortu odabranog proizvođača.</t>
  </si>
  <si>
    <t>Pregradni zid sidriti u nosivu konstrukciju pomoću čeličnih ankera - prema preporukama odabranog proizvođača, te ugradnju ankera uključiti u jediničnu cijenu.</t>
  </si>
  <si>
    <t>Stavka obuhvaća zidanje ispuna (pregrada) u pravcima nosivih zidova debljine 25 cm.</t>
  </si>
  <si>
    <t>U jediničnu cijenu uključiti sve potrebne radove i materijale.</t>
  </si>
  <si>
    <t>Zidanje zidova, debljine 20 cm.</t>
  </si>
  <si>
    <t>Zidanje se izvodi blok opekom dimenzija 20 / 19 / 19 cm, MO 15 u cementnom mortu MM 10, ili u tankoslojnom mortu odabranog proizvođača.</t>
  </si>
  <si>
    <r>
      <t>Zaštita staklenih stijena, NOVOUGRAĐENIH prozora i vrata koji se zadržavaju od oštećenja prilikom izvođenja radova daščanom oplatom ili osb pločama i PE folijom. Obračun je po m</t>
    </r>
    <r>
      <rPr>
        <vertAlign val="superscript"/>
        <sz val="10"/>
        <color theme="1"/>
        <rFont val="Calibri"/>
        <family val="2"/>
        <charset val="238"/>
        <scheme val="minor"/>
      </rPr>
      <t>2</t>
    </r>
    <r>
      <rPr>
        <sz val="10"/>
        <color theme="1"/>
        <rFont val="Calibri"/>
        <family val="2"/>
        <charset val="238"/>
        <scheme val="minor"/>
      </rPr>
      <t xml:space="preserve"> zaštićene površine.</t>
    </r>
  </si>
  <si>
    <t>d) spušteni strop visina ovjesa 85 cm - dvostruke gk ploče</t>
  </si>
  <si>
    <t>Dobava i ugradnja dvocijevnog ventilokonvektora, parapetnog tipa sa dekorativnom maskom, uključivo troputi elektromotorni ventil, daljinski upravljač smješten unutar poklopca ventilokonvektora i nogice, karakteristika:</t>
  </si>
  <si>
    <t>Dobava i ugradnja cijevne izolacije, minimalne toplinske vodljiivosti pri 0OC l = 0.038 W/mK, koeficijenta otpora difuzijii vodene pare m ³ 3000, samogasiva (HRN U.JI.060-klasa 1 ili jednakovrijedna), bez CFC, zajedno sa ljepilom i specijalnim sredstvom za čišćenje, debljine izolacije 13 mm, predviđene za cijevi dimenzija:</t>
  </si>
  <si>
    <t>INSTALACIJA VENTILACIJE</t>
  </si>
  <si>
    <t>Dobava i ugradnja odsisnog kupaonskog ventilatora sa pripadajućom kutijom predviđenom za ugradbenu ugradnju, te sa zapornom žaluzinom i timerom, karakteristika:</t>
  </si>
  <si>
    <r>
      <t>- dobava ventilatora: V = 100 m</t>
    </r>
    <r>
      <rPr>
        <vertAlign val="superscript"/>
        <sz val="10"/>
        <color theme="1"/>
        <rFont val="Calibri"/>
        <family val="2"/>
        <charset val="238"/>
        <scheme val="minor"/>
      </rPr>
      <t>3</t>
    </r>
    <r>
      <rPr>
        <sz val="10"/>
        <color theme="1"/>
        <rFont val="Calibri"/>
        <family val="2"/>
        <charset val="238"/>
        <scheme val="minor"/>
      </rPr>
      <t>/h</t>
    </r>
  </si>
  <si>
    <r>
      <t xml:space="preserve">- pad tlaka: </t>
    </r>
    <r>
      <rPr>
        <sz val="10"/>
        <color theme="1"/>
        <rFont val="Symbol"/>
        <family val="1"/>
        <charset val="2"/>
      </rPr>
      <t>D</t>
    </r>
    <r>
      <rPr>
        <sz val="10"/>
        <color theme="1"/>
        <rFont val="Calibri"/>
        <family val="2"/>
        <charset val="238"/>
        <scheme val="minor"/>
      </rPr>
      <t>p ≥ 60 Pa</t>
    </r>
  </si>
  <si>
    <t>- priključak: d ≥ 80 mm</t>
  </si>
  <si>
    <t>- nominalna apsorbirana snaga: P ≤ 35 W</t>
  </si>
  <si>
    <t>- razina zvučnog pritiska: SPL ≤ 45 dB(A)</t>
  </si>
  <si>
    <t>Dobava i ugradnja okruglih ventilacijskih spiro kanala i fazonskih komada, dimenzija</t>
  </si>
  <si>
    <r>
      <t xml:space="preserve">- spiro cijev </t>
    </r>
    <r>
      <rPr>
        <sz val="10"/>
        <color theme="1"/>
        <rFont val="Symbol"/>
        <family val="1"/>
        <charset val="2"/>
      </rPr>
      <t>f</t>
    </r>
    <r>
      <rPr>
        <sz val="10"/>
        <color theme="1"/>
        <rFont val="Calibri"/>
        <family val="2"/>
        <charset val="238"/>
        <scheme val="minor"/>
      </rPr>
      <t>100 mm</t>
    </r>
  </si>
  <si>
    <r>
      <t xml:space="preserve">- spiro cijev </t>
    </r>
    <r>
      <rPr>
        <sz val="10"/>
        <color theme="1"/>
        <rFont val="Symbol"/>
        <family val="1"/>
        <charset val="2"/>
      </rPr>
      <t>f</t>
    </r>
    <r>
      <rPr>
        <sz val="10"/>
        <color theme="1"/>
        <rFont val="Calibri"/>
        <family val="2"/>
        <charset val="238"/>
        <scheme val="minor"/>
      </rPr>
      <t>125mm</t>
    </r>
  </si>
  <si>
    <r>
      <t xml:space="preserve">- spiro koljeno </t>
    </r>
    <r>
      <rPr>
        <sz val="10"/>
        <color theme="1"/>
        <rFont val="Symbol"/>
        <family val="1"/>
        <charset val="2"/>
      </rPr>
      <t>f</t>
    </r>
    <r>
      <rPr>
        <sz val="10"/>
        <color theme="1"/>
        <rFont val="Calibri"/>
        <family val="2"/>
        <charset val="238"/>
        <scheme val="minor"/>
      </rPr>
      <t>100/90</t>
    </r>
    <r>
      <rPr>
        <vertAlign val="superscript"/>
        <sz val="10"/>
        <color theme="1"/>
        <rFont val="Calibri"/>
        <family val="2"/>
        <charset val="238"/>
        <scheme val="minor"/>
      </rPr>
      <t>O</t>
    </r>
    <r>
      <rPr>
        <sz val="10"/>
        <color theme="1"/>
        <rFont val="Calibri"/>
        <family val="2"/>
        <charset val="238"/>
        <scheme val="minor"/>
      </rPr>
      <t xml:space="preserve"> mm</t>
    </r>
  </si>
  <si>
    <r>
      <t xml:space="preserve">- spiro koljeno </t>
    </r>
    <r>
      <rPr>
        <sz val="10"/>
        <color theme="1"/>
        <rFont val="Symbol"/>
        <family val="1"/>
        <charset val="2"/>
      </rPr>
      <t>f</t>
    </r>
    <r>
      <rPr>
        <sz val="10"/>
        <color theme="1"/>
        <rFont val="Calibri"/>
        <family val="2"/>
        <charset val="238"/>
        <scheme val="minor"/>
      </rPr>
      <t>125/90</t>
    </r>
    <r>
      <rPr>
        <vertAlign val="superscript"/>
        <sz val="10"/>
        <color theme="1"/>
        <rFont val="Calibri"/>
        <family val="2"/>
        <charset val="238"/>
        <scheme val="minor"/>
      </rPr>
      <t>O</t>
    </r>
    <r>
      <rPr>
        <sz val="10"/>
        <color theme="1"/>
        <rFont val="Calibri"/>
        <family val="2"/>
        <charset val="238"/>
        <scheme val="minor"/>
      </rPr>
      <t xml:space="preserve"> mm</t>
    </r>
  </si>
  <si>
    <r>
      <t xml:space="preserve">- spiro T komad </t>
    </r>
    <r>
      <rPr>
        <sz val="10"/>
        <color theme="1"/>
        <rFont val="Symbol"/>
        <family val="1"/>
        <charset val="2"/>
      </rPr>
      <t>f</t>
    </r>
    <r>
      <rPr>
        <sz val="10"/>
        <color theme="1"/>
        <rFont val="Calibri"/>
        <family val="2"/>
        <charset val="238"/>
        <scheme val="minor"/>
      </rPr>
      <t>100/80 mm</t>
    </r>
  </si>
  <si>
    <r>
      <t xml:space="preserve">- spiro T komad </t>
    </r>
    <r>
      <rPr>
        <sz val="10"/>
        <color theme="1"/>
        <rFont val="Symbol"/>
        <family val="1"/>
        <charset val="2"/>
      </rPr>
      <t>f</t>
    </r>
    <r>
      <rPr>
        <sz val="10"/>
        <color theme="1"/>
        <rFont val="Calibri"/>
        <family val="2"/>
        <charset val="238"/>
        <scheme val="minor"/>
      </rPr>
      <t>125/80 mm</t>
    </r>
  </si>
  <si>
    <r>
      <t xml:space="preserve">- spiro poklopac </t>
    </r>
    <r>
      <rPr>
        <sz val="10"/>
        <color theme="1"/>
        <rFont val="Symbol"/>
        <family val="1"/>
        <charset val="2"/>
      </rPr>
      <t>f</t>
    </r>
    <r>
      <rPr>
        <sz val="10"/>
        <color theme="1"/>
        <rFont val="Calibri"/>
        <family val="2"/>
        <charset val="238"/>
        <scheme val="minor"/>
      </rPr>
      <t>100 mm</t>
    </r>
  </si>
  <si>
    <r>
      <t xml:space="preserve">- spiro poklopac </t>
    </r>
    <r>
      <rPr>
        <sz val="10"/>
        <color theme="1"/>
        <rFont val="Symbol"/>
        <family val="1"/>
        <charset val="2"/>
      </rPr>
      <t>f</t>
    </r>
    <r>
      <rPr>
        <sz val="10"/>
        <color theme="1"/>
        <rFont val="Calibri"/>
        <family val="2"/>
        <charset val="238"/>
        <scheme val="minor"/>
      </rPr>
      <t>125 mm</t>
    </r>
  </si>
  <si>
    <r>
      <t xml:space="preserve">- spiro poklopac sa priključkom za kondezat </t>
    </r>
    <r>
      <rPr>
        <sz val="10"/>
        <color theme="1"/>
        <rFont val="Symbol"/>
        <family val="1"/>
        <charset val="2"/>
      </rPr>
      <t>f</t>
    </r>
    <r>
      <rPr>
        <sz val="10"/>
        <color theme="1"/>
        <rFont val="Calibri"/>
        <family val="2"/>
        <charset val="238"/>
        <scheme val="minor"/>
      </rPr>
      <t>100 mm</t>
    </r>
  </si>
  <si>
    <r>
      <t xml:space="preserve">- spiro krovna kapa </t>
    </r>
    <r>
      <rPr>
        <sz val="10"/>
        <color theme="1"/>
        <rFont val="Symbol"/>
        <family val="1"/>
        <charset val="2"/>
      </rPr>
      <t>f</t>
    </r>
    <r>
      <rPr>
        <sz val="10"/>
        <color theme="1"/>
        <rFont val="Calibri"/>
        <family val="2"/>
        <charset val="238"/>
        <scheme val="minor"/>
      </rPr>
      <t>100 mm</t>
    </r>
  </si>
  <si>
    <r>
      <t xml:space="preserve">- spiro krovna kapa </t>
    </r>
    <r>
      <rPr>
        <sz val="10"/>
        <color theme="1"/>
        <rFont val="Symbol"/>
        <family val="1"/>
        <charset val="2"/>
      </rPr>
      <t>f</t>
    </r>
    <r>
      <rPr>
        <sz val="10"/>
        <color theme="1"/>
        <rFont val="Calibri"/>
        <family val="2"/>
        <charset val="238"/>
        <scheme val="minor"/>
      </rPr>
      <t>125 mm</t>
    </r>
  </si>
  <si>
    <r>
      <t xml:space="preserve">- fleksibilno crijevo </t>
    </r>
    <r>
      <rPr>
        <sz val="10"/>
        <color theme="1"/>
        <rFont val="Symbol"/>
        <family val="1"/>
        <charset val="2"/>
      </rPr>
      <t>f</t>
    </r>
    <r>
      <rPr>
        <sz val="10"/>
        <color theme="1"/>
        <rFont val="Calibri"/>
        <family val="2"/>
        <charset val="238"/>
        <scheme val="minor"/>
      </rPr>
      <t>80 mm</t>
    </r>
  </si>
  <si>
    <t>Dobava i ugradnja prstenaste ekspandirajuće zaklopke vatrootpornosti 90 minuta R 90, predviđene za ugradnju u vertikale sustava ventilacije, dimenzija:</t>
  </si>
  <si>
    <r>
      <t>f</t>
    </r>
    <r>
      <rPr>
        <sz val="10"/>
        <color theme="1"/>
        <rFont val="Calibri"/>
        <family val="2"/>
        <charset val="238"/>
        <scheme val="minor"/>
      </rPr>
      <t>100 mm</t>
    </r>
  </si>
  <si>
    <t>Puštanje u pogon sustava do postizavanja pune funkcionalnosti, od strane ovlaštenih osoba.</t>
  </si>
  <si>
    <t>REKAPITULACIJA - INSTALACIJA GRIJANJA, HLAĐENJA I VENTILACIJE</t>
  </si>
  <si>
    <t xml:space="preserve"> INSTALACIJA GRIJANJA, HLAĐENJA I VENTILACIJE UKUPNO:</t>
  </si>
  <si>
    <r>
      <rPr>
        <sz val="10"/>
        <rFont val="Calibri"/>
        <family val="2"/>
        <charset val="238"/>
        <scheme val="minor"/>
      </rPr>
      <t xml:space="preserve">Dobava i montaža troslojnih aluminijsko - plastičnih cijevi  sa spajanjem pripadajućim ˝press˝ spojnim komadima  za </t>
    </r>
    <r>
      <rPr>
        <b/>
        <sz val="10"/>
        <rFont val="Calibri"/>
        <family val="2"/>
        <charset val="238"/>
        <scheme val="minor"/>
      </rPr>
      <t>glavni i etažni razvod vodovoda - hladna  i topla voda</t>
    </r>
    <r>
      <rPr>
        <sz val="10"/>
        <rFont val="Calibri"/>
        <family val="2"/>
        <charset val="238"/>
        <scheme val="minor"/>
      </rPr>
      <t xml:space="preserve">. Stavka obuhvaća sve potrebne spojnice, redukcije, T-komade i potrebni pričvrsni i ovjesni materijal. Cijevi se isporučuju u palicama bez izolacije. Toplinsku izolaciju izvesti prema potrebi. </t>
    </r>
  </si>
  <si>
    <r>
      <rPr>
        <sz val="10"/>
        <rFont val="Calibri"/>
        <family val="2"/>
        <charset val="238"/>
        <scheme val="minor"/>
      </rPr>
      <t>Obračun po m</t>
    </r>
    <r>
      <rPr>
        <vertAlign val="superscript"/>
        <sz val="10"/>
        <rFont val="Calibri"/>
        <family val="2"/>
        <charset val="238"/>
        <scheme val="minor"/>
      </rPr>
      <t>1</t>
    </r>
    <r>
      <rPr>
        <sz val="10"/>
        <rFont val="Calibri"/>
        <family val="2"/>
        <charset val="238"/>
        <scheme val="minor"/>
      </rPr>
      <t xml:space="preserve"> neizolirane cijevi</t>
    </r>
  </si>
  <si>
    <r>
      <rPr>
        <sz val="10"/>
        <rFont val="Calibri"/>
        <family val="2"/>
        <charset val="238"/>
        <scheme val="minor"/>
      </rPr>
      <t>Čelične pocinčane cijevi</t>
    </r>
    <r>
      <rPr>
        <sz val="10"/>
        <color indexed="8"/>
        <rFont val="Calibri"/>
        <family val="2"/>
        <charset val="238"/>
        <scheme val="minor"/>
      </rPr>
      <t xml:space="preserve"> 
</t>
    </r>
    <r>
      <rPr>
        <sz val="10"/>
        <rFont val="Calibri"/>
        <family val="2"/>
        <charset val="238"/>
        <scheme val="minor"/>
      </rPr>
      <t xml:space="preserve">Dobava, doprema i montaža horizontalnih i vertikalnih vodova vodoinstalacije za UNUTARNJI razvod hidrantske mreže do zidnih hidranata od pocinčanih čeličnih cijevi (ČPC cijevi) </t>
    </r>
    <r>
      <rPr>
        <sz val="10"/>
        <color indexed="8"/>
        <rFont val="Calibri"/>
        <family val="2"/>
        <charset val="238"/>
        <scheme val="minor"/>
      </rPr>
      <t>sa spojnim dijelovima i spojnim materijalom (izdržljivost na probni tlak od 10 bara)- Temeljni vod polaže se u rov izoliran decorodal trakom, a na zid i strop se pričvršćuje (ili vješa pomoću obujmica). Ogranke izvesti u blagom padu prema zasunima, na najnižem mjestu sa ispusnom slavinom za pražnjenje. Povećano za 5-7%. Obračun po m' cijevi.</t>
    </r>
  </si>
  <si>
    <r>
      <rPr>
        <sz val="10"/>
        <rFont val="Calibri"/>
        <family val="2"/>
        <charset val="238"/>
        <scheme val="minor"/>
      </rPr>
      <t xml:space="preserve">ČPC </t>
    </r>
    <r>
      <rPr>
        <sz val="10"/>
        <color indexed="8"/>
        <rFont val="Calibri"/>
        <family val="2"/>
        <charset val="238"/>
        <scheme val="minor"/>
      </rPr>
      <t>Ø 65 mm (L= 100 mm) + prirubnica DN 65</t>
    </r>
  </si>
  <si>
    <t xml:space="preserve">Dobava i montaža hidrantskog ormarića tip HO-1 prema HR EN671-1 ili jednakovrijedna  za ugradnju na zid, vel. 500x500x150 mm komplet sa ventilom DN52
uključivo:Zidni hidrantski ormarić s opremom:
* zidni ormarić limeni s vratima
* tlačno crijevo Ø 52, dužine 20 m
* mlaznica Ø 52
* priključni kutni ventil DN 50 Ms 2"
</t>
  </si>
  <si>
    <r>
      <rPr>
        <u/>
        <sz val="10"/>
        <rFont val="Calibri"/>
        <family val="2"/>
        <charset val="238"/>
        <scheme val="minor"/>
      </rPr>
      <t xml:space="preserve">Ventili za vodu
</t>
    </r>
    <r>
      <rPr>
        <sz val="10"/>
        <rFont val="Calibri"/>
        <family val="2"/>
        <charset val="238"/>
        <scheme val="minor"/>
      </rPr>
      <t>Propusni ventili za vodu postavljeni za pojedine sanitarije-ogranke, ventili za spremnik tople vode (1 spremnika) te ventili na uzvodnicama. Stavka uključuje sav potreban rad oko montaže.</t>
    </r>
  </si>
  <si>
    <r>
      <rPr>
        <sz val="10"/>
        <rFont val="Calibri"/>
        <family val="2"/>
        <charset val="238"/>
        <scheme val="minor"/>
      </rPr>
      <t xml:space="preserve">Dobava, montaža i spajanje VODOVA za DOVOD sanitarne i požarne vode u građevini i izvan građevine. Cjevovodi su od polietilenskih cijevi visoke gustoće (PE100 - pehd cijevi za vodu), nazivnog tlaka PN= 12,5 bara / S 6,3 prema normama: HRN EN 12201--2:2003 ili jednakovrijedna, ISO 4427:1996 ili jednakovrijedna i DIN 8074:1999 ili jednakovrijedna. Cijevi su u kolutovima i palicama dužine 6 ili 12m. Montažu i spajanje izvesti zavarivanjem i elektrofitinzima prema važećim propisima poštivajući preporuku proizvođača cijevi i spojeva. Jediničnom cijenom obuhvaćen je sav potreban spojni materijal sa spojnicama (fitinzi, fazonski komadi). Povećano za 5-7%. Obračun po m' cijevi.
</t>
    </r>
    <r>
      <rPr>
        <sz val="10"/>
        <color indexed="8"/>
        <rFont val="Calibri"/>
        <family val="2"/>
        <charset val="238"/>
        <scheme val="minor"/>
      </rPr>
      <t>(Napomena: Niže navedeni promjer cijevi je vanjski promjer (DN) pa to treba uzeti u obzir pri odabiru cijevi prema nutarnjem proračunskom promjeru (Ø) u zagradi).</t>
    </r>
  </si>
  <si>
    <r>
      <rPr>
        <sz val="10"/>
        <rFont val="Calibri"/>
        <family val="2"/>
        <charset val="238"/>
        <scheme val="minor"/>
      </rPr>
      <t>PE-100 cijev DN 32 mm (</t>
    </r>
    <r>
      <rPr>
        <sz val="10"/>
        <color indexed="8"/>
        <rFont val="Calibri"/>
        <family val="2"/>
        <charset val="238"/>
        <scheme val="minor"/>
      </rPr>
      <t>Ø</t>
    </r>
    <r>
      <rPr>
        <sz val="10"/>
        <rFont val="Calibri"/>
        <family val="2"/>
        <charset val="238"/>
        <scheme val="minor"/>
      </rPr>
      <t xml:space="preserve"> 25mm), </t>
    </r>
    <r>
      <rPr>
        <sz val="10"/>
        <color indexed="8"/>
        <rFont val="Calibri"/>
        <family val="2"/>
        <charset val="238"/>
        <scheme val="minor"/>
      </rPr>
      <t>PN 12,5- sanitarno vod</t>
    </r>
  </si>
  <si>
    <r>
      <rPr>
        <sz val="10"/>
        <rFont val="Calibri"/>
        <family val="2"/>
        <charset val="238"/>
        <scheme val="minor"/>
      </rPr>
      <t>PE-100 cijev DN 50 mm (</t>
    </r>
    <r>
      <rPr>
        <sz val="10"/>
        <color indexed="8"/>
        <rFont val="Calibri"/>
        <family val="2"/>
        <charset val="238"/>
        <scheme val="minor"/>
      </rPr>
      <t>Ø</t>
    </r>
    <r>
      <rPr>
        <sz val="10"/>
        <rFont val="Calibri"/>
        <family val="2"/>
        <charset val="238"/>
        <scheme val="minor"/>
      </rPr>
      <t xml:space="preserve"> 40mm), </t>
    </r>
    <r>
      <rPr>
        <sz val="10"/>
        <color indexed="8"/>
        <rFont val="Calibri"/>
        <family val="2"/>
        <charset val="238"/>
        <scheme val="minor"/>
      </rPr>
      <t>PN 12,5- sanitarno vod</t>
    </r>
  </si>
  <si>
    <r>
      <rPr>
        <sz val="10"/>
        <rFont val="Calibri"/>
        <family val="2"/>
        <charset val="238"/>
        <scheme val="minor"/>
      </rPr>
      <t>PE-100 cijev DN 75 mm (</t>
    </r>
    <r>
      <rPr>
        <sz val="10"/>
        <color indexed="8"/>
        <rFont val="Calibri"/>
        <family val="2"/>
        <charset val="238"/>
        <scheme val="minor"/>
      </rPr>
      <t xml:space="preserve">Ø 65 mm), PN 16-požarni vod
( dovod cijevi od priključka do zgrade za potrebe unutarnje hidrantske mreže ) </t>
    </r>
  </si>
  <si>
    <r>
      <rPr>
        <b/>
        <sz val="10"/>
        <rFont val="Calibri"/>
        <family val="2"/>
        <charset val="238"/>
        <scheme val="minor"/>
      </rPr>
      <t>Dobava, prijenos i montaža</t>
    </r>
    <r>
      <rPr>
        <sz val="10"/>
        <rFont val="Calibri"/>
        <family val="2"/>
        <charset val="238"/>
        <scheme val="minor"/>
      </rPr>
      <t xml:space="preserve"> </t>
    </r>
    <r>
      <rPr>
        <b/>
        <sz val="10"/>
        <rFont val="Calibri"/>
        <family val="2"/>
        <charset val="238"/>
        <scheme val="minor"/>
      </rPr>
      <t>zvučno optimiranih troslojnih polipropilenskih (PP-MD) odvodnih cijevi za fekalnu kanalizaciju</t>
    </r>
    <r>
      <rPr>
        <sz val="10"/>
        <rFont val="Calibri"/>
        <family val="2"/>
        <charset val="238"/>
        <scheme val="minor"/>
      </rPr>
      <t xml:space="preserve"> izrađenih sukladno HRN EN 1451-1:2000  ili jednakovrijedna, SN4 (S16), za vertikalne i horizontalne razvode te priključke sanitarnih predmeta u podu i/ili zidu, s vodotijesnim natičnim spajanjem, za zvučno poboljšani sistem odvodnje. Stavka uključuje i fazonske komade te potreban pričvrsni pribor i originalne obujmice s gumenim uloškom.  Stavkom je obrađena i izvedba instalacije za odvodnju kondenzata.</t>
    </r>
  </si>
  <si>
    <r>
      <rPr>
        <b/>
        <sz val="10"/>
        <rFont val="Calibri"/>
        <family val="2"/>
        <charset val="238"/>
        <scheme val="minor"/>
      </rPr>
      <t>Dobava, prijenos i montaža prolaznog</t>
    </r>
    <r>
      <rPr>
        <sz val="10"/>
        <rFont val="Calibri"/>
        <family val="2"/>
        <charset val="238"/>
        <scheme val="minor"/>
      </rPr>
      <t xml:space="preserve"> </t>
    </r>
    <r>
      <rPr>
        <b/>
        <sz val="10"/>
        <rFont val="Calibri"/>
        <family val="2"/>
        <charset val="238"/>
        <scheme val="minor"/>
      </rPr>
      <t>podnog sifona</t>
    </r>
    <r>
      <rPr>
        <sz val="10"/>
        <rFont val="Calibri"/>
        <family val="2"/>
        <charset val="238"/>
        <scheme val="minor"/>
      </rPr>
      <t xml:space="preserve"> od PE-HD s kromiranom rešetkom 100x100mm s dodatnim fiksiranjem i zaokretnim priključkom d50mm/±135º, razina vode u sifonu ≥50mm, horizontalni izlaz d56mm kapaciteta 1 l/s.</t>
    </r>
  </si>
  <si>
    <r>
      <rPr>
        <b/>
        <sz val="10"/>
        <rFont val="Calibri"/>
        <family val="2"/>
        <charset val="238"/>
        <scheme val="minor"/>
      </rPr>
      <t>Nabava, doprema i montaža</t>
    </r>
    <r>
      <rPr>
        <sz val="10"/>
        <rFont val="Calibri"/>
        <family val="2"/>
        <charset val="238"/>
        <scheme val="minor"/>
      </rPr>
      <t xml:space="preserve">  </t>
    </r>
    <r>
      <rPr>
        <b/>
        <sz val="10"/>
        <rFont val="Calibri"/>
        <family val="2"/>
        <charset val="238"/>
        <scheme val="minor"/>
      </rPr>
      <t xml:space="preserve">protupožarnih obujmica EI90 </t>
    </r>
    <r>
      <rPr>
        <sz val="10"/>
        <rFont val="Calibri"/>
        <family val="2"/>
        <charset val="238"/>
        <scheme val="minor"/>
      </rPr>
      <t xml:space="preserve"> prema HRN EN 13501-2  ili jednakovrijedna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t>
    </r>
  </si>
  <si>
    <r>
      <rPr>
        <sz val="10"/>
        <rFont val="Calibri"/>
        <family val="2"/>
        <charset val="238"/>
        <scheme val="minor"/>
      </rPr>
      <t>Obračun po m</t>
    </r>
    <r>
      <rPr>
        <vertAlign val="superscript"/>
        <sz val="10"/>
        <rFont val="Calibri"/>
        <family val="2"/>
        <charset val="238"/>
        <scheme val="minor"/>
      </rPr>
      <t>1</t>
    </r>
    <r>
      <rPr>
        <sz val="10"/>
        <rFont val="Calibri"/>
        <family val="2"/>
        <charset val="238"/>
        <scheme val="minor"/>
      </rPr>
      <t>.</t>
    </r>
  </si>
  <si>
    <r>
      <rPr>
        <sz val="10"/>
        <rFont val="Calibri"/>
        <family val="2"/>
        <charset val="238"/>
        <scheme val="minor"/>
      </rPr>
      <t xml:space="preserve">Dobava i ugradnja </t>
    </r>
    <r>
      <rPr>
        <sz val="10"/>
        <color indexed="8"/>
        <rFont val="Calibri"/>
        <family val="2"/>
        <charset val="238"/>
        <scheme val="minor"/>
      </rPr>
      <t xml:space="preserve">dodatne </t>
    </r>
    <r>
      <rPr>
        <b/>
        <sz val="10"/>
        <color indexed="8"/>
        <rFont val="Calibri"/>
        <family val="2"/>
        <charset val="238"/>
        <scheme val="minor"/>
      </rPr>
      <t>zvučne</t>
    </r>
    <r>
      <rPr>
        <sz val="10"/>
        <color indexed="8"/>
        <rFont val="Calibri"/>
        <family val="2"/>
        <charset val="238"/>
        <scheme val="minor"/>
      </rPr>
      <t xml:space="preserve"> i </t>
    </r>
    <r>
      <rPr>
        <b/>
        <sz val="10"/>
        <color indexed="8"/>
        <rFont val="Calibri"/>
        <family val="2"/>
        <charset val="238"/>
        <scheme val="minor"/>
      </rPr>
      <t>toplinske</t>
    </r>
    <r>
      <rPr>
        <sz val="10"/>
        <color indexed="8"/>
        <rFont val="Calibri"/>
        <family val="2"/>
        <charset val="238"/>
        <scheme val="minor"/>
      </rPr>
      <t xml:space="preserve"> izolacije) protiv buke i orošenja cjevovoda i fazonskih komada, specifikacijom obuhvaćeno ukupno m2 zvučno izoliranog cjevovoda. </t>
    </r>
  </si>
  <si>
    <r>
      <rPr>
        <u/>
        <sz val="10"/>
        <rFont val="Calibri"/>
        <family val="2"/>
        <charset val="238"/>
        <scheme val="minor"/>
      </rPr>
      <t xml:space="preserve">Planiranje dna rova
</t>
    </r>
    <r>
      <rPr>
        <sz val="10"/>
        <rFont val="Calibri"/>
        <family val="2"/>
        <charset val="238"/>
        <scheme val="minor"/>
      </rPr>
      <t>Planiranje dna rova u iskopanom kanalu do neravnine + 1 cm. Prosječna širina rova 0,60 m.
Obračun po m' isplaniranog rova.</t>
    </r>
  </si>
  <si>
    <r>
      <rPr>
        <u/>
        <sz val="10"/>
        <rFont val="Calibri"/>
        <family val="2"/>
        <charset val="238"/>
        <scheme val="minor"/>
      </rPr>
      <t xml:space="preserve">Polaganje pijeska
</t>
    </r>
    <r>
      <rPr>
        <sz val="10"/>
        <rFont val="Calibri"/>
        <family val="2"/>
        <charset val="238"/>
        <scheme val="minor"/>
      </rPr>
      <t xml:space="preserve">Dobava, i polaganje u kanalski rov pijeska s izradom pješčane posteljice i oblaganjem cijevi do iznad tjemena cijevi prema detalju rova. Na mjestima spojeva cijevi nasipavanje izvesti nakon montaže cijevi i izvršene tlačne probe uz lagano nabijanje i podbijanje ručnim nabijačima težine 10 kg do potrebne zbijenosti s vlaženjem materijala zbog kompaktnosti mase. Jedinična cijena stavke uključuje sav potreban rad, materijal i transporte za kompletnu izvedbu posteljice i obloge. Površina pijeska po m’ ovisi o profilu rova i cijevi. Obračun po m3 ugrađenog pijeska u zbijenom stanju.       </t>
    </r>
  </si>
  <si>
    <r>
      <rPr>
        <u/>
        <sz val="10"/>
        <rFont val="Calibri"/>
        <family val="2"/>
        <charset val="238"/>
        <scheme val="minor"/>
      </rPr>
      <t xml:space="preserve">Zatrpavanje rova i jama
</t>
    </r>
    <r>
      <rPr>
        <sz val="10"/>
        <rFont val="Calibri"/>
        <family val="2"/>
        <charset val="238"/>
        <scheme val="minor"/>
      </rPr>
      <t>Zatrpavanje rova iskopanim materijalom u slojevima sa potrebnim nabijanjem. 
Zatrpavanje se izvodi u dvije faze: prva do 20 cm iznad tjemena cijevi probranim sitnim materijalom uz pažljivo nabijanje, ravnomjerno s obje strane, da ne dođe do pomaka ili oštećenja spojeva.
Preostali dio rova u slojevima od 20 cm, sa potrebnim nabijanjem.
Obračun po m3 (zatrpanog kanala) u prirodno sraslom stanju.</t>
    </r>
  </si>
  <si>
    <r>
      <rPr>
        <u/>
        <sz val="10"/>
        <rFont val="Calibri"/>
        <family val="2"/>
        <charset val="238"/>
        <scheme val="minor"/>
      </rPr>
      <t xml:space="preserve">Odvoz materijala
</t>
    </r>
    <r>
      <rPr>
        <sz val="10"/>
        <rFont val="Calibri"/>
        <family val="2"/>
        <charset val="238"/>
        <scheme val="minor"/>
      </rPr>
      <t>Razastiranje i odvoz preostalog materijala na deponij s planiranjem (u dogovoru s nadzorom).</t>
    </r>
  </si>
  <si>
    <r>
      <rPr>
        <u/>
        <sz val="10"/>
        <rFont val="Calibri"/>
        <family val="2"/>
        <charset val="238"/>
        <scheme val="minor"/>
      </rPr>
      <t xml:space="preserve">PVC (UKC) cijevi - SN4
</t>
    </r>
    <r>
      <rPr>
        <sz val="10"/>
        <rFont val="Calibri"/>
        <family val="2"/>
        <charset val="238"/>
        <scheme val="minor"/>
      </rPr>
      <t>Nabava doprema i montaža PVC kanalizacijskih cijevi (UKC) i fazonskih komada kvalitete prema ST.G.C6.501  ili jednakovrijedna, ispitivanje na pritisak od  1,5 bar/cm2, koeficjent istezanja 0,08 mm/m. Cijevi položiti kao temeljni kanalizacijski vod u iskopanu posteljicu u projektiranom uzdužnom padu. Cijevi treba postaviti tako da se u očišćeni utor naglavka  namjesti gumena brtva, skošeni kraj cijevi namaže se kalijevim sapunom ili običnim sapunom te se utiskivanjem uz lagano zakretanje cijevi ili spojivog dijela u naglavku obavi spajanje. Do montaže sanitarija zatvoriti otvore, a cijelom dužinom cijevi zaštititi od utjecaja  cementa, betona, oblaganjem pijeskom ili  probranim materijalom iz iskopa. Obračun po m' gotove kanalizacijske mreže izvedeno u svemu prema važećim tehničkim propisima za temeljnu kanalizaciju, ispitano na funkcionalnost unutar i izvan objekta.</t>
    </r>
  </si>
  <si>
    <r>
      <rPr>
        <u/>
        <sz val="10"/>
        <rFont val="Calibri"/>
        <family val="2"/>
        <charset val="238"/>
        <scheme val="minor"/>
      </rPr>
      <t>Cijev drenažna PVC - tunelska</t>
    </r>
    <r>
      <rPr>
        <sz val="10"/>
        <color indexed="8"/>
        <rFont val="Calibri"/>
        <family val="2"/>
        <charset val="238"/>
        <scheme val="minor"/>
      </rPr>
      <t xml:space="preserve">. Obračun po m’ cijevi.
</t>
    </r>
    <r>
      <rPr>
        <sz val="10"/>
        <rFont val="Calibri"/>
        <family val="2"/>
        <charset val="238"/>
        <scheme val="minor"/>
      </rPr>
      <t xml:space="preserve">Cijev - DN 150 mm (145 mm) </t>
    </r>
  </si>
  <si>
    <r>
      <rPr>
        <u/>
        <sz val="10"/>
        <rFont val="Calibri"/>
        <family val="2"/>
        <charset val="238"/>
        <scheme val="minor"/>
      </rPr>
      <t>Fazonski - spojni komadi.</t>
    </r>
    <r>
      <rPr>
        <sz val="10"/>
        <color indexed="8"/>
        <rFont val="Calibri"/>
        <family val="2"/>
        <charset val="238"/>
        <scheme val="minor"/>
      </rPr>
      <t xml:space="preserve"> Obračun po kom.
</t>
    </r>
    <r>
      <rPr>
        <sz val="10"/>
        <rFont val="Calibri"/>
        <family val="2"/>
        <charset val="238"/>
        <scheme val="minor"/>
      </rPr>
      <t>DN 150 mm</t>
    </r>
  </si>
  <si>
    <r>
      <rPr>
        <u/>
        <sz val="10"/>
        <rFont val="Calibri"/>
        <family val="2"/>
        <charset val="238"/>
        <scheme val="minor"/>
      </rPr>
      <t>Geotekstil.</t>
    </r>
    <r>
      <rPr>
        <sz val="10"/>
        <color indexed="8"/>
        <rFont val="Calibri"/>
        <family val="2"/>
        <charset val="238"/>
        <scheme val="minor"/>
      </rPr>
      <t xml:space="preserve"> Obračun po m2.
</t>
    </r>
    <r>
      <rPr>
        <sz val="10"/>
        <rFont val="Calibri"/>
        <family val="2"/>
        <charset val="238"/>
        <scheme val="minor"/>
      </rPr>
      <t>Netkani geotekstil pov. mase 200-250 g/m2.
(0,15x3,14x170,00 = 80,07m2)</t>
    </r>
  </si>
  <si>
    <r>
      <rPr>
        <u/>
        <sz val="10"/>
        <rFont val="Calibri"/>
        <family val="2"/>
        <charset val="238"/>
        <scheme val="minor"/>
      </rPr>
      <t xml:space="preserve">Okno - kontrolno s kanalskim poklopcem
</t>
    </r>
    <r>
      <rPr>
        <sz val="10"/>
        <rFont val="Calibri"/>
        <family val="2"/>
        <charset val="238"/>
        <scheme val="minor"/>
      </rPr>
      <t>Kompletna izvedba kontrolnog okna (revizijskog) uz objekat i u okolišu. Stavka uključuje izradu oplate, betoniranje zidova d 15, 20 cm, dna d 30 cm i gornje ploče d 15 cm u betonu C20/25 uz dodatak gamacementola u dnu okna, ugradba cijevi  (ulaz - izlaz) doprema i ugradba stupaljki za okna čija je visina veća od 0,6m i izradu poklopaca  obrađenih s vidljive strane kao pod-tlo ovisno otome gdje se nalaze. Nakon žbukanja (ili dersovanja) stijenke premazati  dvostrukim naličem Hidrolitom 10. Rubovi poklopaca i ležišta trebaju biti osigurani kutnim profilom, te utor za ulje (plinotjesni poklopac). U stavku treba obračunati i armaturu za okna dublja od 1,5 m i gornju ploču. Poklopci okana koji su izvan objekta predviđaju se od lijevanog željeza dim. 60x60 cm. (laki do srednji tip). Kod manjih okana predvidjeti manje poklopce.  
Kota dna okna i dimenzije okna te detalji dati su u nacrtima.
Obračun po komadu kompletno izvedenog okna s poklopcem.</t>
    </r>
  </si>
  <si>
    <r>
      <rPr>
        <u/>
        <sz val="10"/>
        <rFont val="Calibri"/>
        <family val="2"/>
        <charset val="238"/>
        <scheme val="minor"/>
      </rPr>
      <t xml:space="preserve">Ispitivanje cjevovoda
</t>
    </r>
    <r>
      <rPr>
        <sz val="10"/>
        <rFont val="Calibri"/>
        <family val="2"/>
        <charset val="238"/>
        <scheme val="minor"/>
      </rPr>
      <t>Kompletno ispitivanje cjevovoda na vodonepropusnost, sve u skladu sa važećim tehničkim propisima, te podacima isporučioca cjevovoda. Paušalno</t>
    </r>
  </si>
  <si>
    <r>
      <rPr>
        <u/>
        <sz val="10"/>
        <rFont val="Calibri"/>
        <family val="2"/>
        <charset val="238"/>
        <scheme val="minor"/>
      </rPr>
      <t xml:space="preserve">Razni radovi
</t>
    </r>
    <r>
      <rPr>
        <sz val="10"/>
        <rFont val="Calibri"/>
        <family val="2"/>
        <charset val="238"/>
        <scheme val="minor"/>
      </rPr>
      <t>Razni radovi kod izvedbe instalacija odvoda, kao što su: izrade ukrućenja za zid, zaštita kitom cijevi pri prolazu kroz konstrukciju, zaštitni komadi kod prodora, ispuna međuprostora bitumeniziranim užetom. Obračun prema stvarnim radnim satima KV radnika (potvrđeno od nadzornog inženjera).
(Predviđeno: 16 r.s.)</t>
    </r>
  </si>
  <si>
    <r>
      <rPr>
        <sz val="10"/>
        <rFont val="Calibri"/>
        <family val="2"/>
        <charset val="238"/>
        <scheme val="minor"/>
      </rPr>
      <t xml:space="preserve">Dobava, prijenos i montaža </t>
    </r>
    <r>
      <rPr>
        <b/>
        <sz val="10"/>
        <rFont val="Calibri"/>
        <family val="2"/>
        <charset val="238"/>
        <scheme val="minor"/>
      </rPr>
      <t>kompletnog WC-a</t>
    </r>
    <r>
      <rPr>
        <sz val="10"/>
        <rFont val="Calibri"/>
        <family val="2"/>
        <charset val="238"/>
        <scheme val="minor"/>
      </rPr>
      <t xml:space="preserve"> ,  koji se sastoji od:</t>
    </r>
  </si>
  <si>
    <t>WC zidne školjke  nuditi u stavci GO I.10.5. SANITARNA OPREMA</t>
  </si>
  <si>
    <r>
      <rPr>
        <sz val="10"/>
        <rFont val="Calibri"/>
        <family val="2"/>
        <charset val="238"/>
        <scheme val="minor"/>
      </rPr>
      <t xml:space="preserve">Dobava, prijenos i montaža </t>
    </r>
    <r>
      <rPr>
        <b/>
        <sz val="10"/>
        <rFont val="Calibri"/>
        <family val="2"/>
        <charset val="238"/>
        <scheme val="minor"/>
      </rPr>
      <t>kompletnog umivaonika</t>
    </r>
    <r>
      <rPr>
        <sz val="10"/>
        <rFont val="Calibri"/>
        <family val="2"/>
        <charset val="238"/>
        <scheme val="minor"/>
      </rPr>
      <t>,  koji se sastoji od:</t>
    </r>
  </si>
  <si>
    <r>
      <rPr>
        <sz val="10"/>
        <rFont val="Calibri"/>
        <family val="2"/>
        <charset val="238"/>
        <scheme val="minor"/>
      </rPr>
      <t xml:space="preserve">montaža jednoručne baterije maksimalnog protoka 6 l/min
</t>
    </r>
    <r>
      <rPr>
        <u/>
        <sz val="10"/>
        <rFont val="Calibri"/>
        <family val="2"/>
        <charset val="238"/>
        <scheme val="minor"/>
      </rPr>
      <t>sastoji se od:</t>
    </r>
    <r>
      <rPr>
        <sz val="10"/>
        <rFont val="Calibri"/>
        <family val="2"/>
        <charset val="238"/>
        <scheme val="minor"/>
      </rPr>
      <t xml:space="preserve">
jednoručna baterija
montažni set TOX
Kutni ventil 1/2" (22 039 000)
P sifon 1 1/4" (28 947 000)
Obračun po montiranom kompletu, sav rad i materijal, te sitni pričvrsni, potrošni i brtveni pribor.</t>
    </r>
  </si>
  <si>
    <t>UMIVAONIKE RAZLIČITIH DIMENZIJA  nuditi u stavkama GO I.10.1.- 4. SANITARNA OPREMA</t>
  </si>
  <si>
    <r>
      <rPr>
        <sz val="10"/>
        <rFont val="Calibri"/>
        <family val="2"/>
        <charset val="238"/>
        <scheme val="minor"/>
      </rPr>
      <t xml:space="preserve">Dobava i montaža Sifona za univerzalnu tuš kadu,
</t>
    </r>
    <r>
      <rPr>
        <u/>
        <sz val="10"/>
        <rFont val="Calibri"/>
        <family val="2"/>
        <charset val="238"/>
        <scheme val="minor"/>
      </rPr>
      <t xml:space="preserve">Opis:
</t>
    </r>
    <r>
      <rPr>
        <sz val="10"/>
        <rFont val="Calibri"/>
        <family val="2"/>
        <charset val="238"/>
        <scheme val="minor"/>
      </rPr>
      <t>Ø 112 mm
odvod u zid
protok 0.7 l/s (42 l/min) sukladno DIN EN 274 ili jednakovrijedna</t>
    </r>
    <r>
      <rPr>
        <u/>
        <sz val="10"/>
        <rFont val="Calibri"/>
        <family val="2"/>
        <charset val="238"/>
        <scheme val="minor"/>
      </rPr>
      <t xml:space="preserve">
</t>
    </r>
    <r>
      <rPr>
        <sz val="10"/>
        <rFont val="Calibri"/>
        <family val="2"/>
        <charset val="238"/>
        <scheme val="minor"/>
      </rPr>
      <t>Sve kompletno montirano i ispitano na ispravnost funkcioniranja.</t>
    </r>
  </si>
  <si>
    <r>
      <rPr>
        <sz val="10"/>
        <rFont val="Calibri"/>
        <family val="2"/>
        <charset val="238"/>
        <scheme val="minor"/>
      </rPr>
      <t xml:space="preserve">Dobava i montaža Jednoručne miješalice za tuš 1/2",
</t>
    </r>
    <r>
      <rPr>
        <u/>
        <sz val="10"/>
        <rFont val="Calibri"/>
        <family val="2"/>
        <charset val="238"/>
        <scheme val="minor"/>
      </rPr>
      <t>Opis:</t>
    </r>
    <r>
      <rPr>
        <sz val="10"/>
        <rFont val="Calibri"/>
        <family val="2"/>
        <charset val="238"/>
        <scheme val="minor"/>
      </rPr>
      <t xml:space="preserve">
zidna ugradnja
metalna ručica
keramička kartuša 46 mm
chrome premaz
prilagodiv limitator protoka vode
prilagodiva min. brzina protoka cca. 2.5 l/min
izlaz za tuš na dnu 1/2" s integriranim nepovratnim ventilom
S-spojnice
zaštićeno protiv povrata vode
akustična grupa I koja se slaže sa DIN 4109 ili jednakovrijedna</t>
    </r>
    <r>
      <rPr>
        <u/>
        <sz val="10"/>
        <rFont val="Calibri"/>
        <family val="2"/>
        <charset val="238"/>
        <scheme val="minor"/>
      </rPr>
      <t xml:space="preserve">
</t>
    </r>
    <r>
      <rPr>
        <sz val="10"/>
        <rFont val="Calibri"/>
        <family val="2"/>
        <charset val="238"/>
        <scheme val="minor"/>
      </rPr>
      <t>Sve kompletno montirano i ispitano na ispravnost funkcioniranja.</t>
    </r>
  </si>
  <si>
    <t>AKRILNE TUŠ KADE različitih dimenzija  nuditi u stavkama GO I.10.6.- 8. SANITARNA OPREMA</t>
  </si>
  <si>
    <t>4.1.</t>
  </si>
  <si>
    <t>4.2.</t>
  </si>
  <si>
    <t>4.3.</t>
  </si>
  <si>
    <t>Držač ručnika - kromirani zidni (2 kukice)</t>
  </si>
  <si>
    <r>
      <rPr>
        <u/>
        <sz val="10"/>
        <rFont val="Calibri"/>
        <family val="2"/>
        <charset val="238"/>
        <scheme val="minor"/>
      </rPr>
      <t xml:space="preserve">Iskolčenje crpne stanice i trase cjevovoda
</t>
    </r>
    <r>
      <rPr>
        <sz val="10"/>
        <rFont val="Calibri"/>
        <family val="2"/>
        <charset val="238"/>
        <scheme val="minor"/>
      </rPr>
      <t>Snimanje i obilježavanje položaja crpne stanice te trase po profilima, sa iskolčenjem svih potrebnih elemenata, osiguranjem iskolčenih točaka za svo vrijeme građenja te eventualnim označavanjem izmjena položaja i trase. Cijena stavke uključuje sve neophodne terenske i uredske radove za kompletnu izvedbu radova. Obračun po kom crpne stanice i m' trase cjevovoda.</t>
    </r>
  </si>
  <si>
    <r>
      <rPr>
        <u/>
        <sz val="10"/>
        <rFont val="Calibri"/>
        <family val="2"/>
        <charset val="238"/>
        <scheme val="minor"/>
      </rPr>
      <t xml:space="preserve">Piljenje asfaltnog kolnika.
</t>
    </r>
    <r>
      <rPr>
        <sz val="10"/>
        <rFont val="Calibri"/>
        <family val="2"/>
        <charset val="238"/>
        <scheme val="minor"/>
      </rPr>
      <t>Piljenjeasfaltnog kolnika prometnice na trasi ugradnje cjevovoda, ovisno o širini kanala (1,5 m za kanal od 0,6 m širine), prije početka iskopa. U stavku uračunato i ponovno piljenje asfalta neposredno prije asfaltiranja radi pravilne veze sa novim slojem asfalta. Jedinična cijena stavke uključuje sav potreban rad, materijal, pomoćna sredstva i transporte za izvedbu ove stavke. Obračun po m' izvršenog piljenja.
(10 x 2 = 20,0 m')</t>
    </r>
  </si>
  <si>
    <r>
      <rPr>
        <u/>
        <sz val="10"/>
        <rFont val="Calibri"/>
        <family val="2"/>
        <charset val="238"/>
        <scheme val="minor"/>
      </rPr>
      <t xml:space="preserve">Razbijanje asfaltnog kolnika.
</t>
    </r>
    <r>
      <rPr>
        <sz val="10"/>
        <rFont val="Calibri"/>
        <family val="2"/>
        <charset val="238"/>
        <scheme val="minor"/>
      </rPr>
      <t>Razbijanje postojećeg asfaltnog kolnika zastora u širini ovisno o širini kanala (</t>
    </r>
    <r>
      <rPr>
        <sz val="10"/>
        <color indexed="8"/>
        <rFont val="Calibri"/>
        <family val="2"/>
        <charset val="238"/>
        <scheme val="minor"/>
      </rPr>
      <t>1,5m za kanal od 0,6 m širine</t>
    </r>
    <r>
      <rPr>
        <sz val="10"/>
        <rFont val="Calibri"/>
        <family val="2"/>
        <charset val="238"/>
        <scheme val="minor"/>
      </rPr>
      <t>), neovisno o debljini, sa utovarom, odvozom i planiranjem na registriranoj deponiji građevinskog matrijala koju osigurava izvođač. U cijenu su uključene sve radnje i cijena deponije građevinskog materijala. Obračun po m2.
(10,0 x 1,5 =15,0 m2)</t>
    </r>
  </si>
  <si>
    <r>
      <rPr>
        <u/>
        <sz val="10"/>
        <rFont val="Calibri"/>
        <family val="2"/>
        <charset val="238"/>
        <scheme val="minor"/>
      </rPr>
      <t xml:space="preserve">Zaštitna ograda
</t>
    </r>
    <r>
      <rPr>
        <sz val="10"/>
        <rFont val="Calibri"/>
        <family val="2"/>
        <charset val="238"/>
        <scheme val="minor"/>
      </rPr>
      <t>Postava čvrste zaštitne ograde s obje strane, duž čitave trase kanala i jame. Obračun po m' izvedene ograde.</t>
    </r>
  </si>
  <si>
    <r>
      <rPr>
        <u/>
        <sz val="10"/>
        <rFont val="Calibri"/>
        <family val="2"/>
        <charset val="238"/>
        <scheme val="minor"/>
      </rPr>
      <t xml:space="preserve">Privremeni mostići
</t>
    </r>
    <r>
      <rPr>
        <sz val="10"/>
        <rFont val="Calibri"/>
        <family val="2"/>
        <charset val="238"/>
        <scheme val="minor"/>
      </rPr>
      <t>Dobava materijala i izrada mostića</t>
    </r>
    <r>
      <rPr>
        <b/>
        <sz val="10"/>
        <rFont val="Calibri"/>
        <family val="2"/>
        <charset val="238"/>
        <scheme val="minor"/>
      </rPr>
      <t xml:space="preserve"> </t>
    </r>
    <r>
      <rPr>
        <sz val="10"/>
        <rFont val="Calibri"/>
        <family val="2"/>
        <charset val="238"/>
        <scheme val="minor"/>
      </rPr>
      <t>za prijelaz preko iskopanog rova za vrijeme izvođenja radova.
Obračun po komadu izrađenog i postavljenog mostića.</t>
    </r>
  </si>
  <si>
    <r>
      <rPr>
        <u/>
        <sz val="10"/>
        <rFont val="Calibri"/>
        <family val="2"/>
        <charset val="238"/>
        <scheme val="minor"/>
      </rPr>
      <t xml:space="preserve">Strojno-ručni iskop u terenu - B i C ktg.
</t>
    </r>
    <r>
      <rPr>
        <sz val="10"/>
        <rFont val="Calibri"/>
        <family val="2"/>
        <charset val="238"/>
        <scheme val="minor"/>
      </rPr>
      <t>Stavka uključuje</t>
    </r>
    <r>
      <rPr>
        <sz val="10"/>
        <color indexed="8"/>
        <rFont val="Calibri"/>
        <family val="2"/>
        <charset val="238"/>
        <scheme val="minor"/>
      </rPr>
      <t xml:space="preserve"> čišćenje od obrušenog materijala. Iskopani materijal privremeno odložiti 1,0 m do ruba rova i višak odvoziti na odlagalište (depo). Stavkom su obuhvaćeni troškovi eventualnog podupiranja rova kao i rad u mokrom. Jedinična cijena stavke uključuje sav potreban rad i strojeve za kompletnu izvedbu iskopa. </t>
    </r>
    <r>
      <rPr>
        <u/>
        <sz val="10"/>
        <color indexed="8"/>
        <rFont val="Calibri"/>
        <family val="2"/>
        <charset val="238"/>
        <scheme val="minor"/>
      </rPr>
      <t>Obračun po m3 iskopanog materijala u sraslom stanju  prema idealnom profilu bez obzira na kategoriju terena</t>
    </r>
    <r>
      <rPr>
        <sz val="10"/>
        <color indexed="8"/>
        <rFont val="Calibri"/>
        <family val="2"/>
        <charset val="238"/>
        <scheme val="minor"/>
      </rPr>
      <t xml:space="preserve"> s utovarom u prijevozno sredstvo.</t>
    </r>
  </si>
  <si>
    <r>
      <rPr>
        <u/>
        <sz val="10"/>
        <rFont val="Calibri"/>
        <family val="2"/>
        <charset val="238"/>
        <scheme val="minor"/>
      </rPr>
      <t xml:space="preserve">Planiranje dna rova
</t>
    </r>
    <r>
      <rPr>
        <sz val="10"/>
        <rFont val="Calibri"/>
        <family val="2"/>
        <charset val="238"/>
        <scheme val="minor"/>
      </rPr>
      <t>Planiranje dna rova između dva vertikalna loma s točnošću +/- 3 cm. Sva eventualna udubljenja potrebno je ispuniti s kamenom sitneži krupnoće zrna do 8 mm promjera, te strojno nabiti, a sve na
teret izvoditelja. Obračun po m2.
(170,00 x 0,6 = 106,00 m2)</t>
    </r>
  </si>
  <si>
    <r>
      <rPr>
        <u/>
        <sz val="10"/>
        <rFont val="Calibri"/>
        <family val="2"/>
        <charset val="238"/>
        <scheme val="minor"/>
      </rPr>
      <t xml:space="preserve">Posteljica i obloga vodovodne cijevi
</t>
    </r>
    <r>
      <rPr>
        <sz val="10"/>
        <rFont val="Calibri"/>
        <family val="2"/>
        <charset val="238"/>
        <scheme val="minor"/>
      </rPr>
      <t xml:space="preserve">Dobava pijeska krupnoće zrna 4-8 mm promjera i izrada posteljice i zaštitne obloge cijevi, u debljini 10 cm ispod cijevi i 10 cm iznad tjemena cijevi, po cijeloj širini kanala. (Zatrpavanje pijeskom predviđeno je i na mjestima križanja postojećih instalacija s novim cjevovodom.) Obračun po m3 izvedene posteljice i obloge.
</t>
    </r>
    <r>
      <rPr>
        <sz val="10"/>
        <color indexed="8"/>
        <rFont val="Calibri"/>
        <family val="2"/>
        <charset val="238"/>
        <scheme val="minor"/>
      </rPr>
      <t xml:space="preserve">( 170 x 0,6 x 0,30 = 30,60 m3 </t>
    </r>
  </si>
  <si>
    <r>
      <rPr>
        <u/>
        <sz val="10"/>
        <rFont val="Calibri"/>
        <family val="2"/>
        <charset val="238"/>
        <scheme val="minor"/>
      </rPr>
      <t xml:space="preserve">Zatrpavanje kanala materijalom iz iskopa
</t>
    </r>
    <r>
      <rPr>
        <sz val="10"/>
        <rFont val="Calibri"/>
        <family val="2"/>
        <charset val="238"/>
        <scheme val="minor"/>
      </rPr>
      <t xml:space="preserve">Zatrpavanje dijela rova probranim materijalom iz iskopa. Zatrpavanje izvesti u slojevima sa zbijanjem, zatrpavati do sloja tampona, što se može vidjeti iz nacrta karakterističnog poprečnog presjeka rova. U rovu potrebno je materijalom zatrpati i proširenje iskopa nakon izvedenih okana, što </t>
    </r>
    <r>
      <rPr>
        <sz val="10"/>
        <color indexed="8"/>
        <rFont val="Calibri"/>
        <family val="2"/>
        <charset val="238"/>
        <scheme val="minor"/>
      </rPr>
      <t>je izvoditelj dužan ukalkulirati u jediničnu cijenu zatrpavanja idealnog presjeka iz projekta</t>
    </r>
    <r>
      <rPr>
        <sz val="10"/>
        <rFont val="Calibri"/>
        <family val="2"/>
        <charset val="238"/>
        <scheme val="minor"/>
      </rPr>
      <t xml:space="preserve">. Zatrpavanje izvoditi u slojevima do najviše 30 cm s polijevanjem vodom i pažljivim ručnim ili strojnim zbijanjem. Zatrpavanje prvog sloja izvesti ručno, a ostatak strojno. Zbijenost slojeva mora biti min. Me = 40 MN/m2, a zadnjeg sloja min Me= 80 MN/m2 tako da pod djelovanjem prometnog opterećenja ne dođe do naknadnog komprimiranja, odnosno prekomjernog slijeganja. </t>
    </r>
  </si>
  <si>
    <r>
      <rPr>
        <u/>
        <sz val="10"/>
        <rFont val="Calibri"/>
        <family val="2"/>
        <charset val="238"/>
        <scheme val="minor"/>
      </rPr>
      <t xml:space="preserve">Stabilizacijski nosivi sloj (tampon)
</t>
    </r>
    <r>
      <rPr>
        <sz val="10"/>
        <rFont val="Calibri"/>
        <family val="2"/>
        <charset val="238"/>
        <scheme val="minor"/>
      </rPr>
      <t xml:space="preserve">Dobava i polaganje stabilizacije od nevezanog granuliranog materijala (drobljenog kamenog materijala 0-32 mm), odgovarajuće debljine sloja, kao nosivog sloja i podloge za crpnu stanicu i asfaltni zastor. Zbijenost sloja definirana je datim detaljem rova (Ms= 80 MPa). Obraču po m3 ugrađene stabilizacije u zbijenom stanju.
* </t>
    </r>
    <r>
      <rPr>
        <sz val="10"/>
        <color indexed="8"/>
        <rFont val="Calibri"/>
        <family val="2"/>
        <charset val="238"/>
        <scheme val="minor"/>
      </rPr>
      <t xml:space="preserve">Nosivi sloj je debljine 20 cm.
</t>
    </r>
    <r>
      <rPr>
        <sz val="10"/>
        <rFont val="Calibri"/>
        <family val="2"/>
        <charset val="238"/>
        <scheme val="minor"/>
      </rPr>
      <t>a) ( 130x1,20) x 0,20 = 31,20 m3 - na poziciji kolnika
b) 2,60 x 3,60 x 0,20 = 1,87m3 - na poziciji crpne stanice. 
Ukupno : 33,07 m3</t>
    </r>
  </si>
  <si>
    <r>
      <rPr>
        <u/>
        <sz val="10"/>
        <rFont val="Calibri"/>
        <family val="2"/>
        <charset val="238"/>
        <scheme val="minor"/>
      </rPr>
      <t xml:space="preserve">Odvoz viška materijala
</t>
    </r>
    <r>
      <rPr>
        <sz val="10"/>
        <rFont val="Calibri"/>
        <family val="2"/>
        <charset val="238"/>
        <scheme val="minor"/>
      </rPr>
      <t>Utovar, odvoz i odlaganje cjelokupnog materijala iz iskopa na deponiju koju osigurava izvođač, udaljenu do 10 km te planiranje materijala na istoj. Jedinična cijena stavke uključuje sav potreban rad, pomoćna sredstva i transporte za izvedbu stavke. Obračun po m3 u zbijenom stanju bez obzira na kategoriju terena u idealnom profilu.
(190,40 - 31,00 = 159,40 m3)</t>
    </r>
  </si>
  <si>
    <r>
      <rPr>
        <u/>
        <sz val="10"/>
        <rFont val="Calibri"/>
        <family val="2"/>
        <charset val="238"/>
        <scheme val="minor"/>
      </rPr>
      <t xml:space="preserve">Signalna PVC traka
</t>
    </r>
    <r>
      <rPr>
        <sz val="10"/>
        <rFont val="Calibri"/>
        <family val="2"/>
        <charset val="238"/>
        <scheme val="minor"/>
      </rPr>
      <t>Nabava, doprema i postavljanje signalne PVC trake (s natpisom vodovod) u iskopanom rovu ispod tampona nakon zatrpavanja cijevi pijeskom kao znak upozorenja za vodovodnu cijev. Obračun po m’ trake.</t>
    </r>
  </si>
  <si>
    <r>
      <rPr>
        <u/>
        <sz val="10"/>
        <rFont val="Calibri"/>
        <family val="2"/>
        <charset val="238"/>
        <scheme val="minor"/>
      </rPr>
      <t xml:space="preserve">Pocinčana traka za detekciju cjevovoda
</t>
    </r>
    <r>
      <rPr>
        <sz val="10"/>
        <rFont val="Calibri"/>
        <family val="2"/>
        <charset val="238"/>
        <scheme val="minor"/>
      </rPr>
      <t>Nabava, doprema i ugradnja-postavljanje pocinčane trake (radi detekcije cjevovoda na terenu) dim 2,5 x 40 mm i pripadajućih spojnica u rov 30 cm iznad tjemena cijevi od okna do okna s time da u oknu ostane 20 cm trake savinute prema dolje. Obračun po m' postavljene trake.</t>
    </r>
  </si>
  <si>
    <r>
      <rPr>
        <u/>
        <sz val="10"/>
        <rFont val="Calibri"/>
        <family val="2"/>
        <charset val="238"/>
        <scheme val="minor"/>
      </rPr>
      <t xml:space="preserve">Betonska postolja
</t>
    </r>
    <r>
      <rPr>
        <sz val="10"/>
        <rFont val="Calibri"/>
        <family val="2"/>
        <charset val="238"/>
        <scheme val="minor"/>
      </rPr>
      <t xml:space="preserve">Izrada betonskih postolja ispod fazona i armatura, unutar betonskih šahtova. U cijenu uračunati dobavu betona </t>
    </r>
    <r>
      <rPr>
        <b/>
        <sz val="10"/>
        <rFont val="Calibri"/>
        <family val="2"/>
        <charset val="238"/>
        <scheme val="minor"/>
      </rPr>
      <t>C20/25,</t>
    </r>
    <r>
      <rPr>
        <sz val="10"/>
        <rFont val="Calibri"/>
        <family val="2"/>
        <charset val="238"/>
        <scheme val="minor"/>
      </rPr>
      <t xml:space="preserve"> </t>
    </r>
    <r>
      <rPr>
        <b/>
        <sz val="10"/>
        <rFont val="Calibri"/>
        <family val="2"/>
        <charset val="238"/>
        <scheme val="minor"/>
      </rPr>
      <t>X0</t>
    </r>
    <r>
      <rPr>
        <sz val="10"/>
        <rFont val="Calibri"/>
        <family val="2"/>
        <charset val="238"/>
        <scheme val="minor"/>
      </rPr>
      <t>, potrebnu oplatu, kao i obradu površina betona cementnim mortom u omjeru 1:3. Obračun po komadu izrađenog postolja. - prosječno po postolju m3 0,1.</t>
    </r>
  </si>
  <si>
    <r>
      <rPr>
        <u/>
        <sz val="10"/>
        <color rgb="FF000000"/>
        <rFont val="Calibri"/>
        <family val="2"/>
        <charset val="238"/>
        <scheme val="minor"/>
      </rPr>
      <t xml:space="preserve">Podložni beton
</t>
    </r>
    <r>
      <rPr>
        <sz val="10"/>
        <rFont val="Calibri"/>
        <family val="2"/>
        <charset val="238"/>
        <scheme val="minor"/>
      </rPr>
      <t xml:space="preserve">Izrada podložnog betona za smještaj crpne stanice i hidranata debljine 10 cm. Stavka uključuje dobavu materijala, izradu oplate i ugradbu, beton C 20/25, X0. Obračun po m3.
a) 3,60x2,60x0,1 = 0,94 m3 – za crpnu stanicu
</t>
    </r>
    <r>
      <rPr>
        <sz val="10"/>
        <color indexed="8"/>
        <rFont val="Calibri"/>
        <family val="2"/>
        <charset val="238"/>
        <scheme val="minor"/>
      </rPr>
      <t>b) 1,00x1,00x0,1 x 5 kom = 0,50 m3 - za kontrolno okno , zasunsko i vodomjerno oko.
Ukupno (a+b): 1,44 m3</t>
    </r>
  </si>
  <si>
    <r>
      <rPr>
        <u/>
        <sz val="10"/>
        <rFont val="Calibri"/>
        <family val="2"/>
        <charset val="238"/>
        <scheme val="minor"/>
      </rPr>
      <t xml:space="preserve">Temelj, zidovi i krov crpne stanice
</t>
    </r>
    <r>
      <rPr>
        <sz val="10"/>
        <rFont val="Calibri"/>
        <family val="2"/>
        <charset val="238"/>
        <scheme val="minor"/>
      </rPr>
      <t>Betoniranje temelja, zidova, ploče i krova crpne stanice.
Stavke obuhvaćaju:
- dobava, izrada, postava i skidanje oplate zidova (s otvorima za cijevi) i armirano betonske pokrovne ploče, te nadvišenja za poklopac,
- dobava, prijenos, ugradnja i njegovanje betona,
- brušenje i farbanje vidljivih betonskih elemenata,
Jedinična cijena stavke uključuje sve potrebne radove, materijale, pomoćna sredstva i transporte za kompletnu izvedbu stavke. Obračun po m3 izvedenog okna.</t>
    </r>
  </si>
  <si>
    <r>
      <rPr>
        <u/>
        <sz val="10"/>
        <rFont val="Calibri"/>
        <family val="2"/>
        <charset val="238"/>
        <scheme val="minor"/>
      </rPr>
      <t xml:space="preserve">Betoniranje temelja, zidova, ploče i krova crpne stanice betonom C 30/37, </t>
    </r>
    <r>
      <rPr>
        <u/>
        <sz val="10"/>
        <color indexed="8"/>
        <rFont val="Calibri"/>
        <family val="2"/>
        <charset val="238"/>
        <scheme val="minor"/>
      </rPr>
      <t xml:space="preserve">XC2
</t>
    </r>
    <r>
      <rPr>
        <sz val="10"/>
        <color indexed="8"/>
        <rFont val="Calibri"/>
        <family val="2"/>
        <charset val="238"/>
        <scheme val="minor"/>
      </rPr>
      <t>Temeljna ploča debljine 30cm, nadtemeljni zidovi i zidovi debljine 15 cm, ploča na tlu debljine 20cm, krovna ploča debljine 15cm.
Stavka obuhvaća:
- ugradnju betona s oplatom
- dodatak vodonepropusnog sredstva u beton,
- dobava, doprema i ugradnja PVC fazonskih komada (u stijenkama).</t>
    </r>
  </si>
  <si>
    <r>
      <rPr>
        <u/>
        <sz val="10"/>
        <rFont val="Calibri"/>
        <family val="2"/>
        <charset val="238"/>
        <scheme val="minor"/>
      </rPr>
      <t xml:space="preserve">Armatura
</t>
    </r>
    <r>
      <rPr>
        <sz val="10"/>
        <rFont val="Calibri"/>
        <family val="2"/>
        <charset val="238"/>
        <scheme val="minor"/>
      </rPr>
      <t>Postavljanje armature za arm.-bet. konstrukcije (B 500B). Armaturu treba postaviti točno prema statičkom proračunu. Prije ugradnje armaturu treba očistiti od prljavštine i hrđe te povezati. U cijenu ulazi nabava, ispravljanje, sječenje, čišćenje, prijevoz i vezanje. Obračun po kg postavljene armature.
Predviđene armaturne mreže Q424.</t>
    </r>
  </si>
  <si>
    <r>
      <rPr>
        <u/>
        <sz val="10"/>
        <rFont val="Calibri"/>
        <family val="2"/>
        <charset val="238"/>
        <scheme val="minor"/>
      </rPr>
      <t xml:space="preserve">Poklopac crpne stanice
</t>
    </r>
    <r>
      <rPr>
        <sz val="10"/>
        <rFont val="Calibri"/>
        <family val="2"/>
        <charset val="238"/>
        <scheme val="minor"/>
      </rPr>
      <t xml:space="preserve">Dobava, doprema i ugradnja  poklopca crpne stanice izrađenih od INOX čeličnih profila i limova.  
Vrata su dvokrilna ukupne dimenzije 120x120cm. 
Poklopac je izrađena od kvadratnih inox čeličnih profila 40x40x3mm i lima debljine 2mm.
INOX kvalitete AISI 316 L.
</t>
    </r>
    <r>
      <rPr>
        <sz val="10"/>
        <color indexed="8"/>
        <rFont val="Calibri"/>
        <family val="2"/>
        <charset val="238"/>
        <scheme val="minor"/>
      </rPr>
      <t>Uključuje okov i bravu s lokotom za zaključavanje.</t>
    </r>
  </si>
  <si>
    <r>
      <rPr>
        <u/>
        <sz val="10"/>
        <rFont val="Calibri"/>
        <family val="2"/>
        <charset val="238"/>
        <scheme val="minor"/>
      </rPr>
      <t xml:space="preserve">Asfaltni sloj
</t>
    </r>
    <r>
      <rPr>
        <sz val="10"/>
        <rFont val="Calibri"/>
        <family val="2"/>
        <charset val="238"/>
        <scheme val="minor"/>
      </rPr>
      <t>Završna obrada kolne površine asfaltnim slojem BNHS 16 u sloju debljine 6 cm. Asfaltni sloj nanosi se na prethodno zbijenu tamponsku podlogu d=30 cm. Uključena i nabava materijala, te prijenos do mjesta ugradnje. Obračun po m2 ugrađenog sloja (prema stavci A/4.)</t>
    </r>
  </si>
  <si>
    <r>
      <rPr>
        <u/>
        <sz val="10"/>
        <rFont val="Calibri"/>
        <family val="2"/>
        <charset val="238"/>
        <scheme val="minor"/>
      </rPr>
      <t xml:space="preserve">Fazonski i spojni komadi od nodularnog lijeva
</t>
    </r>
    <r>
      <rPr>
        <sz val="10"/>
        <rFont val="Calibri"/>
        <family val="2"/>
        <charset val="238"/>
        <scheme val="minor"/>
      </rPr>
      <t xml:space="preserve">Dobava, doprema,  istovar i montaža fazonskih i spojnih komada, PN16, nodularnog lijeva DN40, DN100, prema standardima HRN, EN, DIN (priložiti ateste domaćeg instituta ili jednakovrijedne).
Sve sukladno normama HRN EN 545:2007 ili jednakovrijedna i EN 545:2006 ili jednakovrijedna.
Unutarnja i vanjska zaštita fazona epoksi prah min. debljine nanosa 250 mikrona.
</t>
    </r>
    <r>
      <rPr>
        <sz val="10"/>
        <color indexed="8"/>
        <rFont val="Calibri"/>
        <family val="2"/>
        <charset val="238"/>
        <scheme val="minor"/>
      </rPr>
      <t xml:space="preserve">U cijenu su uključene platnene gume za izradu brtvi, epoxi premaz za premaz fazona kao i sav spojni materijal.
</t>
    </r>
    <r>
      <rPr>
        <sz val="10"/>
        <rFont val="Calibri"/>
        <family val="2"/>
        <charset val="238"/>
        <scheme val="minor"/>
      </rPr>
      <t>Uz ponudu obavezno dostaviti:
a) Certifikat proizvođača ili Izjavu o ispravnosti, kakvoći i porijeklu materijala; 
b) Analitičko izvješće Zavoda za javno zdravstvo ili drugog ovlaštenog laboratorija o zdravstvenoj ispravnosti materijala- robe koje dolaze u neposredni dodir s vodom. 
Uz ponudu obavezno dostaviti dokumentaciju iz koje je vidljivo da su zadovoljeni gore postavljeni uvjeti.</t>
    </r>
  </si>
  <si>
    <t>Zaštita od rada na suho - II 220V</t>
  </si>
  <si>
    <t>Senzor tlaka -  PT 0-10.0 bar</t>
  </si>
  <si>
    <r>
      <rPr>
        <u/>
        <sz val="10"/>
        <rFont val="Calibri"/>
        <family val="2"/>
        <charset val="238"/>
        <scheme val="minor"/>
      </rPr>
      <t xml:space="preserve">Antivibracijski podlošci
</t>
    </r>
    <r>
      <rPr>
        <sz val="10"/>
        <rFont val="Calibri"/>
        <family val="2"/>
        <charset val="238"/>
        <scheme val="minor"/>
      </rPr>
      <t xml:space="preserve">Dobava i ugradba gumenih </t>
    </r>
    <r>
      <rPr>
        <sz val="10"/>
        <color indexed="8"/>
        <rFont val="Calibri"/>
        <family val="2"/>
        <charset val="238"/>
        <scheme val="minor"/>
      </rPr>
      <t>antivibracijskih podložaka d= 10 mm, između postolja crpke i betonskog poda. Obračun po kompletu.</t>
    </r>
  </si>
  <si>
    <r>
      <rPr>
        <u/>
        <sz val="10"/>
        <rFont val="Calibri"/>
        <family val="2"/>
        <charset val="238"/>
        <scheme val="minor"/>
      </rPr>
      <t xml:space="preserve">Kabel napajanja stanice
</t>
    </r>
    <r>
      <rPr>
        <sz val="10"/>
        <rFont val="Calibri"/>
        <family val="2"/>
        <charset val="238"/>
        <scheme val="minor"/>
      </rPr>
      <t>Dobava i ugradnja kabela FG16OR16 4x10 i bakrenog užeta Cu16. Polaganje u instalacijsku cijev vanjskog promjera D50 između postojećeg GRO i razdjelnika crpne stanice. U cijenu uključiti sav potreban spojni materijal, cijev, kabel, uže i radove.</t>
    </r>
  </si>
  <si>
    <r>
      <t xml:space="preserve">Crpka za čiste otpadne vode
</t>
    </r>
    <r>
      <rPr>
        <sz val="10"/>
        <rFont val="Calibri"/>
        <family val="2"/>
        <charset val="238"/>
        <scheme val="minor"/>
      </rPr>
      <t>Dobava, doprema i ugradba slobodnostojeće crpke za otpadne vode Unilift AP5 0B.50.11.3.V 50 Hz, kompletno s pratećom opremom. Crpka služi za pražnjenje okna crpne stanice. Obračun po kompletu.</t>
    </r>
  </si>
  <si>
    <t>Dobava i montaža tuš kada 90*110 iz modificiranog akrila s reljefnom površinom. Postavljanje na pod.U  stavku uključiti sav rad i materijal te sitni pričvrsni potrošni i brtveni pribor.</t>
  </si>
  <si>
    <t>I.25.8.</t>
  </si>
  <si>
    <t>CO2</t>
  </si>
  <si>
    <t>Dobava i ugradba podnih protupožarnih aparata sa suhim prahom. U cijeni i kompletan spojni i ovjesni materijal kao i odgovoarajuća oznaka. Montaža na način da je ručka na max 150 cm od gotovoga poda.</t>
  </si>
  <si>
    <t>S6</t>
  </si>
  <si>
    <t>Trofazno brojilo električne energije i el. veličina (struja, napon, snaga P i Q, energije kWh kVArh, alarm preopterećenja, brojač sati rada...) , izravno 63A, 400V, min. dvije tarife, modularne izvedbe za montažu na  DIN šinu s LCD panelom za prikazivanje mjerenih veličina, sa M-bus komunikacijom, kom.2</t>
  </si>
  <si>
    <t>Jednofazno brojilo električne energije i el. veličina (struja, napon, snaga P i Q, energije kWh kVArh, alarm preopterećenja, brojač sati rada...) , izravno 63A, 230V, min. dvije tarife, modularne izvedbe za montažu na  DIN šinu s LCD panelom za prikazivanje mjerenih veličina, sa M-bus komunikacijom, kom.15</t>
  </si>
  <si>
    <t>Minijaturni automatski prekidač, 6A, B karakteristike, 1-polni, 15 kA; u skladu s IEC 60898 ili jednakovrijedno, kom.1</t>
  </si>
  <si>
    <t>Minijaturni automatski prekidač, 6A, B karakteristike, 3-polni, 15 kA; u skladu s IEC 60898 ili jednakovrijedno, kom.1</t>
  </si>
  <si>
    <t>Minijaturni automatski prekidač, 6A, C karakteristike, 1-polni, 15 kA; u skladu s IEC 60898 ili jednakovrijedno, kom.1</t>
  </si>
  <si>
    <t>Minijaturni automatski prekidač, 6A, C karakteristike, 3-polni, 15 kA; u skladu s IEC 60898 ili jednakovrijedno, kom.1</t>
  </si>
  <si>
    <t>Kombinirani zaštitni prekidač, C karakteristike, 1+N, polna 16/0,03, 15kA, klasa AC, u skladu s IIEC 61009 ili jednakovrijedno, kom.1</t>
  </si>
  <si>
    <t>Minijaturni automatski prekidač, 40A, C karakteristike, 1-polni, 15 kA; u skladu s IEC 60898 ili jednakovrijedno, kom.19</t>
  </si>
  <si>
    <t>Minijaturni automatski prekidač, 40A, C karakteristike, 3-polni, 15 kA; u skladu s IEC 60898 ili jednakovrijedno, kom.1</t>
  </si>
  <si>
    <t>Minijaturni automatski prekidač, 25A, C karakteristike, 3-polni, 15 kA; u skladu s IEC 60898 ili jednakovrijedno, kom.4</t>
  </si>
  <si>
    <t>Minijaturni automatski prekidač, 16A, C karakteristike, 1-polni, 15 kA; u skladu s IEC 60898 ili jednakovrijedno, kom.18</t>
  </si>
  <si>
    <t>Minijaturni automatski prekidač, 10A, B karakteristike, 1-polni, 15 kA; u skladu s IEC 60898 ili jednakovrijedno, kom.11</t>
  </si>
  <si>
    <t>Minijaturni automatski prekidač, 63A, C karakteristike, 3-polni, 15 kA; u skladu s IEC 60898 ili jednakovrijedno, kom.1</t>
  </si>
  <si>
    <t>Minijaturni automatski prekidač, 10A, C karakteristike, 1-polni, 15 kA; u skladu s IEC 60898 ili jednakovrijedno, kom.7</t>
  </si>
  <si>
    <t>Diferencijalna zaštitna sklopka, 4-polna, 25/0,03A, 15kA, klasa AC; u skladu sa IIEC 61008 ili jednakovrijedno ili jednakovrijedno, kom.3</t>
  </si>
  <si>
    <t>Diferencijalna zaštitna sklopka, 4-polna, 63/0,03A, 15kA, klasa AC; u skladu sa IIEC 61008 ili jednakovrijedno, kom.1</t>
  </si>
  <si>
    <t>Razdjelnik +R-AT</t>
  </si>
  <si>
    <t>Tehničke karakteristike:
- Nadgradni reflektor sa bazom
- Direktna svjetlosna distribucija širine snopa 22 stupnja
- Svjetiljka izrađena od aluminija, nehrđajućeg čelika i aluminijske legure sa zaštitom od mehaničkih udaraca &lt; 5 džula
- Reflektor od čistog aluminija
- Difuzor od čistog stakla
- Kućište zakretno za -15°/+90°, rotabilno za 350°, boja grafita
- Klasa zaštite I
- Ugrađena predspojna naprava 220-240 V x 0/50-60 Hz DC 176-264 V
- Životni vijek LED modula minimalno 200 000h L80B50 pri 25°C
- Životni vijek napajanja minimalno 50 000h 
- LED sustav maksimalne snage 9.8W
- LED izvor svjetlosti snage 8.2W
- Minimalni izlazni svjetlosni tok 791lm
- Minimalni nominalni svjetlosni tok 970lm
- Dimenzije svjetiljke maksimalno: promjer 135mm, duljina 225mm, visina 215mm, baza promjera 100mm, visina 45mm(odstupanje +/- 3%)
- Maksimalna masa svjetiljke 1.6kg
- Minimalna efikasnost svjetiljke 80.7 lm/W
- Minimalna efikasnost izvora svjetlosti 98 lm/W
- Temperatura boje 3000K
- Uzvrat boje minimalno CRI90
- Stupanj mehaničke zaštite minimalno IP65IK08
- 20 godina garancija na dostupnost LED modula</t>
  </si>
  <si>
    <t>- Elektronička LED predspojna naprava integrirana u kućište svjetiljke, napajana sa mrežnog priključka 220V-240V
- Instalirana ukupna snaga sustava maksimalno 30W
- Ukupni izlazni svjetlosni tok svjetiljke minimalno 2534lm
- Minimalna efikasnost svjetiljke 84 lm/W
- Temperatura boje 3000K
- Minimalni uzvrat boje CRI&gt;90
- Konzistentnost boje MacAdam 2
- Životni vijek LED izvora minimalno 50 000h L80 B10 (Ta 25°C)
- Mehanička zaštita IP65 IK07</t>
  </si>
  <si>
    <t xml:space="preserve">
- Elektronička LED predspojna naprava integrirana u kućište svjetiljke, napajana sa mrežnog priključka 220V-240V
- Efikasnost svjetiljke minimalno (LEF) 97 lm/W
- Instalirana ukupna snaga sustava maksimalno 30W
- Ukupni izlazni svjetlosni tok svjetiljke minimalno 2534lm
- Temperatura boje 3000K
- Minimalni uzvrat boje CRI&gt;90
- Konzistentnost boje MacAdam 3
- Životni vijek LED izvora minimalno 50 000h L80 B10 (Ta 25°C)
- Mehanička zaštita IP40</t>
  </si>
  <si>
    <t>Tehničke karakteristike:
- Zidna nadgradna svjetiljka
- Indirektna svjetlosna distribucija širine snopa 84 stupnja
- Svjetiljka izrađena od aluminija i nehrđajućeg čelika
- Reflektor od aluminija
- Difuzor od transparentnog stakla
- Ugrađena predspojna naprava 220-240 V - 50/60 Hz
- LED sustav maksimalne snage 11.76W
- LED izvor svjetlosti snage 10W
- Minimalni izlazni svjetlosni tok 889lm
- Minimalni nominalni svjetlosni tok 1425lm
- Dimenzije svjetiljke maksimalno: 200x75x20mm(odstupanje +/- 3%)
- Minimalna efikasnost svjetiljke 75 lm/W
- Minimalna efikasnost izvora svjetlosti 121 lm/W
- Temperatura boje 3000K
- Uzvrat boje minimalno CRI80
- Stupanj mehaničke zaštite minimalno IP40</t>
  </si>
  <si>
    <t>Tehničke karakteristike:
- Stropna ovjesna svjetiljka s direktno(45%) indirektnom(55%) simetričnom svjetlosnom distribucijom
- Kućište izrađeno aluminija, oblik kvadratnog okvira
- Napajanje transparentni kabel
- Mikroprizmatični difuzor
- Faktor blještanja maksimalno UGR19
- Ugrađena LED dimabilna predspojna naprava
- LED izvor svjetlosti
- Maksimalna instalirana snaga sustava 62W
- Faktor uzvrata boje CRI minimalno 80
- Temperatura boje 3000K
- Minimalni izlazni svjetlosni tok 6975lm
- Minimalna efikasnost svjetiljke 112 lm/W
- Minimalni životni vijek izvora 50.000 sati L85B10 pri 25°C
- Završna obrada svjetiljke u bijeloj boji
- Dimenzije svjetiljke maksimalno 640x75mm, širina profila 40mm(odstupanje +/- 3%)
- Masa svjetiljke maksimalno 7kg
- Stupanj mehaničke zaštite IP20</t>
  </si>
  <si>
    <t>Tehničke karakteristike:
- Stropna nadgradna svjetiljka s dfuznom svjetlosnom distribucijom
- Kućište od lijevanog aluminija bijele boje
- Kvadratni difuzor od stakla
- U kompletu s LED predspojnom napravom fazno dimabilnom
- Maksimalna ukupna snaga LED sustava 9.6W
- Maksimalna snaga LED izvora 8W
- Minimalni izlazni svjetlosni tok 950lm
- Efikasnost svjetiljke minimalno 98 lm/W
- Temperatura boje 3000K
- Konzistentnost boje SDCM3
- Uzvrat boje minimalno CRI90
- Mehanička zaštita minimalno IP65
- Životni vijek izvora minimalno 60.000 sati L80 
- Dimenzije svjetiljke maksimalno: 130x130x79mm(odstupanje +/- 3%)
- Masa svjetiljke maksimalno 1.3kg</t>
  </si>
  <si>
    <t>Dobava, montaža i spajanje ovjesne svjetiljke s direktno indirektnom difuznom svjetlosnom distribucijom. LED izvor svjetlosti, snage 50W, 3000K, CRI&gt;80, SDCM≤3, UGR&lt;21. Stupanj mehaničke zaštite IP20IK05. Sa svim potrebnim priborom, priključnim materijalom i elementima. Oznaka u projektu "S12".</t>
  </si>
  <si>
    <t>Tehničke karakteristike:
- Ovjesna svjetiljka s direktno indirektnom difuznom distribucijom svjetlosti, bočna kružna distribucija 
- Dimenzija svjetiljke maksimalno promjer 580mm, visina 35mm(odstupanje +/- 3%)
- Kućište svjetiljke izrađeno od aluminija završne bijele boje
- Difuzor opalni od PMMA
- Elektronička LED predspojna naprava integrirana u kućište svjetiljke
- Klasa zaštite I
- Minimalna efikasnost svjetiljke 85 lm/W
- Maksimalna snaga led izvora 50W
- Minimalno ukupnog izlaznog svjetlosnog toka svjetiljke 4250lm
- Temperatura boje 3000K
- Uzvrat boje minimalno CRI80 
- Konzistentnost boje SDCM≤3
- Minimalna mehanička zaštita IP20IK05</t>
  </si>
  <si>
    <t>Tehničke karakteristike:
- Zidna nadgradna svjetiljka
- Indirektna svjetlosna distribucija širine snopa 110° x 86° stupnjeva
- Svjetiljka izrađena od aluminija i nehrđajućeg čelika
- Reflektor od aluminija
- Difuzor od transparentnog stakla, maksimalna temperatura 40 stupnjeva
- Životni vijek LED izvora 100 000 sati L90B10
- Ugrađena predspojna naprava 700mA, 220-240 V - 50/60 Hz
- LED sustav maksimalne snage 26.93W
- LED izvor svjetlosti snage 23.7W
- Minimalni izlazni svjetlosni tok 2729lm
- Minimalni nominalni svjetlosni tok 3306lm
- Dimenzije svjetiljke maksimalno: 370x135x55mm(odstupanje +/- 3%)
- Minimalna efikasnost svjetiljke 101 lm/W
- Minimalna efikasnost izvora svjetlosti 122 lm/W
- Temperatura boje 3000K
- Uzvrat boje minimalno CRI90
- Konzistentnost boje MacAdam 2
- Stupanj mehaničke zaštite minimalno IP40</t>
  </si>
  <si>
    <t>Tehničke karakteristike:
- Zidna nadgradna svjetiljka
- Indirektna svjetlosna distribucija širine snopa 110° x 86° stupnjeva
- Svjetiljka izrađena od aluminija i nehrđajućeg čelika
- Reflektor od aluminija
- Difuzor od transparentnog stakla, maksimalna temperatura 40 stupnjeva
- Životni vijek LED izvora 100 000 sati L90B10
- Ugrađena predspojna naprava 1400mA, 220-240 V - 50/60 Hz
- LED sustav maksimalne snage 57.11W
- LED izvor svjetlosti snage 51.4W
- Minimalni izlazni svjetlosni tok 5096lm
- Minimalni nominalni svjetlosni tok 6173lm
- Dimenzije svjetiljke maksimalno: 370x135x55mm(odstupanje +/- 3%)
- Minimalna efikasnost svjetiljke 89 lm/W
- Minimalna efikasnost izvora svjetlosti 108 lm/W
- Temperatura boje 3000K
- Uzvrat boje minimalno CRI90
- Konzistentnost boje MacAdam 2
- Stupanj mehaničke zaštite minimalno IP40</t>
  </si>
  <si>
    <t>Tehničke karakteristike:
- Zidna nadgradna svjetiljka
- Indirektna svjetlosna distribucija širine snopa 110° x 86° stupnjeva
- Svjetiljka izrađena od aluminija i nehrđajućeg čelika
- Reflektor od aluminija
- Difuzor od transparentnog stakla, maksimalna temperatura 40 stupnjeva
- Životni vijek LED izvora 100 000 sati L90B10
- Ugrađena predspojna naprava 1050mA, 220-240 V - 50/60 Hz
- LED sustav maksimalne snage 82.44W
- LED izvor svjetlosti snage 74.2W
- Minimalni izlazni svjetlosni tok 7906lm
- Minimalni nominalni svjetlosni tok 9576lm
- Dimenzije svjetiljke maksimalno: 650x135x55mm(odstupanje +/- 3%)
- Minimalna efikasnost svjetiljke 95 lm/W
- Minimalna efikasnost izvora svjetlosti 116 lm/W
- Temperatura boje 3000K
- Uzvrat boje minimalno CRI90
- Konzistentnost boje MacAdam 2
- Stupanj mehaničke zaštite minimalno IP40</t>
  </si>
  <si>
    <t>Tehničke karakteristike:
- Ovjesna stropna svjetiljka za uredske prostore
- Simetrična direktno indirektna svjetlosna distribucija 49/51
- Snop svjetlosti širine 2 x 39°/41
- Kućište izrađeno od ekstrudiranog aluminija, završne kape od lijevanog aluminija
- Bijela boja kućišta RAL9016 teksturirana
- Mikroprizmatični difuzor
- Faktor blještanja maksimalno UGR17
- LED predspojna naprava
- Životni vijek izvora minimalno 50.000 sati L80/B10
- LED sustav maksimalne snage 41W
- Minimalni izlazni svjetlosni tok svjetiljke 5240lm
- Minimalni svjetlosni tok izvora 6480lm
- Dimenzije: 1412x44x66mm(odstupanje +/- 3%)
- Maksimalna masa svjetiljke 6.28kg
- Minimalna efikasnost svjetiljke 127m/W
- Minimalna efikasnost izvora svjetlosti 158lm/W
- Faktor snage 0.9
- Klasa zaštite I
- Konzistentnost boje MacAdam SDCM ≤ 3 
- Temperatura boje 3000K
- Uzvrat boje minimalno CRI90
- Stupanj mehaničke zaštite minimalno IP40IK05</t>
  </si>
  <si>
    <t>Tehničke karakteristike:
- Ovjesna stropna svjetiljka sa difuznom distribucijom svjetlosti
- Tijelo svjetiljke izrađeno od čelika i linearnog polietilena niske gustoće, opalno bijela boja
- prstenasti oblik sa zaobljenim rubovima bez ravnih rubova 
- Faktor blještanja maksimalno UGR19
- LED predspojna naprava standardno DALI dimabilna
- Životni vijek izvora minimalno 60.000 sati L80
- LED sustav maksimalne snage 84W
- Minimalni svjetlosni tok svjetiljke 10700lm
- Dimenzije maksimalno: promjer 1600mm, visina 105mm(odstupanje +/- 3%)
- Maksimalna masa svjetiljke 15.3kg
- Minimalna efikasnost svjetiljke 127m/W
- Klasa zaštite I
- Konzistentnost boje MacAdam SDCM ≤ 3 
- Temperatura boje 3000K
- Uzvrat boje minimalno CRI80
- Stupanj mehaničke zaštite minimalno IP20</t>
  </si>
  <si>
    <t>Tehničke karakteristike:
- Ugradna svjetiljka s direktnom svjetlosnom distribucijom
- Širina svjetlosnog snopa 55°
- Kućište izrađeno od aluminija, završne obrade u bijeloj boji 
- Polirano fasetirani reflektor
- Polikarbonatni difuzor
- Klasa zaštite II
- Elektronička LED predspojna naprava 
- Maksimalna snaga LED izvora 14W
- Minimalni izlazni svjetlosni tok 1150lm
- Minimalna efikasnost svjetiljke 82 lm/W
- Temperatura boje 3000K
- Operativna maksimalna temperatura 0-40°C
- Uzvrat boje minimalno CRI80
- Mehanička zaštita minimalno IP54IK06
- Životni vijek izvora minimalno 60.000 sati L80 B10
- Energetska klasa minimalno A++
- Dimenzije svjetiljke maksimalno: promjer 106mm, visina 73mm(odstupanje +/- 3%)</t>
  </si>
  <si>
    <t>Tehničke karakteristike:
- Ugradna svjetiljka s direktnom svjetlosnom distribucijom
- Širina svjetlosnog snopa 55°
- Kućište izrađeno od aluminija, završne obrade u bijeloj boji 
- Polirano fasetirani reflektor
- Polikarbonatni difuzor
- Klasa zaštite II
- Elektronička LED predspojna naprava 
- Maksimalna snaga LED izvora 14W
- Minimalni izlazni svjetlosni tok 1150lm
- Minimalna efikasnost svjetiljke 82 lm/W
- Temperatura boje 3000K
- Operativna maksimalna temperatura 0-40°C
- Uzvrat boje minimalno CRI80
- Mehanička zaštita minimalno IP20
- Životni vijek izvora minimalno 60.000 sati L80 B10
- Energetska klasa minimalno A+
- Dimenzije svjetiljke maksimalno: promjer 100mm, visina 68mm(odstupanje +/- 3%)</t>
  </si>
  <si>
    <t>Tehničke karakteristike:
- Ugradna svjetiljka s direktnom svjetlosnom distribucijom
- Širina svjetlosnog snopa 28°
- Kućište izrađeno od aluminija, završne obrade u bijeloj boji 
- Polirano fasetirani reflektor
- Polikarbonatni difuzor
- Klasa zaštite II
- Elektronička LED predspojna naprava 
- Maksimalna snaga LED izvora 14W
- Minimalni izlazni svjetlosni tok 1250lm
- Minimalna efikasnost svjetiljke 89 lm/W
- Temperatura boje 3000K
- Operativna maksimalna temperatura 0-40°C
- Uzvrat boje minimalno CRI80
- Mehanička zaštita minimalno IP20
- Životni vijek izvora minimalno 60.000 sati L80 B10
- Energetska klasa minimalno A+
- Dimenzije svjetiljke maksimalno: promjer 100mm, visina 68mm(odstupanje +/- 3%)</t>
  </si>
  <si>
    <t>Tehničke karakteristike:
- Zidna svjetiljka s direktnom (77%) i indirektnom (23%) svjetlosnom distribucijom
- Kućište izrađeno od anodiziranog ekstrudiranog aluminija
- Mogućnost horizontalne i vertikalne montaže
- Opalni difuzor izrađen od polikarbonata
- Klasa zaštite I,  klasa požarne otpornosti "F"
- Ugrađena LED predspojna naprava
- Maksimalna ukupna snaga LED sustava 18W
- Minimalni izlazni svjetlosni tok 2082lm
- Minimalna efikasnost svjetiljke 115 lm/W
- Temperatura boje 3000K
- Uzvrat boje minimalno CRI 80
- Mehanička zaštita minimalno IP44
- Životni vijek izvora minimalno 50000h L80/B10 (Tq 35°C)
- Dimenzije svjetiljke: 1160x47x82mm(odstupanje +/- 3%)
- Masa svjetiljke maksimalno 1,7kg
- ENEC certificirana svjetiljka</t>
  </si>
  <si>
    <t>Tehničke karakteristike:
-  Zidna nadgradna armatura sa svjetiljkom opalnog difuzora, prekidačem, USB te bežičnim punjačem
- Snop svjetlosti širine 120 stupnjeva
- Dimenzije maksimalno: 320x120x140mm(odstupanje +/- 3%)
- Kućište svjetiljke izrađeno od aluminija i željeza završne bijele boje
- Difuzor stakleni opalni
- Elektronička LED predspojna naprava integrirana u kućište svjetiljke
- Klasa zaštite I
- Minimalna efikasnost svjetiljke 84lm/W
- Maksimalna snaga led izvora 5W
- Minimalni svjtelosni tok svjetiljke 420lm
- Temperatura boje 3000K
- Uzvrat boje minimalno CRI80 
- Konzistentnost boje SDCM≤5
- Minimalna mehanička zaštita IP20IK01</t>
  </si>
  <si>
    <t>Dobava, montaža i postava stolne svjetiljke sa integriranim dimerom na dodir. Mikroprizmatični difuzor. LED izvor svjetlosti, snage 13W, 3000K, CRI&gt;80, SDCM≤3. Stupanj mehaničke zaštite IP20IK02. Sa svim potrebnim priborom, priključnim materijalom i elementima. Oznaka u projektu "S23".</t>
  </si>
  <si>
    <t>Tehničke karakteristike:
-  Stolna svjetiljka sa integriranim dimerom na dodir
- Dimenzije maksimalno: baza promjera 179mm, visina 540mm, promjer glave 115mm
- Maksimalna masa svjetiljke 3.8kg
- Kućište svjetiljke izrađeno od aluminija i nehrđajućeg čelika završne mat crne boje
- Elektronička LED predspojna naprava integrirana u kućište svjetiljke
- Klasa zaštite II
- LED sustav maksimalne snage 10.59W
- LED izvor svjetlosti snage 9W
- Minimalni nominalni svjetlosni tok 950lm
- Minimalna efikasnost izvora svjetlosti 89.70lm/W
- Temperatura boje 3000K
- Minimalna mehanička zaštita IP40</t>
  </si>
  <si>
    <t>Tehničke karakteristike:
- Ugradna svjetiljka s direktnom svjetlosnom distribucijom
- Širina svjetlosnog snopa 45°
- Kućište izrađeno od aluminija, završne obrade u bijeloj boji 
- Polirano fasetirani reflektor
- Polikarbonatni difuzor
- Klasa zaštite II
- Elektronička LED predspojna naprava 
- Maksimalna snaga LED izvora 6W
- Minimalni izlazni svjetlosni tok 660lm
- Minimalna efikasnost svjetiljke 110 lm/W
- Temperatura boje 3000K
- Operativna maksimalna temperatura 0-45°C
- Uzvrat boje minimalno CRI80
- Mehanička zaštita minimalno IP54IK06
- Životni vijek izvora minimalno 60.000 sati L80 B10
- Energetska klasa minimalno A
- Dimenzije svjetiljke maksimalno: promjer 60mm, visina 53mm(odstupanje +/- 3%)</t>
  </si>
  <si>
    <t>Tehničke karakteristike:
- Ugradna svjetiljka s direktnom svjetlosnom distribucijom
- Širina svjetlosnog snopa 45°
- Kućište izrađeno od aluminija, završne obrade u bijeloj boji 
- Polirano fasetirani reflektor
- Polikarbonatni difuzor
- Klasa zaštite II
- Elektronička LED predspojna naprava 
- Maksimalna snaga LED izvora 23W
- Minimalni izlazni svjetlosni tok 2600lm
- Minimalna efikasnost svjetiljke 113 lm/W
- Temperatura boje 3000K
- Operativna maksimalna temperatura 0-35°C
- Uzvrat boje minimalno CRI80
- Mehanička zaštita minimalno IP20
- Životni vijek izvora minimalno 60.000 sati L80 B10
- Energetska klasa minimalno A+
- Dimenzije svjetiljke maksimalno: promjer 160mm, visina 88mm(odstupanje +/- 3%)</t>
  </si>
  <si>
    <t>Tehničke karakteristike:
- Ugradna svjetiljka s direktnom svjetlosnom distribucijom
- Širina svjetlosnog snopa 63°
- Kućište izrađeno od aluminija, završne obrade u bijeloj boji 
- Polirano fasetirani reflektor
- Polikarbonatni difuzor
- Klasa zaštite II
- Elektronička LED predspojna naprava 
- Maksimalna snaga LED izvora 23W
- Minimalni izlazni svjetlosni tok 2600lm
- Minimalna efikasnost svjetiljke 113 lm/W
- Temperatura boje 3000K
- Operativna maksimalna temperatura 0-35°C
- Uzvrat boje minimalno CRI80
- Mehanička zaštita minimalno IP20
- Životni vijek izvora minimalno 60.000 sati L80 B10
- Energetska klasa minimalno A+
- Dimenzije svjetiljke maksimalno: promjer 160mm, visina 88mm(odstupanje +/- 3%)</t>
  </si>
  <si>
    <t>Tehničke karakteristike:
- Podna prijenosna svjetiljka s direktno indirektnom simetričnom svjetlosnom distribucijom
- Kućište izrađeno od aluminija, završna obrada svjetiljke u bijeloj boji 
- Dimenzije baze maksimalno 395x530x18mm(odstupanje +/- 3%)
- Dimenzije glave maksimalno 600x300x25mm(odstupanje +/- 3%)
- Ukupna visina svjetiljke maksimalno 2000mm(odstupanje +/- 3%)
- Stupanj mehaničke zaštite minimalno IP20
- Svjetiljka sa utikačem na kućni napon
- Integrirani regulator intenziteta svjetlosti zasebno za direktnu i indirektnu distribuciju
- Mikroprizmatični difuzor
- Faktor blještanja maksimalno UGR19
- LED izvor svjetlosti
- Maksimalna instalirana snaga sustava 104W
- Faktor uzvrata boje minimalno CRI80
- Temperatura boje 3000K
- Minimalna efikasnost svjetiljke 137 lm/W
- Minimalni izlazni svjetlosni tok 14306lm
- Minimalni životni vijek izvora 50.000 sati L80B10 pri 25°C
- Masa svjetiljke maksimalno 19.5kg
- ENEC certifikat</t>
  </si>
  <si>
    <t>Dobava, montaža i spajanje nadgradne svjetiljke, optika 8x160stupnjeva, indirektne distribucije svjetlosti. LED izvor svjetlosti, snaga led izvora 3W, 24VDC, 3000K, CRI80. Stupanj mehaničke zaštite IP65IK07. Sa svim potrebnim priborom, priključnim materijalom i elementima. Oznaka u projektu "S29".</t>
  </si>
  <si>
    <t>Tehničke karakteristike:
- Nadgradna svjetiljka za osvjetljavanje lukova 
- Optika 8x160stupnjeva, indirektne distribucije svjetlosti
- Dimenzije svjetiljke maksimalno: 73x62x40 mm(odstupanje +/- 3%)
- Masa svjetiljke maksimalno 0.18kg
- Kućište izrađeno od tehnopolimera koji odvodi toplinu s toplinskom vodljivošću jednakom onoj
nehrđajućeg čelika i visoke otpornosti na udarce i temperature ispod ništice te na koroziju čak i u teškim uvjetima (slana otopina)
- Bijela završna obrada dobivena korištenjem visokootporne boje za pružanje otpornosti na koroziju, više od 2000 sati ispitivanja slanim sprejom (RAL 9003)
- Optički sustav koji se sastoji od satenske leće 
- 1.5m neopren kabel 05RN-F 2x0.35 Ø4.6 mm
- Dozvoljena ambijentalna temperatura minimalno -20°C — +45°C 
- Klasa zaštite III
- Životni vijek LED-a 50 000h L95 B10 (Ta 25°C)</t>
  </si>
  <si>
    <t>- Elektronička LED predspojna odvojena 24VDC
- Maksimalna snaga led izvora 3W
- Minimalni izlazni svjetlosni tok svjetiljke 67lm
- Minimalni nominalni svjetlosni tok svjetiljke 246lm
- Minimalna efikasnost svjetiljke 22 lm/W
- Minimalna efikasnost izvora svjetlosti 82lm/W
- Temperatura boje 3000K
- Uzvrat boje minimalno CRI80
- Minimalna mehanička zaštita IP65IK07</t>
  </si>
  <si>
    <t>Tehničke karakteristike:
- Podni rasvjetni stup sa bazom za ugradnju u betonski temelj
- Direktna asimetrična distribucija svjetlosti
- Svjetiljka izrađena od lijevanog aluminija završna boja antracit siva RAL7016
- Životni vijek LED izvora 60 000 sati L80
- Ugrađena predspojna naprava 
- LED sustav maksimalne snage 10.5W
- Minimalni izlazni svjetlosni tok 700lm
- Dimenzije svjetiljke maksimalno: 160x91/130x60x30 x 270+100mm(odstupanje +/- 3%)
- Minimalna svjetlosna efikasnost 66 lm/W
- Temperatura boje 3000K
- Uzvrat boje minimalno CRI80
- Konzistentnost boje MacAdam 3
- Stupanj mehaničke zaštite minimalno IP65</t>
  </si>
  <si>
    <t>Tehničke karakteristike:
- Ovjesna protupanična svjetiljka s jednostrano printanim piktogramom oznake "HIDRANT"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Dozvoljena ambijentalna temperatura od 0 do +40 °C
- S autotest funkcijom
- Ugrađen LED indikator prisutnosti mrežnog napajanja
- Ugrađen LED indikator faze punjenja
- Vanjske dimenzije svjetiljke 337x187/72x38 mm(odstupanje +/- 3%)
- ENEC certifikat</t>
  </si>
  <si>
    <t>Tehničke karakteristike:
- Nadgradna stropna sigurnosna svjetiljka s optikom za protupanične površine
- Kućište izrađeno od bijelog polikarbonata
- Svjetiljka s ugrađenom baterijom
- S autotest funkcijom
- Snaga LED izvora maksimalno 2W
- Minimalni izlazni svjetlosni tok 380lm
- Vrijeme punjenja maksimalno 12h
- Tip baterije LiFePO4 3,2V
- Autonomija svjetiljke 1h
- Svjetiljka u pripravnom spoju
- Stupanj mehaničke zaštite minimalno IP20IK06
- Dozvoljena ambijentalna temperatura od 0 do +40 °C
- Ugrađen LED indikator prisutnosti mrežnog napajanja
- Ugrađen LED indikator faze punjenja
- Dimenzije svjetiljke maksimalno promjer 126 x 30 mm(odstupanje +/- 3%)</t>
  </si>
  <si>
    <t>Tehničke karakteristike:
- Ugradna stropna sigurnosna svjetiljka s optikom za protupanične površine
- Kućište izrađeno od bijelog polikarbonata
- Svjetiljka s ugrađenom baterijom
- S autotest funkcijom
- Snaga LED izvora maksimalno 2W
- Minimalni izlazni svjetlosni tok 380lm
- Vrijeme punjenja maksimalno 12h
- Tip baterije LiFePO4 3,2V
- Autonomija svjetiljke 1h
- Svjetiljka u pripravnom spoju
- Stupanj mehaničke zaštite minimalno IP20IK07
- Dozvoljena ambijentalna temperatura od 0 do +40 °C
- Ugrađen LED indikator prisutnosti mrežnog napajanja
- Ugrađen LED indikator faze punjenja
- Dimenzije svjetiljke maksimalno promjer 65 x 25 mm(odstupanje +/- 3%)</t>
  </si>
  <si>
    <t>Tehničke karakteristike:
- Nadgradna stropna sigurnosna svjetiljka s optikom za evakuacijske puteve
- Kućište izrađeno od bijelog polikarbonata
- Svjetiljka s ugrađenom baterijom
- S autotest funkcijom
- Snaga LED izvora maksimalno 2W
- Minimalni izlazni svjetlosni tok 380lm
- Vrijeme punjenja maksimalno 12h
- Tip baterije LiFePO4 3,2V
- Autonomija svjetiljke 1h
- Svjetiljka u pripravnom spoju
- Stupanj mehaničke zaštite minimalno IP20IK06
- Dozvoljena ambijentalna temperatura od 0 do +40 °C
- Ugrađen LED indikator prisutnosti mrežnog napajanja
- Ugrađen LED indikator faze punjenja
- Dimenzije svjetiljke maksimalno promjer 126 x 30 mm(odstupanje +/- 3%)</t>
  </si>
  <si>
    <t>Tehničke karakteristike:
- Linearna svjetiljka, zidna montaža
- Zidno kućište crne boje, LED na čeličnoj traci širine 19mm
- LED izvor svjetlosti 9,5W/m
- Indirektna distribucija svjetlosti
- temperatura boje 3000K 
- Odvojeno napajanje 48V DC
- Uzvrat boje minimalno CRI90
- Stupanj mehaničke zaštite IP20
- Minimalni svjetlosni tok 1118lm/m
- Ukupna duljina svjetiljke 5.56m(odstupanje +/- 3%)</t>
  </si>
  <si>
    <t>Tehničke karakteristike:
- Linearna svjetiljka, zidna montaža
- Zidno kućište crne boje, LED na čeličnoj traci širine 19mm
- LED izvor svjetlosti 9,5W/m
- Indirektna distribucija svjetlosti
- Temperatura boje 3000K
- Odvojeno napajanje 48V DC
- Uzvrat boje minimalno CRI90
- Stupanj mehaničke zaštite IP20
- Minimalni svjetlosni tok 1118lm/m
- Ukupna duljina svjetiljke 6,15m(odstupanje +/- 3%)</t>
  </si>
  <si>
    <t>Tehničke karakteristike:
- Linearna svjetiljka, zidna montaža
- Zidno kućište crne boje, LED na čeličnoj traci širine 19mm
- LED izvor svjetlosti 9,5W/m
- Indirektna distribucija svjetlosti
- temperatura boje 3000K
- Odvojeno napajanje 48V DC
- Uzvrat boje minimalno CRI90
- Stupanj mehaničke zaštite IP20
- Minimalni svjetlosni tok 1118lm/m
- Ukupna duljina svjetiljke 6,13m(odstupanje +/- 3%)</t>
  </si>
  <si>
    <t>Tehničke karakteristike:
- Linearna svjetiljka, zidna montaža
- Zidno kućište crne boje, LED na čeličnoj traci širine 19mm
- LED izvor svjetlosti 9,5W/m
- Indirektna distribucija svjetlosti
- temperatura boje 3000K
- Odvojeno napajanje 48V DC
- Uzvrat boje minimalno CRI90
- Stupanj mehaničke zaštite IP20
- Minimalni svjetlosni tok 1118lm/m
- Ukupna duljina svjetiljke 5,94m(odstupanje +/- 3%)</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</si>
  <si>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2000x15.2x6mm(odstupanje +/- 3%)</t>
  </si>
  <si>
    <t>Dobava, montaža i spajanje nadgradne svjetiljke s direktnom simetričnom svjetlosnom distribucijom. LED izvor svjetlosti, duljine 1.9m, snaga 9,6W/m, 24V, 3000K. Stupanj mehaničke zaštite IP54. Sa svim potrebnim priborom, priključnim materijalom i elementima. Oznaka u projektu "L3".</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</si>
  <si>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1900x15.2x6mm(odstupanje +/- 3%)</t>
  </si>
  <si>
    <t>Dobava, montaža i spajanje nadgradne svjetiljke s direktnom simetričnom svjetlosnom distribucijom. LED izvor svjetlosti, duljine 2,2m, snaga 9,6W/m, 24V, 3000K. Stupanj mehaničke zaštite IP54. Sa svim potrebnim priborom, priključnim materijalom i elementima. Oznaka u projektu "L4".</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</si>
  <si>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2200x15.2x6mm(odstupanje +/- 3%)</t>
  </si>
  <si>
    <t>Dobava, montaža i spajanje nadgradne svjetiljke s direktnom simetričnom svjetlosnom distribucijom. LED izvor svjetlosti, duljine 1.60m, snaga 9,6W/m, 24V, 3000K. Stupanj mehaničke zaštite IP54. Sa svim potrebnim priborom, priključnim materijalom i elementima. Oznaka u projektu "L5".</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</si>
  <si>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1600x15.2x6mm(odstupanje +/- 3%)</t>
  </si>
  <si>
    <t>Dobava, montaža i spajanje nadgradne svjetiljke s direktnom simetričnom svjetlosnom distribucijom. LED izvor svjetlosti, duljine 1,85m, snaga 9,6W/m, 24V, 3000K. Stupanj mehaničke zaštite IP54. Sa svim potrebnim priborom, priključnim materijalom i elementima. Oznaka u projektu "L6".</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</si>
  <si>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1850x15.2x6mm(odstupanje +/- 3%)</t>
  </si>
  <si>
    <t>Dobava, montaža i spajanje nadgradne svjetiljke s direktnom simetričnom svjetlosnom distribucijom. LED izvor svjetlosti, duljine 2,70m, snaga 9,6W/m, 24V, 3000K. Stupanj mehaničke zaštite IP54. Sa svim potrebnim priborom, priključnim materijalom i elementima. Oznaka u projektu "L7".</t>
  </si>
  <si>
    <t>Tehničke karakteristike:
- Nadgradna svjetiljka s direktnom simetričnom svjetlosnom distribucijom 
- Kućište od lijevanog aluminija 
- Opalni difuzor
- LED izvor svjetlosti 
- U kompletu s LED predspojnom napravom 
- Maksimalna ukupna snaga LED sustava 9,6W/m 24V DC
- Minimalni svjetlosni tok 900lm/mm
- Temperatura boje 3000K
- Uzvrat boje minimalno CRI80
- Mehanička zaštita minimalno IP54
- Dimenzije svjetiljke maksimalno: 2700x15.2x6mm(odstupanje +/- 3%)</t>
  </si>
  <si>
    <t>Ispitivanje i mjerenje izvedene instalacije sa izdavanjem atesta i revizione knjige gromobranske instalacije.</t>
  </si>
  <si>
    <t>LNB</t>
  </si>
  <si>
    <t>Dobava, postava i spajanje ormarića za smještaj distribucijskog pojačala 700x500x150mm odstupanje +/-3%</t>
  </si>
  <si>
    <t>Dobava i polaganje uglavnom u sustav zaštitnih instalacijskih  cijevi BUS kabela (veza GRO - brojila):</t>
  </si>
  <si>
    <t xml:space="preserve">Dobava i polaganje 4 paričnog S/FTP kabela Cat.6 (klasa E), za vanjsko polaganje (veza DDC - BD). </t>
  </si>
  <si>
    <t>9.1</t>
  </si>
  <si>
    <t>9.2</t>
  </si>
  <si>
    <t>9.3</t>
  </si>
  <si>
    <t>SUSTAV ZA DOJAVU POŽARA</t>
  </si>
  <si>
    <t>1</t>
  </si>
  <si>
    <t>Vatrodojavne adresabilna kompaktna centrala sljedećih tehničkih karakteristika: umreživa, najmanje 2 vatrodojavne petlje, najmanje do 126 elemenata u petlji, 
integrirano napajanje i punjač za baterije,  podržava najmanje 3 protokola petlje, najmanje 1 ethernet priključak za umrežavanje centrala, daljinsko programiranje, IP dojavu, mogućnost povezivanja putem mreže na Cloud sustav za nadzor i održavanje sustava ili android/iOS aplikaciju, mini USB port za konfiguraciju preko računala, 
mogućnost povećanja nazivnog napona svake petlje,
najmanje 1 RS485 port za izdvojene tipkovnice, najmanje 4 konfigurabilna I/O kanala za nadzirane naponske ulaze ili izlaze (1A @ 24Vdc), najmanje 1 konfigurabilni relejni izlaz 5A @ 30Vdc, automatska WalkTest funkcija za ispitivanje javljača, min. 4.3” LCD dodirni zaslon sa silikonskim tipkama za osnovne funkcije, najmanje 1000 programabilnih zona, najmanje 1000 programabilnih grupa za aktivacijsku logiku, zapis do najmanje 2000 posljednjih događaja, konfigurabilni zaslon sa slikama, tekstom, ikonama i funkcijskim tipkama, sukladna prema EN 54-2, EN 54-4, EN 54-21 i EN 12094-1 ili jednakovrijedno</t>
  </si>
  <si>
    <t>2</t>
  </si>
  <si>
    <t>Dobava i isporuka izdvojene LCD tipkovnice za nadzor i upravljanje centralom slijdećih karakteristika:  za ugradnju na udaljenim lokacijama kada se zahtijeva daljinski pristup informacijama i upravljanje sustavom, replicira sve informacije sa sustava i omogućava pristup korisnicima ovisno o pristupnim šiframa, 4.3” LCD dodirni zaslon zajedno sa silikonskim tipkama za osnovne funkcije,  konfigurabilni zaslon sa slikama, tekstom, ikonama i funkcijskim tipkama, moguće spajanje preko RS485 protokola ili UTP kabelom u IP mrežu, napajanje 19-30 Vdc, potrošnja od 80 do 130 mA</t>
  </si>
  <si>
    <t>Izdvojena LCD tipkovnice za nadzor i upravljanje centralom teh karakteristika: replicira sve informacije sa sustava i omogućava pristup korisnicima ovisno o pristupnim šiframa, min. 4.3” LCD dodirni zaslon, s tipkama za osnovne funkcije, konfigurabilni zaslon sa slikama, tekstom, ikonama i funkcijskim tipkama, napajanje 19-30 Vdc</t>
  </si>
  <si>
    <t>3</t>
  </si>
  <si>
    <t>Dobava i isporuka digitalnog dojavnika za vatrodojavnu centralu sljedećih tehničkih karakteristika: PSTN ili GSM/GPRS mreža, podržava slanje glasovne ili SMS poruke, podržava slanje digitalnog protokola (Contact ID, SIA, Ademco, itd.), najmanje 100 uvjeta, najmanje 100 prilagodljivih SMS poruka i glasovnih poruka (do 8 min), najmanje 15 telefonskih brojeva, podržane GSM mreže 2G: 850/900, 1800/1900 MHz, 3G: 800/850/900, 1900/2100 MHz, potrošnja 40-140mA@27.6 Vdc, sukladno prema EN 54-21 ili jednakovrijedno</t>
  </si>
  <si>
    <t>Digitalni dojavnik za vatrodojavnu centralu sljedećih tehničkih karakteristika: PSTN ili GSM/GPRS mreža,  podržava slanje glasovne ili SMS poruke, podržava slanje digitalnog protokola (Contact ID, SIA, Ademco, itd.), najmanje 100 uvjeta, najmanje 100 prilagodljivih SMS poruka i glasovnih poruka (do 8 min), najmanje 15 telefonskih brojeva, podržane GSM mreže 2G: 850/900, 1800/1900 MHz, 3G: 800/850/900, 1900/2100 MHz, potrošnja 40-140mA@27.6 Vdc, sukladno prema EN 54-21 ili jednakovrijedno</t>
  </si>
  <si>
    <t>4</t>
  </si>
  <si>
    <t>Dobava i isporuka vatrootpornog ormara za smještaj vatrodojavne centrale. Izrada od čeličnog pocinčanog lima, završna obrada plastifikacijom u boji RAL kataloga po specifikaciji naručitelja- ostakljena vrata izvedena su protupožarnim staklom u klasi F60, debljine 21cm- ugrađena protupožarna brava po DIN-18250 ili jednakovrijedno i cilindar sa tri ključa, dimenzije 90x90x35 cm +/- 5%.</t>
  </si>
  <si>
    <t>5</t>
  </si>
  <si>
    <t>Dobava i isporuka akumulatorskih baterija za rezervno napajanje sustava za dojavu požara. Napon 12 VDC, kapacitet 18 Ah.</t>
  </si>
  <si>
    <t>6</t>
  </si>
  <si>
    <t>Dobava i isporuka adresabilnog optičkog detektora sljedećih tehničkih karakteristika: automatsko adresiranje s centrale pomoću jedinstvenog serijskog broja, ugrađen izolator kratkog spoja, trobojna LED signalizacija: crveno za alarm; zeleno bljeskajuće za standby (opcija) i za identifikaciju nakon, ručne aktivacije sa centrale; žuto za problem (greška ili visoki nivo onečišćenja u optičkoj komori detektora), automatsko prepoznavanje prisutnosti paralelnog indikatora prorade detektora, kompenzacija „drifta“ (onečišćenja) optičkih senzora uzrokovana nečistoćom u optičkoj komori, potpuna dijagnostika: uvid u nivo onečišćenja optičke komore detektora i verifikacija realnih mjerenih vrijednosti, memorija vrijednosti dima i temperature izmjerenih 5 minuta prije posljednjeg alarma,  prespojni kontakt na podnožju osigurava kontinuitet ožičenja u slučaju skidanja detektora, detekcija širokog spektra čestica dima, optička komora novog dizajna osigurava visoku otpornost na lažne alarme pomoću zabrtvljenog dijela i zaštitne mrežice od 500μm za sprječavanje ulaska insekata i prašine, podesiv stupanj osjetljivosti na dim (0.08dB/m, 0.10dB/m, 0.12dB/m, 0.15dB/m) pomoću softvera centrale ili ručnog programatora, opremljen ne-resetabilnim brojačem alarma, napajanje 19-30Vdc, sukladno prema EN 54-7 i EN 54-17 ili jednakovrijedno</t>
  </si>
  <si>
    <t>Ddresabilni optički detektor sljedećih tehničkih karakteristika: automatsko adresiranje s centrale pomoću jedinstvenog serijskog broja, ugrađen izolator kratkog spoja, LED signalizacija, automatsko prepoznavanje prisutnosti paralelnog indikatora prorade detektora,  memorija vrijednosti dima i temperature izmjerenih 5 minuta prije posljednjeg alarma, prespojni kontakt na podnožju osigurava kontinuitet ožičenja u slučaju skidanja detektora, detekcija širokog spektra čestica dima, optička komora novog dizajna osigurava visoku otpornost na lažne alarme pomoću zabrtvljenog dijela i zaštitne mrežice, podesiv stupanj osjetljivosti na dim (0.08dB/m, 0.10dB/m, 0.12dB/m, 0.15dB/m +/- 35%), napajanje 19-30Vdc, potrošnja u mirovanju do 200 μA +/- 10%,  potrošnja u alarmu do 10mA +/- 10%, sukladno prema EN 54-7 i EN 54-17 ili jednaokvrijedno.</t>
  </si>
  <si>
    <t>7</t>
  </si>
  <si>
    <t>Adresabilni multikriterijski detektor sljedećih tehničkih karakteristika: automatsko adresiranje s centrale pomoću jedinstvenog serijskog broja, ugrađen izolator kratkog spoja, LED signalizacija, automatsko prepoznavanje prisutnosti paralelnog indikatora prorade detektora, potpuna dijagnostika: uvid u nivo onečišćenja optičke komore detektora i verifikacija realnih mjerenih vrijednosti, memorija vrijednosti dima i temperature izmjerenih 5 minuta prije posljednjeg alarma, prespojni kontakt na podnožju osigurava kontinuitet ožičenja u slučaju skidanja detektora, detekcija širokog spektra čestica dima, otpornost na lažne alarme pomoću zabrtvljenog dijela i zaštitne mrežice za sprječavanje ulaska insekata i prašine, podesiv stupanj osjetljivosti na dim (0.08dB/m, 0.10dB/m, 0.12dB/m, 0.15dB/m +/- 10%) pomoću softvera centrale ili ručnog programatora, 4 različita temperaturna moda rada, sa ili bez termodiferencijalne koponente, mogućnost gašenja optičke ili termičke komponente detekcije, opremljen ne-resetabilnim brojačem alarma,  napajanje 19-30Vdc, sukladno prema EN 54-5, EN 54-7 i EN 54-17 ili jednakovrijedno</t>
  </si>
  <si>
    <t>8</t>
  </si>
  <si>
    <t>Dobava i isporuka podnožja za adresabilne detektore. Mora biti opremljeno sa kontaktom (mostom) koji osigurava neprekinutost linije prilikom skidanja detektora.</t>
  </si>
  <si>
    <t>9</t>
  </si>
  <si>
    <t>Dobava i isporuka odstojnika za nadžbuknu montažu
za montažu ispod podnožja detektora na pozicijama gdje nema spuštenog stropa.</t>
  </si>
  <si>
    <t>10</t>
  </si>
  <si>
    <t>Dobava i isporuka adresabilnog resetabilnog ručnog javljača sljedećih tehničkih karakteristika: automatsko adresiranje s centrale pomoću jedinstvenog serijskog broja, ugrađen izolator kratkog spoja, resetabilni element, reset plastičnim ključem, crvene boje, upozoravajuća zastavica potvrđuje aktivaciju, trobojna LED signalizacija, crveno za alarm, zeleno za stand-by te žuto za grešku, bez razbijanja stakla, napajanje 19-30Vdc, potrošnja u mirovanju do 80uA, u alarmu do 5mA, LED signalizacija, sukladno prema EN 54-11 i EN 54-17 ili jednakovrijedno.</t>
  </si>
  <si>
    <t>Adresabilni resetabilni ručni javljač sljedećih tehničkih karakteristika: automatsko adresiranje s centrale pomoću jedinstvenog serijskog broja, ugrađen izolator kratkog spoja, resetabilni element, crvene boje, LED signalizacija, napajanje 19-30Vdc, sukladno prema EN 54-11 i EN 54-17 ili jednakovrijedno</t>
  </si>
  <si>
    <t>11</t>
  </si>
  <si>
    <t>Dobava i isporuka adresabilne sirene niske potrošnje za zidnu ugradnju sljedećih tehničkih karakteristika: napajana iz petlje, ugrađen izolator kratkog spoja petlje, automatsko adresiranje s centrale pomoću jedinstvenog serijskog broja, termoplastično kućište crvene boje, izbor najmanje 14 tonova (putem softvera centrale, DIP-SWITCH ili ručnog programatora), obavezna sinkronizacija s ostalim sirenama u sustavu, višebojna LED signalizacija stanja,  glasnoća 101 dB(A)@1m, napajanje 18-30Vdc, potrošnja u mirovanju do 200μA, potrošnja u alarmu od 1,4 do 5mA (ovisno o odabranom načinu rada), u zaštiti IP65, sukladno prema EN 54-3 i EN 54-17 ili jednakovrijedno.</t>
  </si>
  <si>
    <t>Adresabilna sirena niske potrošnje za zidnu ugradnju sljedećih tehničkih karakteristika: napajane iz petlje, automatsko adresiranje sa centrale pomoću jedinstvenog serijskog broja, termoplastično kućište crvene boje, izbor najmanje 14 tonova (putem softvera centrale, LED signalizacija stanja, glasnoća 101 dB(A)@1m, napajanje 18-30Vdc, u zaštiti IP65, sukladno prema EN 54-3 i EN 54-17 ili jednakovrijedno.</t>
  </si>
  <si>
    <t>Dobava i isporuka višekanalnog adresabilnog modula sljedećih tehničkih karakteristika: ugrađen izolator kratkog spoja, automatsko adresiranje s centrale pomoću jedinstvenog serijskog broja, najmanje 2 nadzirana ulaza,  najmanje 2 relejna izlazza mogućnosti preklapanja 230 Vac, do 5 A, 3 višebojne LED lampice za signalizaciju stanja, mogućnost nadzora napona na kontaktima releja (putem jumpera), mogućnost montaže izravno u elektro-ormar na DIN šinu, napajanje 19-30Vdc, potrošnja u mirovanju do 80uA, u alarmu do 10mA, sukladno prema EN 54-17 i EN 54-18 ili jednakovrijedno.</t>
  </si>
  <si>
    <t>Višekanalni adresabilni modul sljedećih tehničkih karakteristika: automatsko adresiranje s centrale pomoću jedinstvenog serijskog broja, najmanje 2 nadzirana ulaza,  najmanje 2 relejna izlaza mogućnosti preklapanja 230 Vac, do 5 A, LED lampice za signalizaciju stanja, napajanje 19-30Vdc, sukladno prema EN 54-17 i EN 54-18 ili jednakovrijedno</t>
  </si>
  <si>
    <t>Dobava i isporuka višekanalnog adresabilnog modula sljedećih tehničkih karakteristika: ugrađen izolator kratkog spoja, automatsko adresiranje s centrale pomoću jedinstvenog serijskog broja, najmanje 4 nadzirana ulaza (od kojih 2 mogu biti programirani za prihvat konvencionalne zone), najmanje 4 relejna izlaza (1A@30Vdc), 3 višebojne LED lampice za signalizaciju stanja,  napajanje 19-30Vdc, potrošnja u mirovanju do 80uA, u alarmu do 20mA, sukladno prema EN 54-17 i EN 54-18 ili jednakovrijedno.</t>
  </si>
  <si>
    <t>Višekanalni adresabilni modula sljedećih tehničkih karakteristika: automatsko adresiranje s centrale pomoću jedinstvenog serijskog broja, najmanje 4 nadzirana ulaza,  najmanje 4 relejna izlaza (1A@30Vdc), LED lampice za signalizaciju stanja, napajanje 19-30Vdc, sukladno prema EN 54-17 i EN 54-18 ili jednakovrijedno.</t>
  </si>
  <si>
    <t>Dobava i isporuka nadžbukne kutije za ulazno-izlazni modul dim.150x110 x 70mm ili sličnih.</t>
  </si>
  <si>
    <t>Konfiguracija jednog ulaznog ili izlaznog aktivnog elementa u aplikaciji integracije sustava.</t>
  </si>
  <si>
    <t>Dobava i isporuka knjige održavanja sustava za dojavu požara</t>
  </si>
  <si>
    <t>Montaža adresabilne vatrodojavne centrale: montaža adresabilne vatrodojavne centrale na zid s vijcima i tiplama s uvlačenjem kabela, montaža i spajanje akumulatora za vatrodojavnu centralu, spajanje adresabilne vatrodojavne centrale, skidanje izolacije s kabela i izvođenje ožičenja unutar vatrodojavne centrale, ugradnja svih kartica petlje i kartica proširenja.</t>
  </si>
  <si>
    <t>Montaža i spajanje izdvojenog panela</t>
  </si>
  <si>
    <t>Montaža podnožja i spajanje podnožja vatrodojavnog detektora na liniju</t>
  </si>
  <si>
    <t>Montaža javljača požara na podnožje i adresiranje detektora</t>
  </si>
  <si>
    <t>Montaža odstojnika</t>
  </si>
  <si>
    <t>Montaža i spajanje ručnog javljača požara i adresiranje</t>
  </si>
  <si>
    <t>Montaža i spajanje alarmne sirene</t>
  </si>
  <si>
    <t>Montaža vatrootpornog ormara na zid</t>
  </si>
  <si>
    <t>Programiranje telefonske dojave centrale za dojavu požara, programiranje telefonske dojave i spajanje na dojavni centar po izboru investitora sa zoningom.</t>
  </si>
  <si>
    <t>Puštanje sustava za dojavu požara i vatrodojavnih petlji u rad, uz provjeru petlji, pronalaženje eventualnih grešaka i njihovo ispravljanje, do pune funkcionalnosti svake petlje</t>
  </si>
  <si>
    <t>Programiranje adresabilne vatrodojavne centrale</t>
  </si>
  <si>
    <t>Dobava potrebnih oznaka i označavanje svih elemenata vatrodojavnog sustava prema blok-shemi</t>
  </si>
  <si>
    <t>Izrada protupožarnog brtvljenja na probojima između požarnih sektora sa atestiranim negorivim materijalima odgovarajuće klase vatrootpornosti i označavanje mjesta protupožarnog brtvljenja</t>
  </si>
  <si>
    <t>Izrada projekta izvedenog stanja sustava za dojavu požara u 3 tiskana primjerka te jednom primjeku u digitalnom obliku</t>
  </si>
  <si>
    <t>Prvo ispitivanje sustava koje vrši tvrtka ovlaštena od strane MUP RH, uključuje izdavanje uvjerenja o ispravnosti sustava</t>
  </si>
  <si>
    <t>Obuka korisnika za rukovanje sustavom dojave požara,  uključivo tiskane upute za rukovanje na hrvatskom jeziku (2 primjerka)</t>
  </si>
  <si>
    <r>
      <t>Dobava i polaganje instalacijskog kabela NHXH FE180/E30 3x2,5mm</t>
    </r>
    <r>
      <rPr>
        <vertAlign val="superscript"/>
        <sz val="10"/>
        <rFont val="Calibri"/>
        <family val="2"/>
        <scheme val="minor"/>
      </rPr>
      <t>2</t>
    </r>
    <r>
      <rPr>
        <sz val="10"/>
        <rFont val="Calibri"/>
        <family val="2"/>
        <scheme val="minor"/>
      </rPr>
      <t xml:space="preserve"> .</t>
    </r>
  </si>
  <si>
    <t>Dobava i polaganje vatrodojavnog kabela, krutih vodiča  JB-H(St)H 1x2x1 mm, crvene boje, samogasiva PVC izolacija, bezhalogeni, malodimni</t>
  </si>
  <si>
    <t>Dobava i polaganje rebraste CS cijevi fi 25 mm u stropu i/ili zidu</t>
  </si>
  <si>
    <t>Dobava i polaganje plastične kabelske kanalice dimenzija 20x17 mm, zajedno sa svim potrebnim spojnim i montažnim materijalom</t>
  </si>
  <si>
    <t>Dobava i polaganje plastične kabelske kanalice dimenzija 60x40 mm, zajedno sa svim potrebnim spojnim i montažnim materijalom</t>
  </si>
  <si>
    <t>SUSTAV ZA DOJAVU POŽARA:</t>
  </si>
  <si>
    <t>JAKA I SLABA STRUJA  I SUSTAV ZA DOJAVU POŽARA</t>
  </si>
  <si>
    <t>NAYY 4x150SM</t>
  </si>
  <si>
    <t xml:space="preserve"> JAKA I SLABA STRUJA I SUSTAV ZA DOJAVU POŽARA UKUPNO:</t>
  </si>
  <si>
    <r>
      <t>Dobava, montaža i spajanje stropnog nadgradnog senzora gibanja snaga do 500W, 230V, 50 Hz, kut detekcije 360</t>
    </r>
    <r>
      <rPr>
        <vertAlign val="superscript"/>
        <sz val="10"/>
        <rFont val="Calibri"/>
        <family val="2"/>
        <charset val="238"/>
        <scheme val="minor"/>
      </rPr>
      <t>o</t>
    </r>
    <r>
      <rPr>
        <sz val="10"/>
        <rFont val="Calibri"/>
        <family val="2"/>
        <charset val="238"/>
        <scheme val="minor"/>
      </rPr>
      <t>, doseg min. 6+6m, podešavanje vremena 8 sec - 30 min,  2-2000 lx. Stupanj zaštite IP54.</t>
    </r>
  </si>
  <si>
    <t xml:space="preserve">Dobava i isporuka vatrodojavne adresabilne kompaktne centrale sljedećih tehničkih karakteristika: umreživa, najmanje 2 vatrodojavne petlje, neproširivo, s automatskim očitavanjem i adresiranjem elemenata petlje, najmanje 240 elemenata u petlji, mogućnost podešavanja osjetljivosti svih javljača sa centrale u najmanje dva automatska režima (dnevni i noćni), metalno kućište s plastičnom prednjom pločom, integrirano 24V/4A napajanje i punjač za baterije od najmanje 1.2A, podržava najmanje 3 protokola petlje, najmanje 1 ethernet priključak za umrežavanje centrala, daljinsko programiranje, IP dojavu, BMS monitoring ili integraciju, podržava MODBUS TCP/IP i Bacnet protokol za integraciju, mogućnost povezivanja putem mreže na Cloud sustav za nadzor i održavanje sustava ili android/iOS aplikaciju, mini USB port za konfiguraciju preko računala, mogućnost ugradnje micro SD kartice za prikaz topografskih karti, spremanje i čitanje konfiguracija te spremanje zapisa događaja,  mogućnost videoverifikacije požarnih alarma uz dodatni modul proširenja, mogućnost povećanja nazivnog napona svake petlje, </t>
  </si>
  <si>
    <t>najmanje 1 RS485 port za izdvojene tipkovnice ili umrežavanje u HORNET+ (do 48 uređaja), najmanje 4 konfigurabilna I/O kanala za nadzirane naponske ulaze ili izlaze (1A @ 24Vdc), najmanje 1 konfigurabilni relejni izlaz 5A @ 30Vdc, automatska WalkTest funkcija za ispitivanje javljača, mogućnost povezivanja inteligentne nadzirane panik rasvjete u petlju,  4.3” LCD dodirni zaslon sa silikonskim tipkama za osnovne funkcije, najmanje 1000 programabilnih zona, 
najmanje 1000 programabilnih grupa za aktivacijsku logiku, zapis do najmanje 2000 posljednjih događaja,  mogućnost topološke dijagnostike instalacije petlje i pregled real-time vrijednosti elemenata putem zaslona centrale
- konfigurabilni zaslon sa slikama, tekstom, ikonama i funkcijskim tipkama
- sukladna prema EN 54-2, EN 54-4, EN 54-21 i EN 12094-1 ili jednakovrijednim normama</t>
  </si>
  <si>
    <t xml:space="preserve">Dobava i isporuka adresabilnog multikriterijskog detektora sljedećih tehničkih karakteristika: automatsko adresiranje s centrale pomoću jedinstvenog serijskog broja, ugrađen izolator kratkog spoja, trobojna LED signalizacija: crveno za alarm; zeleno bljeskajuće za standby (opcija) i za identifikaciju nakon ručne aktivacije sa centrale; žuto za problem (greška ili visoki nivo onečišćenja u optičkoj komori detektora), automatsko prepoznavanje prisutnosti paralelnog indikatora prorade detektora, kompenzacija „drifta“ (onečišćenja) optičkih senzora uzrokovana nečistoćom u optičkoj komori, potpuna dijagnostika: uvid u nivo onečišćenja optičke komore detektora i verifikacija realnih mjerenih vrijednosti, memorija vrijednosti dima i temperature izmjerenih 5 minuta prije posljednjeg alarma, prespojni kontakt na podnožju osigurava kontinuitet ožičenja u slučaju skidanja detektora, princip rada Tyndallov efekt (raspršenje svjetlosti), </t>
  </si>
  <si>
    <t>što omogućuje vrlo ranu detekciju i signalizaciju požara, detekcija širokog spektra čestica dima, optička komora novog dizajna osigurava visoku otpornost na lažne alarme pomoću zabrtvljenog dijela i zaštitne mrežice od 500μm za sprječavanje ulaska insekata i prašine, podesiv stupanj osjetljivosti na dim (0.08dB/m, 0.10dB/m, 0.12dB/m, 0.15dB/m) pomoću softvera centrale ili ručnog programatora, 4 različita temperaturna moda rada, sa ili bez termodiferencijalne koponente, mogućnost podešenja međusobne ovisnosti optičke i termičke komponente (OR, AND ili PLUS mod), mogućnost gašenja optičke ili termičke komponente detekcije, opremljen ne-resetabilnim brojačem alarma, napajanje 19-30Vdc, potrošnja u mirovanju do 200 μA, potrošnja u alarmu do 10mA, sukladno prema EN 54-5, EN 54-7 i EN 54-17 ili jednakovrijedno</t>
  </si>
  <si>
    <t xml:space="preserve">Oznaka poda P5 - staza i parkirališta  (sve prema detaljnim nacrtima list br. 18), kolno nosivi sloj, udio trave do 90 %, u slojevima:
- sloj nabijenog humusa unutar travne rešetke u dva sloja 4 cm 
vodopropusni sloj sitnog šljunka i pijeska (8-10cm) 4 cm
- geotekstil - filc - slojevi podloge obrađeni su u pripremnim i zemljanim radovima 
- mješavina pijeska i šljunka (min 32mm) ili drobljenog agregata 8 cm
- nabijeni tamponski sloj šljunka ili drobljenca (Me ≥100MPa - KOLNA NOSIVOST) 20 cm
- geotekstil - filc (200g/m2)
- nabijeno tlo (Me ≥100MPa - KOLNA NOSIVOST) </t>
  </si>
  <si>
    <r>
      <rPr>
        <u/>
        <sz val="10"/>
        <rFont val="Calibri"/>
        <family val="2"/>
        <charset val="238"/>
        <scheme val="minor"/>
      </rPr>
      <t>Cijevi, spojnice i fazonski komadi PE-100, PN 16</t>
    </r>
    <r>
      <rPr>
        <sz val="10"/>
        <rFont val="Calibri"/>
        <family val="2"/>
        <charset val="238"/>
        <scheme val="minor"/>
      </rPr>
      <t xml:space="preserve"> 
Dobava, doprema, istovar, polaganje u rov i montaža vodova za dovod hidrantske vode od priključnog okna do crpne stanice te priključka na hidrantsku mrežu. Cjevovodi su od polietilenskih cijevi visoke gustoće (PE100 - pehd cijevi za vodu), nazivnog tlaka PN16 / SDR11 prema normama: HRN EN 12201--2:2003 ili jednakovrijedna, ISO 4427:1996 ili jednakovijedna i DIN 8074:1999 ili jednakovrijedna. Cijevi su u kolutovima i palicama dužine 6 ili 12 m. Spajanje izvesti zavarivanjem i elektrofitinzima prema važećim propisima poštivajući preporuku proizvođača cijevi i spojeva. Jediničnom cijenom za cijevi obuhvaćen je sav potreban spojni materijal sa spojnicama. Povećano za 5-7%. Obračun po m' cijevi.
Posebno se obračunavaju fazonski komadi na lomovima i čvorovima. Obračun po komadu.
</t>
    </r>
    <r>
      <rPr>
        <sz val="10"/>
        <color indexed="8"/>
        <rFont val="Calibri"/>
        <family val="2"/>
        <charset val="238"/>
        <scheme val="minor"/>
      </rPr>
      <t>(Napomena: Niže navedeni promjer cijevi je vanjski promjer (DN) pa to treba uzeti u obzir pri odabiru cijevi prema nutarnjem proračunskom promjeru (Ø) u zagradi).</t>
    </r>
  </si>
  <si>
    <t>OPĆI UVJETI - JAKA I SLABA STRUJA I SUSTAV ZA DOJAVU POŽARA</t>
  </si>
  <si>
    <t>REKAPITULACIJA - JAKA I SLABA STRUJA I SUSTAV ZA DOJAVU POŽARA</t>
  </si>
  <si>
    <t>JAKA I SLABA STRUJA I SUSTAV ZA DOJAVU POŽARA</t>
  </si>
  <si>
    <t>I.6.20.</t>
  </si>
  <si>
    <t>I.6.21.</t>
  </si>
  <si>
    <t>I.6.22.</t>
  </si>
  <si>
    <t>I.6.23..</t>
  </si>
  <si>
    <t>I.6.24.</t>
  </si>
  <si>
    <t>I.6.25.</t>
  </si>
  <si>
    <t xml:space="preserve">Prema uputama konzervatora i po pregledu  uklanjanje nezdrave unutarnje žbuke sa zidova. Sva zdrava žbuka treba se sačuvati.
Žbuka se u  uklanja s površine zida lakim ručnim alatima pazeći pritom da se ne oštete elementi opeke i sljubnice, u stavku uračunati soboslikarsko-rest. radove poput popravaka žbuke, struganja, sanaciju pukotina i sl. Postupati prema uputama konzervatora. Površinu svoda treba detaljno očistiti žičanim četkama te ispuhati komprimiranim zrakom. Potom treba detaljno pregledati zidove radi postojanja eventualnih oštećenja odnosno pukotina,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uklonjene žbuke i očišćene površine zida.
</t>
  </si>
  <si>
    <t>I.8.13.</t>
  </si>
  <si>
    <t xml:space="preserve">a) krovni prozori
</t>
  </si>
  <si>
    <t>b) instalacijski prodori</t>
  </si>
  <si>
    <t>Djelomična rekonstrukcija postojećeg kosog krova s postoječim pokrovom iz biber crijepa na drvenoj potkonstrukciji. Predviđeno je uklanjanje dijela crijepa radi montaže krovnih prozora i prolaza instalacija (ventilacije, odzrake i sl).
Nakon postave prozora i vertikala instalacija predvidjeti zatvaranje prodora uz kompletno brtvljenje svim potrebnim sredstvima i uključujući i okapni lim.
Stavka uključuje skelu za radove na krovu.</t>
  </si>
  <si>
    <t>Restauracija i čišćenje postojećeg drvenog okvira u prizemlju, sve u dogovoru sa nadležnim konzervatorom. Okvir je potrebno stolarski tretirati - očistiti, eventualna oštećenja pokrpati (piljevinom i ljepilom), zaštititi antifungicidom. Sva sredstva koja se nanose na drvo moraju biti prozirna i ne smiju prekrivati teksturu drva, a završno lakiranje vršiti mat negorivim lakom. U stavci uključen sav potreban osnovni i pomoćni materijal i rad do potpune gotovosti.</t>
  </si>
  <si>
    <t>Stavke gdje su potrebna mišljenja nadležnog konzervatora, konzervatorsko restautorne sanacije</t>
  </si>
  <si>
    <t>kameni nagazi (110x29 cm)</t>
  </si>
  <si>
    <t>podest  (110x50 cm)</t>
  </si>
  <si>
    <t>kameni nagazi (110x32 cm)</t>
  </si>
  <si>
    <t>podest  (225x115 cm)</t>
  </si>
  <si>
    <t>podest  (225x135 cm)</t>
  </si>
  <si>
    <t>sve prema shemi</t>
  </si>
  <si>
    <t xml:space="preserve">Zamjena stakla unutarnjih prozorskih krila prozora. UNUTARNJA KRILA OSTAKLJENA SU DVOSLOJNIM LAMINIRANIM IZO STAKLOM 6+16+4 mm (6 + 16/argon + LowE 4 - gledano izvana prema unutra), PUNJENO ARGONOM, U SKLADU S ZAHTJEVOM NADLEŽNOG KONZERVATORSKOG ODJELA. Prema shemi FS4. U stavci uključen sav potreban osnovni i pomoćni materijal i rad do potpune gotovosti. </t>
  </si>
  <si>
    <t>I.25.1.1.</t>
  </si>
  <si>
    <t>I.25.1.2.</t>
  </si>
  <si>
    <t xml:space="preserve">Kompletna restauracija  gazišta stubišta, sve u dogovoru sa nadležnim konzervatorom. Gazišta je potrebno stolarski tretirati - očistiti, eventualna oštećenja pokrpati (piljevinom i ljepilom), zaštititi antifungicidom. Sva sredstva koja se nanose na drvo moraju biti prozirna i ne smiju prekrivati teksturu drva, a završno lakiranje vršiti mat negorivim lakom , u tri sloja. Lak otporan na pojačano habanje. U stavci uključen sav potreban osnovni i pomoćni materijal i rad do potpune gotovosti.
</t>
  </si>
  <si>
    <t>Izrada i montaža novih gazišta stubišta, sve u dogovoru sa nadležnim konzervatorom. Gazišta je potrebno stolarski tretirati - očistiti, eventualna oštećenja pokrpati (piljevinom i ljepilom), zaštititi antifungicidom. Sva sredstva koja se nanose na drvo moraju biti prozirna i ne smiju prekrivati teksturu drva, a završno lakiranje vršiti mat negorivim lakom, u tri sloja. Lak otporan na pojačano habanje. U stavci uključen sav potreban osnovni i pomoćni materijal i rad do potpune gotovosti.</t>
  </si>
  <si>
    <t>j) kompletna sanacije ograde u ulaznom holu, nedostajuće balustrade ograde potrebno je nadopuniti izradom replika prema postojećem uzorku</t>
  </si>
  <si>
    <t>k) kompletna restauratorna sanacija ograde stubišta (sanacija postojećih elemenata ograde i nadomještanje stupića balustrade i horizontalnih elemenata rukohvata na cijeloj ogradi kata - sve prema postojećim detaljima ograde)</t>
  </si>
  <si>
    <t>Konzervatorsko restauratorska  sanacija niže navedenih dekorativnih elemenata koja  koja se izvodi na vanjskoj  i unutarnjoj strani dvorca :
• izrada fotodokumentacije
• kontrola postojećih otisaka i uzimanje otiska profilacije  za elemente ukoliko otisci ne postoje ili nisu istovjetni sa postojećim dekorativnim elementima
• otucanje oštećenih dijelova žbuke
• zamjena oštećenih opeka kao i umetanje opeke gdje nedostaje 
• krpanje profilacije mortom sa dodatkom plastifikatora – mort za restauratorske radove
• impregnacija
• završno bojenje bojom za vanjske radove na podlozi opeka i  mort u tonu i kvaliteti po izboru  konzervatorskog nadzora
• sanacija i restauracija oslika na unutarnjim zidovima i stropovima u tonu i kvaliteti po izboru  konzervatorskog nadzora; odabir metode prezentacije po izboru nadležnog konzervatora</t>
  </si>
  <si>
    <t xml:space="preserve">Zamjena stakla unutarnjih prozorskih krila prozora. UNUTARNJA KRILA OSTAKLITI DVOSLOJNIM LAMINIRANIM IZO STAKLOM 6+16+4 mm (6 + 16/argon + LowE 4 - gledano izvana prema unutra), PUNJENO ARGONOM, U SKLADU S ZAHTJEVOM NADLEŽNOG KONZERVATORSKOG ODJELA. Prema shemi FS3. U stavci uključen sav potreban osnovni i pomoćni materijal i rad do potpune gotovosti. </t>
  </si>
  <si>
    <t>Prije početka radova potrebno je obavijestiti nadležnog konzervatora radi detaljne upute o postupanju u izvođenju.</t>
  </si>
  <si>
    <t>I.22.6.</t>
  </si>
  <si>
    <r>
      <rPr>
        <b/>
        <sz val="10"/>
        <rFont val="Calibri"/>
        <family val="2"/>
        <scheme val="minor"/>
      </rPr>
      <t>Konzervatorsko restautorna sanacija</t>
    </r>
    <r>
      <rPr>
        <sz val="10"/>
        <rFont val="Calibri"/>
        <family val="2"/>
        <charset val="238"/>
        <scheme val="minor"/>
      </rPr>
      <t xml:space="preserve"> starih postojećih  keramičkih pločica. Stavka uključuje izradu novi nedostajućih  elementa prema uzorku postojećeg. U stavci uključen sav potreban osnovni i pomoćni materijal i rad do potpune gotovosti. Sanaciju izvoditi  po uputama nadležnog konzervatora.</t>
    </r>
  </si>
  <si>
    <r>
      <rPr>
        <b/>
        <sz val="10"/>
        <rFont val="Calibri"/>
        <family val="2"/>
        <scheme val="minor"/>
      </rPr>
      <t xml:space="preserve">Konzervatorsko restautorna sanacija starih postojećih  keramitnih pločica. </t>
    </r>
    <r>
      <rPr>
        <sz val="10"/>
        <rFont val="Calibri"/>
        <family val="2"/>
        <scheme val="minor"/>
      </rPr>
      <t>Stavka uključuje izradu novi nedostajućih  elementa prema uzorku postojećeg. U stavci uključen sav potreban osnovni i pomoćni materijal i rad do potpune gotovosti. Sanaciju izvoditi  po uputama nadležnog konzervatora.</t>
    </r>
  </si>
  <si>
    <t xml:space="preserve">Sanacija  žbuke zidova, stropova i svodova na kojima su oslici.
Žbuka se sanira podljepljivanjem i opšivanjem prema uputama konzervatora.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t>
  </si>
  <si>
    <t xml:space="preserve">Obratiti pažnju na potrebu ugradnje </t>
  </si>
  <si>
    <t xml:space="preserve"> transferiranog stropnog oslika (rozeta) u rubnoj </t>
  </si>
  <si>
    <t xml:space="preserve">katnoj prostoriji glavnog krila. </t>
  </si>
  <si>
    <t>Prije žbukanja potrebno je ugraditi</t>
  </si>
  <si>
    <t xml:space="preserve"> prefabricirane arhitektonske dekorativne </t>
  </si>
  <si>
    <t xml:space="preserve"> elemenate koji su pohranjeni na Akademiji.</t>
  </si>
  <si>
    <t>I.21.4.a.</t>
  </si>
  <si>
    <t>Opcija:</t>
  </si>
  <si>
    <t>Popločenje poda u podrumskoj etaži sa tavelama .</t>
  </si>
  <si>
    <t>Tavele se polažu Ijepljenjem s otvorenom reškom širine 2 mm zapunjenom masom za fugiranje u boji materijala. Pravilne reške postići postavom na križaste odstojnike.</t>
  </si>
  <si>
    <t>Dobava potrebnog materijala te izvedba opločenja poda sa tavelama “A“ kvalitete, debljina 25 mm, veličine prema odabiru konzervatora, mat završna obrada, protukliznost R10.</t>
  </si>
  <si>
    <t xml:space="preserve">Dobava, nabava i izvođenje hidraulične vapnene žbuke , koja se nanosi na zidovima na kojima nisu bili oslici, na osnovi prirodnog hidrauličnog vapna (NHL5) u minimalnoj debljini sloja od 20mm. </t>
  </si>
  <si>
    <t xml:space="preserve"> Prije žbukanja pročelja potrebno je ugraditi prethodno napravljene dekorativne elemente.  Nova vapnena žbuka se izvodi sa spojem na sačuvanu povijesnu žbuku bez vidljivog prijelaza u završnom sloju, koji se ručno završava u formi povijesne žbuke (ne pod letvu).</t>
  </si>
  <si>
    <t>I.6.19.2.</t>
  </si>
  <si>
    <t>I.6.19.1.</t>
  </si>
  <si>
    <t>Konzervatorsko restauratorska  sanacija niže navedenih dekorativnih elemenata koja  koja se izvodi u interijeru dvorca:
• izrada fotodokumentacije
• kontrola postojećih otisaka i uzimanje otiska profilacije  za elemente ukoliko otisci ne postoje ili nisu istovjetni sa postojećim dekorativnim elementima
• otucanje oštećenih dijelova žbuke
• zamjena oštećenih opeka kao i umetanje opeke gdje nedostaje 
• krpanje profilacije mortom sa dodatkom plastifikatora – mort za restauratorske radove
• impregnacija
• završno bojenje bojom za vanjske radove na podlozi opeka i  mort u tonu i kvaliteti po izboru  konzervatorskog nadzora
• sanacija i restauracija oslika na unutarnjim zidovima i stropovima u tonu i kvaliteti po izboru  konzervatorskog nadzora; odabir metode prezentacije po izboru nadležnog konzervatora</t>
  </si>
  <si>
    <r>
      <t xml:space="preserve">Na katu se izvode novi slojevi stropa s završnom plohom od višenamjenske izolacijske (kombi) ploče na koju je potrebno ugraditi originalne sačuvane dijelove oslika sa žbukom te po kojima se mogu izraditi oslikane replike stropova na katu, kako i prema postojećom izrađenom elaboratu  prije skidanja stropova. (Višenamjenske izolacijske (kombi) ploče obrađene su u izdvojenoj stavci)
</t>
    </r>
    <r>
      <rPr>
        <b/>
        <sz val="10"/>
        <color rgb="FF000000"/>
        <rFont val="Calibri"/>
        <family val="2"/>
        <scheme val="minor"/>
      </rPr>
      <t>Stavke a) i b) uključuju čišćenje, konsolidaciju, podljepljivanje žbuke, oslika, retuš i sl., te sve ostale radnje prema uputama konzervatora.</t>
    </r>
    <r>
      <rPr>
        <sz val="10"/>
        <color indexed="8"/>
        <rFont val="Calibri"/>
        <family val="2"/>
        <charset val="238"/>
        <scheme val="minor"/>
      </rPr>
      <t xml:space="preserve"> 
</t>
    </r>
    <r>
      <rPr>
        <b/>
        <sz val="10"/>
        <color rgb="FF000000"/>
        <rFont val="Calibri"/>
        <family val="2"/>
        <scheme val="minor"/>
      </rPr>
      <t>Konzervatorski nadzor će prije izvođenja radova dati uputu o količinama i pozicijama oslika baroknog  razdoblja.</t>
    </r>
  </si>
  <si>
    <t xml:space="preserve">Restauratorske metode koje će biti primijenjene   na postojećem zidnom osliku i na transferiranom  osliku koji će se ugraditi na strop su konsolidacija  retuš, rekonstrukcija  </t>
  </si>
  <si>
    <t>a) restauracija i sanacija oslika na zidovima</t>
  </si>
  <si>
    <t>b) Restauratorska metoda - rekonstrukcija oslika na stropovima</t>
  </si>
  <si>
    <t>Pregled i sanacija gazišta glavnog stubišta in situ.  Gazišta koja se saniraju potrebno je stolarski tretirati - očistiti, eventualna oštećenja pokrpati (piljevinom i ljepilom), zaštititi antifungicidom. Sva sredstva koja se nanose na drvo moraju biti prozirna i ne smiju prekrivati teksturu drva, a završno lakiranje vršiti mat  lakom. Ukoliko je potrebno zamjeniti novo gazište po nalogu konzrvatora, bitno je da ona budu u svemu istovjetna s postojećim gazištima, tj. da se izvedu kao njihova replika. Nova gazišta je potrebno zaštititi na isti način kao i postojeća.  U stavci uključen sav potreban osnovni i pomoćni materijal i rad do potpune gotovosti.</t>
  </si>
  <si>
    <r>
      <t xml:space="preserve">Iskop rova
</t>
    </r>
    <r>
      <rPr>
        <sz val="10"/>
        <rFont val="Calibri"/>
        <family val="2"/>
        <charset val="238"/>
        <scheme val="minor"/>
      </rPr>
      <t>Strojno-ručni iskop u terenu B i C kategorije, prema detalju</t>
    </r>
    <r>
      <rPr>
        <sz val="10"/>
        <color rgb="FFFF0000"/>
        <rFont val="Calibri"/>
        <family val="2"/>
        <charset val="238"/>
        <scheme val="minor"/>
      </rPr>
      <t>.</t>
    </r>
    <r>
      <rPr>
        <sz val="10"/>
        <rFont val="Calibri"/>
        <family val="2"/>
        <charset val="238"/>
        <scheme val="minor"/>
      </rPr>
      <t xml:space="preserve"> Stavka uključuje i čišćenje od obrušenog materijala. Iskopani materijal privremeno odložiti 1,0 m do ruba rova i višak odvoziti na odlagalište (deponij). Stavkom su obuhvaćeni troškovi eventualnog podupiranja rova kao i rad u mokrom. Jedinična cijena stavke uključuje sav potreban rad i strojeve za kompletnu izvedbu iskopa. Obračun po m3 iskopanog materijala u sraslom stanju, u idealnom profilu.</t>
    </r>
  </si>
  <si>
    <t>IMPLEMENTACIJA DNSH NAČELA</t>
  </si>
  <si>
    <t>DNSH načelo tijekom izvođenja radova, za sve grupe radova, mora biti implementirano na 3 razine:</t>
  </si>
  <si>
    <t xml:space="preserve">Pri izvođenju radova: </t>
  </si>
  <si>
    <t xml:space="preserve">Gospodarski subjekti koji provode obnovu moraju ograničiti stvaranje otpada u procesu gradnje i rušenja u skladu s EU protokolom o gospodarenju otpadom od građenja i rušenja; </t>
  </si>
  <si>
    <t>Izvođač je pri izvođenju radova dužan podržavati kružnost, pozivajući se na ISO 20887 ili drugi standard za procjenu rastavljivosti ili prilagodljivosti zgrada, te demonstrirati učinkovitost u pogledu resursa, prilagodljivost, fleksibilnost i rastavljivost kako bi se omogućila ponovna upotreba i recikliranje.</t>
  </si>
  <si>
    <t>Izvođač mora osigurati dokaz da građevinski dijelovi i materijali korišteni u zgradi koji mogu doći u kontakt sa korisnicima i djelatnicima emitiraju manje od 0,06 mg formaldehida po m3 materijala ili komponente i manje od 0,001 mg kategorija 1A i 1B kancerogenih hlapljivih organskih spojeve po m3 materijala ili komponente, nakon ispitivanja u skladu s CEN / TS 16516 i ISO 16000-3 ili drugim usporedivim standardiziranim uvjetima ispitivanja i metodom određivanja.</t>
  </si>
  <si>
    <t>Izvođač je dužan osigurati da građevinski dijelovi i materijali koji se koriste ne sadrže azbest niti tvari koje izazivaju veliku zabrinutost, kako je utvrđeno na temelju popisa tvari za koje je potrebno odobrenje iz Priloga XIV. Uredbi (EZ) br. 1907/2006 i za to je dužan osigurati dokaz;</t>
  </si>
  <si>
    <t>Izvođač je dužan ugraditi visokoučinkovite uređaje i opremu usklađene s ekološkim dizajnom, tj. u skladu s Direktivom Europskog parlamenta i Vijeća od 21. listopada 2009. o uspostavi okvira za utvrđivanje zahtjeva za ekološki dizajn proizvoda koji koriste energiju (Direktiva 2009/125/CE) i relevantnim provedbenim propisima.</t>
  </si>
  <si>
    <t xml:space="preserve">moraju koristiti građevinski materijali/dijelovi koji ne sadrže azbeste niti štetne tvari. Također mora se osigurati da materijali/dijelovi koji mogu doći u kontakt s korisnicima emitiraju manje od maksimalne propisane količine štetnih spojeva; </t>
  </si>
  <si>
    <t>Tijekom izvođenja radova MORAJU SE poduzimati   mjere kojima se onečišćenje zraka, tla i podzemnih voda te buka svode na najmanju mjeru: izvođenje radova u dnevnom razdoblju, svi rastresiti materijali će biti sklonjeni kako bi se spriječilo rasipanje tijekom kiše i vjetra, a sva uklanjanja i demontaže vršiti će se tehnikom koja sprečava širenje prašine i štetnih tvari na susjedne površine te će se , kada bude potrebno koristiti zaštitne ograde; </t>
  </si>
  <si>
    <t>Vodeni element na sjevernom rubu obuhvata sve prema detaljnim nacrtima, listovi br. 27., 28., 29. i 30.</t>
  </si>
  <si>
    <t>Garažno-parkirališna mjesta izvode se kao montažni, prethodno fabricirani elementi koji se donose i ugrađuju na prethodno pripremljene temelje (vijci za temeljenje) koji su obuhvaćeni pripremnim radovima i montiraju do pune uporabne gotovosti. Sve prema detaljnim nacrtima (list br. 31. i 32.)</t>
  </si>
  <si>
    <t xml:space="preserve">Izrada i dobava i postava natpisne ploče sa podacima o građevini, investitoru, projektatntu, nadzoru i izvođaču. Obavezno izraditi i dodatnu ploču s oznakama vidljivosti (EU next generation)
 Obračun po komadu. </t>
  </si>
  <si>
    <t>Uklanjanje žbuke bez oslika sa  stropova prizemlja i kata. Sva zdrava žbuka treba se sačuvati.
Žbuka se uklanja ukoliko je dotrajala s površine stropa lakim ručnim alatima pazeći pritom da se ne oštete elementi opeke i sljubnice. Postupati prema uputama konzervatora. Površinu svoda treba detaljno očistiti žičanim četkama te ispuhati komprimiranim zrakom. Potom treba detaljno pregledati svodove radi postojanja eventualnih oštećenja odnosno pukotina,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uklonjene žbuke i očišćene površine svoda.</t>
  </si>
  <si>
    <t>Za poboljšanje prijanjanja, vezanja i reguliranje upojnosti podloge, potrebno je nanijeti vapneni špric na osnovi prirodnog hidrauličnog vapna (NHL5 prema EN 459-1 ili jednakovrijedno), s prekrivanjem površine od 100 %, granulacije 0-4mm, suhe gustoće materijala, 1637 kg/m³, paropropusnosti 12-15, koeficijenta toplinske provodljivosti 0,82 W/mK, pH-vrijednosti 13, tlačne čvrstoće 2,5 N/mm², čvrstoće pri savijanju ≤ 1 N/mm², prionjivosti ≥ 0,08  N/mm², E-modula oko 5.000 N/mm², hidraulično-vapneni špric mort ili jednakovrijedan proizvod. Slabo nosive, pješčane podloge mogu se osvježiti odnosno učvrstiti vapnenom vodom ili silikatnim dubinskim predpremazom. Vapneni špric nanosi se punoplošno, sa 100% pokrivanja te prije bilo kakvih daljnjih radova vapneni špric mora biti suh (zaštititi od prebrzog isušivanja). Vrijeme sušenja min. 1 dan.</t>
  </si>
  <si>
    <t>Nanosimo paropropusnu podložnu vapnenu žbuku na osnovi prirodnog hidrauličnog vapna (NHL5 prema EN 459-1 ili jednakovrijedno), s prekrivanjem površine od 100 %, granulacije 0-4mm, suhe gustoće materijala, 1.827 kg/m³, paropropusnosti 12-15, koeficijenta toplinske provodljivosti 1,21 W/mK, pH-vrijednosti 13, tlačne čvrstoće 2,0 N/mm², čvrstoće pri savijanju ≤ 0,6 N/mm², prionjivosti ≥ 0,08  N/mm², E-modula oko 5.500 N/mm²,  hidraulično-vapnene podložne žbuke ili jednakovrijedan proizvod.Vrijeme sušenja 1 dan. Vapnene žbuke ugrađuje se u nekoliko slojeva. Površine je potrebno min. 3 dana držati mat vlažnima. Slijedeći sloj žbuke moguće je nanijeti slijedeći dan, ukoliko je podloga dvoljno suha. Presuhe podloge potrebno je predhodno navlažiti. Ukoliko se ne želi postići fini završni sloje, površinu je
moguće poravnati drvenom letvom ili ju je moguće obraditi zidarskom žlicom. Pritome zadnji sloj žbuke mora iznositi min. 10 mm.</t>
  </si>
  <si>
    <t xml:space="preserve">Sanacija stare dobro vezane povijesne žbuke zidova, stropova i svodova.
Žbuka se sanira podljepljivanjem i opšivanjem prema uputama konzervatora. Uključivo potrebna skela prema važećem Zakonu o zaštiti na radu i vezanim pravilnicima i u svemu kako je opisano u općim tehničkim uvjetima. U cijeni odvoz i zbrinjavanje otpada. U cijenu treba uračunati sav rad, materijal, alate i strojeve potrebne za potpuno dovršenje stavke. Obračun je po m2 </t>
  </si>
  <si>
    <t>I.2.19.1.</t>
  </si>
  <si>
    <t>I.2.19.2.</t>
  </si>
  <si>
    <t>Dobava i ugradnja mase na bazi silana za prekid kapilarne vlage (relativne gustoće 0.92 kg/L, pH = 8) sa WTA Certifikatom ili jednakovrijednim (WTA - znanstveno-tehničku radnu grupu za očuvanje građevinskih objekata i njegu spomenika). Proizvod  se ugrađuje jednostrano u izbušene otvore Ø12mm (za zidove debljine do 130cm), odnosno otvore Ø20mm (za zidove debljine veće od 200cm - kod jednostranog bušenja), za razmaku 12cm, u jednoj ravnini sljubnica. Nakon utiskivanja mase na bazi silana otvori se zatvore sa gumenim čepovima ili mortom. Nakon perioda migracije silana (7-10 dana), završno se otvori zatvaraju sa epoksidnim / poliesterskim ljepilom / mortom. Radove izvesti prema uputama proizvođača materijala. Obračun po m1 površine zida.</t>
  </si>
  <si>
    <t>Dobava i montaža nadgradnog umivaonika u boji, bez otvora za slavinu i bez preljeva. Boja po uputi potvrda RAL-a ili jednakovrijedno od odgovorne osobe (konzervatora). Maksimalna dimenzija umivaonika 450x450x15cm. Izvedba iz materijala otpornog na termalne šokove, mehaničke udarce i kemijska sredstva (prirodni mineral aluminij-tri-hidrat u prahu povezan 
akrilno-modificrianom poliesterskom smolom i obojan prirodnim pigmentom). U  stavku uključiti sav rad i materijal te sitni pričvrsni potrošni i brtveni pribor.</t>
  </si>
  <si>
    <t xml:space="preserve">Dobava i montaža konzolnog umivaonika u boji, s otvorom za slavinu i preljevom. Boja po uputi potvrda RAL-a ili jednakovrijedno od odgovorne osobe (konzervatora). Izvedba iz materijala otpornog na termalne šokove, mehaničke udarce i kemijska sredstva (prirodni mineral aluminij-tri-hidrat u prahu povezan 
akrilno-modificrianom poliesterskom smolom i obojan prirodnim pigmentom). Maksimalna dimenzija umivaonika 400x400x15cm.U  stavku uključiti sav rad i materijal te sitni pričvrsni potrošni i brtveni pribor. </t>
  </si>
  <si>
    <t>Dobava i montaža konzolnog umivaonika u boji, s otvorom za slavinu i preljevom. Boja po uputi potvrda RAL-a ili jednakovrijedno od odgovorne osobe (konzervatora). Izvedba iz materijala otpornog na termalne šokove, mehaničke udarce i kemijska sredstva (prirodni mineral aluminij-tri-hidrat u prahu povezan 
akrilno-modificrianom poliesterskom smolom i obojan prirodnim pigmentom). Maksimalna dimenzija umivaonika 400x350x15cm. U  stavku uključiti sav rad i materijal te sitni pričvrsni potrošni i brtveni pribor.</t>
  </si>
  <si>
    <t>Dobava i montaža konzolnog kutnog umivaonika u boji, s otvorom za slavinu i Boja po uputi potvrda RAL-a ili jednakovrijedno od odgovorne osobe (konzervatora). Izvedba iz materijala otpornog na termalne šokove, mehaničke udarce i kemijska sredstva (prirodni mineral aluminij-tri-hidrat u prahu povezan 
akrilno-modificrianom poliesterskom smolom i obojan prirodnim pigmentom). Maksimalna dimenzija umivaonika 560x340x15cm. U  stavku uključiti sav rad i materijal te sitni pričvrsni potrošni i brtveni pribor.</t>
  </si>
  <si>
    <t>U cijenu uključeno temeljno i završno bojanje svih površina u boji s metaliziranim efektom po RAL karti - RAL 9010 ili jednakovrijedno, obavezna potvrda odgovorne osobe (konzervatora).</t>
  </si>
  <si>
    <t>U cijenu uključeno temeljno i završno bojanje svih površina u boji s metaliziranim efektom po RAL karti - RAL 9010 ili jednakovrijedno, obavezna potvrda odgovorne osobe (glavnog konzervatora).</t>
  </si>
  <si>
    <t>Boja po odobrenju nadležnog konzervatora</t>
  </si>
  <si>
    <t xml:space="preserve">Boju pločica odobrava nadležni konzervator, a završno je pločica obrađena poliranjem. Zahtijeva se visoka otpornost na kemikalije i deterdžente. </t>
  </si>
  <si>
    <t>Boja i vrsta  po odobrenju nadležnog konzervatora</t>
  </si>
  <si>
    <t>Daske su u boji po odobrenju nadležnog konzervatora, a moraju biti istovjetne kao postojeće, od istog materijala.  U cijeni dobava, postava, vezni materijal, te doprema  na gradilište.</t>
  </si>
  <si>
    <r>
      <rPr>
        <b/>
        <sz val="10"/>
        <rFont val="Calibri"/>
        <family val="2"/>
        <scheme val="minor"/>
      </rPr>
      <t>Restauratorski radovi</t>
    </r>
    <r>
      <rPr>
        <sz val="10"/>
        <rFont val="Calibri"/>
        <family val="2"/>
        <scheme val="minor"/>
      </rPr>
      <t xml:space="preserve"> sanacije postoječih vanjskih kamenih okvira, širine cca 16 cm, oko prozora od kamena u zatečenom, oko podrumskih prozora. Stavka uključuje sav potreban dodatni materijal za montažu, u boji po odobrenju nadležnog konzervatora. Uključen sav materijal i rad do potpune funkcionalnosti.</t>
    </r>
  </si>
  <si>
    <t>Dobava i postava vanjskih kamenih okvira, širine cca 16 cm, oko prozora od kamena istovjetnog zatečenom stanju, dimenzije prema postojećem kamenom okviru, oko podrumskih prozora. Stavka uključuje sav potreban dodatni materijal za montažu, u boji po odobrenju nadležnog konzervatora. Uključen sav materijal i rad do potpune funkcionalnosti.</t>
  </si>
  <si>
    <t>Dobava i postava kamenih gazišta od sitnozrnog granita I. klase gazišta i podesta (podrum - prizemlje; 1. kat - tavan). Stavka uključuje sav potreban dodatni materijal za montažu, u boji po odobrenju nadležnog konzervatora. Kamene nagaze i podest prilagoditi radionici čelika. Uključen sav materijal i rad do potpune funkcijonalnosti.</t>
  </si>
  <si>
    <t>Izrada i montaža  parapetne maske za ventilokonvektore  iz corten čeličnih perforiranih ploča debljine 2mm, S355J0WP. 
1.8945 prema EN 10025 ili jednakovrijedno, toplovaljan prema EN 10051 ili jednakovrijedno. Predvidjeti kompletnu podkonstrukciju iz pravokutnih čeličnih profila 50x50x3mm na osnom razmaku cca 150cm. Kvadratične perforacije.Maska je dimenzije 30 *100 cm. U stavku uključiti sav rad i materijal i pričvrsni pribor.</t>
  </si>
  <si>
    <r>
      <t xml:space="preserve">PVC drenažne cijevi i fazonski-spojni komadi omotani geotekstilom.
</t>
    </r>
    <r>
      <rPr>
        <sz val="10"/>
        <rFont val="Calibri"/>
        <family val="2"/>
        <charset val="238"/>
        <scheme val="minor"/>
      </rPr>
      <t xml:space="preserve">Nabava, doprema i ugradba </t>
    </r>
    <r>
      <rPr>
        <sz val="10"/>
        <color rgb="FF000000"/>
        <rFont val="Calibri"/>
        <family val="2"/>
        <charset val="238"/>
        <scheme val="minor"/>
      </rPr>
      <t>cijevi iz PVC-a za izvedbu drenažnog tunelskog voda u terenu, uključivo međusobno spajanje. Duljina cijevi je 6m. Montažu izvesti prema važećim propisima poštivajući preporuku proizvođača.
( TUNELSKA DRENAŽNA CIJEV OD PVC-U ). Cijevi omotati GEOTEKSTILOM - nabava, doprema i ugradba. Omotavanje drenažnih cijevi s netkanim geotekstilom izvesti po cijelom oplošju (po čitavoj dužini). Geotekstil rastegnuti po posteljici prije polaganja cijevi i onda omotati oko njih. 
Količina uključuje 5% tehnološkog dodatka.</t>
    </r>
  </si>
  <si>
    <r>
      <rPr>
        <b/>
        <sz val="10"/>
        <rFont val="Calibri"/>
        <family val="2"/>
        <charset val="238"/>
        <scheme val="minor"/>
      </rPr>
      <t>Dobava, prijenos i montaža Akrilnih tuš kada</t>
    </r>
    <r>
      <rPr>
        <sz val="10"/>
        <rFont val="Calibri"/>
        <family val="2"/>
        <charset val="238"/>
        <scheme val="minor"/>
      </rPr>
      <t xml:space="preserve">
</t>
    </r>
    <r>
      <rPr>
        <u/>
        <sz val="10"/>
        <rFont val="Calibri"/>
        <family val="2"/>
        <charset val="238"/>
        <scheme val="minor"/>
      </rPr>
      <t xml:space="preserve">Opis:
</t>
    </r>
    <r>
      <rPr>
        <sz val="10"/>
        <rFont val="Calibri"/>
        <family val="2"/>
        <charset val="238"/>
        <scheme val="minor"/>
      </rPr>
      <t>dimenzije: prema opisu
dubina: 30 mm
materijal: akril
promjer sifona: 90 mm
preporučeni instalacijski materijal:
univerzalna tuš kada 900 x 900) i
zidni držači za tuš posude ili
montažni okvir 
brtvljenje rubaeporučeni instalacijski set 
preporučeni instalacijski set</t>
    </r>
    <r>
      <rPr>
        <u/>
        <sz val="10"/>
        <rFont val="Calibri"/>
        <family val="2"/>
        <charset val="238"/>
        <scheme val="minor"/>
      </rPr>
      <t xml:space="preserve">
</t>
    </r>
    <r>
      <rPr>
        <sz val="10"/>
        <rFont val="Calibri"/>
        <family val="2"/>
        <charset val="238"/>
        <scheme val="minor"/>
      </rPr>
      <t>Sve kompletno montirano i ispitano na ispravnost funkcioniranja.</t>
    </r>
  </si>
  <si>
    <r>
      <t xml:space="preserve">Armature - zasuni i ventili
</t>
    </r>
    <r>
      <rPr>
        <sz val="10"/>
        <rFont val="Calibri"/>
        <family val="2"/>
        <charset val="238"/>
        <scheme val="minor"/>
      </rPr>
      <t>Dobava, doprema, istovar i montaža armatura od polietilenskih cijevi visoke gustoće (PE100 - pehd cijevi za vodu), nazivnog tlaka PN16 / SDR11, prema standardima HRN, EN, DIN ili jednakovrijedno (priložiti ateste domaćeg instituta).
Ventili su otporni na utjecaj morske vode.
Uključuje elektrospojnice i ostali pribor potreban za ugradnju.
Obračun po komadu komplet ugrađenog ventila.</t>
    </r>
  </si>
  <si>
    <r>
      <t xml:space="preserve">Armature - zasuni i ventili
</t>
    </r>
    <r>
      <rPr>
        <sz val="10"/>
        <rFont val="Calibri"/>
        <family val="2"/>
        <charset val="238"/>
        <scheme val="minor"/>
      </rPr>
      <t>Dobava, doprema, istovar i montaža armatura PN16, nodularnog lijeva DN 100, prema standardima HRN, EN, DIN  ili jednakovrijedno  (priložiti ateste domaćeg instituta ili jednakovrijedne).
Uz ponudu obavezno dostaviti:
a) Certifikat ovlaštenog tijala ili Izjavu o ispravnosti, kakvoći i porijeklu materijala, 
b) Analitičko izvješće Zavoda za javno zdravstvo ili drugog ovlaštenog laboratorija o zdravstvenoj ispravnosti materijala- robe koje dolaze u neposredni dodir s vodom. 
Uz ponudu obavezno dostaviti tehničku dokumentaciju iz koje je vidljivo da su zadovoljeni gore navedeni uvjeti.</t>
    </r>
  </si>
  <si>
    <r>
      <t xml:space="preserve">Nadzemni hidrant – INOX izvedba
</t>
    </r>
    <r>
      <rPr>
        <sz val="10"/>
        <rFont val="Calibri"/>
        <family val="2"/>
        <charset val="238"/>
        <scheme val="minor"/>
      </rPr>
      <t xml:space="preserve">Dobava, istovar, postava i spajanje NH - nadzemni hidrant od inoxa DN 100/1800mm prema HRN EN 14384:2007 ili jednakovrijedan 
Namjena: morska voda
Nazivni pritisak: do PN 16 bara 
Ugradbena mjera dubine ugradnje: Rd=0,90 m
Dizajn hidranta: kao tip IMP Nadzemni hirdant Art. 2018 ili jednakovrijedan 
Svojstva:
- Nadzemni hidrant za pitku vodu
- Dvojno zatvaranje
- Za brzu uporabu u slučaju požara i privremeno spajanje cijevnih mreža
- Hidranti su proizvedeni i ispitani u skladu s EN 1 4384:2005 ili jednakovrijedna, EN 1 074-6 ili jednakovrijedna i u skladu s Europskom uredbom o građevinskim proizvodima 305/201 1 /EU (CPR)  ili jednakovrijedno 
- Prirubnice u skladu s EN 1 092-2 PN 1 0/1 6 ili jednakovrijedna
- Stabilne spojnice za spajanje protupožarnih crijeva u skladu sb DIN 1 41 37 (C), 1 431 8 (B), 1 431 9 (A) ili jednakovrijedna - Standardno DN 80  ili jednakovrijedno 
</t>
    </r>
  </si>
  <si>
    <r>
      <t xml:space="preserve">Hidrantski ormar za nadzemni hidrant – INOX izvedba
</t>
    </r>
    <r>
      <rPr>
        <sz val="10"/>
        <rFont val="Calibri"/>
        <family val="2"/>
        <charset val="238"/>
        <scheme val="minor"/>
      </rPr>
      <t>Dobava, doprema i ugradnja hidrantskog ormara za nadzemni hidrant  OH-N, INOX.
Hidrantski ormar postavlja se u blizini nadzemnog hidranta. Koristi se za skladištenje vatrogasne opreme, koja se za potrebe gašenja požara priključuje na nadzemni hidrant. Ormar je samostojeći i isporučuje se sa bravicom na zaključavanje i odgovarajućim ključem.
Hidrantski ormar izrađen je od visoko-kvalitetnog INOX-a (AISI 316). Svojstva materijala od kojeg je izrađen čine ga otpornim na vremenske utjecaje i od morske soli. 
Tehnički podaci:
- Materijal: INOX AISI 316
- Dimenzije: širina 540 mm, visina 1080 mm, dubina 185 mm</t>
    </r>
  </si>
  <si>
    <r>
      <t xml:space="preserve">Protupožarna hidrostanica
</t>
    </r>
    <r>
      <rPr>
        <sz val="10"/>
        <rFont val="Calibri"/>
        <family val="2"/>
        <charset val="238"/>
        <scheme val="minor"/>
      </rPr>
      <t>Dobava, doprema i ugradba protupožarne hidrostanice  kompletno s automatikom
Obračun po kompletu.
a) Komplet sadrži:
* dvije paralelno spojene crpke montirane na zajednički okvir,
* ulazni i izlazni kolektor (sve od nehrđajućeg čelika),
* armaturu opisanu u detalju crpne stanice
* ormarić za upravljanje CONTROL MPC sa ugrađenim mikroprocesorom kontroliranom jedinicom  CU352 s LCD zaslonom, mogućnošću automatske kaskadne kontrole crpki, automatskom samokontrolom crpki te funkcijama zaštite i monitoringa crpki. Prije montaże hidrostanice je potrebno prebaciti nepovratne ventile na usisnu stranu.
b) Sa hidrostanicom isporučiti i membranski spremnik kapaciteta 600 lit, PN10 bara, te plovak za zaštitu od rada na suho,
c) Uz hidrostanicu isporučiti i:
- potvrdu o sukladnosti izdanu od domaće ovlaštene institucije,
- uvjerenje o ispunjavanju zahtjeva prema Zakonu o zaštiti na radu, izdano od domaće ovlaštene institucije.</t>
    </r>
  </si>
  <si>
    <r>
      <t xml:space="preserve">Ultrazvučni vodomjer
</t>
    </r>
    <r>
      <rPr>
        <sz val="10"/>
        <rFont val="Calibri"/>
        <family val="2"/>
        <charset val="238"/>
        <scheme val="minor"/>
      </rPr>
      <t xml:space="preserve">Dobava, montaža i puštanje u pogon ultrazvučnog vodomjera </t>
    </r>
    <r>
      <rPr>
        <sz val="10"/>
        <color rgb="FF000000"/>
        <rFont val="Calibri"/>
        <family val="2"/>
        <charset val="238"/>
        <scheme val="minor"/>
      </rPr>
      <t>sa svim potrebnim radnjama i materijalom</t>
    </r>
    <r>
      <rPr>
        <sz val="10"/>
        <rFont val="Calibri"/>
        <family val="2"/>
        <charset val="238"/>
        <scheme val="minor"/>
      </rPr>
      <t xml:space="preserve">.
</t>
    </r>
    <r>
      <rPr>
        <sz val="10"/>
        <color rgb="FF000000"/>
        <rFont val="Calibri"/>
        <family val="2"/>
        <charset val="238"/>
        <scheme val="minor"/>
      </rPr>
      <t xml:space="preserve">( GSM / GPRS telemetrijski uređaj ili uređaji s funkcijom pohrane piodataka na internu memoriju:
* Ultrazvučni  vodomjer (s telemetrijskim uređajem) DN 80 mm ______________________)
</t>
    </r>
    <r>
      <rPr>
        <sz val="10"/>
        <rFont val="Calibri"/>
        <family val="2"/>
        <charset val="238"/>
        <scheme val="minor"/>
      </rPr>
      <t>Obračun po kom.</t>
    </r>
  </si>
  <si>
    <t>Tehničke karakteristike:
- Nadgradna svjetiljka
- Direktna difuzna svjetlosna distribucija 
- Svjetiljka izrađena od lijevanog aluminija bijele boje RAL9016 ili jednakovrijedno
- Difuzor od PMMA opalni
- Klasa zaštite I
- Ugrađena predspojna naprava 500mA
- Životni vijek minimalno 50 000h L80B10
- LED izvor svjetlosti, snaga sustava maksimalne snage 10W
- Minimalni izlazni svjetlosni tok 890lm
- Dimenzije svjetiljke maksimalno: 577x39x37mm(odstupanje +/- 3%)
- Maksimalna masa svjetiljke 1.08kg
- Minimalna efikasnost svjetiljke 89 lm/W
- Temperatura boje 3000K
- Uzvrat boje minimalno CRI90
- Stupanj mehaničke zaštite minimalno IP54IK03</t>
  </si>
  <si>
    <t>Tehničke karakteristike:
- Nadgradna svjetiljka
- Direktna difuzna svjetlosna distribucija 
- Svjetiljka izrađena od lijevanog aluminija bijele boje RAL9016 ili jednakovrijedno
- Difuzor od PMMA opalni
- Klasa zaštite I
- Ugrađena predspojna naprava 500mA
- Životni vijek minimalno 50 000h L80B10
- LED izvor svjetlosti, snaga sustava maksimalne snage 15W
- Minimalni izlazni svjetlosni tok 1340lm
- Dimenzije svjetiljke maksimalno: 857x39x37mm(odstupanje +/- 3%)
- Maksimalna masa svjetiljke 1.46kg
- Minimalna efikasnost svjetiljke 89 lm/W
- Temperatura boje 3000K
- Uzvrat boje minimalno CRI90
- Stupanj mehaničke zaštite minimalno IP54IK03</t>
  </si>
  <si>
    <t>Tehničke karakteristike:
- Nadgradna svjetiljka
- Direktna difuzna svjetlosna distribucija 
- Svjetiljka izrađena od lijevanog aluminija bijele boje RAL9016 ili jednakovrijedno
- Difuzor od PMMA opalni
- Klasa zaštite I
- Ugrađena predspojna naprava 500mA
- Životni vijek minimalno 50 000h L80B10
- LED izvor svjetlosti, snaga sustava maksimalne snage 19W
- Minimalni izlazni svjetlosni tok 1790lm
- Dimenzije svjetiljke maksimalno: 1137x39x37mm(odstupanje +/- 3%)
- Maksimalna masa svjetiljke 3.01kg
- Minimalna efikasnost svjetiljke 94 lm/W
- Temperatura boje 3000K
- Uzvrat boje minimalno CRI90
- Stupanj mehaničke zaštite minimalno IP54IK03</t>
  </si>
  <si>
    <t>Tehničke karakteristike:
- Zidna nadgradna svjetiljka direktno indirektne asimetrične distribucije svjetlosti
- Dimenzije svjetiljke: 120x360x48 mm(odstupanje +/- 3%)
- Masa svjetiljke maksimalno 1.5kg
- Kućište od aluminija sa zaštitom protiv korozije
- Završna boja bijela RAL9003 ili jednakovrijedno
- Difuzor od transparentnog stakla sakriven
- Dozvoljena ambijentalna temperatura minimalno -20°C — +45°C 
- Klasa zaštite II</t>
  </si>
  <si>
    <t>Tehničke karakteristike:
- Zidna nadgradna svjetiljka direktno indirektne asimetrične distribucije svjetlosti
- Dimenzije svjetiljke: 240x120x33 mm(odstupanje +/- 3%)
- Masa svjetiljke maksimalno 0.9kg
- Kućište od aluminija sa zaštitom protiv korozije
- Završna boja bijela RAL9003 ili jednakovrijedno
- Dozvoljena ambijentalna temperatura minimalno -0°C — +45°C 
- Klasa zaštite II</t>
  </si>
  <si>
    <t>Tehničke karakteristike:
- Ugradna stropna svjetiljka 
- Simetrična direktna svjetlosna distribucija
- Kućište izrađeno od lijevanog aluminija, aluminijski hladnjak, pasivno hlađenje
- Bijela boja kućišta RAL9016 ili jednakovrijedno
- Difuzor mikroprizmatični uvučen od okvira 
- Faktor blještanja maksimalno UGR 22.3
- Integrirana LED predspojna naprava
- Životni vijek izvora minimalno 50000h L80/B50
- LED sustav maksimalne snage 16W
- Minimalni izlazni svjetlosni tok 1861lm
- Dimenzije maksimalno: promjer 230mm, visina 59mm(odstupanje +/- 3%)
- Maksimalna masa svjetiljke 1.21kg
- Minimalna efikasnost svjetiljke 116lm/W
- Temperatura boje 3000K
- Uzvrat boje minimalno CRI80
- Stupanj mehaničke zaštite minimalno IP44IK02</t>
  </si>
  <si>
    <t>Tehničke karakteristike:
- Ovjesna stropna svjetiljka 
- Simetrična direktno indirektna svjetlosna distribucija 50/50
- Snop svjetlosti širine 2 x 39°/41
- Kućište izrađeno od ekstrudiranog aluminija, završne kape od lijevanog aluminija
- Bijela boja kućišta RAL9016 ili jednakovrijedno, teksturirana
- Mikroprizmatični difuzor
- Faktor blještanja maksimalno UGR17
- LED predspojna naprava
- Životni vijek izvora minimalno 50.000 sati L80/B10
- LED sustav maksimalne snage 32W
- Minimalni izlazni svjetlosni tok svjetiljke 4140lm
- Minimalni svjetlosni tok izvora 5120lm
- Dimenzije: 1132x44x66mm(odstupanje +/- 3%)
- Maksimalna masa svjetiljke 5.665kg
- Minimalna svjetlosna efikasnost 129m/W
- Faktor snage &gt;0.9
- Klasa zaštite I
- Konzistentnost boje MacAdam SDCM ≤ 3 
- Temperatura boje 3000K
- Uzvrat boje minimalno CRI90
- Stupanj mehaničke zaštite minimalno IP40IK05</t>
  </si>
  <si>
    <t>Tehničke karakteristike:
- Ovjesna protupanična svjetiljka s jednostrano printanim piktogramom oznake "DOLJE"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Dozvoljena ambijentalna temperatura od 0 do +40 °C
- S autotest funkcijom
- Ugrađen LED indikator prisutnosti mrežnog napajanja
- Ugrađen LED indikator faze punjenja
- Vanjske dimenzije svjetiljke 337x187/72x38 mm(odstupanje +/- 3%)
- ENEC certifikat ili jednakovrijedan</t>
  </si>
  <si>
    <t>Tehničke karakteristike:
- Ovjesna protupanična svjetiljka s jednostrano printanim piktogramom oznake "JAVLJAČ POŽARA"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Dozvoljena ambijentalna temperatura od 0 do +40 °C
- S autotest funkcijom
- Ugrađen LED indikator prisutnosti mrežnog napajanja
- Ugrađen LED indikator faze punjenja
- Vanjske dimenzije svjetiljke 337x187/72x38 mm(odstupanje +/- 3%)
- ENEC certifikat ili jednakovrijedan</t>
  </si>
  <si>
    <t>Dobava i isporuka naljepnica (putokaza) tipa D1 i D2 za označavanje puta od prijelaznog mjesta vatrogasne tehnike do centrale za dojavu požara sukladno HRN DIN 4066 ili jednakovrijedno</t>
  </si>
  <si>
    <t>Humusno-tresetni supstrat s kokosovim vlaknima - nabava i doprema za sadnju biljnog materijala - 250 lit. za drveće; 30-40 lit. za živicu; 20-30 lit za niže grmlje; 15 lit za pokrivače tla; 3 lit. za trajnice i trave; travnjak 12 lit/m², 70 lit/m² za povrtnjak. Obračun prema stvarno ugrađenim količinama.</t>
  </si>
  <si>
    <r>
      <t xml:space="preserve">Učvršćivanje stabla sidrenjem - nabava i doprema na mjesto ugradnje sidra za sidrenje 42 stabla od galvanizirane žice i zatezača za sigurno postavljanje novozasađenih stabala </t>
    </r>
    <r>
      <rPr>
        <strike/>
        <sz val="10"/>
        <rFont val="Calibri"/>
        <family val="2"/>
        <charset val="238"/>
        <scheme val="minor"/>
      </rPr>
      <t xml:space="preserve"> </t>
    </r>
    <r>
      <rPr>
        <sz val="10"/>
        <rFont val="Calibri"/>
        <family val="2"/>
        <charset val="238"/>
        <scheme val="minor"/>
      </rPr>
      <t xml:space="preserve"> (po stablu: 3x sidro - betonski element, 1x zatezač i 3x zaštitne mreže za korijenovu balu, 5 metara pocinčane žice debljine 4 mm). Stavka uključuje sve potrebne materijale. Izvodi se prema detalju iz projekta (vidi prilog s detaljem sidrenja list 10). Stabla predviđena za sidrenje prikazana su u prilogu list 07.</t>
    </r>
  </si>
  <si>
    <t xml:space="preserve">Nabava i doprema mineralnog gnojiva s kontroliranim otpuštanjem gnojiva  kroz 8-9 mjeseci 15+9+9+3MgO+mikroeelementi za gnojidbu novoposađenih stabla, grmastih stablašica i grmlja. </t>
  </si>
  <si>
    <r>
      <rPr>
        <b/>
        <sz val="10"/>
        <rFont val="Calibri"/>
        <family val="2"/>
        <charset val="238"/>
        <scheme val="minor"/>
      </rPr>
      <t>BETONI:</t>
    </r>
    <r>
      <rPr>
        <sz val="10"/>
        <rFont val="Calibri"/>
        <family val="2"/>
        <charset val="238"/>
        <scheme val="minor"/>
      </rPr>
      <t xml:space="preserve">  moraju udovoljavati normi HRN EN 206-1 i TPBK-u.đ ili jednakovrijedno</t>
    </r>
  </si>
  <si>
    <r>
      <rPr>
        <b/>
        <sz val="10"/>
        <rFont val="Calibri"/>
        <family val="2"/>
        <charset val="238"/>
        <scheme val="minor"/>
      </rPr>
      <t>ARMATURA:</t>
    </r>
    <r>
      <rPr>
        <sz val="10"/>
        <rFont val="Calibri"/>
        <family val="2"/>
        <charset val="238"/>
        <scheme val="minor"/>
      </rPr>
      <t xml:space="preserve"> mora udovoljavati normama NHRN EN 10080-1 ili jednakovrijedno; nHRN EN 10080-3 ili jednakovrijedno; nHRN EN 10080-5 ili jednakovrijedno; nHRN EN 10138; ili jednakovrijednonHRN EN 10080-3 ili jednakovrijedno i TPBK</t>
    </r>
  </si>
  <si>
    <t xml:space="preserve">Šipke rebrastog čelika, prema normi nHRN EN 10080-4-B500B,
Zavarene armaturne mreže, prema normi nHRN EN 10080-5-B500B, ili jednakovrijedno 
</t>
  </si>
  <si>
    <t>Šipke rebrastog čelika, prema normi nHRN EN 10080-4-B500B. Zavarene armaturne mreže, prema normi nHRN EN 10080-5-B500B ili jednakovrijedno.</t>
  </si>
  <si>
    <t xml:space="preserve">Izvedba i priprema dna vodenog elementa za postavu TPO, u slojevima: sloj pijeska - 10 cm geotekstil, nabijeno tlo (Me ≥20MPa - PJEŠAČKA NOSIVOST </t>
  </si>
  <si>
    <t>Konzervatorska istraživanja žbuke i boje pročelja nakon postave skele, a prije rušenja i demontaža, radi utvrđivanja izgleda pročelja u raznim povijesnim razdobljima, te radi utvrđivanja stanja obrada pročelja . Prema odredbama predstavnika nadležnog konzervatora otvoriti će se  konzervatorske sonde ili će se primjenjivati druge konzervatorske metode na ravnim plohama žbuke fasade , žbuke unutar objekta, žbuke svodova, odsilka na zidovima i svodovima, elementi pročeljne plastike su napravljeni,  mozaik parketa, saćaste keramike, ogradnim balustradama te stolariji i bravariji. Stavka uključuje izradu izvješća s ucrtanim i opisanim nalazima.</t>
  </si>
  <si>
    <r>
      <t xml:space="preserve">Predmet ove dokumentacije je CJELOVITA OBNOVA </t>
    </r>
    <r>
      <rPr>
        <b/>
        <sz val="10"/>
        <rFont val="Calibri"/>
        <family val="2"/>
        <charset val="238"/>
        <scheme val="minor"/>
      </rPr>
      <t xml:space="preserve"> ZGRADE DVORACA ORŠIĆ / SIXTA, JAKOVLJE, k.č.br. 87/3, k.o. Jakovlje.</t>
    </r>
    <r>
      <rPr>
        <sz val="10"/>
        <rFont val="Calibri"/>
        <family val="2"/>
        <charset val="238"/>
        <scheme val="minor"/>
      </rPr>
      <t xml:space="preserve">
Kako se radi o građevini koja je upisana u registar nepokretnih spomenika kulture, radove na njenoj sanaciji mogu izvoditi samo za to licencirane fizičke i pravne osobe.
Prije davanja ponude preporuča se OBILAZAK LOKACIJE i upoznavanje s građevinom.
U SLUČAJU KAKVIH NEJASNOĆA ILI OCJENE PONUĐAČA DA JE NEKO OD RJEŠENJA NEPRIHVATLJIVO POSTAVITI UPIT PROJEKTANTU I</t>
    </r>
    <r>
      <rPr>
        <b/>
        <sz val="10"/>
        <rFont val="Calibri"/>
        <family val="2"/>
        <charset val="238"/>
        <scheme val="minor"/>
      </rPr>
      <t xml:space="preserve"> NADLEŽNOM KONZERVATORU</t>
    </r>
    <r>
      <rPr>
        <sz val="10"/>
        <rFont val="Calibri"/>
        <family val="2"/>
        <charset val="238"/>
        <scheme val="minor"/>
      </rPr>
      <t xml:space="preserve"> RADI RAZRJEŠENJA DETALJA.
U PROTIVNOM OD IZVOĐAČA ĆE SE ZAHTIJEVATI IZVOĐENJE DETALJA KAO ŠTO JE PROJEKTANT PREDLOŽIO.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</si>
</sst>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 _k_n"/>
    <numFmt numFmtId="165" formatCode="_-* #,##0.00\ _k_n_-;\-* #,##0.00\ _k_n_-;_-* &quot;-&quot;??\ _k_n_-;_-@_-"/>
    <numFmt numFmtId="166" formatCode="0.0"/>
    <numFmt numFmtId="167" formatCode="dd/mm/yy"/>
    <numFmt numFmtId="168" formatCode="#,##0.00_ ;[Red]\-#,##0.00\ "/>
    <numFmt numFmtId="169" formatCode="#,##0.00\ _K_n"/>
    <numFmt numFmtId="170" formatCode="_(* #,##0.00_);_(* \(#,##0.00\);_(* &quot;-&quot;??_);_(@_)"/>
    <numFmt numFmtId="171" formatCode="#,##0.00\ [$€-1]"/>
    <numFmt numFmtId="172" formatCode="_-* #,##0.00\ [$€-41A]_-;\-* #,##0.00\ [$€-41A]_-;_-* &quot;-&quot;??\ [$€-41A]_-;_-@_-"/>
  </numFmts>
  <fonts count="7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name val="Calibri"/>
      <family val="2"/>
      <charset val="238"/>
      <scheme val="minor"/>
    </font>
    <font>
      <b/>
      <sz val="11"/>
      <name val="Calibri"/>
      <family val="2"/>
      <charset val="238"/>
      <scheme val="minor"/>
    </font>
    <font>
      <b/>
      <sz val="10"/>
      <name val="Calibri"/>
      <family val="2"/>
      <charset val="238"/>
      <scheme val="minor"/>
    </font>
    <font>
      <sz val="11"/>
      <name val="Calibri"/>
      <family val="2"/>
      <charset val="238"/>
      <scheme val="minor"/>
    </font>
    <font>
      <b/>
      <sz val="14"/>
      <color theme="1"/>
      <name val="Calibri"/>
      <family val="2"/>
      <charset val="238"/>
      <scheme val="minor"/>
    </font>
    <font>
      <b/>
      <sz val="20"/>
      <color theme="1"/>
      <name val="Calibri"/>
      <family val="2"/>
      <charset val="238"/>
      <scheme val="minor"/>
    </font>
    <font>
      <b/>
      <sz val="18"/>
      <color theme="1"/>
      <name val="Calibri"/>
      <family val="2"/>
      <charset val="238"/>
      <scheme val="minor"/>
    </font>
    <font>
      <sz val="8"/>
      <color theme="1"/>
      <name val="Calibri"/>
      <family val="2"/>
      <charset val="238"/>
      <scheme val="minor"/>
    </font>
    <font>
      <vertAlign val="superscript"/>
      <sz val="10"/>
      <name val="Calibri"/>
      <family val="2"/>
      <charset val="238"/>
      <scheme val="minor"/>
    </font>
    <font>
      <u/>
      <sz val="10"/>
      <name val="Calibri"/>
      <family val="2"/>
      <charset val="238"/>
      <scheme val="minor"/>
    </font>
    <font>
      <sz val="10"/>
      <color rgb="FF000000"/>
      <name val="Calibri"/>
      <family val="2"/>
      <charset val="238"/>
      <scheme val="minor"/>
    </font>
    <font>
      <sz val="10"/>
      <color indexed="8"/>
      <name val="Calibri"/>
      <family val="2"/>
      <charset val="238"/>
      <scheme val="minor"/>
    </font>
    <font>
      <b/>
      <sz val="10"/>
      <color indexed="8"/>
      <name val="Calibri"/>
      <family val="2"/>
      <charset val="238"/>
      <scheme val="minor"/>
    </font>
    <font>
      <i/>
      <sz val="10"/>
      <name val="Calibri"/>
      <family val="2"/>
      <charset val="238"/>
      <scheme val="minor"/>
    </font>
    <font>
      <b/>
      <sz val="12"/>
      <color indexed="8"/>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sz val="10"/>
      <name val="Arial CE"/>
      <charset val="238"/>
    </font>
    <font>
      <b/>
      <i/>
      <sz val="10"/>
      <name val="Calibri"/>
      <family val="2"/>
      <charset val="238"/>
      <scheme val="minor"/>
    </font>
    <font>
      <b/>
      <i/>
      <sz val="10"/>
      <color rgb="FFFF0000"/>
      <name val="Calibri"/>
      <family val="2"/>
      <charset val="238"/>
      <scheme val="minor"/>
    </font>
    <font>
      <sz val="10"/>
      <color indexed="10"/>
      <name val="Calibri"/>
      <family val="2"/>
      <charset val="238"/>
      <scheme val="minor"/>
    </font>
    <font>
      <sz val="10"/>
      <name val="Arial"/>
      <family val="2"/>
    </font>
    <font>
      <sz val="11"/>
      <color theme="1"/>
      <name val="Calibri"/>
      <family val="2"/>
      <scheme val="minor"/>
    </font>
    <font>
      <sz val="10"/>
      <color rgb="FF00B050"/>
      <name val="Calibri"/>
      <family val="2"/>
      <charset val="238"/>
      <scheme val="minor"/>
    </font>
    <font>
      <sz val="10"/>
      <name val="Helv"/>
    </font>
    <font>
      <b/>
      <sz val="8"/>
      <color rgb="FFFF0000"/>
      <name val="Calibri"/>
      <family val="2"/>
      <charset val="238"/>
      <scheme val="minor"/>
    </font>
    <font>
      <sz val="12"/>
      <name val="HRHelvetica"/>
    </font>
    <font>
      <sz val="12"/>
      <color rgb="FF000000"/>
      <name val="Helvetica Neue"/>
    </font>
    <font>
      <sz val="10"/>
      <name val="Helv"/>
      <charset val="238"/>
    </font>
    <font>
      <sz val="11"/>
      <color indexed="8"/>
      <name val="Calibri"/>
      <family val="2"/>
      <charset val="238"/>
    </font>
    <font>
      <sz val="12"/>
      <name val="Arial CE"/>
      <charset val="238"/>
    </font>
    <font>
      <sz val="12"/>
      <name val="Times"/>
      <family val="1"/>
      <charset val="238"/>
    </font>
    <font>
      <sz val="10"/>
      <name val="MS Sans Serif"/>
    </font>
    <font>
      <b/>
      <sz val="10"/>
      <name val="Calibri"/>
      <family val="2"/>
      <scheme val="minor"/>
    </font>
    <font>
      <sz val="10"/>
      <name val="Calibri"/>
      <family val="2"/>
      <scheme val="minor"/>
    </font>
    <font>
      <sz val="9"/>
      <color theme="1"/>
      <name val="Arial"/>
      <family val="2"/>
      <charset val="238"/>
    </font>
    <font>
      <sz val="10"/>
      <color rgb="FFC00000"/>
      <name val="Calibri"/>
      <family val="2"/>
      <charset val="238"/>
      <scheme val="minor"/>
    </font>
    <font>
      <sz val="10"/>
      <name val="Helv"/>
      <charset val="204"/>
    </font>
    <font>
      <b/>
      <sz val="10"/>
      <color indexed="8"/>
      <name val="Calibri"/>
      <family val="2"/>
      <scheme val="minor"/>
    </font>
    <font>
      <b/>
      <sz val="10"/>
      <color rgb="FFFF0000"/>
      <name val="Calibri"/>
      <family val="2"/>
      <charset val="238"/>
      <scheme val="minor"/>
    </font>
    <font>
      <sz val="10"/>
      <color theme="1"/>
      <name val="Calibri"/>
      <family val="2"/>
      <scheme val="minor"/>
    </font>
    <font>
      <b/>
      <u/>
      <sz val="10"/>
      <name val="Calibri"/>
      <family val="2"/>
      <charset val="238"/>
      <scheme val="minor"/>
    </font>
    <font>
      <i/>
      <sz val="10"/>
      <color theme="1"/>
      <name val="Calibri"/>
      <family val="2"/>
      <charset val="238"/>
      <scheme val="minor"/>
    </font>
    <font>
      <vertAlign val="superscript"/>
      <sz val="10"/>
      <color theme="1"/>
      <name val="Calibri"/>
      <family val="2"/>
      <charset val="238"/>
      <scheme val="minor"/>
    </font>
    <font>
      <sz val="9"/>
      <color indexed="10"/>
      <name val="Arial Narrow"/>
      <family val="2"/>
      <charset val="238"/>
    </font>
    <font>
      <sz val="12"/>
      <name val="Arial"/>
      <family val="2"/>
      <charset val="238"/>
    </font>
    <font>
      <u/>
      <sz val="10"/>
      <color theme="1"/>
      <name val="Calibri"/>
      <family val="2"/>
      <charset val="238"/>
      <scheme val="minor"/>
    </font>
    <font>
      <sz val="11"/>
      <name val="Arial CE"/>
      <charset val="238"/>
    </font>
    <font>
      <sz val="10"/>
      <color rgb="FFC00000"/>
      <name val="Calibri"/>
      <family val="2"/>
      <scheme val="minor"/>
    </font>
    <font>
      <u/>
      <sz val="10"/>
      <name val="Calibri"/>
      <family val="2"/>
      <scheme val="minor"/>
    </font>
    <font>
      <vertAlign val="superscript"/>
      <sz val="10"/>
      <name val="Calibri"/>
      <family val="2"/>
      <scheme val="minor"/>
    </font>
    <font>
      <b/>
      <u/>
      <sz val="10"/>
      <name val="Calibri"/>
      <family val="2"/>
      <scheme val="minor"/>
    </font>
    <font>
      <sz val="10"/>
      <color indexed="8"/>
      <name val="Calibri"/>
      <family val="2"/>
      <scheme val="minor"/>
    </font>
    <font>
      <sz val="10"/>
      <color theme="1"/>
      <name val="Symbol"/>
      <family val="1"/>
      <charset val="2"/>
    </font>
    <font>
      <sz val="8"/>
      <color theme="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sz val="10"/>
      <color indexed="8"/>
      <name val="Calibri"/>
      <family val="2"/>
      <charset val="238"/>
      <scheme val="minor"/>
    </font>
    <font>
      <u/>
      <sz val="10"/>
      <name val="Calibri"/>
      <family val="2"/>
      <charset val="238"/>
      <scheme val="minor"/>
    </font>
    <font>
      <sz val="10"/>
      <color rgb="FF000000"/>
      <name val="Calibri"/>
      <family val="2"/>
      <charset val="238"/>
      <scheme val="minor"/>
    </font>
    <font>
      <sz val="10"/>
      <name val="Calibri"/>
      <family val="2"/>
      <charset val="238"/>
      <scheme val="minor"/>
    </font>
    <font>
      <u/>
      <sz val="10"/>
      <color indexed="8"/>
      <name val="Calibri"/>
      <family val="2"/>
      <charset val="238"/>
      <scheme val="minor"/>
    </font>
    <font>
      <i/>
      <sz val="10"/>
      <name val="Calibri"/>
      <family val="2"/>
      <charset val="238"/>
      <scheme val="minor"/>
    </font>
    <font>
      <u/>
      <sz val="10"/>
      <color rgb="FF000000"/>
      <name val="Calibri"/>
      <family val="2"/>
      <charset val="238"/>
      <scheme val="minor"/>
    </font>
    <font>
      <sz val="10"/>
      <color theme="1"/>
      <name val="Times New Roman"/>
      <family val="1"/>
      <charset val="238"/>
    </font>
    <font>
      <b/>
      <sz val="10"/>
      <color theme="1"/>
      <name val="Calibri"/>
      <family val="2"/>
      <charset val="238"/>
    </font>
    <font>
      <sz val="10"/>
      <color theme="1"/>
      <name val="Calibri"/>
      <family val="2"/>
      <charset val="238"/>
    </font>
    <font>
      <b/>
      <sz val="10"/>
      <color rgb="FF000000"/>
      <name val="Calibri"/>
      <family val="2"/>
      <scheme val="minor"/>
    </font>
    <font>
      <strike/>
      <sz val="10"/>
      <color rgb="FFFF0000"/>
      <name val="Calibri"/>
      <family val="2"/>
      <charset val="238"/>
      <scheme val="minor"/>
    </font>
    <font>
      <sz val="11"/>
      <name val="Calibri"/>
      <family val="2"/>
      <scheme val="minor"/>
    </font>
    <font>
      <strike/>
      <sz val="10"/>
      <name val="Calibri"/>
      <family val="2"/>
      <charset val="238"/>
      <scheme val="minor"/>
    </font>
  </fonts>
  <fills count="2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7A1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24994659260841701"/>
        <bgColor indexed="64"/>
      </patternFill>
    </fill>
    <fill>
      <patternFill patternType="solid">
        <fgColor theme="5"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ck">
        <color auto="1"/>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auto="1"/>
      </top>
      <bottom style="thick">
        <color auto="1"/>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59">
    <xf numFmtId="0" fontId="0" fillId="0" borderId="0"/>
    <xf numFmtId="43" fontId="1"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22" fillId="0" borderId="0"/>
    <xf numFmtId="0" fontId="26" fillId="0" borderId="0"/>
    <xf numFmtId="0" fontId="3" fillId="0" borderId="0"/>
    <xf numFmtId="0" fontId="27" fillId="0" borderId="0"/>
    <xf numFmtId="0" fontId="3" fillId="0" borderId="0"/>
    <xf numFmtId="0" fontId="3" fillId="0" borderId="0"/>
    <xf numFmtId="0" fontId="26" fillId="0" borderId="0"/>
    <xf numFmtId="0" fontId="22" fillId="0" borderId="0"/>
    <xf numFmtId="0" fontId="3" fillId="0" borderId="0"/>
    <xf numFmtId="0" fontId="3" fillId="0" borderId="0"/>
    <xf numFmtId="0" fontId="29" fillId="0" borderId="0"/>
    <xf numFmtId="0" fontId="31" fillId="0" borderId="0"/>
    <xf numFmtId="0" fontId="32" fillId="0" borderId="0"/>
    <xf numFmtId="0" fontId="33" fillId="0" borderId="0"/>
    <xf numFmtId="0" fontId="3" fillId="0" borderId="0"/>
    <xf numFmtId="0" fontId="3" fillId="0" borderId="0"/>
    <xf numFmtId="0" fontId="1" fillId="0" borderId="0"/>
    <xf numFmtId="165" fontId="3" fillId="0" borderId="0" applyFont="0" applyFill="0" applyBorder="0" applyAlignment="0" applyProtection="0"/>
    <xf numFmtId="0" fontId="34" fillId="0" borderId="0"/>
    <xf numFmtId="0" fontId="26" fillId="0" borderId="0"/>
    <xf numFmtId="0" fontId="1" fillId="0" borderId="0"/>
    <xf numFmtId="0" fontId="3" fillId="0" borderId="0"/>
    <xf numFmtId="0" fontId="34" fillId="0" borderId="0"/>
    <xf numFmtId="0" fontId="35" fillId="0" borderId="0"/>
    <xf numFmtId="0" fontId="1" fillId="0" borderId="0"/>
    <xf numFmtId="0" fontId="36" fillId="0" borderId="0"/>
    <xf numFmtId="0" fontId="37" fillId="0" borderId="0"/>
    <xf numFmtId="0" fontId="3" fillId="0" borderId="0"/>
    <xf numFmtId="0" fontId="3" fillId="0" borderId="0"/>
    <xf numFmtId="0" fontId="40" fillId="0" borderId="0">
      <alignment horizontal="justify" vertical="justify" wrapText="1"/>
    </xf>
    <xf numFmtId="0" fontId="42" fillId="0" borderId="0"/>
    <xf numFmtId="0" fontId="31" fillId="0" borderId="0"/>
    <xf numFmtId="0" fontId="3" fillId="0" borderId="0"/>
    <xf numFmtId="0" fontId="3" fillId="0" borderId="0"/>
    <xf numFmtId="0" fontId="26" fillId="0" borderId="0"/>
    <xf numFmtId="0" fontId="26" fillId="0" borderId="0"/>
    <xf numFmtId="170" fontId="3" fillId="0" borderId="0" applyFont="0" applyFill="0" applyBorder="0" applyAlignment="0" applyProtection="0"/>
    <xf numFmtId="0" fontId="1" fillId="0" borderId="0"/>
    <xf numFmtId="0" fontId="27" fillId="0" borderId="0"/>
    <xf numFmtId="0" fontId="3" fillId="0" borderId="0"/>
    <xf numFmtId="0" fontId="50" fillId="0" borderId="0"/>
    <xf numFmtId="170" fontId="26" fillId="0" borderId="0" applyFont="0" applyFill="0" applyBorder="0" applyAlignment="0" applyProtection="0"/>
    <xf numFmtId="0" fontId="27" fillId="0" borderId="0"/>
    <xf numFmtId="0" fontId="27" fillId="0" borderId="0"/>
    <xf numFmtId="0" fontId="52" fillId="0" borderId="0"/>
    <xf numFmtId="0" fontId="3" fillId="0" borderId="0"/>
    <xf numFmtId="0" fontId="22" fillId="0" borderId="0"/>
    <xf numFmtId="0" fontId="3" fillId="0" borderId="0"/>
    <xf numFmtId="0" fontId="3" fillId="0" borderId="0"/>
    <xf numFmtId="0" fontId="34" fillId="0" borderId="0"/>
    <xf numFmtId="0" fontId="3" fillId="0" borderId="0"/>
  </cellStyleXfs>
  <cellXfs count="926">
    <xf numFmtId="0" fontId="0" fillId="0" borderId="0" xfId="0"/>
    <xf numFmtId="0" fontId="2" fillId="0" borderId="0" xfId="2" applyFont="1"/>
    <xf numFmtId="0" fontId="4" fillId="0" borderId="0" xfId="2" applyFont="1"/>
    <xf numFmtId="0" fontId="5" fillId="0" borderId="0" xfId="2" applyFont="1"/>
    <xf numFmtId="0" fontId="6" fillId="0" borderId="0" xfId="2" applyFont="1"/>
    <xf numFmtId="0" fontId="7" fillId="0" borderId="0" xfId="2" applyFont="1"/>
    <xf numFmtId="0" fontId="8" fillId="0" borderId="0" xfId="2" applyFont="1" applyAlignment="1">
      <alignment vertical="top"/>
    </xf>
    <xf numFmtId="0" fontId="9" fillId="0" borderId="0" xfId="2" applyFont="1"/>
    <xf numFmtId="0" fontId="10" fillId="0" borderId="0" xfId="2" applyFont="1" applyAlignment="1">
      <alignment horizontal="left"/>
    </xf>
    <xf numFmtId="0" fontId="10" fillId="0" borderId="0" xfId="2" applyFont="1"/>
    <xf numFmtId="0" fontId="8" fillId="0" borderId="0" xfId="2" applyFont="1" applyAlignment="1">
      <alignment vertical="top" wrapText="1"/>
    </xf>
    <xf numFmtId="0" fontId="4" fillId="0" borderId="0" xfId="2" applyFont="1" applyAlignment="1">
      <alignment wrapText="1"/>
    </xf>
    <xf numFmtId="0" fontId="2" fillId="0" borderId="0" xfId="2" applyFont="1" applyAlignment="1">
      <alignment horizontal="left" vertical="top" wrapText="1"/>
    </xf>
    <xf numFmtId="0" fontId="1" fillId="0" borderId="0" xfId="2" applyFont="1" applyAlignment="1">
      <alignment horizontal="left" vertical="top"/>
    </xf>
    <xf numFmtId="164" fontId="11" fillId="3" borderId="1" xfId="3" applyNumberFormat="1" applyFont="1" applyFill="1" applyBorder="1" applyAlignment="1">
      <alignment horizontal="justify" vertical="center" wrapText="1"/>
    </xf>
    <xf numFmtId="164" fontId="11" fillId="3" borderId="1" xfId="3" applyNumberFormat="1" applyFont="1" applyFill="1" applyBorder="1" applyAlignment="1">
      <alignment horizontal="center" vertical="center" wrapText="1"/>
    </xf>
    <xf numFmtId="164" fontId="4" fillId="0" borderId="0" xfId="3" applyNumberFormat="1" applyFont="1" applyAlignment="1">
      <alignment horizontal="center" vertical="top"/>
    </xf>
    <xf numFmtId="164" fontId="4" fillId="0" borderId="0" xfId="3" applyNumberFormat="1" applyFont="1" applyAlignment="1">
      <alignment horizontal="left" vertical="center" wrapText="1"/>
    </xf>
    <xf numFmtId="164" fontId="4" fillId="0" borderId="0" xfId="3" applyNumberFormat="1" applyFont="1" applyAlignment="1">
      <alignment horizontal="center"/>
    </xf>
    <xf numFmtId="164" fontId="4" fillId="0" borderId="0" xfId="3" applyNumberFormat="1" applyFont="1" applyAlignment="1">
      <alignment horizontal="right"/>
    </xf>
    <xf numFmtId="164" fontId="4" fillId="2" borderId="3" xfId="3" applyNumberFormat="1" applyFont="1" applyFill="1" applyBorder="1" applyAlignment="1">
      <alignment horizontal="center" vertical="top"/>
    </xf>
    <xf numFmtId="164" fontId="6" fillId="2" borderId="3" xfId="3" applyNumberFormat="1" applyFont="1" applyFill="1" applyBorder="1" applyAlignment="1">
      <alignment horizontal="left" vertical="center" wrapText="1"/>
    </xf>
    <xf numFmtId="164" fontId="4" fillId="2" borderId="3" xfId="3" applyNumberFormat="1" applyFont="1" applyFill="1" applyBorder="1" applyAlignment="1">
      <alignment horizontal="center"/>
    </xf>
    <xf numFmtId="164" fontId="4" fillId="2" borderId="3" xfId="3" applyNumberFormat="1" applyFont="1" applyFill="1" applyBorder="1" applyAlignment="1">
      <alignment horizontal="right"/>
    </xf>
    <xf numFmtId="164" fontId="4" fillId="0" borderId="4" xfId="3" applyNumberFormat="1" applyFont="1" applyBorder="1" applyAlignment="1">
      <alignment horizontal="center" vertical="top"/>
    </xf>
    <xf numFmtId="164" fontId="4" fillId="0" borderId="4" xfId="3" applyNumberFormat="1" applyFont="1" applyBorder="1" applyAlignment="1">
      <alignment horizontal="left" vertical="center" wrapText="1"/>
    </xf>
    <xf numFmtId="164" fontId="4" fillId="0" borderId="4" xfId="3" applyNumberFormat="1" applyFont="1" applyBorder="1" applyAlignment="1">
      <alignment horizontal="center"/>
    </xf>
    <xf numFmtId="164" fontId="4" fillId="0" borderId="4" xfId="3" applyNumberFormat="1" applyFont="1" applyBorder="1" applyAlignment="1">
      <alignment horizontal="right"/>
    </xf>
    <xf numFmtId="164" fontId="6" fillId="4" borderId="2" xfId="3" applyNumberFormat="1" applyFont="1" applyFill="1" applyBorder="1" applyAlignment="1">
      <alignment horizontal="center" vertical="top"/>
    </xf>
    <xf numFmtId="164" fontId="6" fillId="4" borderId="2" xfId="3" applyNumberFormat="1" applyFont="1" applyFill="1" applyBorder="1" applyAlignment="1">
      <alignment horizontal="left" vertical="center" wrapText="1"/>
    </xf>
    <xf numFmtId="164" fontId="6" fillId="4" borderId="2" xfId="3" applyNumberFormat="1" applyFont="1" applyFill="1" applyBorder="1" applyAlignment="1">
      <alignment horizontal="center"/>
    </xf>
    <xf numFmtId="164" fontId="6" fillId="4" borderId="2" xfId="3" applyNumberFormat="1" applyFont="1" applyFill="1" applyBorder="1" applyAlignment="1">
      <alignment horizontal="right"/>
    </xf>
    <xf numFmtId="0" fontId="4" fillId="0" borderId="0" xfId="0" applyFont="1" applyAlignment="1">
      <alignment horizontal="center" vertical="top"/>
    </xf>
    <xf numFmtId="0" fontId="4"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center" vertical="top"/>
    </xf>
    <xf numFmtId="0" fontId="4" fillId="0" borderId="0" xfId="0" applyFont="1" applyAlignment="1">
      <alignment horizontal="center"/>
    </xf>
    <xf numFmtId="0" fontId="6" fillId="0" borderId="0" xfId="0" applyFont="1" applyAlignment="1">
      <alignment horizontal="center"/>
    </xf>
    <xf numFmtId="164" fontId="11" fillId="3" borderId="1" xfId="3" applyNumberFormat="1" applyFont="1" applyFill="1" applyBorder="1" applyAlignment="1">
      <alignment horizontal="justify" vertical="top" wrapText="1"/>
    </xf>
    <xf numFmtId="0" fontId="0" fillId="0" borderId="0" xfId="0" applyAlignment="1">
      <alignment horizontal="justify" vertical="top" wrapText="1"/>
    </xf>
    <xf numFmtId="4" fontId="4" fillId="5" borderId="0" xfId="0" applyNumberFormat="1" applyFont="1" applyFill="1" applyAlignment="1">
      <alignment horizontal="justify" vertical="top" wrapText="1"/>
    </xf>
    <xf numFmtId="4" fontId="4" fillId="0" borderId="0" xfId="0" applyNumberFormat="1" applyFont="1" applyAlignment="1">
      <alignment horizontal="justify" vertical="top" wrapText="1"/>
    </xf>
    <xf numFmtId="4" fontId="4" fillId="0" borderId="0" xfId="1" applyNumberFormat="1" applyFont="1" applyFill="1" applyBorder="1" applyAlignment="1" applyProtection="1">
      <alignment horizontal="justify" vertical="top" wrapText="1"/>
      <protection locked="0"/>
    </xf>
    <xf numFmtId="4" fontId="6" fillId="5" borderId="0" xfId="0" applyNumberFormat="1" applyFont="1" applyFill="1" applyAlignment="1">
      <alignment horizontal="justify" vertical="top" wrapText="1"/>
    </xf>
    <xf numFmtId="4" fontId="6" fillId="0" borderId="0" xfId="4" applyNumberFormat="1" applyFont="1" applyAlignment="1">
      <alignment horizontal="justify" vertical="top" wrapText="1"/>
    </xf>
    <xf numFmtId="2" fontId="4" fillId="0" borderId="0" xfId="0" applyNumberFormat="1" applyFont="1" applyAlignment="1">
      <alignment horizontal="justify" vertical="top" wrapText="1"/>
    </xf>
    <xf numFmtId="4" fontId="4" fillId="0" borderId="0" xfId="4" applyNumberFormat="1" applyFont="1" applyAlignment="1">
      <alignment horizontal="justify" vertical="top" wrapText="1"/>
    </xf>
    <xf numFmtId="4" fontId="4" fillId="0" borderId="0" xfId="0" applyNumberFormat="1" applyFont="1" applyAlignment="1" applyProtection="1">
      <alignment horizontal="justify" vertical="top" wrapText="1"/>
      <protection locked="0"/>
    </xf>
    <xf numFmtId="4" fontId="4" fillId="0" borderId="0" xfId="6" applyNumberFormat="1" applyFont="1" applyAlignment="1">
      <alignment horizontal="justify" vertical="top" wrapText="1"/>
    </xf>
    <xf numFmtId="49" fontId="4" fillId="0" borderId="0" xfId="0" applyNumberFormat="1" applyFont="1" applyAlignment="1">
      <alignment horizontal="justify" vertical="top" wrapText="1"/>
    </xf>
    <xf numFmtId="4" fontId="14" fillId="0" borderId="0" xfId="0" applyNumberFormat="1" applyFont="1" applyAlignment="1">
      <alignment horizontal="justify" vertical="top" wrapText="1"/>
    </xf>
    <xf numFmtId="4" fontId="4" fillId="0" borderId="0" xfId="1" applyNumberFormat="1" applyFont="1" applyFill="1" applyBorder="1" applyAlignment="1" applyProtection="1">
      <alignment horizontal="justify" vertical="top" wrapText="1"/>
    </xf>
    <xf numFmtId="4" fontId="6" fillId="0" borderId="0" xfId="0" applyNumberFormat="1" applyFont="1" applyAlignment="1">
      <alignment horizontal="justify" vertical="top" wrapText="1"/>
    </xf>
    <xf numFmtId="0" fontId="15" fillId="0" borderId="0" xfId="0" applyFont="1" applyAlignment="1">
      <alignment horizontal="justify" vertical="top" wrapText="1"/>
    </xf>
    <xf numFmtId="4" fontId="15" fillId="0" borderId="0" xfId="0" applyNumberFormat="1" applyFont="1" applyAlignment="1">
      <alignment horizontal="justify" vertical="top" wrapText="1"/>
    </xf>
    <xf numFmtId="0" fontId="0" fillId="0" borderId="0" xfId="0" applyAlignment="1">
      <alignment horizontal="center" wrapText="1"/>
    </xf>
    <xf numFmtId="0" fontId="4" fillId="0" borderId="0" xfId="0" applyFont="1" applyAlignment="1">
      <alignment horizontal="center" wrapText="1"/>
    </xf>
    <xf numFmtId="4" fontId="4" fillId="0" borderId="0" xfId="0" applyNumberFormat="1" applyFont="1" applyAlignment="1">
      <alignment horizontal="center" wrapText="1"/>
    </xf>
    <xf numFmtId="0" fontId="6" fillId="0" borderId="0" xfId="0" applyFont="1" applyAlignment="1">
      <alignment horizontal="center" wrapText="1"/>
    </xf>
    <xf numFmtId="4" fontId="6" fillId="0" borderId="0" xfId="0" applyNumberFormat="1" applyFont="1" applyAlignment="1">
      <alignment horizontal="center" wrapText="1"/>
    </xf>
    <xf numFmtId="0" fontId="6" fillId="3" borderId="0" xfId="0" applyFont="1" applyFill="1" applyAlignment="1">
      <alignment horizontal="justify" vertical="top" wrapText="1"/>
    </xf>
    <xf numFmtId="0" fontId="6" fillId="3" borderId="0" xfId="0" applyFont="1" applyFill="1" applyAlignment="1">
      <alignment horizontal="center" wrapText="1"/>
    </xf>
    <xf numFmtId="4" fontId="6" fillId="3" borderId="0" xfId="0" applyNumberFormat="1" applyFont="1" applyFill="1" applyAlignment="1">
      <alignment horizontal="center" wrapText="1"/>
    </xf>
    <xf numFmtId="4" fontId="6" fillId="3" borderId="0" xfId="0" applyNumberFormat="1" applyFont="1" applyFill="1" applyAlignment="1">
      <alignment horizontal="justify" vertical="top" wrapText="1"/>
    </xf>
    <xf numFmtId="164" fontId="18" fillId="2" borderId="3" xfId="0" applyNumberFormat="1" applyFont="1" applyFill="1" applyBorder="1" applyAlignment="1">
      <alignment horizontal="left" vertical="center"/>
    </xf>
    <xf numFmtId="164" fontId="16" fillId="2" borderId="3" xfId="0" applyNumberFormat="1" applyFont="1" applyFill="1" applyBorder="1"/>
    <xf numFmtId="164" fontId="15" fillId="2" borderId="3" xfId="0" applyNumberFormat="1" applyFont="1" applyFill="1" applyBorder="1"/>
    <xf numFmtId="164" fontId="16" fillId="0" borderId="0" xfId="0" applyNumberFormat="1" applyFont="1" applyAlignment="1">
      <alignment horizontal="left" vertical="center"/>
    </xf>
    <xf numFmtId="164" fontId="16" fillId="0" borderId="0" xfId="0" applyNumberFormat="1" applyFont="1"/>
    <xf numFmtId="164" fontId="15" fillId="0" borderId="0" xfId="0" applyNumberFormat="1" applyFont="1"/>
    <xf numFmtId="164" fontId="16" fillId="0" borderId="5" xfId="0" applyNumberFormat="1" applyFont="1" applyBorder="1" applyAlignment="1">
      <alignment vertical="center"/>
    </xf>
    <xf numFmtId="164" fontId="15" fillId="0" borderId="5" xfId="0" applyNumberFormat="1" applyFont="1" applyBorder="1" applyAlignment="1">
      <alignment vertical="center"/>
    </xf>
    <xf numFmtId="164" fontId="15" fillId="0" borderId="5" xfId="0" applyNumberFormat="1" applyFont="1" applyBorder="1"/>
    <xf numFmtId="164" fontId="15" fillId="0" borderId="5" xfId="0" applyNumberFormat="1" applyFont="1" applyBorder="1" applyAlignment="1">
      <alignment horizontal="justify"/>
    </xf>
    <xf numFmtId="164" fontId="4" fillId="0" borderId="5" xfId="0" applyNumberFormat="1" applyFont="1" applyBorder="1" applyAlignment="1">
      <alignment vertical="center"/>
    </xf>
    <xf numFmtId="164" fontId="4" fillId="0" borderId="5" xfId="0" applyNumberFormat="1" applyFont="1" applyBorder="1" applyAlignment="1">
      <alignment vertical="center" wrapText="1"/>
    </xf>
    <xf numFmtId="164" fontId="4" fillId="0" borderId="0" xfId="0" applyNumberFormat="1" applyFont="1" applyAlignment="1">
      <alignment vertical="center"/>
    </xf>
    <xf numFmtId="164" fontId="4" fillId="0" borderId="6" xfId="0" applyNumberFormat="1" applyFont="1" applyBorder="1" applyAlignment="1">
      <alignment vertical="center"/>
    </xf>
    <xf numFmtId="164" fontId="16" fillId="0" borderId="3" xfId="0" applyNumberFormat="1" applyFont="1" applyBorder="1"/>
    <xf numFmtId="164" fontId="15" fillId="0" borderId="3" xfId="0" applyNumberFormat="1" applyFont="1" applyBorder="1"/>
    <xf numFmtId="164" fontId="19" fillId="0" borderId="0" xfId="0" applyNumberFormat="1" applyFont="1"/>
    <xf numFmtId="164" fontId="20" fillId="0" borderId="7" xfId="0" applyNumberFormat="1" applyFont="1" applyBorder="1"/>
    <xf numFmtId="4" fontId="19" fillId="0" borderId="0" xfId="0" applyNumberFormat="1" applyFont="1"/>
    <xf numFmtId="0" fontId="19" fillId="0" borderId="0" xfId="0" applyFont="1" applyAlignment="1">
      <alignment horizontal="justify" vertical="top" wrapText="1"/>
    </xf>
    <xf numFmtId="0" fontId="19" fillId="0" borderId="0" xfId="0" applyFont="1" applyAlignment="1">
      <alignment horizontal="center" wrapText="1"/>
    </xf>
    <xf numFmtId="0" fontId="20" fillId="3" borderId="0" xfId="0" applyFont="1" applyFill="1" applyAlignment="1">
      <alignment horizontal="justify" vertical="top" wrapText="1"/>
    </xf>
    <xf numFmtId="0" fontId="19" fillId="0" borderId="0" xfId="0" applyFont="1"/>
    <xf numFmtId="0" fontId="6" fillId="0" borderId="0" xfId="0" applyFont="1" applyAlignment="1">
      <alignment horizontal="center" vertical="center"/>
    </xf>
    <xf numFmtId="4" fontId="21" fillId="0" borderId="0" xfId="0" applyNumberFormat="1" applyFont="1" applyAlignment="1">
      <alignment horizontal="center"/>
    </xf>
    <xf numFmtId="4" fontId="4" fillId="0" borderId="0" xfId="0" applyNumberFormat="1" applyFont="1" applyAlignment="1">
      <alignment horizontal="center"/>
    </xf>
    <xf numFmtId="0" fontId="4" fillId="0" borderId="0" xfId="0" applyFont="1" applyAlignment="1">
      <alignment horizontal="center" vertical="center"/>
    </xf>
    <xf numFmtId="4" fontId="6" fillId="0" borderId="0" xfId="0" applyNumberFormat="1" applyFont="1" applyAlignment="1">
      <alignment horizontal="center"/>
    </xf>
    <xf numFmtId="3" fontId="4" fillId="0" borderId="0" xfId="0" applyNumberFormat="1" applyFont="1" applyAlignment="1">
      <alignment horizontal="center"/>
    </xf>
    <xf numFmtId="4" fontId="19" fillId="0" borderId="0" xfId="0" applyNumberFormat="1" applyFont="1" applyAlignment="1">
      <alignment horizontal="center"/>
    </xf>
    <xf numFmtId="0" fontId="6" fillId="3" borderId="0" xfId="0" applyFont="1" applyFill="1" applyAlignment="1">
      <alignment horizontal="center" vertical="center"/>
    </xf>
    <xf numFmtId="4" fontId="21" fillId="3" borderId="0" xfId="0" applyNumberFormat="1" applyFont="1" applyFill="1" applyAlignment="1">
      <alignment horizontal="center"/>
    </xf>
    <xf numFmtId="4" fontId="4" fillId="3" borderId="0" xfId="0" applyNumberFormat="1" applyFont="1" applyFill="1" applyAlignment="1">
      <alignment horizontal="center"/>
    </xf>
    <xf numFmtId="0" fontId="19" fillId="0" borderId="0" xfId="0" applyFont="1" applyAlignment="1">
      <alignment horizontal="justify" vertical="top"/>
    </xf>
    <xf numFmtId="0" fontId="20" fillId="3" borderId="0" xfId="0" applyFont="1" applyFill="1" applyAlignment="1">
      <alignment horizontal="justify" vertical="top"/>
    </xf>
    <xf numFmtId="0" fontId="6" fillId="0" borderId="0" xfId="8" applyFont="1" applyAlignment="1" applyProtection="1">
      <alignment horizontal="justify" vertical="top" wrapText="1"/>
      <protection locked="0"/>
    </xf>
    <xf numFmtId="0" fontId="4" fillId="0" borderId="0" xfId="8" applyFont="1" applyAlignment="1" applyProtection="1">
      <alignment horizontal="justify" vertical="top" wrapText="1"/>
      <protection locked="0"/>
    </xf>
    <xf numFmtId="0" fontId="23" fillId="0" borderId="0" xfId="0" applyFont="1" applyAlignment="1">
      <alignment horizontal="justify" vertical="top" wrapText="1"/>
    </xf>
    <xf numFmtId="0" fontId="24" fillId="0" borderId="0" xfId="0" applyFont="1" applyAlignment="1">
      <alignment horizontal="justify" vertical="top" wrapText="1"/>
    </xf>
    <xf numFmtId="0" fontId="21" fillId="0" borderId="0" xfId="0" applyFont="1" applyAlignment="1">
      <alignment horizontal="justify" vertical="top" wrapText="1"/>
    </xf>
    <xf numFmtId="0" fontId="17" fillId="0" borderId="0" xfId="0" applyFont="1" applyAlignment="1">
      <alignment horizontal="justify" vertical="top" wrapText="1"/>
    </xf>
    <xf numFmtId="4" fontId="6" fillId="3" borderId="0" xfId="0" applyNumberFormat="1" applyFont="1" applyFill="1" applyAlignment="1">
      <alignment horizontal="center"/>
    </xf>
    <xf numFmtId="4" fontId="4" fillId="0" borderId="0" xfId="3" applyNumberFormat="1" applyFont="1" applyAlignment="1">
      <alignment horizontal="center"/>
    </xf>
    <xf numFmtId="4" fontId="4" fillId="0" borderId="0" xfId="3" applyNumberFormat="1" applyFont="1" applyAlignment="1">
      <alignment horizontal="right"/>
    </xf>
    <xf numFmtId="4" fontId="4" fillId="2" borderId="3" xfId="3" applyNumberFormat="1" applyFont="1" applyFill="1" applyBorder="1" applyAlignment="1">
      <alignment horizontal="center"/>
    </xf>
    <xf numFmtId="4" fontId="4" fillId="2" borderId="3" xfId="3" applyNumberFormat="1" applyFont="1" applyFill="1" applyBorder="1" applyAlignment="1">
      <alignment horizontal="right"/>
    </xf>
    <xf numFmtId="4" fontId="6" fillId="4" borderId="2" xfId="3" applyNumberFormat="1" applyFont="1" applyFill="1" applyBorder="1" applyAlignment="1">
      <alignment horizontal="center"/>
    </xf>
    <xf numFmtId="4" fontId="6" fillId="4" borderId="2" xfId="3" applyNumberFormat="1" applyFont="1" applyFill="1" applyBorder="1" applyAlignment="1">
      <alignment horizontal="right"/>
    </xf>
    <xf numFmtId="0" fontId="20" fillId="0" borderId="0" xfId="0" applyFont="1" applyAlignment="1">
      <alignment horizontal="center" vertical="center"/>
    </xf>
    <xf numFmtId="0" fontId="19" fillId="0" borderId="0" xfId="0" applyFont="1" applyAlignment="1">
      <alignment horizontal="center"/>
    </xf>
    <xf numFmtId="0" fontId="13" fillId="0" borderId="0" xfId="0" applyFont="1" applyAlignment="1">
      <alignment horizontal="center"/>
    </xf>
    <xf numFmtId="9" fontId="4" fillId="0" borderId="0" xfId="0" applyNumberFormat="1" applyFont="1" applyAlignment="1">
      <alignment horizontal="center"/>
    </xf>
    <xf numFmtId="0" fontId="20" fillId="3" borderId="0" xfId="0" applyFont="1" applyFill="1" applyAlignment="1">
      <alignment horizontal="center"/>
    </xf>
    <xf numFmtId="0" fontId="19" fillId="3" borderId="0" xfId="0" applyFont="1" applyFill="1" applyAlignment="1">
      <alignment horizontal="center"/>
    </xf>
    <xf numFmtId="0" fontId="19" fillId="0" borderId="0" xfId="0" applyFont="1" applyAlignment="1">
      <alignment horizontal="center" vertical="top"/>
    </xf>
    <xf numFmtId="0" fontId="6" fillId="0" borderId="0" xfId="0" applyFont="1" applyAlignment="1">
      <alignment horizontal="center" vertical="top" wrapText="1"/>
    </xf>
    <xf numFmtId="164" fontId="6" fillId="0" borderId="4" xfId="3" applyNumberFormat="1" applyFont="1" applyBorder="1" applyAlignment="1">
      <alignment horizontal="center" vertical="top"/>
    </xf>
    <xf numFmtId="164" fontId="6" fillId="0" borderId="4" xfId="3" applyNumberFormat="1" applyFont="1" applyBorder="1" applyAlignment="1">
      <alignment horizontal="left" vertical="center" wrapText="1"/>
    </xf>
    <xf numFmtId="4" fontId="4" fillId="0" borderId="4" xfId="3" applyNumberFormat="1" applyFont="1" applyBorder="1" applyAlignment="1">
      <alignment horizontal="center"/>
    </xf>
    <xf numFmtId="4" fontId="4" fillId="0" borderId="4" xfId="3" applyNumberFormat="1" applyFont="1" applyBorder="1" applyAlignment="1">
      <alignment horizontal="right"/>
    </xf>
    <xf numFmtId="0" fontId="20" fillId="3" borderId="0" xfId="0" applyFont="1" applyFill="1" applyAlignment="1">
      <alignment horizontal="center" vertical="center"/>
    </xf>
    <xf numFmtId="0" fontId="6" fillId="3" borderId="0" xfId="0" applyFont="1" applyFill="1" applyAlignment="1">
      <alignment horizontal="center" vertical="top"/>
    </xf>
    <xf numFmtId="0" fontId="6" fillId="3" borderId="0" xfId="0" applyFont="1" applyFill="1" applyAlignment="1">
      <alignment horizontal="center" vertical="top" wrapText="1"/>
    </xf>
    <xf numFmtId="0" fontId="20" fillId="0" borderId="0" xfId="0" applyFont="1" applyAlignment="1">
      <alignment horizontal="justify" vertical="top" wrapText="1"/>
    </xf>
    <xf numFmtId="0" fontId="6" fillId="3" borderId="0" xfId="0" applyFont="1" applyFill="1" applyAlignment="1">
      <alignment horizontal="center"/>
    </xf>
    <xf numFmtId="4" fontId="11" fillId="3" borderId="1" xfId="3" applyNumberFormat="1" applyFont="1" applyFill="1" applyBorder="1" applyAlignment="1">
      <alignment horizontal="center" vertical="center" wrapText="1"/>
    </xf>
    <xf numFmtId="4" fontId="0" fillId="0" borderId="0" xfId="0" applyNumberFormat="1" applyAlignment="1">
      <alignment horizontal="right"/>
    </xf>
    <xf numFmtId="4" fontId="2" fillId="0" borderId="0" xfId="0" applyNumberFormat="1" applyFont="1" applyAlignment="1">
      <alignment horizontal="right"/>
    </xf>
    <xf numFmtId="4" fontId="20" fillId="3" borderId="0" xfId="0" applyNumberFormat="1" applyFont="1" applyFill="1" applyAlignment="1">
      <alignment horizontal="center" wrapText="1"/>
    </xf>
    <xf numFmtId="4" fontId="19" fillId="0" borderId="0" xfId="0" applyNumberFormat="1" applyFont="1" applyAlignment="1">
      <alignment horizontal="center" wrapText="1"/>
    </xf>
    <xf numFmtId="164" fontId="11" fillId="3" borderId="1" xfId="3" applyNumberFormat="1" applyFont="1" applyFill="1" applyBorder="1" applyAlignment="1">
      <alignment horizontal="left" vertical="top" wrapText="1"/>
    </xf>
    <xf numFmtId="0" fontId="20" fillId="3" borderId="0" xfId="0" applyFont="1" applyFill="1" applyAlignment="1">
      <alignment horizontal="left" vertical="top"/>
    </xf>
    <xf numFmtId="0" fontId="19" fillId="0" borderId="0" xfId="0" applyFont="1" applyAlignment="1">
      <alignment horizontal="left" vertical="top"/>
    </xf>
    <xf numFmtId="168" fontId="4" fillId="0" borderId="0" xfId="0" applyNumberFormat="1" applyFont="1" applyAlignment="1">
      <alignment horizontal="center"/>
    </xf>
    <xf numFmtId="168" fontId="4" fillId="3" borderId="0" xfId="0" applyNumberFormat="1" applyFont="1" applyFill="1" applyAlignment="1">
      <alignment horizontal="center"/>
    </xf>
    <xf numFmtId="0" fontId="4" fillId="3" borderId="0" xfId="0" applyFont="1" applyFill="1" applyAlignment="1">
      <alignment horizontal="center"/>
    </xf>
    <xf numFmtId="168" fontId="6" fillId="3" borderId="0" xfId="0" applyNumberFormat="1" applyFont="1" applyFill="1" applyAlignment="1">
      <alignment horizontal="justify" vertical="top" wrapText="1"/>
    </xf>
    <xf numFmtId="168" fontId="4" fillId="0" borderId="0" xfId="0" applyNumberFormat="1" applyFont="1" applyAlignment="1">
      <alignment horizontal="justify" vertical="top" wrapText="1"/>
    </xf>
    <xf numFmtId="0" fontId="4" fillId="0" borderId="0" xfId="15" applyFont="1" applyAlignment="1" applyProtection="1">
      <alignment horizontal="justify" vertical="top" wrapText="1"/>
      <protection locked="0"/>
    </xf>
    <xf numFmtId="0" fontId="4" fillId="0" borderId="0" xfId="16" applyFont="1" applyAlignment="1">
      <alignment horizontal="justify" vertical="top" wrapText="1"/>
    </xf>
    <xf numFmtId="0" fontId="4" fillId="0" borderId="2" xfId="15" applyFont="1" applyBorder="1" applyAlignment="1" applyProtection="1">
      <alignment horizontal="justify" vertical="top" wrapText="1"/>
      <protection locked="0"/>
    </xf>
    <xf numFmtId="49" fontId="4" fillId="0" borderId="0" xfId="15" applyNumberFormat="1" applyFont="1" applyAlignment="1" applyProtection="1">
      <alignment horizontal="justify" vertical="top" wrapText="1"/>
      <protection locked="0"/>
    </xf>
    <xf numFmtId="49" fontId="6" fillId="0" borderId="0" xfId="0" applyNumberFormat="1" applyFont="1" applyAlignment="1">
      <alignment horizontal="justify" vertical="top" wrapText="1"/>
    </xf>
    <xf numFmtId="49" fontId="4" fillId="0" borderId="0" xfId="18" applyNumberFormat="1" applyFont="1" applyAlignment="1">
      <alignment horizontal="justify" vertical="top" wrapText="1"/>
    </xf>
    <xf numFmtId="49" fontId="4" fillId="0" borderId="0" xfId="2" applyNumberFormat="1" applyFont="1" applyAlignment="1">
      <alignment horizontal="justify" vertical="top" wrapText="1"/>
    </xf>
    <xf numFmtId="49" fontId="4" fillId="0" borderId="0" xfId="20" applyNumberFormat="1" applyFont="1" applyAlignment="1">
      <alignment horizontal="justify" vertical="top" wrapText="1"/>
    </xf>
    <xf numFmtId="49" fontId="6" fillId="3" borderId="0" xfId="0" applyNumberFormat="1" applyFont="1" applyFill="1" applyAlignment="1">
      <alignment horizontal="justify" vertical="top" wrapText="1"/>
    </xf>
    <xf numFmtId="49" fontId="4" fillId="0" borderId="0" xfId="0" applyNumberFormat="1" applyFont="1" applyAlignment="1" applyProtection="1">
      <alignment horizontal="justify" vertical="top" wrapText="1"/>
      <protection locked="0"/>
    </xf>
    <xf numFmtId="0" fontId="4" fillId="0" borderId="0" xfId="0" applyFont="1" applyAlignment="1" applyProtection="1">
      <alignment horizontal="center"/>
      <protection locked="0"/>
    </xf>
    <xf numFmtId="4" fontId="4" fillId="0" borderId="0" xfId="0" applyNumberFormat="1" applyFont="1" applyAlignment="1" applyProtection="1">
      <alignment horizontal="center"/>
      <protection locked="0"/>
    </xf>
    <xf numFmtId="0" fontId="4" fillId="0" borderId="0" xfId="23" applyFont="1" applyAlignment="1">
      <alignment horizontal="justify" vertical="top" wrapText="1"/>
    </xf>
    <xf numFmtId="4" fontId="4" fillId="0" borderId="0" xfId="24" applyNumberFormat="1" applyFont="1" applyAlignment="1">
      <alignment horizontal="justify" vertical="top" wrapText="1"/>
    </xf>
    <xf numFmtId="0" fontId="4" fillId="0" borderId="0" xfId="26" applyFont="1" applyAlignment="1">
      <alignment horizontal="justify" vertical="top" wrapText="1"/>
    </xf>
    <xf numFmtId="0" fontId="4" fillId="0" borderId="2" xfId="26" applyFont="1" applyBorder="1" applyAlignment="1">
      <alignment horizontal="justify" vertical="top" wrapText="1"/>
    </xf>
    <xf numFmtId="0" fontId="4" fillId="0" borderId="0" xfId="28" applyFont="1" applyAlignment="1">
      <alignment horizontal="justify" vertical="top" wrapText="1"/>
    </xf>
    <xf numFmtId="2" fontId="4" fillId="0" borderId="0" xfId="14" applyNumberFormat="1" applyFont="1" applyAlignment="1">
      <alignment horizontal="center" vertical="top" wrapText="1"/>
    </xf>
    <xf numFmtId="4" fontId="4" fillId="0" borderId="0" xfId="26" applyNumberFormat="1" applyFont="1" applyAlignment="1">
      <alignment horizontal="justify" vertical="top" wrapText="1"/>
    </xf>
    <xf numFmtId="2" fontId="19" fillId="0" borderId="0" xfId="0" applyNumberFormat="1" applyFont="1" applyAlignment="1">
      <alignment horizontal="center" vertical="top"/>
    </xf>
    <xf numFmtId="4" fontId="4" fillId="0" borderId="0" xfId="30" applyNumberFormat="1" applyFont="1" applyAlignment="1">
      <alignment horizontal="justify" vertical="top" wrapText="1"/>
    </xf>
    <xf numFmtId="4" fontId="6" fillId="0" borderId="0" xfId="14" applyNumberFormat="1" applyFont="1" applyAlignment="1">
      <alignment horizontal="justify" vertical="top" wrapText="1"/>
    </xf>
    <xf numFmtId="2" fontId="6" fillId="3" borderId="0" xfId="14" applyNumberFormat="1" applyFont="1" applyFill="1" applyAlignment="1">
      <alignment horizontal="center" vertical="top" wrapText="1"/>
    </xf>
    <xf numFmtId="4" fontId="6" fillId="3" borderId="0" xfId="14" applyNumberFormat="1" applyFont="1" applyFill="1" applyAlignment="1">
      <alignment horizontal="justify" vertical="top" wrapText="1"/>
    </xf>
    <xf numFmtId="49" fontId="19" fillId="0" borderId="0" xfId="0" applyNumberFormat="1" applyFont="1" applyAlignment="1">
      <alignment horizontal="justify" vertical="top" wrapText="1"/>
    </xf>
    <xf numFmtId="49" fontId="4" fillId="0" borderId="8" xfId="0" applyNumberFormat="1" applyFont="1" applyBorder="1" applyAlignment="1">
      <alignment horizontal="justify" vertical="top" wrapText="1"/>
    </xf>
    <xf numFmtId="0" fontId="4" fillId="0" borderId="0" xfId="2" applyFont="1" applyAlignment="1">
      <alignment horizontal="justify" vertical="top" wrapText="1"/>
    </xf>
    <xf numFmtId="0" fontId="4" fillId="0" borderId="0" xfId="16" applyFont="1" applyAlignment="1">
      <alignment horizontal="center"/>
    </xf>
    <xf numFmtId="4" fontId="4" fillId="0" borderId="0" xfId="31" applyNumberFormat="1" applyFont="1" applyAlignment="1">
      <alignment horizontal="center"/>
    </xf>
    <xf numFmtId="0" fontId="4" fillId="0" borderId="0" xfId="2" applyFont="1" applyAlignment="1">
      <alignment horizontal="center"/>
    </xf>
    <xf numFmtId="0" fontId="4" fillId="3" borderId="0" xfId="16" applyFont="1" applyFill="1" applyAlignment="1">
      <alignment horizontal="center"/>
    </xf>
    <xf numFmtId="0" fontId="4" fillId="0" borderId="8" xfId="0" applyFont="1" applyBorder="1" applyAlignment="1">
      <alignment horizontal="justify" vertical="top" wrapText="1"/>
    </xf>
    <xf numFmtId="49" fontId="30" fillId="0" borderId="0" xfId="0" applyNumberFormat="1" applyFont="1" applyAlignment="1">
      <alignment horizontal="justify" vertical="top" wrapText="1"/>
    </xf>
    <xf numFmtId="2" fontId="4" fillId="0" borderId="0" xfId="21" applyNumberFormat="1" applyFont="1" applyAlignment="1">
      <alignment horizontal="justify" vertical="top" wrapText="1"/>
    </xf>
    <xf numFmtId="0" fontId="4" fillId="0" borderId="0" xfId="22" applyFont="1" applyAlignment="1" applyProtection="1">
      <alignment horizontal="justify" vertical="top" wrapText="1"/>
      <protection locked="0"/>
    </xf>
    <xf numFmtId="0" fontId="4" fillId="0" borderId="0" xfId="29" applyFont="1" applyAlignment="1">
      <alignment horizontal="justify" vertical="top" wrapText="1"/>
    </xf>
    <xf numFmtId="0" fontId="4" fillId="0" borderId="0" xfId="21" applyFont="1" applyAlignment="1">
      <alignment horizontal="justify" vertical="top" wrapText="1"/>
    </xf>
    <xf numFmtId="0" fontId="4" fillId="0" borderId="0" xfId="21" quotePrefix="1" applyFont="1" applyAlignment="1">
      <alignment horizontal="justify" vertical="top" wrapText="1"/>
    </xf>
    <xf numFmtId="0" fontId="4" fillId="0" borderId="2" xfId="0" applyFont="1" applyBorder="1" applyAlignment="1">
      <alignment horizontal="justify" vertical="top" wrapText="1"/>
    </xf>
    <xf numFmtId="169" fontId="4" fillId="0" borderId="0" xfId="10" applyNumberFormat="1" applyFont="1" applyAlignment="1">
      <alignment horizontal="justify" vertical="top" wrapText="1"/>
    </xf>
    <xf numFmtId="0" fontId="4" fillId="0" borderId="0" xfId="10" quotePrefix="1" applyFont="1" applyAlignment="1">
      <alignment horizontal="justify" vertical="top" wrapText="1"/>
    </xf>
    <xf numFmtId="0" fontId="4" fillId="0" borderId="0" xfId="0" quotePrefix="1" applyFont="1" applyAlignment="1">
      <alignment horizontal="justify" vertical="top" wrapText="1"/>
    </xf>
    <xf numFmtId="4" fontId="6" fillId="3" borderId="0" xfId="31" applyNumberFormat="1" applyFont="1" applyFill="1" applyAlignment="1">
      <alignment horizontal="justify" vertical="top" wrapText="1"/>
    </xf>
    <xf numFmtId="0" fontId="4" fillId="0" borderId="0" xfId="32" applyFont="1" applyAlignment="1">
      <alignment horizontal="justify" vertical="top" wrapText="1"/>
    </xf>
    <xf numFmtId="4" fontId="4" fillId="0" borderId="0" xfId="31" quotePrefix="1" applyNumberFormat="1" applyFont="1" applyAlignment="1">
      <alignment horizontal="justify" vertical="top" wrapText="1"/>
    </xf>
    <xf numFmtId="0" fontId="4" fillId="0" borderId="0" xfId="33" applyFont="1" applyAlignment="1">
      <alignment horizontal="justify" vertical="top" wrapText="1"/>
    </xf>
    <xf numFmtId="0" fontId="4" fillId="0" borderId="0" xfId="2" quotePrefix="1" applyFont="1" applyAlignment="1">
      <alignment horizontal="justify" vertical="top" wrapText="1"/>
    </xf>
    <xf numFmtId="49" fontId="4" fillId="0" borderId="9" xfId="0" applyNumberFormat="1" applyFont="1" applyBorder="1" applyAlignment="1">
      <alignment horizontal="justify" vertical="top" wrapText="1"/>
    </xf>
    <xf numFmtId="2" fontId="6" fillId="0" borderId="0" xfId="21" applyNumberFormat="1" applyFont="1" applyAlignment="1">
      <alignment horizontal="justify" vertical="top" wrapText="1"/>
    </xf>
    <xf numFmtId="49" fontId="4" fillId="0" borderId="0" xfId="14" applyNumberFormat="1" applyFont="1" applyAlignment="1" applyProtection="1">
      <alignment horizontal="center" wrapText="1"/>
      <protection locked="0"/>
    </xf>
    <xf numFmtId="49" fontId="4" fillId="0" borderId="2" xfId="14" applyNumberFormat="1" applyFont="1" applyBorder="1" applyAlignment="1" applyProtection="1">
      <alignment horizontal="center" wrapText="1"/>
      <protection locked="0"/>
    </xf>
    <xf numFmtId="168" fontId="6" fillId="3" borderId="0" xfId="0" applyNumberFormat="1" applyFont="1" applyFill="1" applyAlignment="1">
      <alignment horizontal="center"/>
    </xf>
    <xf numFmtId="0" fontId="4" fillId="0" borderId="0" xfId="20" applyFont="1" applyAlignment="1">
      <alignment horizontal="center"/>
    </xf>
    <xf numFmtId="0" fontId="6" fillId="0" borderId="0" xfId="0" applyFont="1" applyAlignment="1" applyProtection="1">
      <alignment horizontal="center"/>
      <protection locked="0"/>
    </xf>
    <xf numFmtId="0" fontId="4" fillId="0" borderId="0" xfId="18" applyFont="1" applyAlignment="1">
      <alignment horizontal="center"/>
    </xf>
    <xf numFmtId="0" fontId="4" fillId="0" borderId="0" xfId="23" applyFont="1" applyAlignment="1">
      <alignment horizontal="center" wrapText="1"/>
    </xf>
    <xf numFmtId="4" fontId="4" fillId="0" borderId="0" xfId="23" applyNumberFormat="1" applyFont="1" applyAlignment="1">
      <alignment horizontal="center" wrapText="1"/>
    </xf>
    <xf numFmtId="49" fontId="4" fillId="3" borderId="0" xfId="0" applyNumberFormat="1" applyFont="1" applyFill="1" applyAlignment="1">
      <alignment horizontal="center"/>
    </xf>
    <xf numFmtId="0" fontId="4" fillId="0" borderId="0" xfId="24" applyFont="1" applyAlignment="1">
      <alignment horizontal="center"/>
    </xf>
    <xf numFmtId="0" fontId="4" fillId="0" borderId="0" xfId="26" applyFont="1" applyAlignment="1">
      <alignment horizontal="center" wrapText="1"/>
    </xf>
    <xf numFmtId="0" fontId="4" fillId="0" borderId="2" xfId="26" applyFont="1" applyBorder="1" applyAlignment="1">
      <alignment horizontal="center" wrapText="1"/>
    </xf>
    <xf numFmtId="0" fontId="4" fillId="0" borderId="0" xfId="30" applyFont="1" applyAlignment="1">
      <alignment horizontal="center" wrapText="1"/>
    </xf>
    <xf numFmtId="0" fontId="4" fillId="0" borderId="0" xfId="14" applyFont="1" applyAlignment="1">
      <alignment horizontal="center" wrapText="1"/>
    </xf>
    <xf numFmtId="0" fontId="6" fillId="3" borderId="0" xfId="14" applyFont="1" applyFill="1" applyAlignment="1">
      <alignment horizontal="center"/>
    </xf>
    <xf numFmtId="0" fontId="4" fillId="0" borderId="0" xfId="21" applyFont="1" applyAlignment="1">
      <alignment horizontal="center"/>
    </xf>
    <xf numFmtId="0" fontId="4" fillId="0" borderId="2" xfId="0" applyFont="1" applyBorder="1" applyAlignment="1">
      <alignment horizontal="center"/>
    </xf>
    <xf numFmtId="0" fontId="4" fillId="0" borderId="0" xfId="10" applyFont="1" applyAlignment="1">
      <alignment horizontal="center"/>
    </xf>
    <xf numFmtId="2" fontId="4" fillId="0" borderId="0" xfId="10" applyNumberFormat="1" applyFont="1" applyAlignment="1">
      <alignment horizontal="center"/>
    </xf>
    <xf numFmtId="0" fontId="4" fillId="0" borderId="0" xfId="21" applyFont="1" applyAlignment="1">
      <alignment horizontal="center" wrapText="1"/>
    </xf>
    <xf numFmtId="4" fontId="6" fillId="0" borderId="0" xfId="0" applyNumberFormat="1" applyFont="1" applyAlignment="1" applyProtection="1">
      <alignment horizontal="center"/>
      <protection locked="0"/>
    </xf>
    <xf numFmtId="0" fontId="15" fillId="0" borderId="0" xfId="0" applyFont="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4" fontId="1" fillId="0" borderId="0" xfId="0" applyNumberFormat="1" applyFont="1" applyAlignment="1">
      <alignment horizontal="center"/>
    </xf>
    <xf numFmtId="4" fontId="4" fillId="0" borderId="0" xfId="15" applyNumberFormat="1" applyFont="1" applyAlignment="1" applyProtection="1">
      <alignment horizontal="center" wrapText="1"/>
      <protection locked="0"/>
    </xf>
    <xf numFmtId="4" fontId="4" fillId="0" borderId="0" xfId="17" applyNumberFormat="1" applyFont="1" applyAlignment="1">
      <alignment horizontal="center"/>
    </xf>
    <xf numFmtId="4" fontId="4" fillId="0" borderId="0" xfId="20" applyNumberFormat="1" applyFont="1" applyAlignment="1">
      <alignment horizontal="center"/>
    </xf>
    <xf numFmtId="4" fontId="4" fillId="0" borderId="0" xfId="24" applyNumberFormat="1" applyFont="1" applyAlignment="1" applyProtection="1">
      <alignment horizontal="center"/>
      <protection locked="0"/>
    </xf>
    <xf numFmtId="4" fontId="4" fillId="0" borderId="0" xfId="27" applyNumberFormat="1" applyFont="1" applyAlignment="1">
      <alignment horizontal="center"/>
    </xf>
    <xf numFmtId="4" fontId="20" fillId="3" borderId="0" xfId="0" applyNumberFormat="1" applyFont="1" applyFill="1" applyAlignment="1">
      <alignment horizontal="center"/>
    </xf>
    <xf numFmtId="4" fontId="4" fillId="0" borderId="0" xfId="10" applyNumberFormat="1" applyFont="1" applyAlignment="1">
      <alignment horizontal="center"/>
    </xf>
    <xf numFmtId="4" fontId="4" fillId="0" borderId="0" xfId="2" applyNumberFormat="1" applyFont="1" applyAlignment="1">
      <alignment horizontal="center"/>
    </xf>
    <xf numFmtId="4" fontId="4" fillId="3" borderId="0" xfId="16" applyNumberFormat="1" applyFont="1" applyFill="1" applyAlignment="1">
      <alignment horizontal="center"/>
    </xf>
    <xf numFmtId="4" fontId="4" fillId="0" borderId="0" xfId="16" applyNumberFormat="1" applyFont="1" applyAlignment="1">
      <alignment horizontal="center"/>
    </xf>
    <xf numFmtId="4" fontId="6" fillId="0" borderId="0" xfId="5" applyNumberFormat="1" applyFont="1" applyBorder="1" applyAlignment="1">
      <alignment horizontal="center" wrapText="1"/>
    </xf>
    <xf numFmtId="4" fontId="15" fillId="0" borderId="0" xfId="0" applyNumberFormat="1" applyFont="1" applyAlignment="1">
      <alignment horizontal="center" wrapText="1"/>
    </xf>
    <xf numFmtId="4" fontId="4" fillId="0" borderId="8" xfId="0" applyNumberFormat="1" applyFont="1" applyBorder="1" applyAlignment="1">
      <alignment horizontal="center"/>
    </xf>
    <xf numFmtId="0" fontId="0" fillId="0" borderId="0" xfId="0" applyAlignment="1">
      <alignment horizontal="center"/>
    </xf>
    <xf numFmtId="4" fontId="4" fillId="0" borderId="0" xfId="18" applyNumberFormat="1" applyFont="1" applyAlignment="1">
      <alignment horizontal="center"/>
    </xf>
    <xf numFmtId="4" fontId="4" fillId="0" borderId="0" xfId="24" applyNumberFormat="1" applyFont="1" applyAlignment="1">
      <alignment horizontal="center"/>
    </xf>
    <xf numFmtId="4" fontId="4" fillId="0" borderId="2" xfId="27" applyNumberFormat="1" applyFont="1" applyBorder="1" applyAlignment="1">
      <alignment horizontal="center"/>
    </xf>
    <xf numFmtId="4" fontId="4" fillId="0" borderId="0" xfId="14" applyNumberFormat="1" applyFont="1" applyAlignment="1">
      <alignment horizontal="center"/>
    </xf>
    <xf numFmtId="4" fontId="6" fillId="3" borderId="0" xfId="14" applyNumberFormat="1" applyFont="1" applyFill="1" applyAlignment="1">
      <alignment horizontal="center"/>
    </xf>
    <xf numFmtId="4" fontId="4" fillId="0" borderId="0" xfId="21" applyNumberFormat="1" applyFont="1" applyAlignment="1">
      <alignment horizontal="center"/>
    </xf>
    <xf numFmtId="4" fontId="4" fillId="0" borderId="2" xfId="0" applyNumberFormat="1" applyFont="1" applyBorder="1" applyAlignment="1">
      <alignment horizontal="center"/>
    </xf>
    <xf numFmtId="4" fontId="4" fillId="0" borderId="0" xfId="10" quotePrefix="1" applyNumberFormat="1" applyFont="1" applyAlignment="1">
      <alignment horizontal="center"/>
    </xf>
    <xf numFmtId="4" fontId="4" fillId="0" borderId="0" xfId="21" applyNumberFormat="1" applyFont="1" applyAlignment="1">
      <alignment horizontal="center" wrapText="1"/>
    </xf>
    <xf numFmtId="4" fontId="0" fillId="0" borderId="0" xfId="0" applyNumberFormat="1" applyAlignment="1">
      <alignment horizontal="center"/>
    </xf>
    <xf numFmtId="4" fontId="4" fillId="0" borderId="9" xfId="0" applyNumberFormat="1" applyFont="1" applyBorder="1" applyAlignment="1">
      <alignment horizontal="center"/>
    </xf>
    <xf numFmtId="0" fontId="4" fillId="3" borderId="0" xfId="4" applyFont="1" applyFill="1"/>
    <xf numFmtId="49" fontId="4" fillId="0" borderId="0" xfId="18" applyNumberFormat="1" applyFont="1" applyAlignment="1">
      <alignment horizontal="center" vertical="top"/>
    </xf>
    <xf numFmtId="0" fontId="4" fillId="0" borderId="0" xfId="27" applyFont="1" applyAlignment="1">
      <alignment horizontal="justify" vertical="top" wrapText="1"/>
    </xf>
    <xf numFmtId="0" fontId="4" fillId="0" borderId="0" xfId="18" applyFont="1" applyAlignment="1">
      <alignment horizontal="justify" vertical="top" wrapText="1"/>
    </xf>
    <xf numFmtId="0" fontId="4" fillId="0" borderId="0" xfId="18" quotePrefix="1" applyFont="1" applyAlignment="1">
      <alignment horizontal="justify" vertical="top" wrapText="1"/>
    </xf>
    <xf numFmtId="0" fontId="38" fillId="0" borderId="0" xfId="0" applyFont="1" applyAlignment="1">
      <alignment horizontal="justify" vertical="top" wrapText="1"/>
    </xf>
    <xf numFmtId="0" fontId="39" fillId="0" borderId="0" xfId="0" applyFont="1" applyAlignment="1">
      <alignment horizontal="justify" vertical="top" wrapText="1"/>
    </xf>
    <xf numFmtId="164" fontId="19" fillId="0" borderId="0" xfId="3" applyNumberFormat="1" applyFont="1" applyAlignment="1">
      <alignment horizontal="justify" vertical="top" wrapText="1"/>
    </xf>
    <xf numFmtId="164" fontId="19" fillId="0" borderId="0" xfId="3" applyNumberFormat="1" applyFont="1" applyAlignment="1">
      <alignment horizontal="center" wrapText="1"/>
    </xf>
    <xf numFmtId="4" fontId="19" fillId="0" borderId="0" xfId="3" applyNumberFormat="1" applyFont="1" applyAlignment="1">
      <alignment horizontal="center" wrapText="1"/>
    </xf>
    <xf numFmtId="164" fontId="20" fillId="3" borderId="0" xfId="3" applyNumberFormat="1" applyFont="1" applyFill="1" applyAlignment="1">
      <alignment horizontal="justify" vertical="top" wrapText="1"/>
    </xf>
    <xf numFmtId="164" fontId="20" fillId="3" borderId="0" xfId="3" applyNumberFormat="1" applyFont="1" applyFill="1" applyAlignment="1">
      <alignment horizontal="center" wrapText="1"/>
    </xf>
    <xf numFmtId="4" fontId="20" fillId="3" borderId="0" xfId="3" applyNumberFormat="1" applyFont="1" applyFill="1" applyAlignment="1">
      <alignment horizontal="center" wrapText="1"/>
    </xf>
    <xf numFmtId="4" fontId="0" fillId="0" borderId="0" xfId="0" applyNumberFormat="1" applyAlignment="1">
      <alignment horizontal="center" wrapText="1"/>
    </xf>
    <xf numFmtId="164" fontId="4" fillId="0" borderId="0" xfId="35" applyNumberFormat="1" applyFont="1" applyAlignment="1">
      <alignment horizontal="justify" vertical="top" shrinkToFit="1"/>
    </xf>
    <xf numFmtId="164" fontId="21" fillId="0" borderId="0" xfId="36" applyNumberFormat="1" applyFont="1" applyAlignment="1">
      <alignment horizontal="justify"/>
    </xf>
    <xf numFmtId="164" fontId="4" fillId="0" borderId="0" xfId="36" applyNumberFormat="1" applyFont="1" applyAlignment="1">
      <alignment horizontal="justify"/>
    </xf>
    <xf numFmtId="164" fontId="6" fillId="0" borderId="0" xfId="37" applyNumberFormat="1" applyFont="1" applyAlignment="1">
      <alignment horizontal="justify" vertical="top" wrapText="1"/>
    </xf>
    <xf numFmtId="164" fontId="6" fillId="0" borderId="0" xfId="37" applyNumberFormat="1" applyFont="1" applyAlignment="1">
      <alignment horizontal="justify" vertical="top"/>
    </xf>
    <xf numFmtId="164" fontId="4" fillId="0" borderId="0" xfId="37" applyNumberFormat="1" applyFont="1" applyAlignment="1">
      <alignment horizontal="justify" vertical="top" wrapText="1"/>
    </xf>
    <xf numFmtId="164" fontId="4" fillId="0" borderId="0" xfId="37" applyNumberFormat="1" applyFont="1" applyAlignment="1">
      <alignment horizontal="justify" vertical="top"/>
    </xf>
    <xf numFmtId="164" fontId="21" fillId="0" borderId="0" xfId="37" applyNumberFormat="1" applyFont="1" applyAlignment="1">
      <alignment horizontal="justify" vertical="justify"/>
    </xf>
    <xf numFmtId="164" fontId="21" fillId="6" borderId="0" xfId="36" applyNumberFormat="1" applyFont="1" applyFill="1" applyAlignment="1">
      <alignment horizontal="justify"/>
    </xf>
    <xf numFmtId="164" fontId="41" fillId="0" borderId="0" xfId="37" applyNumberFormat="1" applyFont="1" applyAlignment="1">
      <alignment horizontal="justify" vertical="top" wrapText="1"/>
    </xf>
    <xf numFmtId="164" fontId="21" fillId="0" borderId="0" xfId="36" applyNumberFormat="1" applyFont="1" applyAlignment="1">
      <alignment horizontal="justify" vertical="top"/>
    </xf>
    <xf numFmtId="164" fontId="4" fillId="0" borderId="0" xfId="37" applyNumberFormat="1" applyFont="1" applyAlignment="1">
      <alignment horizontal="justify"/>
    </xf>
    <xf numFmtId="164" fontId="21" fillId="0" borderId="0" xfId="38" applyNumberFormat="1" applyFont="1" applyAlignment="1">
      <alignment horizontal="justify"/>
    </xf>
    <xf numFmtId="164" fontId="19" fillId="0" borderId="0" xfId="37" applyNumberFormat="1" applyFont="1">
      <alignment horizontal="justify" vertical="justify" wrapText="1"/>
    </xf>
    <xf numFmtId="164" fontId="6" fillId="6" borderId="0" xfId="37" applyNumberFormat="1" applyFont="1" applyFill="1" applyAlignment="1">
      <alignment horizontal="justify" vertical="top"/>
    </xf>
    <xf numFmtId="164" fontId="4" fillId="6" borderId="0" xfId="36" applyNumberFormat="1" applyFont="1" applyFill="1" applyAlignment="1">
      <alignment horizontal="justify"/>
    </xf>
    <xf numFmtId="164" fontId="6" fillId="0" borderId="0" xfId="37" applyNumberFormat="1" applyFont="1" applyAlignment="1">
      <alignment horizontal="justify" vertical="center"/>
    </xf>
    <xf numFmtId="164" fontId="6" fillId="0" borderId="0" xfId="37" applyNumberFormat="1" applyFont="1" applyAlignment="1">
      <alignment horizontal="justify"/>
    </xf>
    <xf numFmtId="164" fontId="21" fillId="0" borderId="0" xfId="39" applyNumberFormat="1" applyFont="1" applyAlignment="1">
      <alignment horizontal="justify" vertical="top"/>
    </xf>
    <xf numFmtId="164" fontId="6" fillId="0" borderId="0" xfId="40" applyNumberFormat="1" applyFont="1" applyAlignment="1">
      <alignment horizontal="justify" vertical="top" wrapText="1"/>
    </xf>
    <xf numFmtId="164" fontId="6" fillId="0" borderId="0" xfId="40" applyNumberFormat="1" applyFont="1" applyAlignment="1">
      <alignment horizontal="justify" vertical="center" wrapText="1"/>
    </xf>
    <xf numFmtId="164" fontId="44" fillId="0" borderId="0" xfId="40" applyNumberFormat="1" applyFont="1" applyAlignment="1">
      <alignment horizontal="justify" vertical="center"/>
    </xf>
    <xf numFmtId="164" fontId="4" fillId="0" borderId="0" xfId="35" applyNumberFormat="1" applyFont="1" applyAlignment="1">
      <alignment horizontal="justify" vertical="center" wrapText="1"/>
    </xf>
    <xf numFmtId="164" fontId="21" fillId="0" borderId="0" xfId="40" applyNumberFormat="1" applyFont="1" applyAlignment="1">
      <alignment horizontal="justify" vertical="center"/>
    </xf>
    <xf numFmtId="164" fontId="4" fillId="0" borderId="0" xfId="37" applyNumberFormat="1" applyFont="1" applyAlignment="1">
      <alignment horizontal="justify" vertical="center"/>
    </xf>
    <xf numFmtId="164" fontId="13" fillId="0" borderId="0" xfId="37" applyNumberFormat="1" applyFont="1" applyAlignment="1">
      <alignment horizontal="justify" vertical="top"/>
    </xf>
    <xf numFmtId="164" fontId="4" fillId="0" borderId="0" xfId="37" applyNumberFormat="1" applyFont="1" applyAlignment="1">
      <alignment horizontal="justify" wrapText="1"/>
    </xf>
    <xf numFmtId="164" fontId="21" fillId="0" borderId="0" xfId="40" applyNumberFormat="1" applyFont="1" applyAlignment="1">
      <alignment horizontal="justify" vertical="top"/>
    </xf>
    <xf numFmtId="164" fontId="21" fillId="0" borderId="0" xfId="37" applyNumberFormat="1" applyFont="1" applyAlignment="1">
      <alignment horizontal="justify"/>
    </xf>
    <xf numFmtId="164" fontId="21" fillId="0" borderId="0" xfId="37" applyNumberFormat="1" applyFont="1" applyAlignment="1">
      <alignment horizontal="justify" vertical="center"/>
    </xf>
    <xf numFmtId="164" fontId="21" fillId="0" borderId="0" xfId="37" applyNumberFormat="1" applyFont="1" applyAlignment="1">
      <alignment horizontal="justify" vertical="top"/>
    </xf>
    <xf numFmtId="164" fontId="6" fillId="0" borderId="0" xfId="37" applyNumberFormat="1" applyFont="1" applyAlignment="1">
      <alignment horizontal="justify" wrapText="1"/>
    </xf>
    <xf numFmtId="164" fontId="46" fillId="0" borderId="0" xfId="37" applyNumberFormat="1" applyFont="1" applyAlignment="1">
      <alignment horizontal="justify" wrapText="1"/>
    </xf>
    <xf numFmtId="164" fontId="4" fillId="0" borderId="0" xfId="37" applyNumberFormat="1" applyFont="1" applyAlignment="1">
      <alignment horizontal="justify" vertical="top" wrapText="1" shrinkToFit="1" readingOrder="1"/>
    </xf>
    <xf numFmtId="164" fontId="19" fillId="0" borderId="0" xfId="37" applyNumberFormat="1" applyFont="1" applyAlignment="1">
      <alignment horizontal="justify" vertical="top" wrapText="1"/>
    </xf>
    <xf numFmtId="164" fontId="4" fillId="0" borderId="0" xfId="35" applyNumberFormat="1" applyFont="1" applyAlignment="1">
      <alignment horizontal="justify" shrinkToFit="1"/>
    </xf>
    <xf numFmtId="0" fontId="39" fillId="0" borderId="0" xfId="41" applyFont="1" applyAlignment="1">
      <alignment horizontal="justify" vertical="top" wrapText="1"/>
    </xf>
    <xf numFmtId="0" fontId="39" fillId="0" borderId="0" xfId="42" applyFont="1" applyAlignment="1">
      <alignment horizontal="justify" vertical="top" wrapText="1"/>
    </xf>
    <xf numFmtId="2" fontId="39" fillId="0" borderId="0" xfId="43" applyNumberFormat="1" applyFont="1" applyAlignment="1" applyProtection="1">
      <alignment horizontal="justify" vertical="top" wrapText="1" shrinkToFit="1" readingOrder="1"/>
      <protection locked="0"/>
    </xf>
    <xf numFmtId="2" fontId="39" fillId="0" borderId="0" xfId="43" applyNumberFormat="1" applyFont="1" applyAlignment="1" applyProtection="1">
      <alignment vertical="top" wrapText="1" shrinkToFit="1" readingOrder="1"/>
      <protection locked="0"/>
    </xf>
    <xf numFmtId="0" fontId="39" fillId="0" borderId="0" xfId="43" applyFont="1" applyAlignment="1" applyProtection="1">
      <alignment horizontal="justify" vertical="top" wrapText="1" readingOrder="1"/>
      <protection locked="0"/>
    </xf>
    <xf numFmtId="0" fontId="39" fillId="0" borderId="0" xfId="43" applyFont="1" applyAlignment="1" applyProtection="1">
      <alignment vertical="top" readingOrder="1"/>
      <protection locked="0"/>
    </xf>
    <xf numFmtId="2" fontId="39" fillId="0" borderId="0" xfId="43" applyNumberFormat="1" applyFont="1" applyAlignment="1" applyProtection="1">
      <alignment vertical="top" shrinkToFit="1" readingOrder="1"/>
      <protection locked="0"/>
    </xf>
    <xf numFmtId="0" fontId="39" fillId="0" borderId="0" xfId="43" applyFont="1" applyAlignment="1" applyProtection="1">
      <alignment vertical="top" wrapText="1" readingOrder="1"/>
      <protection locked="0"/>
    </xf>
    <xf numFmtId="0" fontId="39" fillId="0" borderId="0" xfId="43" applyFont="1" applyAlignment="1">
      <alignment horizontal="justify" vertical="top" wrapText="1" readingOrder="1"/>
    </xf>
    <xf numFmtId="0" fontId="38" fillId="0" borderId="0" xfId="43" applyFont="1" applyAlignment="1">
      <alignment vertical="top" wrapText="1" readingOrder="1"/>
    </xf>
    <xf numFmtId="0" fontId="39" fillId="0" borderId="0" xfId="43" applyFont="1" applyAlignment="1">
      <alignment wrapText="1" readingOrder="1"/>
    </xf>
    <xf numFmtId="0" fontId="39" fillId="0" borderId="0" xfId="0" applyFont="1" applyAlignment="1">
      <alignment vertical="top" wrapText="1"/>
    </xf>
    <xf numFmtId="0" fontId="39" fillId="0" borderId="0" xfId="0" quotePrefix="1" applyFont="1" applyAlignment="1">
      <alignment horizontal="justify" vertical="top" wrapText="1"/>
    </xf>
    <xf numFmtId="0" fontId="43" fillId="0" borderId="0" xfId="0" applyFont="1" applyAlignment="1">
      <alignment vertical="top" wrapText="1"/>
    </xf>
    <xf numFmtId="0" fontId="43" fillId="0" borderId="0" xfId="0" applyFont="1" applyAlignment="1">
      <alignment horizontal="justify" vertical="top" wrapText="1"/>
    </xf>
    <xf numFmtId="0" fontId="0" fillId="0" borderId="0" xfId="2" applyFont="1"/>
    <xf numFmtId="2" fontId="39" fillId="0" borderId="0" xfId="43" applyNumberFormat="1" applyFont="1" applyAlignment="1" applyProtection="1">
      <alignment horizontal="justify" vertical="top" shrinkToFit="1" readingOrder="1"/>
      <protection locked="0"/>
    </xf>
    <xf numFmtId="164" fontId="6" fillId="0" borderId="0" xfId="35" applyNumberFormat="1" applyFont="1" applyAlignment="1">
      <alignment vertical="top" wrapText="1"/>
    </xf>
    <xf numFmtId="164" fontId="6" fillId="0" borderId="0" xfId="37" applyNumberFormat="1" applyFont="1" applyAlignment="1">
      <alignment vertical="top" wrapText="1"/>
    </xf>
    <xf numFmtId="164" fontId="4" fillId="0" borderId="0" xfId="35" applyNumberFormat="1" applyFont="1" applyAlignment="1">
      <alignment vertical="top" wrapText="1"/>
    </xf>
    <xf numFmtId="164" fontId="4" fillId="0" borderId="0" xfId="35" applyNumberFormat="1" applyFont="1" applyAlignment="1">
      <alignment horizontal="justify" vertical="top" wrapText="1" shrinkToFit="1"/>
    </xf>
    <xf numFmtId="164" fontId="4" fillId="0" borderId="0" xfId="35" applyNumberFormat="1" applyFont="1" applyAlignment="1">
      <alignment horizontal="center" wrapText="1" shrinkToFit="1"/>
    </xf>
    <xf numFmtId="164" fontId="4" fillId="0" borderId="0" xfId="37" applyNumberFormat="1" applyFont="1" applyAlignment="1">
      <alignment horizontal="center" wrapText="1"/>
    </xf>
    <xf numFmtId="164" fontId="6" fillId="0" borderId="0" xfId="37" applyNumberFormat="1" applyFont="1" applyAlignment="1">
      <alignment horizontal="justify" vertical="top" wrapText="1" shrinkToFit="1"/>
    </xf>
    <xf numFmtId="164" fontId="4" fillId="0" borderId="0" xfId="37" applyNumberFormat="1" applyFont="1" applyAlignment="1">
      <alignment vertical="top" wrapText="1"/>
    </xf>
    <xf numFmtId="164" fontId="4" fillId="0" borderId="0" xfId="37" applyNumberFormat="1" applyFont="1" applyAlignment="1">
      <alignment horizontal="justify" vertical="top" wrapText="1" shrinkToFit="1"/>
    </xf>
    <xf numFmtId="164" fontId="19" fillId="0" borderId="0" xfId="37" quotePrefix="1" applyNumberFormat="1" applyFont="1" applyAlignment="1">
      <alignment horizontal="justify" vertical="top" wrapText="1"/>
    </xf>
    <xf numFmtId="164" fontId="4" fillId="9" borderId="0" xfId="35" applyNumberFormat="1" applyFont="1" applyFill="1" applyAlignment="1">
      <alignment vertical="top" wrapText="1"/>
    </xf>
    <xf numFmtId="164" fontId="4" fillId="0" borderId="0" xfId="35" applyNumberFormat="1" applyFont="1" applyAlignment="1">
      <alignment horizontal="center" wrapText="1"/>
    </xf>
    <xf numFmtId="164" fontId="4" fillId="0" borderId="0" xfId="36" applyNumberFormat="1" applyFont="1" applyAlignment="1">
      <alignment vertical="top" wrapText="1"/>
    </xf>
    <xf numFmtId="164" fontId="6" fillId="0" borderId="0" xfId="36" applyNumberFormat="1" applyFont="1" applyAlignment="1">
      <alignment horizontal="center" wrapText="1"/>
    </xf>
    <xf numFmtId="164" fontId="4" fillId="0" borderId="0" xfId="36" applyNumberFormat="1" applyFont="1" applyAlignment="1">
      <alignment horizontal="center" wrapText="1"/>
    </xf>
    <xf numFmtId="164" fontId="4" fillId="9" borderId="0" xfId="37" applyNumberFormat="1" applyFont="1" applyFill="1" applyAlignment="1">
      <alignment vertical="top" wrapText="1"/>
    </xf>
    <xf numFmtId="164" fontId="6" fillId="0" borderId="2" xfId="37" applyNumberFormat="1" applyFont="1" applyBorder="1" applyAlignment="1">
      <alignment horizontal="justify" vertical="top" wrapText="1" shrinkToFit="1"/>
    </xf>
    <xf numFmtId="164" fontId="6" fillId="0" borderId="0" xfId="37" applyNumberFormat="1" applyFont="1" applyAlignment="1">
      <alignment horizontal="center" wrapText="1"/>
    </xf>
    <xf numFmtId="164" fontId="4" fillId="0" borderId="0" xfId="39" applyNumberFormat="1" applyFont="1" applyAlignment="1">
      <alignment horizontal="justify" vertical="top" wrapText="1" shrinkToFit="1"/>
    </xf>
    <xf numFmtId="164" fontId="4" fillId="0" borderId="0" xfId="39" applyNumberFormat="1" applyFont="1" applyAlignment="1">
      <alignment vertical="top" wrapText="1"/>
    </xf>
    <xf numFmtId="164" fontId="4" fillId="0" borderId="0" xfId="39" applyNumberFormat="1" applyFont="1" applyAlignment="1">
      <alignment horizontal="center" wrapText="1"/>
    </xf>
    <xf numFmtId="164" fontId="28" fillId="0" borderId="0" xfId="39" applyNumberFormat="1" applyFont="1" applyAlignment="1">
      <alignment vertical="top" wrapText="1"/>
    </xf>
    <xf numFmtId="164" fontId="6" fillId="0" borderId="0" xfId="39" applyNumberFormat="1" applyFont="1" applyAlignment="1">
      <alignment vertical="top" wrapText="1"/>
    </xf>
    <xf numFmtId="164" fontId="4" fillId="9" borderId="0" xfId="39" applyNumberFormat="1" applyFont="1" applyFill="1" applyAlignment="1">
      <alignment vertical="top" wrapText="1"/>
    </xf>
    <xf numFmtId="164" fontId="20" fillId="0" borderId="0" xfId="37" applyNumberFormat="1" applyFont="1" applyAlignment="1">
      <alignment vertical="top" wrapText="1"/>
    </xf>
    <xf numFmtId="164" fontId="4" fillId="0" borderId="0" xfId="39" quotePrefix="1" applyNumberFormat="1" applyFont="1" applyAlignment="1">
      <alignment horizontal="justify" vertical="top" wrapText="1" shrinkToFit="1"/>
    </xf>
    <xf numFmtId="164" fontId="4" fillId="0" borderId="0" xfId="37" applyNumberFormat="1" applyFont="1" applyAlignment="1">
      <alignment horizontal="center" wrapText="1" shrinkToFit="1"/>
    </xf>
    <xf numFmtId="164" fontId="4" fillId="0" borderId="12" xfId="37" applyNumberFormat="1" applyFont="1" applyBorder="1" applyAlignment="1">
      <alignment vertical="top" wrapText="1"/>
    </xf>
    <xf numFmtId="164" fontId="4" fillId="0" borderId="13" xfId="37" applyNumberFormat="1" applyFont="1" applyBorder="1" applyAlignment="1">
      <alignment vertical="top" wrapText="1"/>
    </xf>
    <xf numFmtId="164" fontId="4" fillId="0" borderId="0" xfId="36" applyNumberFormat="1" applyFont="1" applyAlignment="1">
      <alignment horizontal="justify" vertical="top" wrapText="1" shrinkToFit="1"/>
    </xf>
    <xf numFmtId="164" fontId="6" fillId="0" borderId="0" xfId="39" quotePrefix="1" applyNumberFormat="1" applyFont="1" applyAlignment="1">
      <alignment horizontal="justify" vertical="top" wrapText="1" shrinkToFit="1"/>
    </xf>
    <xf numFmtId="2" fontId="17" fillId="0" borderId="0" xfId="52" applyNumberFormat="1" applyFont="1" applyAlignment="1">
      <alignment horizontal="left" vertical="top"/>
    </xf>
    <xf numFmtId="0" fontId="17" fillId="0" borderId="0" xfId="52" applyFont="1" applyAlignment="1">
      <alignment horizontal="justify" vertical="top" wrapText="1"/>
    </xf>
    <xf numFmtId="0" fontId="23" fillId="0" borderId="0" xfId="52" applyFont="1" applyAlignment="1">
      <alignment horizontal="justify" vertical="top" wrapText="1"/>
    </xf>
    <xf numFmtId="0" fontId="17" fillId="0" borderId="0" xfId="53" applyFont="1" applyAlignment="1">
      <alignment horizontal="justify" vertical="top" wrapText="1"/>
    </xf>
    <xf numFmtId="2" fontId="4" fillId="0" borderId="0" xfId="52" applyNumberFormat="1" applyFont="1" applyAlignment="1">
      <alignment horizontal="left" vertical="top"/>
    </xf>
    <xf numFmtId="0" fontId="6" fillId="0" borderId="0" xfId="52" applyFont="1" applyAlignment="1">
      <alignment horizontal="justify" vertical="top" wrapText="1"/>
    </xf>
    <xf numFmtId="0" fontId="4" fillId="0" borderId="0" xfId="52" applyFont="1" applyAlignment="1">
      <alignment horizontal="justify" vertical="top" wrapText="1"/>
    </xf>
    <xf numFmtId="0" fontId="4" fillId="0" borderId="0" xfId="52" applyFont="1" applyAlignment="1">
      <alignment horizontal="left" vertical="top"/>
    </xf>
    <xf numFmtId="49" fontId="4" fillId="0" borderId="0" xfId="52" applyNumberFormat="1" applyFont="1" applyAlignment="1">
      <alignment horizontal="justify" vertical="top" wrapText="1"/>
    </xf>
    <xf numFmtId="0" fontId="21" fillId="0" borderId="0" xfId="52" applyFont="1" applyAlignment="1">
      <alignment horizontal="left" vertical="top"/>
    </xf>
    <xf numFmtId="164" fontId="4" fillId="0" borderId="0" xfId="37" quotePrefix="1" applyNumberFormat="1" applyFont="1" applyAlignment="1">
      <alignment horizontal="justify" vertical="top" wrapText="1" shrinkToFit="1"/>
    </xf>
    <xf numFmtId="164" fontId="4" fillId="9" borderId="0" xfId="36" applyNumberFormat="1" applyFont="1" applyFill="1" applyAlignment="1">
      <alignment vertical="top" wrapText="1"/>
    </xf>
    <xf numFmtId="164" fontId="4" fillId="0" borderId="0" xfId="39" quotePrefix="1" applyNumberFormat="1" applyFont="1" applyAlignment="1">
      <alignment vertical="top" wrapText="1"/>
    </xf>
    <xf numFmtId="164" fontId="4" fillId="9" borderId="11" xfId="35" applyNumberFormat="1" applyFont="1" applyFill="1" applyBorder="1" applyAlignment="1">
      <alignment vertical="top" wrapText="1"/>
    </xf>
    <xf numFmtId="164" fontId="6" fillId="7" borderId="0" xfId="37" applyNumberFormat="1" applyFont="1" applyFill="1" applyAlignment="1">
      <alignment vertical="top" wrapText="1"/>
    </xf>
    <xf numFmtId="164" fontId="6" fillId="3" borderId="0" xfId="35" applyNumberFormat="1" applyFont="1" applyFill="1" applyAlignment="1">
      <alignment vertical="top" wrapText="1"/>
    </xf>
    <xf numFmtId="164" fontId="6" fillId="3" borderId="0" xfId="37" applyNumberFormat="1" applyFont="1" applyFill="1" applyAlignment="1">
      <alignment horizontal="justify" vertical="top" wrapText="1"/>
    </xf>
    <xf numFmtId="164" fontId="6" fillId="3" borderId="0" xfId="37" applyNumberFormat="1" applyFont="1" applyFill="1" applyAlignment="1">
      <alignment vertical="top" wrapText="1"/>
    </xf>
    <xf numFmtId="164" fontId="6" fillId="8" borderId="0" xfId="37" applyNumberFormat="1" applyFont="1" applyFill="1" applyAlignment="1">
      <alignment vertical="top" wrapText="1"/>
    </xf>
    <xf numFmtId="164" fontId="6" fillId="8" borderId="0" xfId="37" applyNumberFormat="1" applyFont="1" applyFill="1" applyAlignment="1">
      <alignment horizontal="justify" vertical="top" wrapText="1" shrinkToFit="1"/>
    </xf>
    <xf numFmtId="164" fontId="4" fillId="8" borderId="0" xfId="37" applyNumberFormat="1" applyFont="1" applyFill="1" applyAlignment="1">
      <alignment horizontal="center" wrapText="1"/>
    </xf>
    <xf numFmtId="4" fontId="4" fillId="0" borderId="0" xfId="35" applyNumberFormat="1" applyFont="1" applyAlignment="1">
      <alignment horizontal="center" wrapText="1" shrinkToFit="1"/>
    </xf>
    <xf numFmtId="4" fontId="4" fillId="8" borderId="0" xfId="37" applyNumberFormat="1" applyFont="1" applyFill="1" applyAlignment="1">
      <alignment horizontal="center" wrapText="1"/>
    </xf>
    <xf numFmtId="4" fontId="4" fillId="8" borderId="0" xfId="37" applyNumberFormat="1" applyFont="1" applyFill="1" applyAlignment="1" applyProtection="1">
      <alignment horizontal="center" wrapText="1"/>
      <protection locked="0"/>
    </xf>
    <xf numFmtId="4" fontId="4" fillId="0" borderId="0" xfId="37" applyNumberFormat="1" applyFont="1" applyAlignment="1">
      <alignment horizontal="center" wrapText="1"/>
    </xf>
    <xf numFmtId="4" fontId="4" fillId="0" borderId="0" xfId="37" applyNumberFormat="1" applyFont="1" applyAlignment="1" applyProtection="1">
      <alignment horizontal="center" wrapText="1"/>
      <protection locked="0"/>
    </xf>
    <xf numFmtId="4" fontId="4" fillId="0" borderId="0" xfId="44" applyNumberFormat="1" applyFont="1" applyFill="1" applyAlignment="1" applyProtection="1">
      <alignment horizontal="center" wrapText="1" shrinkToFit="1"/>
    </xf>
    <xf numFmtId="4" fontId="4" fillId="0" borderId="0" xfId="35" applyNumberFormat="1" applyFont="1" applyAlignment="1">
      <alignment horizontal="center" wrapText="1"/>
    </xf>
    <xf numFmtId="4" fontId="4" fillId="0" borderId="0" xfId="35" applyNumberFormat="1" applyFont="1" applyAlignment="1" applyProtection="1">
      <alignment horizontal="center" wrapText="1"/>
      <protection locked="0"/>
    </xf>
    <xf numFmtId="4" fontId="4" fillId="0" borderId="0" xfId="36" applyNumberFormat="1" applyFont="1" applyAlignment="1">
      <alignment horizontal="center" wrapText="1"/>
    </xf>
    <xf numFmtId="4" fontId="4" fillId="0" borderId="0" xfId="36" applyNumberFormat="1" applyFont="1" applyAlignment="1" applyProtection="1">
      <alignment horizontal="center" wrapText="1"/>
      <protection locked="0"/>
    </xf>
    <xf numFmtId="4" fontId="6" fillId="0" borderId="0" xfId="37" applyNumberFormat="1" applyFont="1" applyAlignment="1">
      <alignment horizontal="center" wrapText="1"/>
    </xf>
    <xf numFmtId="4" fontId="6" fillId="0" borderId="0" xfId="37" applyNumberFormat="1" applyFont="1" applyAlignment="1" applyProtection="1">
      <alignment horizontal="center" wrapText="1"/>
      <protection locked="0"/>
    </xf>
    <xf numFmtId="4" fontId="4" fillId="0" borderId="0" xfId="39" applyNumberFormat="1" applyFont="1" applyAlignment="1">
      <alignment horizontal="center" wrapText="1"/>
    </xf>
    <xf numFmtId="4" fontId="4" fillId="0" borderId="0" xfId="39" applyNumberFormat="1" applyFont="1" applyAlignment="1" applyProtection="1">
      <alignment horizontal="center" wrapText="1"/>
      <protection locked="0"/>
    </xf>
    <xf numFmtId="4" fontId="4" fillId="0" borderId="0" xfId="49" applyNumberFormat="1" applyFont="1" applyFill="1" applyAlignment="1" applyProtection="1">
      <alignment horizontal="center" wrapText="1" shrinkToFit="1"/>
    </xf>
    <xf numFmtId="4" fontId="4" fillId="0" borderId="0" xfId="49" applyNumberFormat="1" applyFont="1" applyFill="1" applyAlignment="1" applyProtection="1">
      <alignment horizontal="center" wrapText="1" shrinkToFit="1"/>
      <protection locked="0"/>
    </xf>
    <xf numFmtId="4" fontId="4" fillId="0" borderId="0" xfId="49" applyNumberFormat="1" applyFont="1" applyAlignment="1" applyProtection="1">
      <alignment horizontal="center" wrapText="1" shrinkToFit="1"/>
    </xf>
    <xf numFmtId="4" fontId="4" fillId="0" borderId="0" xfId="49" applyNumberFormat="1" applyFont="1" applyAlignment="1" applyProtection="1">
      <alignment horizontal="center" wrapText="1" shrinkToFit="1"/>
      <protection locked="0"/>
    </xf>
    <xf numFmtId="164" fontId="6" fillId="2" borderId="0" xfId="37" applyNumberFormat="1" applyFont="1" applyFill="1" applyAlignment="1">
      <alignment vertical="top" wrapText="1"/>
    </xf>
    <xf numFmtId="164" fontId="6" fillId="2" borderId="0" xfId="37" applyNumberFormat="1" applyFont="1" applyFill="1" applyAlignment="1">
      <alignment horizontal="justify" vertical="top" wrapText="1" shrinkToFit="1"/>
    </xf>
    <xf numFmtId="164" fontId="4" fillId="2" borderId="0" xfId="37" applyNumberFormat="1" applyFont="1" applyFill="1" applyAlignment="1">
      <alignment horizontal="center" wrapText="1"/>
    </xf>
    <xf numFmtId="4" fontId="4" fillId="2" borderId="0" xfId="37" applyNumberFormat="1" applyFont="1" applyFill="1" applyAlignment="1">
      <alignment horizontal="center" wrapText="1"/>
    </xf>
    <xf numFmtId="4" fontId="4" fillId="2" borderId="0" xfId="37" applyNumberFormat="1" applyFont="1" applyFill="1" applyAlignment="1" applyProtection="1">
      <alignment horizontal="center" wrapText="1"/>
      <protection locked="0"/>
    </xf>
    <xf numFmtId="164" fontId="6" fillId="10" borderId="0" xfId="37" applyNumberFormat="1" applyFont="1" applyFill="1" applyAlignment="1">
      <alignment vertical="top" wrapText="1"/>
    </xf>
    <xf numFmtId="164" fontId="6" fillId="10" borderId="0" xfId="37" applyNumberFormat="1" applyFont="1" applyFill="1" applyAlignment="1">
      <alignment horizontal="justify" vertical="top" wrapText="1" shrinkToFit="1"/>
    </xf>
    <xf numFmtId="164" fontId="4" fillId="10" borderId="0" xfId="37" applyNumberFormat="1" applyFont="1" applyFill="1" applyAlignment="1">
      <alignment horizontal="center" wrapText="1"/>
    </xf>
    <xf numFmtId="4" fontId="4" fillId="10" borderId="0" xfId="37" applyNumberFormat="1" applyFont="1" applyFill="1" applyAlignment="1">
      <alignment horizontal="center" wrapText="1"/>
    </xf>
    <xf numFmtId="4" fontId="4" fillId="10" borderId="0" xfId="37" applyNumberFormat="1" applyFont="1" applyFill="1" applyAlignment="1" applyProtection="1">
      <alignment horizontal="center" wrapText="1"/>
      <protection locked="0"/>
    </xf>
    <xf numFmtId="164" fontId="6" fillId="0" borderId="13" xfId="37" applyNumberFormat="1" applyFont="1" applyBorder="1" applyAlignment="1">
      <alignment vertical="top" wrapText="1"/>
    </xf>
    <xf numFmtId="164" fontId="6" fillId="4" borderId="0" xfId="37" applyNumberFormat="1" applyFont="1" applyFill="1" applyAlignment="1">
      <alignment vertical="top" wrapText="1"/>
    </xf>
    <xf numFmtId="164" fontId="6" fillId="4" borderId="0" xfId="37" applyNumberFormat="1" applyFont="1" applyFill="1" applyAlignment="1">
      <alignment horizontal="justify" vertical="top" wrapText="1" shrinkToFit="1"/>
    </xf>
    <xf numFmtId="164" fontId="6" fillId="4" borderId="0" xfId="37" applyNumberFormat="1" applyFont="1" applyFill="1" applyAlignment="1">
      <alignment horizontal="center" wrapText="1"/>
    </xf>
    <xf numFmtId="4" fontId="4" fillId="4" borderId="0" xfId="37" applyNumberFormat="1" applyFont="1" applyFill="1" applyAlignment="1">
      <alignment horizontal="center" wrapText="1"/>
    </xf>
    <xf numFmtId="4" fontId="4" fillId="4" borderId="0" xfId="37" applyNumberFormat="1" applyFont="1" applyFill="1" applyAlignment="1" applyProtection="1">
      <alignment horizontal="center" wrapText="1"/>
      <protection locked="0"/>
    </xf>
    <xf numFmtId="164" fontId="6" fillId="11" borderId="0" xfId="37" applyNumberFormat="1" applyFont="1" applyFill="1" applyAlignment="1">
      <alignment horizontal="justify" vertical="top" wrapText="1" shrinkToFit="1"/>
    </xf>
    <xf numFmtId="164" fontId="6" fillId="11" borderId="0" xfId="37" applyNumberFormat="1" applyFont="1" applyFill="1" applyAlignment="1">
      <alignment vertical="top" wrapText="1"/>
    </xf>
    <xf numFmtId="164" fontId="4" fillId="11" borderId="0" xfId="37" applyNumberFormat="1" applyFont="1" applyFill="1" applyAlignment="1">
      <alignment horizontal="center" wrapText="1"/>
    </xf>
    <xf numFmtId="4" fontId="4" fillId="11" borderId="0" xfId="37" applyNumberFormat="1" applyFont="1" applyFill="1" applyAlignment="1">
      <alignment horizontal="center" wrapText="1"/>
    </xf>
    <xf numFmtId="4" fontId="4" fillId="11" borderId="0" xfId="37" applyNumberFormat="1" applyFont="1" applyFill="1" applyAlignment="1" applyProtection="1">
      <alignment horizontal="center" wrapText="1"/>
      <protection locked="0"/>
    </xf>
    <xf numFmtId="164" fontId="6" fillId="14" borderId="0" xfId="37" applyNumberFormat="1" applyFont="1" applyFill="1" applyAlignment="1">
      <alignment vertical="top" wrapText="1"/>
    </xf>
    <xf numFmtId="164" fontId="6" fillId="14" borderId="0" xfId="37" applyNumberFormat="1" applyFont="1" applyFill="1" applyAlignment="1">
      <alignment horizontal="justify" vertical="top" wrapText="1" shrinkToFit="1"/>
    </xf>
    <xf numFmtId="164" fontId="6" fillId="14" borderId="0" xfId="37" applyNumberFormat="1" applyFont="1" applyFill="1" applyAlignment="1">
      <alignment horizontal="center" wrapText="1"/>
    </xf>
    <xf numFmtId="4" fontId="4" fillId="14" borderId="0" xfId="37" applyNumberFormat="1" applyFont="1" applyFill="1" applyAlignment="1">
      <alignment horizontal="center" wrapText="1"/>
    </xf>
    <xf numFmtId="4" fontId="4" fillId="14" borderId="0" xfId="37" applyNumberFormat="1" applyFont="1" applyFill="1" applyAlignment="1" applyProtection="1">
      <alignment horizontal="center" wrapText="1"/>
      <protection locked="0"/>
    </xf>
    <xf numFmtId="164" fontId="6" fillId="12" borderId="0" xfId="37" applyNumberFormat="1" applyFont="1" applyFill="1" applyAlignment="1">
      <alignment horizontal="justify" vertical="top" wrapText="1" shrinkToFit="1"/>
    </xf>
    <xf numFmtId="164" fontId="6" fillId="12" borderId="0" xfId="37" applyNumberFormat="1" applyFont="1" applyFill="1" applyAlignment="1">
      <alignment vertical="top" wrapText="1"/>
    </xf>
    <xf numFmtId="164" fontId="6" fillId="12" borderId="0" xfId="37" applyNumberFormat="1" applyFont="1" applyFill="1" applyAlignment="1">
      <alignment horizontal="center" wrapText="1"/>
    </xf>
    <xf numFmtId="4" fontId="4" fillId="12" borderId="0" xfId="37" applyNumberFormat="1" applyFont="1" applyFill="1" applyAlignment="1">
      <alignment horizontal="center" wrapText="1"/>
    </xf>
    <xf numFmtId="4" fontId="4" fillId="12" borderId="0" xfId="37" applyNumberFormat="1" applyFont="1" applyFill="1" applyAlignment="1" applyProtection="1">
      <alignment horizontal="center" wrapText="1"/>
      <protection locked="0"/>
    </xf>
    <xf numFmtId="164" fontId="6" fillId="15" borderId="0" xfId="37" applyNumberFormat="1" applyFont="1" applyFill="1" applyAlignment="1">
      <alignment vertical="top" wrapText="1"/>
    </xf>
    <xf numFmtId="164" fontId="6" fillId="15" borderId="0" xfId="37" applyNumberFormat="1" applyFont="1" applyFill="1" applyAlignment="1">
      <alignment horizontal="justify" vertical="top" wrapText="1" shrinkToFit="1"/>
    </xf>
    <xf numFmtId="164" fontId="6" fillId="15" borderId="0" xfId="37" applyNumberFormat="1" applyFont="1" applyFill="1" applyAlignment="1">
      <alignment horizontal="center" wrapText="1"/>
    </xf>
    <xf numFmtId="4" fontId="4" fillId="15" borderId="0" xfId="37" applyNumberFormat="1" applyFont="1" applyFill="1" applyAlignment="1">
      <alignment horizontal="center" wrapText="1"/>
    </xf>
    <xf numFmtId="4" fontId="4" fillId="15" borderId="0" xfId="37" applyNumberFormat="1" applyFont="1" applyFill="1" applyAlignment="1" applyProtection="1">
      <alignment horizontal="center" wrapText="1"/>
      <protection locked="0"/>
    </xf>
    <xf numFmtId="164" fontId="6" fillId="16" borderId="0" xfId="37" applyNumberFormat="1" applyFont="1" applyFill="1" applyAlignment="1">
      <alignment vertical="top" wrapText="1"/>
    </xf>
    <xf numFmtId="164" fontId="6" fillId="16" borderId="0" xfId="37" applyNumberFormat="1" applyFont="1" applyFill="1" applyAlignment="1">
      <alignment horizontal="justify" vertical="top" wrapText="1" shrinkToFit="1"/>
    </xf>
    <xf numFmtId="4" fontId="4" fillId="16" borderId="0" xfId="37" applyNumberFormat="1" applyFont="1" applyFill="1" applyAlignment="1">
      <alignment horizontal="center" wrapText="1"/>
    </xf>
    <xf numFmtId="4" fontId="4" fillId="16" borderId="0" xfId="37" applyNumberFormat="1" applyFont="1" applyFill="1" applyAlignment="1" applyProtection="1">
      <alignment horizontal="center" wrapText="1"/>
      <protection locked="0"/>
    </xf>
    <xf numFmtId="164" fontId="6" fillId="17" borderId="0" xfId="37" applyNumberFormat="1" applyFont="1" applyFill="1" applyAlignment="1">
      <alignment vertical="top" wrapText="1"/>
    </xf>
    <xf numFmtId="164" fontId="6" fillId="17" borderId="0" xfId="37" applyNumberFormat="1" applyFont="1" applyFill="1" applyAlignment="1">
      <alignment horizontal="justify" vertical="top" wrapText="1" shrinkToFit="1"/>
    </xf>
    <xf numFmtId="164" fontId="6" fillId="17" borderId="0" xfId="37" applyNumberFormat="1" applyFont="1" applyFill="1" applyAlignment="1">
      <alignment horizontal="center" wrapText="1"/>
    </xf>
    <xf numFmtId="4" fontId="4" fillId="17" borderId="0" xfId="37" applyNumberFormat="1" applyFont="1" applyFill="1" applyAlignment="1">
      <alignment horizontal="center" wrapText="1"/>
    </xf>
    <xf numFmtId="4" fontId="4" fillId="17" borderId="0" xfId="37" applyNumberFormat="1" applyFont="1" applyFill="1" applyAlignment="1" applyProtection="1">
      <alignment horizontal="center" wrapText="1"/>
      <protection locked="0"/>
    </xf>
    <xf numFmtId="164" fontId="6" fillId="18" borderId="0" xfId="37" applyNumberFormat="1" applyFont="1" applyFill="1" applyAlignment="1">
      <alignment vertical="top" wrapText="1"/>
    </xf>
    <xf numFmtId="164" fontId="6" fillId="18" borderId="0" xfId="37" applyNumberFormat="1" applyFont="1" applyFill="1" applyAlignment="1">
      <alignment horizontal="justify" vertical="top" wrapText="1" shrinkToFit="1"/>
    </xf>
    <xf numFmtId="164" fontId="6" fillId="18" borderId="0" xfId="37" applyNumberFormat="1" applyFont="1" applyFill="1" applyAlignment="1">
      <alignment horizontal="center" wrapText="1"/>
    </xf>
    <xf numFmtId="4" fontId="4" fillId="18" borderId="0" xfId="37" applyNumberFormat="1" applyFont="1" applyFill="1" applyAlignment="1">
      <alignment horizontal="center" wrapText="1"/>
    </xf>
    <xf numFmtId="4" fontId="4" fillId="18" borderId="0" xfId="37" applyNumberFormat="1" applyFont="1" applyFill="1" applyAlignment="1" applyProtection="1">
      <alignment horizontal="center" wrapText="1"/>
      <protection locked="0"/>
    </xf>
    <xf numFmtId="164" fontId="6" fillId="19" borderId="0" xfId="37" applyNumberFormat="1" applyFont="1" applyFill="1" applyAlignment="1">
      <alignment vertical="top" wrapText="1"/>
    </xf>
    <xf numFmtId="164" fontId="6" fillId="19" borderId="0" xfId="37" applyNumberFormat="1" applyFont="1" applyFill="1" applyAlignment="1">
      <alignment horizontal="justify" vertical="top" wrapText="1" shrinkToFit="1"/>
    </xf>
    <xf numFmtId="164" fontId="4" fillId="19" borderId="10" xfId="37" applyNumberFormat="1" applyFont="1" applyFill="1" applyBorder="1" applyAlignment="1">
      <alignment vertical="top" wrapText="1"/>
    </xf>
    <xf numFmtId="164" fontId="6" fillId="19" borderId="5" xfId="37" applyNumberFormat="1" applyFont="1" applyFill="1" applyBorder="1" applyAlignment="1">
      <alignment horizontal="justify" vertical="top" wrapText="1" shrinkToFit="1"/>
    </xf>
    <xf numFmtId="164" fontId="4" fillId="19" borderId="5" xfId="37" applyNumberFormat="1" applyFont="1" applyFill="1" applyBorder="1" applyAlignment="1">
      <alignment horizontal="center" wrapText="1"/>
    </xf>
    <xf numFmtId="4" fontId="4" fillId="19" borderId="5" xfId="37" applyNumberFormat="1" applyFont="1" applyFill="1" applyBorder="1" applyAlignment="1">
      <alignment horizontal="center" wrapText="1"/>
    </xf>
    <xf numFmtId="4" fontId="4" fillId="19" borderId="5" xfId="37" applyNumberFormat="1" applyFont="1" applyFill="1" applyBorder="1" applyAlignment="1" applyProtection="1">
      <alignment horizontal="center" wrapText="1"/>
      <protection locked="0"/>
    </xf>
    <xf numFmtId="164" fontId="6" fillId="20" borderId="0" xfId="37" applyNumberFormat="1" applyFont="1" applyFill="1" applyAlignment="1">
      <alignment vertical="top" wrapText="1"/>
    </xf>
    <xf numFmtId="164" fontId="6" fillId="20" borderId="0" xfId="37" applyNumberFormat="1" applyFont="1" applyFill="1" applyAlignment="1">
      <alignment horizontal="justify" vertical="top" wrapText="1" shrinkToFit="1"/>
    </xf>
    <xf numFmtId="164" fontId="6" fillId="20" borderId="0" xfId="37" applyNumberFormat="1" applyFont="1" applyFill="1" applyAlignment="1">
      <alignment horizontal="center" wrapText="1"/>
    </xf>
    <xf numFmtId="4" fontId="4" fillId="20" borderId="0" xfId="37" applyNumberFormat="1" applyFont="1" applyFill="1" applyAlignment="1">
      <alignment horizontal="center" wrapText="1"/>
    </xf>
    <xf numFmtId="4" fontId="4" fillId="20" borderId="0" xfId="37" applyNumberFormat="1" applyFont="1" applyFill="1" applyAlignment="1" applyProtection="1">
      <alignment horizontal="center" wrapText="1"/>
      <protection locked="0"/>
    </xf>
    <xf numFmtId="164" fontId="6" fillId="21" borderId="0" xfId="37" applyNumberFormat="1" applyFont="1" applyFill="1" applyAlignment="1">
      <alignment vertical="top" wrapText="1"/>
    </xf>
    <xf numFmtId="164" fontId="6" fillId="21" borderId="0" xfId="37" applyNumberFormat="1" applyFont="1" applyFill="1" applyAlignment="1">
      <alignment horizontal="justify" vertical="top" wrapText="1" shrinkToFit="1"/>
    </xf>
    <xf numFmtId="164" fontId="6" fillId="21" borderId="0" xfId="37" applyNumberFormat="1" applyFont="1" applyFill="1" applyAlignment="1">
      <alignment horizontal="center" wrapText="1"/>
    </xf>
    <xf numFmtId="4" fontId="4" fillId="21" borderId="0" xfId="37" applyNumberFormat="1" applyFont="1" applyFill="1" applyAlignment="1">
      <alignment horizontal="center" wrapText="1"/>
    </xf>
    <xf numFmtId="4" fontId="4" fillId="21" borderId="0" xfId="37" applyNumberFormat="1" applyFont="1" applyFill="1" applyAlignment="1" applyProtection="1">
      <alignment horizontal="center" wrapText="1"/>
      <protection locked="0"/>
    </xf>
    <xf numFmtId="164" fontId="4" fillId="21" borderId="10" xfId="37" applyNumberFormat="1" applyFont="1" applyFill="1" applyBorder="1" applyAlignment="1">
      <alignment vertical="top" wrapText="1"/>
    </xf>
    <xf numFmtId="164" fontId="6" fillId="21" borderId="5" xfId="37" applyNumberFormat="1" applyFont="1" applyFill="1" applyBorder="1" applyAlignment="1">
      <alignment horizontal="justify" vertical="top" wrapText="1" shrinkToFit="1"/>
    </xf>
    <xf numFmtId="164" fontId="4" fillId="21" borderId="5" xfId="37" applyNumberFormat="1" applyFont="1" applyFill="1" applyBorder="1" applyAlignment="1">
      <alignment horizontal="center" wrapText="1"/>
    </xf>
    <xf numFmtId="4" fontId="4" fillId="21" borderId="5" xfId="37" applyNumberFormat="1" applyFont="1" applyFill="1" applyBorder="1" applyAlignment="1">
      <alignment horizontal="center" wrapText="1"/>
    </xf>
    <xf numFmtId="4" fontId="4" fillId="21" borderId="5" xfId="37" applyNumberFormat="1" applyFont="1" applyFill="1" applyBorder="1" applyAlignment="1" applyProtection="1">
      <alignment horizontal="center" wrapText="1"/>
      <protection locked="0"/>
    </xf>
    <xf numFmtId="164" fontId="6" fillId="7" borderId="0" xfId="37" applyNumberFormat="1" applyFont="1" applyFill="1" applyAlignment="1">
      <alignment horizontal="justify" vertical="top" wrapText="1" shrinkToFit="1"/>
    </xf>
    <xf numFmtId="164" fontId="6" fillId="7" borderId="0" xfId="37" applyNumberFormat="1" applyFont="1" applyFill="1" applyAlignment="1">
      <alignment horizontal="center" wrapText="1"/>
    </xf>
    <xf numFmtId="4" fontId="4" fillId="7" borderId="0" xfId="37" applyNumberFormat="1" applyFont="1" applyFill="1" applyAlignment="1">
      <alignment horizontal="center" wrapText="1"/>
    </xf>
    <xf numFmtId="4" fontId="4" fillId="7" borderId="0" xfId="37" applyNumberFormat="1" applyFont="1" applyFill="1" applyAlignment="1" applyProtection="1">
      <alignment horizontal="center" wrapText="1"/>
      <protection locked="0"/>
    </xf>
    <xf numFmtId="164" fontId="6" fillId="3" borderId="0" xfId="37" applyNumberFormat="1" applyFont="1" applyFill="1" applyAlignment="1">
      <alignment horizontal="justify" vertical="top" wrapText="1" shrinkToFit="1"/>
    </xf>
    <xf numFmtId="164" fontId="6" fillId="3" borderId="0" xfId="37" applyNumberFormat="1" applyFont="1" applyFill="1" applyAlignment="1">
      <alignment horizontal="center" wrapText="1"/>
    </xf>
    <xf numFmtId="4" fontId="4" fillId="3" borderId="0" xfId="37" applyNumberFormat="1" applyFont="1" applyFill="1" applyAlignment="1">
      <alignment horizontal="center" wrapText="1"/>
    </xf>
    <xf numFmtId="4" fontId="4" fillId="3" borderId="0" xfId="37" applyNumberFormat="1" applyFont="1" applyFill="1" applyAlignment="1" applyProtection="1">
      <alignment horizontal="center" wrapText="1"/>
      <protection locked="0"/>
    </xf>
    <xf numFmtId="4" fontId="6" fillId="3" borderId="0" xfId="37" applyNumberFormat="1" applyFont="1" applyFill="1" applyAlignment="1">
      <alignment horizontal="center" wrapText="1"/>
    </xf>
    <xf numFmtId="164" fontId="6" fillId="22" borderId="0" xfId="37" applyNumberFormat="1" applyFont="1" applyFill="1" applyAlignment="1">
      <alignment vertical="top" wrapText="1"/>
    </xf>
    <xf numFmtId="164" fontId="6" fillId="22" borderId="0" xfId="37" applyNumberFormat="1" applyFont="1" applyFill="1" applyAlignment="1">
      <alignment horizontal="justify" vertical="top" wrapText="1" shrinkToFit="1"/>
    </xf>
    <xf numFmtId="164" fontId="6" fillId="22" borderId="0" xfId="37" applyNumberFormat="1" applyFont="1" applyFill="1" applyAlignment="1">
      <alignment horizontal="center" wrapText="1"/>
    </xf>
    <xf numFmtId="4" fontId="4" fillId="22" borderId="0" xfId="37" applyNumberFormat="1" applyFont="1" applyFill="1" applyAlignment="1">
      <alignment horizontal="center" wrapText="1"/>
    </xf>
    <xf numFmtId="4" fontId="4" fillId="22" borderId="0" xfId="37" applyNumberFormat="1" applyFont="1" applyFill="1" applyAlignment="1" applyProtection="1">
      <alignment horizontal="center" wrapText="1"/>
      <protection locked="0"/>
    </xf>
    <xf numFmtId="164" fontId="6" fillId="23" borderId="0" xfId="37" applyNumberFormat="1" applyFont="1" applyFill="1" applyAlignment="1">
      <alignment vertical="top" wrapText="1"/>
    </xf>
    <xf numFmtId="164" fontId="6" fillId="23" borderId="0" xfId="37" applyNumberFormat="1" applyFont="1" applyFill="1" applyAlignment="1">
      <alignment horizontal="justify" vertical="top" wrapText="1" shrinkToFit="1"/>
    </xf>
    <xf numFmtId="164" fontId="6" fillId="23" borderId="0" xfId="37" applyNumberFormat="1" applyFont="1" applyFill="1" applyAlignment="1">
      <alignment horizontal="center" wrapText="1"/>
    </xf>
    <xf numFmtId="4" fontId="4" fillId="23" borderId="0" xfId="37" applyNumberFormat="1" applyFont="1" applyFill="1" applyAlignment="1">
      <alignment horizontal="center" wrapText="1"/>
    </xf>
    <xf numFmtId="4" fontId="4" fillId="23" borderId="0" xfId="37" applyNumberFormat="1" applyFont="1" applyFill="1" applyAlignment="1" applyProtection="1">
      <alignment horizontal="center" wrapText="1"/>
      <protection locked="0"/>
    </xf>
    <xf numFmtId="164" fontId="6" fillId="25" borderId="0" xfId="37" applyNumberFormat="1" applyFont="1" applyFill="1" applyAlignment="1">
      <alignment vertical="top" wrapText="1"/>
    </xf>
    <xf numFmtId="164" fontId="6" fillId="25" borderId="0" xfId="37" applyNumberFormat="1" applyFont="1" applyFill="1" applyAlignment="1">
      <alignment horizontal="justify" vertical="top" wrapText="1" shrinkToFit="1"/>
    </xf>
    <xf numFmtId="164" fontId="6" fillId="25" borderId="0" xfId="37" applyNumberFormat="1" applyFont="1" applyFill="1" applyAlignment="1">
      <alignment horizontal="center" wrapText="1"/>
    </xf>
    <xf numFmtId="4" fontId="4" fillId="25" borderId="0" xfId="37" applyNumberFormat="1" applyFont="1" applyFill="1" applyAlignment="1">
      <alignment horizontal="center" wrapText="1"/>
    </xf>
    <xf numFmtId="4" fontId="4" fillId="25" borderId="0" xfId="37" applyNumberFormat="1" applyFont="1" applyFill="1" applyAlignment="1" applyProtection="1">
      <alignment horizontal="center" wrapText="1"/>
      <protection locked="0"/>
    </xf>
    <xf numFmtId="164" fontId="6" fillId="13" borderId="0" xfId="37" applyNumberFormat="1" applyFont="1" applyFill="1" applyAlignment="1">
      <alignment vertical="top" wrapText="1"/>
    </xf>
    <xf numFmtId="164" fontId="6" fillId="13" borderId="0" xfId="37" applyNumberFormat="1" applyFont="1" applyFill="1" applyAlignment="1">
      <alignment horizontal="justify" vertical="top" wrapText="1" shrinkToFit="1"/>
    </xf>
    <xf numFmtId="164" fontId="6" fillId="13" borderId="0" xfId="37" applyNumberFormat="1" applyFont="1" applyFill="1" applyAlignment="1">
      <alignment horizontal="center" wrapText="1"/>
    </xf>
    <xf numFmtId="4" fontId="4" fillId="13" borderId="0" xfId="37" applyNumberFormat="1" applyFont="1" applyFill="1" applyAlignment="1">
      <alignment horizontal="center" wrapText="1"/>
    </xf>
    <xf numFmtId="4" fontId="4" fillId="13" borderId="0" xfId="37" applyNumberFormat="1" applyFont="1" applyFill="1" applyAlignment="1" applyProtection="1">
      <alignment horizontal="center" wrapText="1"/>
      <protection locked="0"/>
    </xf>
    <xf numFmtId="164" fontId="4" fillId="13" borderId="0" xfId="37" applyNumberFormat="1" applyFont="1" applyFill="1" applyAlignment="1">
      <alignment vertical="top" wrapText="1"/>
    </xf>
    <xf numFmtId="164" fontId="4" fillId="13" borderId="0" xfId="37" applyNumberFormat="1" applyFont="1" applyFill="1" applyAlignment="1">
      <alignment horizontal="center" wrapText="1"/>
    </xf>
    <xf numFmtId="164" fontId="4" fillId="19" borderId="0" xfId="35" applyNumberFormat="1" applyFont="1" applyFill="1" applyAlignment="1">
      <alignment horizontal="center" wrapText="1" shrinkToFit="1"/>
    </xf>
    <xf numFmtId="4" fontId="4" fillId="19" borderId="0" xfId="35" applyNumberFormat="1" applyFont="1" applyFill="1" applyAlignment="1">
      <alignment horizontal="center" wrapText="1" shrinkToFit="1"/>
    </xf>
    <xf numFmtId="164" fontId="4" fillId="3" borderId="0" xfId="37" applyNumberFormat="1" applyFont="1" applyFill="1" applyAlignment="1">
      <alignment horizontal="center" wrapText="1"/>
    </xf>
    <xf numFmtId="164" fontId="4" fillId="19" borderId="0" xfId="37" applyNumberFormat="1" applyFont="1" applyFill="1" applyAlignment="1">
      <alignment vertical="top" wrapText="1"/>
    </xf>
    <xf numFmtId="164" fontId="4" fillId="19" borderId="0" xfId="37" applyNumberFormat="1" applyFont="1" applyFill="1" applyAlignment="1">
      <alignment horizontal="center" wrapText="1"/>
    </xf>
    <xf numFmtId="4" fontId="4" fillId="19" borderId="0" xfId="37" applyNumberFormat="1" applyFont="1" applyFill="1" applyAlignment="1">
      <alignment horizontal="center" wrapText="1"/>
    </xf>
    <xf numFmtId="4" fontId="4" fillId="19" borderId="0" xfId="37" applyNumberFormat="1" applyFont="1" applyFill="1" applyAlignment="1" applyProtection="1">
      <alignment horizontal="center" wrapText="1"/>
      <protection locked="0"/>
    </xf>
    <xf numFmtId="164" fontId="4" fillId="23" borderId="0" xfId="37" applyNumberFormat="1" applyFont="1" applyFill="1" applyAlignment="1">
      <alignment vertical="top" wrapText="1"/>
    </xf>
    <xf numFmtId="164" fontId="4" fillId="23" borderId="0" xfId="37" applyNumberFormat="1" applyFont="1" applyFill="1" applyAlignment="1">
      <alignment horizontal="center" wrapText="1"/>
    </xf>
    <xf numFmtId="164" fontId="4" fillId="4" borderId="0" xfId="37" applyNumberFormat="1" applyFont="1" applyFill="1" applyAlignment="1">
      <alignment horizontal="center" wrapText="1"/>
    </xf>
    <xf numFmtId="164" fontId="4" fillId="11" borderId="0" xfId="37" applyNumberFormat="1" applyFont="1" applyFill="1" applyAlignment="1">
      <alignment vertical="top" wrapText="1"/>
    </xf>
    <xf numFmtId="164" fontId="6" fillId="11" borderId="0" xfId="37" applyNumberFormat="1" applyFont="1" applyFill="1" applyAlignment="1">
      <alignment horizontal="center" wrapText="1"/>
    </xf>
    <xf numFmtId="164" fontId="4" fillId="14" borderId="0" xfId="37" applyNumberFormat="1" applyFont="1" applyFill="1" applyAlignment="1">
      <alignment vertical="top" wrapText="1"/>
    </xf>
    <xf numFmtId="164" fontId="4" fillId="12" borderId="0" xfId="37" applyNumberFormat="1" applyFont="1" applyFill="1" applyAlignment="1">
      <alignment horizontal="center" wrapText="1"/>
    </xf>
    <xf numFmtId="164" fontId="4" fillId="15" borderId="0" xfId="37" applyNumberFormat="1" applyFont="1" applyFill="1" applyAlignment="1">
      <alignment horizontal="center" wrapText="1"/>
    </xf>
    <xf numFmtId="164" fontId="4" fillId="16" borderId="0" xfId="37" applyNumberFormat="1" applyFont="1" applyFill="1" applyAlignment="1">
      <alignment horizontal="center" wrapText="1"/>
    </xf>
    <xf numFmtId="164" fontId="4" fillId="20" borderId="0" xfId="37" applyNumberFormat="1" applyFont="1" applyFill="1" applyAlignment="1">
      <alignment vertical="top" wrapText="1"/>
    </xf>
    <xf numFmtId="164" fontId="4" fillId="20" borderId="0" xfId="37" applyNumberFormat="1" applyFont="1" applyFill="1" applyAlignment="1">
      <alignment horizontal="center" wrapText="1"/>
    </xf>
    <xf numFmtId="164" fontId="4" fillId="7" borderId="0" xfId="37" applyNumberFormat="1" applyFont="1" applyFill="1" applyAlignment="1">
      <alignment vertical="top" wrapText="1"/>
    </xf>
    <xf numFmtId="164" fontId="4" fillId="7" borderId="0" xfId="37" applyNumberFormat="1" applyFont="1" applyFill="1" applyAlignment="1">
      <alignment horizontal="center" wrapText="1"/>
    </xf>
    <xf numFmtId="164" fontId="4" fillId="22" borderId="0" xfId="37" applyNumberFormat="1" applyFont="1" applyFill="1" applyAlignment="1">
      <alignment vertical="top" wrapText="1"/>
    </xf>
    <xf numFmtId="164" fontId="4" fillId="22" borderId="0" xfId="37" applyNumberFormat="1" applyFont="1" applyFill="1" applyAlignment="1">
      <alignment horizontal="center" wrapText="1"/>
    </xf>
    <xf numFmtId="164" fontId="4" fillId="25" borderId="0" xfId="37" applyNumberFormat="1" applyFont="1" applyFill="1" applyAlignment="1">
      <alignment vertical="top" wrapText="1"/>
    </xf>
    <xf numFmtId="164" fontId="4" fillId="25" borderId="0" xfId="37" applyNumberFormat="1" applyFont="1" applyFill="1" applyAlignment="1">
      <alignment horizontal="center" wrapText="1"/>
    </xf>
    <xf numFmtId="164" fontId="4" fillId="0" borderId="0" xfId="3" applyNumberFormat="1" applyFont="1" applyAlignment="1">
      <alignment horizontal="center" vertical="center"/>
    </xf>
    <xf numFmtId="164" fontId="4" fillId="0" borderId="0" xfId="3" applyNumberFormat="1" applyFont="1" applyAlignment="1">
      <alignment horizontal="right" vertical="center"/>
    </xf>
    <xf numFmtId="0" fontId="0" fillId="0" borderId="0" xfId="0" applyAlignment="1">
      <alignment vertical="center"/>
    </xf>
    <xf numFmtId="164" fontId="4" fillId="2" borderId="3" xfId="3" applyNumberFormat="1" applyFont="1" applyFill="1" applyBorder="1" applyAlignment="1">
      <alignment horizontal="center" vertical="center"/>
    </xf>
    <xf numFmtId="164" fontId="4" fillId="2" borderId="3" xfId="3" applyNumberFormat="1" applyFont="1" applyFill="1" applyBorder="1" applyAlignment="1">
      <alignment horizontal="right" vertical="center"/>
    </xf>
    <xf numFmtId="164" fontId="4" fillId="8" borderId="4" xfId="37" applyNumberFormat="1" applyFont="1" applyFill="1" applyBorder="1" applyAlignment="1">
      <alignment horizontal="center" vertical="center" wrapText="1"/>
    </xf>
    <xf numFmtId="164" fontId="4" fillId="8" borderId="4" xfId="37" applyNumberFormat="1" applyFont="1" applyFill="1" applyBorder="1" applyAlignment="1">
      <alignment horizontal="justify" vertical="center" wrapText="1" shrinkToFit="1"/>
    </xf>
    <xf numFmtId="164" fontId="4" fillId="8" borderId="4" xfId="3" applyNumberFormat="1" applyFont="1" applyFill="1" applyBorder="1" applyAlignment="1">
      <alignment horizontal="center" vertical="center"/>
    </xf>
    <xf numFmtId="164" fontId="4" fillId="8" borderId="4" xfId="3" applyNumberFormat="1" applyFont="1" applyFill="1" applyBorder="1" applyAlignment="1">
      <alignment horizontal="right" vertical="center"/>
    </xf>
    <xf numFmtId="0" fontId="19" fillId="0" borderId="0" xfId="0" applyFont="1" applyAlignment="1">
      <alignment vertical="center"/>
    </xf>
    <xf numFmtId="164" fontId="4" fillId="0" borderId="4" xfId="3" applyNumberFormat="1" applyFont="1" applyBorder="1" applyAlignment="1">
      <alignment horizontal="center" vertical="center"/>
    </xf>
    <xf numFmtId="164" fontId="4" fillId="0" borderId="4" xfId="3" applyNumberFormat="1" applyFont="1" applyBorder="1" applyAlignment="1">
      <alignment horizontal="right" vertical="center"/>
    </xf>
    <xf numFmtId="164" fontId="4" fillId="2" borderId="0" xfId="37" applyNumberFormat="1" applyFont="1" applyFill="1" applyAlignment="1">
      <alignment horizontal="center" vertical="center" wrapText="1"/>
    </xf>
    <xf numFmtId="164" fontId="4" fillId="2" borderId="0" xfId="37" applyNumberFormat="1" applyFont="1" applyFill="1" applyAlignment="1">
      <alignment horizontal="justify" vertical="center" wrapText="1" shrinkToFit="1"/>
    </xf>
    <xf numFmtId="164" fontId="4" fillId="2" borderId="4" xfId="3" applyNumberFormat="1" applyFont="1" applyFill="1" applyBorder="1" applyAlignment="1">
      <alignment horizontal="center" vertical="center"/>
    </xf>
    <xf numFmtId="164" fontId="4" fillId="2" borderId="4" xfId="3" applyNumberFormat="1" applyFont="1" applyFill="1" applyBorder="1" applyAlignment="1">
      <alignment horizontal="right" vertical="center"/>
    </xf>
    <xf numFmtId="164" fontId="4" fillId="10" borderId="0" xfId="37" applyNumberFormat="1" applyFont="1" applyFill="1" applyAlignment="1">
      <alignment vertical="center" wrapText="1"/>
    </xf>
    <xf numFmtId="164" fontId="4" fillId="10" borderId="0" xfId="37" applyNumberFormat="1" applyFont="1" applyFill="1" applyAlignment="1">
      <alignment horizontal="justify" vertical="center" wrapText="1" shrinkToFit="1"/>
    </xf>
    <xf numFmtId="164" fontId="4" fillId="10" borderId="4" xfId="3" applyNumberFormat="1" applyFont="1" applyFill="1" applyBorder="1" applyAlignment="1">
      <alignment horizontal="center" vertical="center"/>
    </xf>
    <xf numFmtId="164" fontId="4" fillId="10" borderId="4" xfId="3" applyNumberFormat="1" applyFont="1" applyFill="1" applyBorder="1" applyAlignment="1">
      <alignment horizontal="right" vertical="center"/>
    </xf>
    <xf numFmtId="164" fontId="4" fillId="4" borderId="0" xfId="37" applyNumberFormat="1" applyFont="1" applyFill="1" applyAlignment="1">
      <alignment vertical="center" wrapText="1"/>
    </xf>
    <xf numFmtId="164" fontId="4" fillId="4" borderId="0" xfId="37" applyNumberFormat="1" applyFont="1" applyFill="1" applyAlignment="1">
      <alignment horizontal="justify" vertical="center" wrapText="1" shrinkToFit="1"/>
    </xf>
    <xf numFmtId="164" fontId="4" fillId="4" borderId="4" xfId="3" applyNumberFormat="1" applyFont="1" applyFill="1" applyBorder="1" applyAlignment="1">
      <alignment horizontal="center" vertical="center"/>
    </xf>
    <xf numFmtId="164" fontId="4" fillId="4" borderId="4" xfId="3" applyNumberFormat="1" applyFont="1" applyFill="1" applyBorder="1" applyAlignment="1">
      <alignment horizontal="right" vertical="center"/>
    </xf>
    <xf numFmtId="164" fontId="4" fillId="11" borderId="0" xfId="37" applyNumberFormat="1" applyFont="1" applyFill="1" applyAlignment="1">
      <alignment vertical="center" wrapText="1"/>
    </xf>
    <xf numFmtId="164" fontId="4" fillId="11" borderId="0" xfId="37" applyNumberFormat="1" applyFont="1" applyFill="1" applyAlignment="1">
      <alignment horizontal="justify" vertical="center" wrapText="1" shrinkToFit="1"/>
    </xf>
    <xf numFmtId="164" fontId="4" fillId="11" borderId="4" xfId="3" applyNumberFormat="1" applyFont="1" applyFill="1" applyBorder="1" applyAlignment="1">
      <alignment horizontal="center" vertical="center"/>
    </xf>
    <xf numFmtId="164" fontId="4" fillId="11" borderId="4" xfId="3" applyNumberFormat="1" applyFont="1" applyFill="1" applyBorder="1" applyAlignment="1">
      <alignment horizontal="right" vertical="center"/>
    </xf>
    <xf numFmtId="164" fontId="4" fillId="14" borderId="0" xfId="37" applyNumberFormat="1" applyFont="1" applyFill="1" applyAlignment="1">
      <alignment vertical="center" wrapText="1"/>
    </xf>
    <xf numFmtId="164" fontId="4" fillId="14" borderId="0" xfId="37" applyNumberFormat="1" applyFont="1" applyFill="1" applyAlignment="1">
      <alignment horizontal="justify" vertical="center" wrapText="1" shrinkToFit="1"/>
    </xf>
    <xf numFmtId="164" fontId="4" fillId="14" borderId="4" xfId="3" applyNumberFormat="1" applyFont="1" applyFill="1" applyBorder="1" applyAlignment="1">
      <alignment horizontal="center" vertical="center"/>
    </xf>
    <xf numFmtId="164" fontId="4" fillId="14" borderId="4" xfId="3" applyNumberFormat="1" applyFont="1" applyFill="1" applyBorder="1" applyAlignment="1">
      <alignment horizontal="right" vertical="center"/>
    </xf>
    <xf numFmtId="164" fontId="4" fillId="0" borderId="0" xfId="37" applyNumberFormat="1" applyFont="1" applyAlignment="1">
      <alignment vertical="center" wrapText="1"/>
    </xf>
    <xf numFmtId="164" fontId="4" fillId="0" borderId="0" xfId="37" applyNumberFormat="1" applyFont="1" applyAlignment="1">
      <alignment horizontal="justify" vertical="center" wrapText="1" shrinkToFit="1"/>
    </xf>
    <xf numFmtId="164" fontId="4" fillId="12" borderId="4" xfId="37" applyNumberFormat="1" applyFont="1" applyFill="1" applyBorder="1" applyAlignment="1">
      <alignment vertical="center" wrapText="1"/>
    </xf>
    <xf numFmtId="164" fontId="4" fillId="12" borderId="4" xfId="37" applyNumberFormat="1" applyFont="1" applyFill="1" applyBorder="1" applyAlignment="1">
      <alignment horizontal="justify" vertical="center" wrapText="1" shrinkToFit="1"/>
    </xf>
    <xf numFmtId="164" fontId="4" fillId="12" borderId="4" xfId="3" applyNumberFormat="1" applyFont="1" applyFill="1" applyBorder="1" applyAlignment="1">
      <alignment horizontal="center" vertical="center"/>
    </xf>
    <xf numFmtId="164" fontId="4" fillId="12" borderId="4" xfId="3" applyNumberFormat="1" applyFont="1" applyFill="1" applyBorder="1" applyAlignment="1">
      <alignment horizontal="right" vertical="center"/>
    </xf>
    <xf numFmtId="164" fontId="4" fillId="15" borderId="4" xfId="37" applyNumberFormat="1" applyFont="1" applyFill="1" applyBorder="1" applyAlignment="1">
      <alignment vertical="center" wrapText="1"/>
    </xf>
    <xf numFmtId="164" fontId="4" fillId="15" borderId="4" xfId="37" applyNumberFormat="1" applyFont="1" applyFill="1" applyBorder="1" applyAlignment="1">
      <alignment horizontal="justify" vertical="center" wrapText="1" shrinkToFit="1"/>
    </xf>
    <xf numFmtId="164" fontId="4" fillId="15" borderId="4" xfId="3" applyNumberFormat="1" applyFont="1" applyFill="1" applyBorder="1" applyAlignment="1">
      <alignment horizontal="center" vertical="center"/>
    </xf>
    <xf numFmtId="164" fontId="4" fillId="15" borderId="4" xfId="3" applyNumberFormat="1" applyFont="1" applyFill="1" applyBorder="1" applyAlignment="1">
      <alignment horizontal="right" vertical="center"/>
    </xf>
    <xf numFmtId="164" fontId="4" fillId="16" borderId="4" xfId="37" applyNumberFormat="1" applyFont="1" applyFill="1" applyBorder="1" applyAlignment="1">
      <alignment vertical="center" wrapText="1"/>
    </xf>
    <xf numFmtId="164" fontId="4" fillId="16" borderId="4" xfId="37" applyNumberFormat="1" applyFont="1" applyFill="1" applyBorder="1" applyAlignment="1">
      <alignment horizontal="justify" vertical="center" wrapText="1" shrinkToFit="1"/>
    </xf>
    <xf numFmtId="164" fontId="4" fillId="16" borderId="4" xfId="3" applyNumberFormat="1" applyFont="1" applyFill="1" applyBorder="1" applyAlignment="1">
      <alignment horizontal="center" vertical="center"/>
    </xf>
    <xf numFmtId="164" fontId="4" fillId="16" borderId="4" xfId="3" applyNumberFormat="1" applyFont="1" applyFill="1" applyBorder="1" applyAlignment="1">
      <alignment horizontal="right" vertical="center"/>
    </xf>
    <xf numFmtId="164" fontId="4" fillId="19" borderId="4" xfId="37" applyNumberFormat="1" applyFont="1" applyFill="1" applyBorder="1" applyAlignment="1">
      <alignment vertical="center" wrapText="1"/>
    </xf>
    <xf numFmtId="164" fontId="4" fillId="19" borderId="4" xfId="37" applyNumberFormat="1" applyFont="1" applyFill="1" applyBorder="1" applyAlignment="1">
      <alignment horizontal="justify" vertical="center" wrapText="1" shrinkToFit="1"/>
    </xf>
    <xf numFmtId="164" fontId="4" fillId="19" borderId="4" xfId="3" applyNumberFormat="1" applyFont="1" applyFill="1" applyBorder="1" applyAlignment="1">
      <alignment horizontal="center" vertical="center"/>
    </xf>
    <xf numFmtId="164" fontId="4" fillId="19" borderId="4" xfId="3" applyNumberFormat="1" applyFont="1" applyFill="1" applyBorder="1" applyAlignment="1">
      <alignment horizontal="right" vertical="center"/>
    </xf>
    <xf numFmtId="164" fontId="4" fillId="20" borderId="4" xfId="37" applyNumberFormat="1" applyFont="1" applyFill="1" applyBorder="1" applyAlignment="1">
      <alignment vertical="center" wrapText="1"/>
    </xf>
    <xf numFmtId="164" fontId="4" fillId="20" borderId="4" xfId="37" applyNumberFormat="1" applyFont="1" applyFill="1" applyBorder="1" applyAlignment="1">
      <alignment horizontal="justify" vertical="center" wrapText="1" shrinkToFit="1"/>
    </xf>
    <xf numFmtId="164" fontId="4" fillId="20" borderId="4" xfId="3" applyNumberFormat="1" applyFont="1" applyFill="1" applyBorder="1" applyAlignment="1">
      <alignment horizontal="center" vertical="center"/>
    </xf>
    <xf numFmtId="164" fontId="4" fillId="20" borderId="4" xfId="3" applyNumberFormat="1" applyFont="1" applyFill="1" applyBorder="1" applyAlignment="1">
      <alignment horizontal="right" vertical="center"/>
    </xf>
    <xf numFmtId="164" fontId="4" fillId="21" borderId="4" xfId="37" applyNumberFormat="1" applyFont="1" applyFill="1" applyBorder="1" applyAlignment="1">
      <alignment vertical="center" wrapText="1"/>
    </xf>
    <xf numFmtId="164" fontId="4" fillId="21" borderId="4" xfId="37" applyNumberFormat="1" applyFont="1" applyFill="1" applyBorder="1" applyAlignment="1">
      <alignment horizontal="justify" vertical="center" wrapText="1" shrinkToFit="1"/>
    </xf>
    <xf numFmtId="164" fontId="4" fillId="21" borderId="4" xfId="3" applyNumberFormat="1" applyFont="1" applyFill="1" applyBorder="1" applyAlignment="1">
      <alignment horizontal="center" vertical="center"/>
    </xf>
    <xf numFmtId="164" fontId="4" fillId="21" borderId="4" xfId="3" applyNumberFormat="1" applyFont="1" applyFill="1" applyBorder="1" applyAlignment="1">
      <alignment horizontal="right" vertical="center"/>
    </xf>
    <xf numFmtId="164" fontId="4" fillId="7" borderId="4" xfId="37" applyNumberFormat="1" applyFont="1" applyFill="1" applyBorder="1" applyAlignment="1">
      <alignment vertical="center" wrapText="1"/>
    </xf>
    <xf numFmtId="164" fontId="4" fillId="7" borderId="4" xfId="37" applyNumberFormat="1" applyFont="1" applyFill="1" applyBorder="1" applyAlignment="1">
      <alignment horizontal="justify" vertical="center" wrapText="1" shrinkToFit="1"/>
    </xf>
    <xf numFmtId="164" fontId="4" fillId="7" borderId="4" xfId="3" applyNumberFormat="1" applyFont="1" applyFill="1" applyBorder="1" applyAlignment="1">
      <alignment horizontal="center" vertical="center"/>
    </xf>
    <xf numFmtId="164" fontId="4" fillId="7" borderId="4" xfId="3" applyNumberFormat="1" applyFont="1" applyFill="1" applyBorder="1" applyAlignment="1">
      <alignment horizontal="right" vertical="center"/>
    </xf>
    <xf numFmtId="164" fontId="4" fillId="3" borderId="4" xfId="37" applyNumberFormat="1" applyFont="1" applyFill="1" applyBorder="1" applyAlignment="1">
      <alignment vertical="center" wrapText="1"/>
    </xf>
    <xf numFmtId="164" fontId="4" fillId="3" borderId="4" xfId="37" applyNumberFormat="1" applyFont="1" applyFill="1" applyBorder="1" applyAlignment="1">
      <alignment horizontal="justify" vertical="center" wrapText="1" shrinkToFit="1"/>
    </xf>
    <xf numFmtId="164" fontId="4" fillId="3" borderId="4" xfId="3" applyNumberFormat="1" applyFont="1" applyFill="1" applyBorder="1" applyAlignment="1">
      <alignment horizontal="center" vertical="center"/>
    </xf>
    <xf numFmtId="164" fontId="4" fillId="3" borderId="4" xfId="3" applyNumberFormat="1" applyFont="1" applyFill="1" applyBorder="1" applyAlignment="1">
      <alignment horizontal="right" vertical="center"/>
    </xf>
    <xf numFmtId="164" fontId="4" fillId="22" borderId="4" xfId="37" applyNumberFormat="1" applyFont="1" applyFill="1" applyBorder="1" applyAlignment="1">
      <alignment vertical="center" wrapText="1"/>
    </xf>
    <xf numFmtId="164" fontId="4" fillId="22" borderId="4" xfId="37" applyNumberFormat="1" applyFont="1" applyFill="1" applyBorder="1" applyAlignment="1">
      <alignment horizontal="justify" vertical="center" wrapText="1" shrinkToFit="1"/>
    </xf>
    <xf numFmtId="164" fontId="4" fillId="22" borderId="4" xfId="3" applyNumberFormat="1" applyFont="1" applyFill="1" applyBorder="1" applyAlignment="1">
      <alignment horizontal="center" vertical="center"/>
    </xf>
    <xf numFmtId="164" fontId="4" fillId="22" borderId="4" xfId="3" applyNumberFormat="1" applyFont="1" applyFill="1" applyBorder="1" applyAlignment="1">
      <alignment horizontal="right" vertical="center"/>
    </xf>
    <xf numFmtId="164" fontId="4" fillId="24" borderId="4" xfId="37" applyNumberFormat="1" applyFont="1" applyFill="1" applyBorder="1" applyAlignment="1">
      <alignment vertical="center" wrapText="1"/>
    </xf>
    <xf numFmtId="164" fontId="4" fillId="24" borderId="4" xfId="37" applyNumberFormat="1" applyFont="1" applyFill="1" applyBorder="1" applyAlignment="1">
      <alignment horizontal="justify" vertical="center" wrapText="1" shrinkToFit="1"/>
    </xf>
    <xf numFmtId="164" fontId="4" fillId="24" borderId="4" xfId="3" applyNumberFormat="1" applyFont="1" applyFill="1" applyBorder="1" applyAlignment="1">
      <alignment horizontal="center" vertical="center"/>
    </xf>
    <xf numFmtId="164" fontId="4" fillId="24" borderId="4" xfId="3" applyNumberFormat="1" applyFont="1" applyFill="1" applyBorder="1" applyAlignment="1">
      <alignment horizontal="right" vertical="center"/>
    </xf>
    <xf numFmtId="164" fontId="4" fillId="25" borderId="4" xfId="37" applyNumberFormat="1" applyFont="1" applyFill="1" applyBorder="1" applyAlignment="1">
      <alignment vertical="center" wrapText="1"/>
    </xf>
    <xf numFmtId="164" fontId="4" fillId="25" borderId="4" xfId="37" applyNumberFormat="1" applyFont="1" applyFill="1" applyBorder="1" applyAlignment="1">
      <alignment horizontal="justify" vertical="center" wrapText="1" shrinkToFit="1"/>
    </xf>
    <xf numFmtId="164" fontId="4" fillId="25" borderId="4" xfId="3" applyNumberFormat="1" applyFont="1" applyFill="1" applyBorder="1" applyAlignment="1">
      <alignment horizontal="center" vertical="center"/>
    </xf>
    <xf numFmtId="164" fontId="4" fillId="25" borderId="4" xfId="3" applyNumberFormat="1" applyFont="1" applyFill="1" applyBorder="1" applyAlignment="1">
      <alignment horizontal="right" vertical="center"/>
    </xf>
    <xf numFmtId="164" fontId="4" fillId="13" borderId="4" xfId="37" applyNumberFormat="1" applyFont="1" applyFill="1" applyBorder="1" applyAlignment="1">
      <alignment vertical="center" wrapText="1"/>
    </xf>
    <xf numFmtId="164" fontId="4" fillId="13" borderId="4" xfId="37" applyNumberFormat="1" applyFont="1" applyFill="1" applyBorder="1" applyAlignment="1">
      <alignment horizontal="justify" vertical="center" wrapText="1" shrinkToFit="1"/>
    </xf>
    <xf numFmtId="164" fontId="4" fillId="13" borderId="4" xfId="3" applyNumberFormat="1" applyFont="1" applyFill="1" applyBorder="1" applyAlignment="1">
      <alignment horizontal="center" vertical="center"/>
    </xf>
    <xf numFmtId="164" fontId="4" fillId="13" borderId="4" xfId="3" applyNumberFormat="1" applyFont="1" applyFill="1" applyBorder="1" applyAlignment="1">
      <alignment horizontal="right" vertical="center"/>
    </xf>
    <xf numFmtId="164" fontId="6" fillId="4" borderId="2" xfId="3" applyNumberFormat="1" applyFont="1" applyFill="1" applyBorder="1" applyAlignment="1">
      <alignment horizontal="center" vertical="center"/>
    </xf>
    <xf numFmtId="164" fontId="6" fillId="4" borderId="2" xfId="3" applyNumberFormat="1" applyFont="1" applyFill="1" applyBorder="1" applyAlignment="1">
      <alignment horizontal="right" vertical="center"/>
    </xf>
    <xf numFmtId="0" fontId="0" fillId="0" borderId="0" xfId="0" applyAlignment="1">
      <alignment horizontal="center" vertical="center"/>
    </xf>
    <xf numFmtId="49" fontId="38" fillId="3" borderId="0" xfId="0" applyNumberFormat="1" applyFont="1" applyFill="1" applyAlignment="1">
      <alignment horizontal="justify" vertical="top" wrapText="1"/>
    </xf>
    <xf numFmtId="164" fontId="38" fillId="0" borderId="0" xfId="35" applyNumberFormat="1" applyFont="1" applyAlignment="1">
      <alignment horizontal="justify" vertical="top" wrapText="1"/>
    </xf>
    <xf numFmtId="164" fontId="38" fillId="0" borderId="0" xfId="37" applyNumberFormat="1" applyFont="1" applyAlignment="1">
      <alignment horizontal="justify" vertical="top" wrapText="1"/>
    </xf>
    <xf numFmtId="164" fontId="39" fillId="0" borderId="0" xfId="37" applyNumberFormat="1" applyFont="1" applyAlignment="1">
      <alignment horizontal="justify" vertical="top" wrapText="1"/>
    </xf>
    <xf numFmtId="164" fontId="53" fillId="0" borderId="0" xfId="37" applyNumberFormat="1" applyFont="1" applyAlignment="1">
      <alignment horizontal="justify" vertical="top" wrapText="1"/>
    </xf>
    <xf numFmtId="164" fontId="38" fillId="6" borderId="0" xfId="37" applyNumberFormat="1" applyFont="1" applyFill="1" applyAlignment="1">
      <alignment horizontal="justify" vertical="top" wrapText="1"/>
    </xf>
    <xf numFmtId="164" fontId="38" fillId="0" borderId="0" xfId="40" applyNumberFormat="1" applyFont="1" applyAlignment="1">
      <alignment horizontal="justify" vertical="top" wrapText="1"/>
    </xf>
    <xf numFmtId="164" fontId="54" fillId="0" borderId="0" xfId="37" applyNumberFormat="1" applyFont="1" applyAlignment="1">
      <alignment horizontal="justify" vertical="top" wrapText="1"/>
    </xf>
    <xf numFmtId="164" fontId="39" fillId="0" borderId="0" xfId="37" quotePrefix="1" applyNumberFormat="1" applyFont="1" applyAlignment="1">
      <alignment horizontal="justify" vertical="top" wrapText="1"/>
    </xf>
    <xf numFmtId="164" fontId="45" fillId="6" borderId="0" xfId="37" applyNumberFormat="1" applyFont="1" applyFill="1" applyAlignment="1">
      <alignment horizontal="justify" vertical="top" wrapText="1"/>
    </xf>
    <xf numFmtId="164" fontId="56" fillId="0" borderId="0" xfId="37" applyNumberFormat="1" applyFont="1" applyAlignment="1">
      <alignment horizontal="justify" vertical="top" wrapText="1"/>
    </xf>
    <xf numFmtId="164" fontId="39" fillId="0" borderId="0" xfId="37" applyNumberFormat="1" applyFont="1" applyAlignment="1">
      <alignment horizontal="justify" vertical="top" wrapText="1" shrinkToFit="1" readingOrder="1"/>
    </xf>
    <xf numFmtId="164" fontId="39" fillId="0" borderId="0" xfId="35" applyNumberFormat="1" applyFont="1" applyAlignment="1">
      <alignment horizontal="justify" vertical="top" wrapText="1"/>
    </xf>
    <xf numFmtId="164" fontId="45" fillId="0" borderId="0" xfId="37" applyNumberFormat="1" applyFont="1" applyAlignment="1">
      <alignment horizontal="justify" vertical="top" wrapText="1"/>
    </xf>
    <xf numFmtId="0" fontId="45" fillId="0" borderId="0" xfId="0" applyFont="1" applyAlignment="1">
      <alignment horizontal="justify" vertical="top" wrapText="1"/>
    </xf>
    <xf numFmtId="164" fontId="6" fillId="3" borderId="0" xfId="5" applyNumberFormat="1" applyFont="1" applyFill="1" applyBorder="1" applyAlignment="1" applyProtection="1">
      <alignment wrapText="1"/>
      <protection locked="0"/>
    </xf>
    <xf numFmtId="0" fontId="0" fillId="0" borderId="0" xfId="0" applyAlignment="1">
      <alignment horizontal="center" vertical="center" wrapText="1"/>
    </xf>
    <xf numFmtId="0" fontId="4" fillId="0" borderId="0" xfId="52" applyFont="1" applyAlignment="1">
      <alignment horizontal="center"/>
    </xf>
    <xf numFmtId="4" fontId="23" fillId="0" borderId="0" xfId="52" applyNumberFormat="1" applyFont="1" applyAlignment="1">
      <alignment horizontal="center"/>
    </xf>
    <xf numFmtId="4" fontId="6" fillId="0" borderId="0" xfId="52" applyNumberFormat="1" applyFont="1" applyAlignment="1">
      <alignment horizontal="center"/>
    </xf>
    <xf numFmtId="4" fontId="4" fillId="0" borderId="0" xfId="52" applyNumberFormat="1" applyFont="1" applyAlignment="1">
      <alignment horizontal="center"/>
    </xf>
    <xf numFmtId="0" fontId="21" fillId="0" borderId="0" xfId="52" applyFont="1" applyAlignment="1">
      <alignment horizontal="center"/>
    </xf>
    <xf numFmtId="4" fontId="44" fillId="0" borderId="0" xfId="52" applyNumberFormat="1" applyFont="1" applyAlignment="1">
      <alignment horizontal="center"/>
    </xf>
    <xf numFmtId="4" fontId="6" fillId="3" borderId="0" xfId="5" applyNumberFormat="1" applyFont="1" applyFill="1" applyBorder="1" applyAlignment="1" applyProtection="1">
      <alignment horizontal="center" wrapText="1"/>
      <protection locked="0"/>
    </xf>
    <xf numFmtId="4" fontId="19" fillId="3" borderId="0" xfId="0" applyNumberFormat="1" applyFont="1" applyFill="1" applyAlignment="1">
      <alignment horizontal="center"/>
    </xf>
    <xf numFmtId="4" fontId="13" fillId="0" borderId="0" xfId="0" applyNumberFormat="1" applyFont="1" applyAlignment="1">
      <alignment horizontal="center"/>
    </xf>
    <xf numFmtId="164" fontId="4" fillId="6" borderId="0" xfId="37" applyNumberFormat="1" applyFont="1" applyFill="1" applyAlignment="1">
      <alignment vertical="top" wrapText="1"/>
    </xf>
    <xf numFmtId="0" fontId="19" fillId="0" borderId="0" xfId="0" applyFont="1" applyAlignment="1">
      <alignment vertical="top" wrapText="1"/>
    </xf>
    <xf numFmtId="0" fontId="19" fillId="0" borderId="0" xfId="0" applyFont="1" applyAlignment="1">
      <alignment vertical="center" wrapText="1"/>
    </xf>
    <xf numFmtId="0" fontId="58" fillId="0" borderId="0" xfId="0" applyFont="1"/>
    <xf numFmtId="164" fontId="59" fillId="3" borderId="1" xfId="3" applyNumberFormat="1" applyFont="1" applyFill="1" applyBorder="1" applyAlignment="1">
      <alignment horizontal="center" vertical="center" wrapText="1"/>
    </xf>
    <xf numFmtId="4" fontId="59" fillId="3" borderId="1" xfId="3" applyNumberFormat="1" applyFont="1" applyFill="1" applyBorder="1" applyAlignment="1">
      <alignment horizontal="center" vertical="center" wrapText="1"/>
    </xf>
    <xf numFmtId="0" fontId="60" fillId="0" borderId="0" xfId="0" applyFont="1" applyAlignment="1">
      <alignment horizontal="justify" vertical="top" wrapText="1"/>
    </xf>
    <xf numFmtId="0" fontId="60" fillId="0" borderId="0" xfId="0" applyFont="1" applyAlignment="1">
      <alignment horizontal="center" wrapText="1"/>
    </xf>
    <xf numFmtId="4" fontId="60" fillId="0" borderId="0" xfId="0" applyNumberFormat="1" applyFont="1" applyAlignment="1">
      <alignment horizontal="center" wrapText="1"/>
    </xf>
    <xf numFmtId="0" fontId="60" fillId="3" borderId="0" xfId="0" applyFont="1" applyFill="1" applyAlignment="1">
      <alignment horizontal="justify" vertical="top" wrapText="1"/>
    </xf>
    <xf numFmtId="0" fontId="61" fillId="3" borderId="0" xfId="0" applyFont="1" applyFill="1" applyAlignment="1">
      <alignment horizontal="justify" vertical="top" wrapText="1"/>
    </xf>
    <xf numFmtId="0" fontId="60" fillId="3" borderId="0" xfId="0" applyFont="1" applyFill="1" applyAlignment="1">
      <alignment horizontal="center" wrapText="1"/>
    </xf>
    <xf numFmtId="4" fontId="60" fillId="3" borderId="0" xfId="0" applyNumberFormat="1" applyFont="1" applyFill="1" applyAlignment="1">
      <alignment horizontal="center" wrapText="1"/>
    </xf>
    <xf numFmtId="0" fontId="62" fillId="0" borderId="0" xfId="0" applyFont="1" applyAlignment="1">
      <alignment horizontal="justify" vertical="top" wrapText="1"/>
    </xf>
    <xf numFmtId="0" fontId="63" fillId="3" borderId="0" xfId="0" applyFont="1" applyFill="1" applyAlignment="1">
      <alignment horizontal="justify" vertical="top" wrapText="1"/>
    </xf>
    <xf numFmtId="0" fontId="62" fillId="3" borderId="0" xfId="0" applyFont="1" applyFill="1" applyAlignment="1">
      <alignment horizontal="center" wrapText="1"/>
    </xf>
    <xf numFmtId="4" fontId="62" fillId="3" borderId="0" xfId="0" applyNumberFormat="1" applyFont="1" applyFill="1" applyAlignment="1">
      <alignment horizontal="center" wrapText="1"/>
    </xf>
    <xf numFmtId="0" fontId="62" fillId="0" borderId="0" xfId="0" applyFont="1" applyAlignment="1">
      <alignment horizontal="center" wrapText="1"/>
    </xf>
    <xf numFmtId="4" fontId="62" fillId="0" borderId="0" xfId="0" applyNumberFormat="1" applyFont="1" applyAlignment="1">
      <alignment horizontal="center" wrapText="1"/>
    </xf>
    <xf numFmtId="4" fontId="62" fillId="0" borderId="0" xfId="1" applyNumberFormat="1" applyFont="1" applyFill="1" applyBorder="1" applyAlignment="1" applyProtection="1">
      <alignment horizontal="center" wrapText="1"/>
      <protection locked="0"/>
    </xf>
    <xf numFmtId="4" fontId="62" fillId="0" borderId="0" xfId="1" applyNumberFormat="1" applyFont="1" applyFill="1" applyBorder="1" applyAlignment="1" applyProtection="1">
      <alignment horizontal="center" wrapText="1"/>
    </xf>
    <xf numFmtId="0" fontId="63" fillId="3" borderId="0" xfId="0" applyFont="1" applyFill="1" applyAlignment="1">
      <alignment horizontal="center" wrapText="1"/>
    </xf>
    <xf numFmtId="4" fontId="63" fillId="3" borderId="0" xfId="0" applyNumberFormat="1" applyFont="1" applyFill="1" applyAlignment="1">
      <alignment horizontal="center" wrapText="1"/>
    </xf>
    <xf numFmtId="0" fontId="63" fillId="0" borderId="0" xfId="4" applyFont="1" applyAlignment="1">
      <alignment horizontal="justify" vertical="top" wrapText="1"/>
    </xf>
    <xf numFmtId="0" fontId="63" fillId="0" borderId="0" xfId="4" applyFont="1" applyAlignment="1">
      <alignment horizontal="center" wrapText="1"/>
    </xf>
    <xf numFmtId="4" fontId="63" fillId="0" borderId="0" xfId="4" applyNumberFormat="1" applyFont="1" applyAlignment="1">
      <alignment horizontal="center" wrapText="1"/>
    </xf>
    <xf numFmtId="0" fontId="62" fillId="0" borderId="0" xfId="4" applyFont="1" applyAlignment="1">
      <alignment horizontal="justify" vertical="top" wrapText="1"/>
    </xf>
    <xf numFmtId="2" fontId="62" fillId="0" borderId="0" xfId="0" applyNumberFormat="1" applyFont="1" applyAlignment="1">
      <alignment horizontal="justify" vertical="top" wrapText="1"/>
    </xf>
    <xf numFmtId="0" fontId="62" fillId="0" borderId="0" xfId="4" applyFont="1" applyAlignment="1">
      <alignment horizontal="center" wrapText="1"/>
    </xf>
    <xf numFmtId="4" fontId="62" fillId="0" borderId="0" xfId="4" applyNumberFormat="1" applyFont="1" applyAlignment="1">
      <alignment horizontal="center" wrapText="1"/>
    </xf>
    <xf numFmtId="0" fontId="62" fillId="0" borderId="0" xfId="0" applyFont="1" applyAlignment="1" applyProtection="1">
      <alignment horizontal="justify" vertical="top" wrapText="1"/>
      <protection locked="0"/>
    </xf>
    <xf numFmtId="0" fontId="65" fillId="0" borderId="0" xfId="0" applyFont="1" applyAlignment="1">
      <alignment horizontal="justify" vertical="top" wrapText="1"/>
    </xf>
    <xf numFmtId="0" fontId="62" fillId="0" borderId="0" xfId="6" applyFont="1" applyAlignment="1">
      <alignment horizontal="justify" vertical="top" wrapText="1"/>
    </xf>
    <xf numFmtId="0" fontId="62" fillId="0" borderId="0" xfId="6" applyFont="1" applyAlignment="1">
      <alignment horizontal="center" wrapText="1"/>
    </xf>
    <xf numFmtId="4" fontId="62" fillId="0" borderId="0" xfId="6" applyNumberFormat="1" applyFont="1" applyAlignment="1">
      <alignment horizontal="center" wrapText="1"/>
    </xf>
    <xf numFmtId="4" fontId="62" fillId="0" borderId="0" xfId="0" applyNumberFormat="1" applyFont="1" applyAlignment="1">
      <alignment horizontal="justify" vertical="top" wrapText="1"/>
    </xf>
    <xf numFmtId="0" fontId="63" fillId="5" borderId="0" xfId="0" applyFont="1" applyFill="1" applyAlignment="1">
      <alignment horizontal="justify" vertical="top" wrapText="1"/>
    </xf>
    <xf numFmtId="0" fontId="63" fillId="5" borderId="0" xfId="0" applyFont="1" applyFill="1" applyAlignment="1">
      <alignment horizontal="center" wrapText="1"/>
    </xf>
    <xf numFmtId="4" fontId="63" fillId="5" borderId="0" xfId="0" applyNumberFormat="1" applyFont="1" applyFill="1" applyAlignment="1">
      <alignment horizontal="center" wrapText="1"/>
    </xf>
    <xf numFmtId="166" fontId="62" fillId="0" borderId="0" xfId="0" applyNumberFormat="1" applyFont="1" applyAlignment="1">
      <alignment horizontal="justify" vertical="top" wrapText="1"/>
    </xf>
    <xf numFmtId="166" fontId="62" fillId="0" borderId="0" xfId="0" applyNumberFormat="1" applyFont="1" applyAlignment="1">
      <alignment horizontal="center" wrapText="1"/>
    </xf>
    <xf numFmtId="0" fontId="63" fillId="0" borderId="0" xfId="0" applyFont="1" applyAlignment="1">
      <alignment horizontal="justify" vertical="top" wrapText="1"/>
    </xf>
    <xf numFmtId="49" fontId="62" fillId="0" borderId="0" xfId="0" applyNumberFormat="1" applyFont="1" applyAlignment="1">
      <alignment horizontal="justify" vertical="top" wrapText="1"/>
    </xf>
    <xf numFmtId="49" fontId="62" fillId="0" borderId="0" xfId="4" applyNumberFormat="1" applyFont="1" applyAlignment="1">
      <alignment horizontal="justify" vertical="top" wrapText="1"/>
    </xf>
    <xf numFmtId="49" fontId="66" fillId="0" borderId="0" xfId="0" applyNumberFormat="1" applyFont="1" applyAlignment="1">
      <alignment horizontal="center" wrapText="1"/>
    </xf>
    <xf numFmtId="4" fontId="66" fillId="0" borderId="0" xfId="0" applyNumberFormat="1" applyFont="1" applyAlignment="1">
      <alignment horizontal="center" wrapText="1"/>
    </xf>
    <xf numFmtId="167" fontId="62" fillId="0" borderId="0" xfId="0" applyNumberFormat="1" applyFont="1" applyAlignment="1">
      <alignment horizontal="justify" vertical="top" wrapText="1"/>
    </xf>
    <xf numFmtId="0" fontId="63" fillId="0" borderId="0" xfId="0" applyFont="1" applyAlignment="1">
      <alignment horizontal="center" wrapText="1"/>
    </xf>
    <xf numFmtId="4" fontId="62" fillId="0" borderId="0" xfId="1" applyNumberFormat="1" applyFont="1" applyFill="1" applyBorder="1" applyAlignment="1" applyProtection="1">
      <alignment horizontal="justify" vertical="top" wrapText="1"/>
      <protection locked="0"/>
    </xf>
    <xf numFmtId="49" fontId="67" fillId="0" borderId="0" xfId="4" applyNumberFormat="1" applyFont="1" applyAlignment="1">
      <alignment horizontal="justify" vertical="top" wrapText="1"/>
    </xf>
    <xf numFmtId="0" fontId="62" fillId="0" borderId="0" xfId="4" applyFont="1" applyAlignment="1" applyProtection="1">
      <alignment horizontal="justify" vertical="top" wrapText="1"/>
      <protection locked="0"/>
    </xf>
    <xf numFmtId="0" fontId="67" fillId="0" borderId="0" xfId="4" applyFont="1" applyAlignment="1">
      <alignment horizontal="justify" vertical="top" wrapText="1"/>
    </xf>
    <xf numFmtId="4" fontId="63" fillId="3" borderId="0" xfId="0" applyNumberFormat="1" applyFont="1" applyFill="1" applyAlignment="1">
      <alignment horizontal="justify" vertical="top" wrapText="1"/>
    </xf>
    <xf numFmtId="4" fontId="63" fillId="0" borderId="0" xfId="0" applyNumberFormat="1" applyFont="1" applyAlignment="1">
      <alignment horizontal="center" wrapText="1"/>
    </xf>
    <xf numFmtId="0" fontId="65" fillId="0" borderId="0" xfId="4" applyFont="1" applyAlignment="1">
      <alignment horizontal="justify" vertical="top" wrapText="1"/>
    </xf>
    <xf numFmtId="4" fontId="69" fillId="0" borderId="0" xfId="0" applyNumberFormat="1" applyFont="1" applyAlignment="1">
      <alignment horizontal="center" wrapText="1"/>
    </xf>
    <xf numFmtId="0" fontId="65" fillId="0" borderId="0" xfId="0" applyFont="1" applyAlignment="1" applyProtection="1">
      <alignment horizontal="justify" vertical="top" wrapText="1"/>
      <protection locked="0"/>
    </xf>
    <xf numFmtId="0" fontId="70" fillId="0" borderId="0" xfId="0" applyFont="1" applyAlignment="1">
      <alignment horizontal="justify" vertical="top" wrapText="1"/>
    </xf>
    <xf numFmtId="0" fontId="68" fillId="0" borderId="0" xfId="0" applyFont="1" applyAlignment="1">
      <alignment horizontal="justify" vertical="top" wrapText="1"/>
    </xf>
    <xf numFmtId="0" fontId="64" fillId="0" borderId="0" xfId="4" applyFont="1" applyAlignment="1">
      <alignment horizontal="justify" vertical="top" wrapText="1"/>
    </xf>
    <xf numFmtId="0" fontId="64" fillId="0" borderId="0" xfId="0" applyFont="1" applyAlignment="1">
      <alignment horizontal="justify" vertical="top" wrapText="1"/>
    </xf>
    <xf numFmtId="0" fontId="62" fillId="0" borderId="0" xfId="4" quotePrefix="1" applyFont="1" applyAlignment="1">
      <alignment horizontal="justify" vertical="top" wrapText="1"/>
    </xf>
    <xf numFmtId="2" fontId="62" fillId="0" borderId="0" xfId="0" applyNumberFormat="1" applyFont="1" applyAlignment="1">
      <alignment horizontal="center" wrapText="1"/>
    </xf>
    <xf numFmtId="49" fontId="65" fillId="0" borderId="0" xfId="0" applyNumberFormat="1" applyFont="1" applyAlignment="1">
      <alignment horizontal="justify" vertical="top" wrapText="1"/>
    </xf>
    <xf numFmtId="164" fontId="6" fillId="0" borderId="0" xfId="35" applyNumberFormat="1" applyFont="1" applyAlignment="1">
      <alignment horizontal="justify" vertical="top" wrapText="1" shrinkToFit="1"/>
    </xf>
    <xf numFmtId="4" fontId="4" fillId="0" borderId="0" xfId="35" applyNumberFormat="1" applyFont="1" applyAlignment="1" applyProtection="1">
      <alignment horizontal="center" wrapText="1" shrinkToFit="1"/>
      <protection locked="0"/>
    </xf>
    <xf numFmtId="4" fontId="19" fillId="0" borderId="0" xfId="37" applyNumberFormat="1" applyFont="1" applyAlignment="1">
      <alignment horizontal="center" wrapText="1"/>
    </xf>
    <xf numFmtId="4" fontId="4" fillId="0" borderId="0" xfId="44" applyNumberFormat="1" applyFont="1" applyFill="1" applyAlignment="1" applyProtection="1">
      <alignment horizontal="center" wrapText="1" shrinkToFit="1"/>
      <protection locked="0"/>
    </xf>
    <xf numFmtId="164" fontId="4" fillId="0" borderId="0" xfId="45" applyNumberFormat="1" applyFont="1" applyAlignment="1">
      <alignment horizontal="center" wrapText="1"/>
    </xf>
    <xf numFmtId="4" fontId="4" fillId="0" borderId="0" xfId="45" applyNumberFormat="1" applyFont="1" applyAlignment="1">
      <alignment horizontal="center" wrapText="1"/>
    </xf>
    <xf numFmtId="0" fontId="15" fillId="0" borderId="0" xfId="46" applyFont="1" applyAlignment="1">
      <alignment horizontal="center"/>
    </xf>
    <xf numFmtId="4" fontId="4" fillId="0" borderId="0" xfId="46" applyNumberFormat="1" applyFont="1" applyAlignment="1">
      <alignment horizontal="center"/>
    </xf>
    <xf numFmtId="0" fontId="19" fillId="0" borderId="0" xfId="46" applyFont="1" applyAlignment="1">
      <alignment horizontal="justify" vertical="top" wrapText="1"/>
    </xf>
    <xf numFmtId="0" fontId="19" fillId="0" borderId="0" xfId="46" applyFont="1" applyAlignment="1">
      <alignment horizontal="center"/>
    </xf>
    <xf numFmtId="4" fontId="19" fillId="0" borderId="0" xfId="46" applyNumberFormat="1" applyFont="1" applyAlignment="1">
      <alignment horizontal="center"/>
    </xf>
    <xf numFmtId="164" fontId="4" fillId="0" borderId="0" xfId="38" applyNumberFormat="1" applyFont="1" applyAlignment="1">
      <alignment horizontal="center" wrapText="1"/>
    </xf>
    <xf numFmtId="4" fontId="4" fillId="0" borderId="0" xfId="38" applyNumberFormat="1" applyFont="1" applyAlignment="1">
      <alignment horizontal="center" wrapText="1"/>
    </xf>
    <xf numFmtId="164" fontId="4" fillId="0" borderId="0" xfId="47" quotePrefix="1" applyNumberFormat="1" applyFont="1" applyAlignment="1">
      <alignment horizontal="justify" vertical="top" wrapText="1" shrinkToFit="1"/>
    </xf>
    <xf numFmtId="0" fontId="4" fillId="0" borderId="0" xfId="50" applyFont="1" applyAlignment="1">
      <alignment horizontal="center" wrapText="1"/>
    </xf>
    <xf numFmtId="4" fontId="4" fillId="0" borderId="0" xfId="50" applyNumberFormat="1" applyFont="1" applyAlignment="1">
      <alignment horizontal="center"/>
    </xf>
    <xf numFmtId="164" fontId="4" fillId="0" borderId="0" xfId="54" quotePrefix="1" applyNumberFormat="1" applyFont="1" applyAlignment="1">
      <alignment horizontal="justify" vertical="top" wrapText="1" shrinkToFit="1"/>
    </xf>
    <xf numFmtId="164" fontId="4" fillId="0" borderId="0" xfId="54" applyNumberFormat="1" applyFont="1" applyAlignment="1">
      <alignment horizontal="justify" vertical="top" wrapText="1" shrinkToFit="1"/>
    </xf>
    <xf numFmtId="0" fontId="15" fillId="0" borderId="0" xfId="51" applyFont="1" applyAlignment="1">
      <alignment horizontal="justify" vertical="top" wrapText="1"/>
    </xf>
    <xf numFmtId="0" fontId="15" fillId="0" borderId="0" xfId="51" applyFont="1" applyAlignment="1">
      <alignment horizontal="center"/>
    </xf>
    <xf numFmtId="4" fontId="4" fillId="0" borderId="0" xfId="51" applyNumberFormat="1" applyFont="1" applyAlignment="1">
      <alignment horizontal="center"/>
    </xf>
    <xf numFmtId="0" fontId="4" fillId="0" borderId="0" xfId="55" applyFont="1" applyAlignment="1">
      <alignment horizontal="justify" vertical="top" wrapText="1" shrinkToFit="1"/>
    </xf>
    <xf numFmtId="4" fontId="4" fillId="0" borderId="0" xfId="55" applyNumberFormat="1" applyFont="1" applyAlignment="1">
      <alignment horizontal="center" vertical="center" wrapText="1" shrinkToFit="1"/>
    </xf>
    <xf numFmtId="49" fontId="15" fillId="0" borderId="0" xfId="0" applyNumberFormat="1" applyFont="1" applyAlignment="1">
      <alignment horizontal="center" wrapText="1"/>
    </xf>
    <xf numFmtId="164" fontId="19" fillId="0" borderId="0" xfId="37" applyNumberFormat="1" applyFont="1" applyAlignment="1">
      <alignment horizontal="center" wrapText="1"/>
    </xf>
    <xf numFmtId="4" fontId="19" fillId="0" borderId="0" xfId="37" applyNumberFormat="1" applyFont="1" applyAlignment="1" applyProtection="1">
      <alignment horizontal="center" wrapText="1"/>
      <protection locked="0"/>
    </xf>
    <xf numFmtId="164" fontId="23" fillId="0" borderId="0" xfId="39" applyNumberFormat="1" applyFont="1" applyAlignment="1">
      <alignment horizontal="center" wrapText="1"/>
    </xf>
    <xf numFmtId="4" fontId="23" fillId="0" borderId="0" xfId="39" applyNumberFormat="1" applyFont="1" applyAlignment="1" applyProtection="1">
      <alignment horizontal="center" wrapText="1"/>
      <protection locked="0"/>
    </xf>
    <xf numFmtId="164" fontId="19" fillId="0" borderId="0" xfId="37" applyNumberFormat="1" applyFont="1" applyAlignment="1">
      <alignment horizontal="center"/>
    </xf>
    <xf numFmtId="164" fontId="4" fillId="0" borderId="0" xfId="48" applyNumberFormat="1" applyFont="1" applyAlignment="1">
      <alignment horizontal="center" wrapText="1"/>
    </xf>
    <xf numFmtId="4" fontId="4" fillId="0" borderId="0" xfId="48" applyNumberFormat="1" applyFont="1" applyAlignment="1">
      <alignment horizontal="center" wrapText="1"/>
    </xf>
    <xf numFmtId="4" fontId="4" fillId="0" borderId="0" xfId="48" applyNumberFormat="1" applyFont="1" applyAlignment="1" applyProtection="1">
      <alignment horizontal="center" wrapText="1"/>
      <protection locked="0"/>
    </xf>
    <xf numFmtId="164" fontId="4" fillId="0" borderId="0" xfId="39" applyNumberFormat="1" applyFont="1" applyAlignment="1">
      <alignment vertical="center" wrapText="1" shrinkToFit="1"/>
    </xf>
    <xf numFmtId="164" fontId="4" fillId="0" borderId="0" xfId="39" quotePrefix="1" applyNumberFormat="1" applyFont="1" applyAlignment="1">
      <alignment vertical="center" wrapText="1" shrinkToFit="1"/>
    </xf>
    <xf numFmtId="0" fontId="57" fillId="0" borderId="0" xfId="0" applyFont="1" applyAlignment="1">
      <alignment horizontal="justify" vertical="top" wrapText="1"/>
    </xf>
    <xf numFmtId="4" fontId="6" fillId="0" borderId="0" xfId="36" applyNumberFormat="1" applyFont="1" applyAlignment="1" applyProtection="1">
      <alignment horizontal="center" wrapText="1"/>
      <protection locked="0"/>
    </xf>
    <xf numFmtId="164" fontId="6" fillId="0" borderId="0" xfId="39" applyNumberFormat="1" applyFont="1" applyAlignment="1">
      <alignment horizontal="justify" vertical="top" wrapText="1" shrinkToFit="1"/>
    </xf>
    <xf numFmtId="164" fontId="19" fillId="0" borderId="0" xfId="39" applyNumberFormat="1" applyFont="1" applyAlignment="1">
      <alignment horizontal="justify" vertical="top" wrapText="1" shrinkToFit="1"/>
    </xf>
    <xf numFmtId="164" fontId="20" fillId="0" borderId="0" xfId="39" applyNumberFormat="1" applyFont="1" applyAlignment="1">
      <alignment horizontal="justify" vertical="top" wrapText="1" shrinkToFit="1"/>
    </xf>
    <xf numFmtId="164" fontId="19" fillId="0" borderId="0" xfId="37" applyNumberFormat="1" applyFont="1" applyAlignment="1">
      <alignment horizontal="justify" vertical="top" wrapText="1" shrinkToFit="1"/>
    </xf>
    <xf numFmtId="164" fontId="20" fillId="0" borderId="0" xfId="37" quotePrefix="1" applyNumberFormat="1" applyFont="1" applyAlignment="1">
      <alignment horizontal="justify" vertical="top" wrapText="1" shrinkToFit="1"/>
    </xf>
    <xf numFmtId="164" fontId="19" fillId="0" borderId="0" xfId="37" quotePrefix="1" applyNumberFormat="1" applyFont="1" applyAlignment="1">
      <alignment horizontal="justify" vertical="top" wrapText="1" shrinkToFit="1"/>
    </xf>
    <xf numFmtId="164" fontId="20" fillId="0" borderId="0" xfId="37" applyNumberFormat="1" applyFont="1" applyAlignment="1">
      <alignment horizontal="justify" vertical="top" wrapText="1" shrinkToFit="1"/>
    </xf>
    <xf numFmtId="164" fontId="47" fillId="0" borderId="0" xfId="37" applyNumberFormat="1" applyFont="1" applyAlignment="1">
      <alignment horizontal="justify" vertical="top" wrapText="1" shrinkToFit="1"/>
    </xf>
    <xf numFmtId="0" fontId="14" fillId="0" borderId="0" xfId="0" applyFont="1" applyAlignment="1">
      <alignment horizontal="justify" vertical="top" wrapText="1"/>
    </xf>
    <xf numFmtId="0" fontId="19" fillId="0" borderId="2" xfId="0" applyFont="1" applyBorder="1" applyAlignment="1">
      <alignment horizontal="justify" vertical="top" wrapText="1"/>
    </xf>
    <xf numFmtId="4" fontId="4" fillId="0" borderId="2" xfId="0" applyNumberFormat="1" applyFont="1" applyBorder="1" applyAlignment="1">
      <alignment horizontal="center" wrapText="1"/>
    </xf>
    <xf numFmtId="49" fontId="38" fillId="0" borderId="0" xfId="0" applyNumberFormat="1" applyFont="1" applyAlignment="1">
      <alignment horizontal="justify" vertical="top" wrapText="1"/>
    </xf>
    <xf numFmtId="0" fontId="6" fillId="0" borderId="0" xfId="26" applyFont="1" applyAlignment="1">
      <alignment horizontal="justify" vertical="top" wrapText="1"/>
    </xf>
    <xf numFmtId="4" fontId="39" fillId="0" borderId="0" xfId="0" applyNumberFormat="1" applyFont="1" applyAlignment="1">
      <alignment wrapText="1"/>
    </xf>
    <xf numFmtId="4" fontId="39" fillId="0" borderId="0" xfId="0" applyNumberFormat="1" applyFont="1"/>
    <xf numFmtId="4" fontId="39" fillId="0" borderId="0" xfId="58" applyNumberFormat="1" applyFont="1" applyAlignment="1">
      <alignment horizontal="right"/>
    </xf>
    <xf numFmtId="0" fontId="71" fillId="0" borderId="0" xfId="0" applyFont="1"/>
    <xf numFmtId="4" fontId="71" fillId="0" borderId="0" xfId="0" applyNumberFormat="1" applyFont="1"/>
    <xf numFmtId="0" fontId="73" fillId="0" borderId="0" xfId="0" applyFont="1" applyAlignment="1">
      <alignment horizontal="center"/>
    </xf>
    <xf numFmtId="4" fontId="73" fillId="0" borderId="0" xfId="0" applyNumberFormat="1" applyFont="1" applyAlignment="1">
      <alignment horizontal="center"/>
    </xf>
    <xf numFmtId="0" fontId="39" fillId="0" borderId="0" xfId="56" applyFont="1" applyAlignment="1">
      <alignment horizontal="center" wrapText="1"/>
    </xf>
    <xf numFmtId="4" fontId="39" fillId="0" borderId="0" xfId="56" applyNumberFormat="1" applyFont="1" applyAlignment="1">
      <alignment horizontal="center" wrapText="1"/>
    </xf>
    <xf numFmtId="0" fontId="39" fillId="0" borderId="0" xfId="0" applyFont="1"/>
    <xf numFmtId="49" fontId="38" fillId="0" borderId="0" xfId="0" applyNumberFormat="1" applyFont="1" applyAlignment="1">
      <alignment horizontal="center"/>
    </xf>
    <xf numFmtId="4" fontId="38" fillId="0" borderId="0" xfId="0" applyNumberFormat="1" applyFont="1" applyAlignment="1">
      <alignment horizontal="center"/>
    </xf>
    <xf numFmtId="0" fontId="57" fillId="0" borderId="0" xfId="57" applyFont="1" applyAlignment="1">
      <alignment horizontal="center"/>
    </xf>
    <xf numFmtId="4" fontId="57" fillId="0" borderId="0" xfId="57" applyNumberFormat="1" applyFont="1" applyAlignment="1">
      <alignment horizontal="center"/>
    </xf>
    <xf numFmtId="0" fontId="72" fillId="0" borderId="0" xfId="0" applyFont="1" applyAlignment="1">
      <alignment horizontal="justify" vertical="top" wrapText="1"/>
    </xf>
    <xf numFmtId="0" fontId="73" fillId="0" borderId="0" xfId="0" applyFont="1" applyAlignment="1">
      <alignment horizontal="justify" vertical="top" wrapText="1"/>
    </xf>
    <xf numFmtId="0" fontId="71" fillId="0" borderId="0" xfId="0" applyFont="1" applyAlignment="1">
      <alignment horizontal="justify" vertical="top" wrapText="1"/>
    </xf>
    <xf numFmtId="0" fontId="39" fillId="0" borderId="0" xfId="18" applyFont="1" applyAlignment="1">
      <alignment horizontal="justify" vertical="top" wrapText="1"/>
    </xf>
    <xf numFmtId="0" fontId="39" fillId="0" borderId="0" xfId="56" applyFont="1" applyAlignment="1">
      <alignment horizontal="justify" vertical="top" wrapText="1"/>
    </xf>
    <xf numFmtId="49" fontId="39" fillId="0" borderId="0" xfId="56" applyNumberFormat="1" applyFont="1" applyAlignment="1">
      <alignment horizontal="justify" vertical="top" wrapText="1"/>
    </xf>
    <xf numFmtId="49" fontId="39" fillId="0" borderId="0" xfId="0" applyNumberFormat="1" applyFont="1" applyAlignment="1">
      <alignment horizontal="justify" vertical="top" wrapText="1"/>
    </xf>
    <xf numFmtId="0" fontId="57" fillId="0" borderId="0" xfId="57" applyFont="1" applyAlignment="1">
      <alignment horizontal="justify" vertical="top" wrapText="1"/>
    </xf>
    <xf numFmtId="2" fontId="19" fillId="0" borderId="0" xfId="3" applyNumberFormat="1" applyFont="1" applyAlignment="1">
      <alignment horizontal="justify" vertical="center" wrapText="1"/>
    </xf>
    <xf numFmtId="2" fontId="20" fillId="3" borderId="0" xfId="3" applyNumberFormat="1" applyFont="1" applyFill="1" applyAlignment="1">
      <alignment horizontal="justify" vertical="center" wrapText="1"/>
    </xf>
    <xf numFmtId="2" fontId="19" fillId="0" borderId="0" xfId="0" applyNumberFormat="1" applyFont="1"/>
    <xf numFmtId="2" fontId="6" fillId="3" borderId="0" xfId="0" applyNumberFormat="1" applyFont="1" applyFill="1" applyAlignment="1">
      <alignment horizontal="center" vertical="top"/>
    </xf>
    <xf numFmtId="2" fontId="4" fillId="0" borderId="0" xfId="0" applyNumberFormat="1" applyFont="1" applyAlignment="1">
      <alignment horizontal="center" vertical="top"/>
    </xf>
    <xf numFmtId="2" fontId="4" fillId="0" borderId="0" xfId="14" applyNumberFormat="1" applyFont="1" applyAlignment="1" applyProtection="1">
      <alignment horizontal="center"/>
      <protection locked="0"/>
    </xf>
    <xf numFmtId="2" fontId="4" fillId="0" borderId="0" xfId="0" applyNumberFormat="1" applyFont="1" applyAlignment="1">
      <alignment horizontal="center" vertical="center"/>
    </xf>
    <xf numFmtId="2" fontId="6" fillId="3" borderId="0" xfId="0" applyNumberFormat="1" applyFont="1" applyFill="1" applyAlignment="1">
      <alignment horizontal="center" vertical="center"/>
    </xf>
    <xf numFmtId="2" fontId="4" fillId="0" borderId="0" xfId="17" applyNumberFormat="1" applyFont="1" applyAlignment="1">
      <alignment horizontal="center" vertical="top"/>
    </xf>
    <xf numFmtId="2" fontId="4" fillId="0" borderId="0" xfId="19" applyNumberFormat="1" applyFont="1" applyAlignment="1">
      <alignment horizontal="center" vertical="top"/>
    </xf>
    <xf numFmtId="2" fontId="4" fillId="3" borderId="0" xfId="0" applyNumberFormat="1" applyFont="1" applyFill="1" applyAlignment="1">
      <alignment horizontal="center" vertical="top" wrapText="1"/>
    </xf>
    <xf numFmtId="2" fontId="6" fillId="0" borderId="0" xfId="0" applyNumberFormat="1" applyFont="1" applyAlignment="1">
      <alignment horizontal="center" vertical="top"/>
    </xf>
    <xf numFmtId="2" fontId="71" fillId="0" borderId="0" xfId="0" applyNumberFormat="1" applyFont="1" applyAlignment="1">
      <alignment vertical="top"/>
    </xf>
    <xf numFmtId="2" fontId="73" fillId="0" borderId="0" xfId="0" applyNumberFormat="1" applyFont="1" applyAlignment="1">
      <alignment horizontal="center" vertical="center"/>
    </xf>
    <xf numFmtId="2" fontId="4" fillId="0" borderId="0" xfId="0" applyNumberFormat="1" applyFont="1" applyAlignment="1">
      <alignment horizontal="right" vertical="top"/>
    </xf>
    <xf numFmtId="2" fontId="4" fillId="3" borderId="0" xfId="0" applyNumberFormat="1" applyFont="1" applyFill="1" applyAlignment="1">
      <alignment horizontal="center" vertical="top"/>
    </xf>
    <xf numFmtId="2" fontId="4" fillId="0" borderId="0" xfId="0" applyNumberFormat="1" applyFont="1" applyAlignment="1">
      <alignment horizontal="center" vertical="top" wrapText="1"/>
    </xf>
    <xf numFmtId="2" fontId="4" fillId="0" borderId="0" xfId="23" applyNumberFormat="1" applyFont="1" applyAlignment="1">
      <alignment horizontal="center" vertical="top"/>
    </xf>
    <xf numFmtId="2" fontId="4" fillId="0" borderId="0" xfId="24" applyNumberFormat="1" applyFont="1" applyAlignment="1" applyProtection="1">
      <alignment horizontal="center" vertical="top"/>
      <protection locked="0"/>
    </xf>
    <xf numFmtId="2" fontId="6" fillId="0" borderId="0" xfId="21" applyNumberFormat="1" applyFont="1" applyAlignment="1">
      <alignment horizontal="left" vertical="top"/>
    </xf>
    <xf numFmtId="2" fontId="4" fillId="0" borderId="0" xfId="10" applyNumberFormat="1" applyFont="1" applyAlignment="1">
      <alignment vertical="top"/>
    </xf>
    <xf numFmtId="2" fontId="4" fillId="0" borderId="0" xfId="21" applyNumberFormat="1" applyFont="1" applyAlignment="1">
      <alignment vertical="top"/>
    </xf>
    <xf numFmtId="2" fontId="6" fillId="0" borderId="0" xfId="10" applyNumberFormat="1" applyFont="1" applyAlignment="1">
      <alignment horizontal="left" vertical="top"/>
    </xf>
    <xf numFmtId="2" fontId="6" fillId="0" borderId="0" xfId="0" applyNumberFormat="1" applyFont="1" applyAlignment="1">
      <alignment vertical="top"/>
    </xf>
    <xf numFmtId="2" fontId="6" fillId="3" borderId="0" xfId="16" applyNumberFormat="1" applyFont="1" applyFill="1" applyAlignment="1">
      <alignment horizontal="center" vertical="top"/>
    </xf>
    <xf numFmtId="2" fontId="4" fillId="0" borderId="0" xfId="16" applyNumberFormat="1" applyFont="1" applyAlignment="1">
      <alignment horizontal="center" vertical="top"/>
    </xf>
    <xf numFmtId="2" fontId="4" fillId="0" borderId="0" xfId="0" quotePrefix="1" applyNumberFormat="1" applyFont="1" applyAlignment="1">
      <alignment horizontal="center" vertical="top"/>
    </xf>
    <xf numFmtId="2" fontId="4" fillId="0" borderId="0" xfId="2" applyNumberFormat="1" applyFont="1" applyAlignment="1">
      <alignment horizontal="center" vertical="center"/>
    </xf>
    <xf numFmtId="2" fontId="4" fillId="0" borderId="0" xfId="0" applyNumberFormat="1" applyFont="1" applyAlignment="1">
      <alignment vertical="top"/>
    </xf>
    <xf numFmtId="2" fontId="6" fillId="0" borderId="0" xfId="0" applyNumberFormat="1" applyFont="1" applyAlignment="1">
      <alignment horizontal="center" vertical="top" wrapText="1"/>
    </xf>
    <xf numFmtId="2" fontId="4" fillId="0" borderId="8" xfId="0" applyNumberFormat="1" applyFont="1" applyBorder="1" applyAlignment="1">
      <alignment horizontal="center" vertical="top"/>
    </xf>
    <xf numFmtId="2" fontId="15" fillId="0" borderId="0" xfId="0" applyNumberFormat="1" applyFont="1" applyAlignment="1">
      <alignment horizontal="center" vertical="top"/>
    </xf>
    <xf numFmtId="2" fontId="4" fillId="3" borderId="0" xfId="0" applyNumberFormat="1" applyFont="1" applyFill="1" applyAlignment="1">
      <alignment horizontal="left" vertical="top"/>
    </xf>
    <xf numFmtId="2" fontId="39" fillId="0" borderId="0" xfId="56" applyNumberFormat="1" applyFont="1" applyAlignment="1">
      <alignment horizontal="center" vertical="top" wrapText="1"/>
    </xf>
    <xf numFmtId="2" fontId="38" fillId="0" borderId="0" xfId="0" applyNumberFormat="1" applyFont="1" applyAlignment="1">
      <alignment horizontal="left" vertical="top"/>
    </xf>
    <xf numFmtId="2" fontId="0" fillId="0" borderId="0" xfId="0" applyNumberFormat="1"/>
    <xf numFmtId="171" fontId="15" fillId="2" borderId="3" xfId="0" applyNumberFormat="1" applyFont="1" applyFill="1" applyBorder="1"/>
    <xf numFmtId="171" fontId="15" fillId="0" borderId="0" xfId="0" applyNumberFormat="1" applyFont="1"/>
    <xf numFmtId="171" fontId="15" fillId="0" borderId="5" xfId="0" applyNumberFormat="1" applyFont="1" applyBorder="1" applyAlignment="1">
      <alignment vertical="center"/>
    </xf>
    <xf numFmtId="171" fontId="15" fillId="0" borderId="5" xfId="0" applyNumberFormat="1" applyFont="1" applyBorder="1"/>
    <xf numFmtId="171" fontId="4" fillId="0" borderId="5" xfId="0" applyNumberFormat="1" applyFont="1" applyBorder="1" applyAlignment="1">
      <alignment vertical="center"/>
    </xf>
    <xf numFmtId="171" fontId="4" fillId="0" borderId="0" xfId="0" applyNumberFormat="1" applyFont="1" applyAlignment="1">
      <alignment vertical="center"/>
    </xf>
    <xf numFmtId="171" fontId="16" fillId="0" borderId="3" xfId="0" applyNumberFormat="1" applyFont="1" applyBorder="1"/>
    <xf numFmtId="171" fontId="19" fillId="0" borderId="0" xfId="0" applyNumberFormat="1" applyFont="1"/>
    <xf numFmtId="171" fontId="20" fillId="0" borderId="7" xfId="0" applyNumberFormat="1" applyFont="1" applyBorder="1"/>
    <xf numFmtId="171" fontId="0" fillId="0" borderId="0" xfId="0" applyNumberFormat="1"/>
    <xf numFmtId="171" fontId="4" fillId="0" borderId="0" xfId="3" applyNumberFormat="1" applyFont="1" applyAlignment="1">
      <alignment horizontal="right" vertical="center"/>
    </xf>
    <xf numFmtId="171" fontId="4" fillId="2" borderId="3" xfId="3" applyNumberFormat="1" applyFont="1" applyFill="1" applyBorder="1" applyAlignment="1">
      <alignment horizontal="right" vertical="center"/>
    </xf>
    <xf numFmtId="171" fontId="4" fillId="8" borderId="4" xfId="3" applyNumberFormat="1" applyFont="1" applyFill="1" applyBorder="1" applyAlignment="1">
      <alignment horizontal="right" vertical="center"/>
    </xf>
    <xf numFmtId="171" fontId="4" fillId="0" borderId="4" xfId="3" applyNumberFormat="1" applyFont="1" applyBorder="1" applyAlignment="1">
      <alignment horizontal="right" vertical="center"/>
    </xf>
    <xf numFmtId="171" fontId="4" fillId="2" borderId="4" xfId="3" applyNumberFormat="1" applyFont="1" applyFill="1" applyBorder="1" applyAlignment="1">
      <alignment horizontal="right" vertical="center"/>
    </xf>
    <xf numFmtId="171" fontId="4" fillId="10" borderId="4" xfId="3" applyNumberFormat="1" applyFont="1" applyFill="1" applyBorder="1" applyAlignment="1">
      <alignment horizontal="right" vertical="center"/>
    </xf>
    <xf numFmtId="171" fontId="4" fillId="4" borderId="4" xfId="3" applyNumberFormat="1" applyFont="1" applyFill="1" applyBorder="1" applyAlignment="1">
      <alignment horizontal="right" vertical="center"/>
    </xf>
    <xf numFmtId="171" fontId="4" fillId="11" borderId="4" xfId="3" applyNumberFormat="1" applyFont="1" applyFill="1" applyBorder="1" applyAlignment="1">
      <alignment horizontal="right" vertical="center"/>
    </xf>
    <xf numFmtId="171" fontId="4" fillId="14" borderId="4" xfId="3" applyNumberFormat="1" applyFont="1" applyFill="1" applyBorder="1" applyAlignment="1">
      <alignment horizontal="right" vertical="center"/>
    </xf>
    <xf numFmtId="171" fontId="4" fillId="12" borderId="4" xfId="3" applyNumberFormat="1" applyFont="1" applyFill="1" applyBorder="1" applyAlignment="1">
      <alignment horizontal="right" vertical="center"/>
    </xf>
    <xf numFmtId="171" fontId="4" fillId="15" borderId="4" xfId="3" applyNumberFormat="1" applyFont="1" applyFill="1" applyBorder="1" applyAlignment="1">
      <alignment horizontal="right" vertical="center"/>
    </xf>
    <xf numFmtId="171" fontId="4" fillId="16" borderId="4" xfId="3" applyNumberFormat="1" applyFont="1" applyFill="1" applyBorder="1" applyAlignment="1">
      <alignment horizontal="right" vertical="center"/>
    </xf>
    <xf numFmtId="171" fontId="4" fillId="19" borderId="4" xfId="3" applyNumberFormat="1" applyFont="1" applyFill="1" applyBorder="1" applyAlignment="1">
      <alignment horizontal="right" vertical="center"/>
    </xf>
    <xf numFmtId="171" fontId="4" fillId="20" borderId="4" xfId="3" applyNumberFormat="1" applyFont="1" applyFill="1" applyBorder="1" applyAlignment="1">
      <alignment horizontal="right" vertical="center"/>
    </xf>
    <xf numFmtId="171" fontId="4" fillId="21" borderId="4" xfId="3" applyNumberFormat="1" applyFont="1" applyFill="1" applyBorder="1" applyAlignment="1">
      <alignment horizontal="right" vertical="center"/>
    </xf>
    <xf numFmtId="171" fontId="4" fillId="7" borderId="4" xfId="3" applyNumberFormat="1" applyFont="1" applyFill="1" applyBorder="1" applyAlignment="1">
      <alignment horizontal="right" vertical="center"/>
    </xf>
    <xf numFmtId="171" fontId="4" fillId="3" borderId="4" xfId="3" applyNumberFormat="1" applyFont="1" applyFill="1" applyBorder="1" applyAlignment="1">
      <alignment horizontal="right" vertical="center"/>
    </xf>
    <xf numFmtId="171" fontId="4" fillId="22" borderId="4" xfId="3" applyNumberFormat="1" applyFont="1" applyFill="1" applyBorder="1" applyAlignment="1">
      <alignment horizontal="right" vertical="center"/>
    </xf>
    <xf numFmtId="171" fontId="4" fillId="24" borderId="4" xfId="3" applyNumberFormat="1" applyFont="1" applyFill="1" applyBorder="1" applyAlignment="1">
      <alignment horizontal="right" vertical="center"/>
    </xf>
    <xf numFmtId="171" fontId="4" fillId="25" borderId="4" xfId="3" applyNumberFormat="1" applyFont="1" applyFill="1" applyBorder="1" applyAlignment="1">
      <alignment horizontal="right" vertical="center"/>
    </xf>
    <xf numFmtId="171" fontId="4" fillId="13" borderId="4" xfId="3" applyNumberFormat="1" applyFont="1" applyFill="1" applyBorder="1" applyAlignment="1">
      <alignment horizontal="right" vertical="center"/>
    </xf>
    <xf numFmtId="171" fontId="6" fillId="4" borderId="2" xfId="3" applyNumberFormat="1" applyFont="1" applyFill="1" applyBorder="1" applyAlignment="1">
      <alignment horizontal="right" vertical="center"/>
    </xf>
    <xf numFmtId="171" fontId="0" fillId="0" borderId="0" xfId="0" applyNumberFormat="1" applyAlignment="1">
      <alignment horizontal="right" vertical="center"/>
    </xf>
    <xf numFmtId="171" fontId="11" fillId="3" borderId="1" xfId="3" applyNumberFormat="1" applyFont="1" applyFill="1" applyBorder="1" applyAlignment="1">
      <alignment horizontal="center" vertical="center" wrapText="1"/>
    </xf>
    <xf numFmtId="171" fontId="6" fillId="3" borderId="0" xfId="37" applyNumberFormat="1" applyFont="1" applyFill="1" applyAlignment="1">
      <alignment horizontal="center" wrapText="1"/>
    </xf>
    <xf numFmtId="171" fontId="6" fillId="0" borderId="0" xfId="37" applyNumberFormat="1" applyFont="1" applyAlignment="1">
      <alignment horizontal="center" wrapText="1"/>
    </xf>
    <xf numFmtId="171" fontId="4" fillId="0" borderId="0" xfId="35" applyNumberFormat="1" applyFont="1" applyAlignment="1">
      <alignment horizontal="center" wrapText="1" shrinkToFit="1"/>
    </xf>
    <xf numFmtId="171" fontId="4" fillId="0" borderId="0" xfId="37" applyNumberFormat="1" applyFont="1" applyAlignment="1">
      <alignment horizontal="center" wrapText="1"/>
    </xf>
    <xf numFmtId="171" fontId="4" fillId="0" borderId="0" xfId="44" applyNumberFormat="1" applyFont="1" applyFill="1" applyAlignment="1" applyProtection="1">
      <alignment horizontal="center" wrapText="1" shrinkToFit="1"/>
    </xf>
    <xf numFmtId="171" fontId="6" fillId="8" borderId="0" xfId="37" applyNumberFormat="1" applyFont="1" applyFill="1" applyAlignment="1">
      <alignment horizontal="center" wrapText="1"/>
    </xf>
    <xf numFmtId="171" fontId="4" fillId="0" borderId="0" xfId="35" applyNumberFormat="1" applyFont="1" applyAlignment="1">
      <alignment horizontal="center" wrapText="1"/>
    </xf>
    <xf numFmtId="171" fontId="4" fillId="2" borderId="0" xfId="37" applyNumberFormat="1" applyFont="1" applyFill="1" applyAlignment="1">
      <alignment horizontal="center" wrapText="1"/>
    </xf>
    <xf numFmtId="171" fontId="4" fillId="0" borderId="0" xfId="36" applyNumberFormat="1" applyFont="1" applyAlignment="1">
      <alignment horizontal="center" wrapText="1"/>
    </xf>
    <xf numFmtId="171" fontId="6" fillId="2" borderId="0" xfId="37" applyNumberFormat="1" applyFont="1" applyFill="1" applyAlignment="1">
      <alignment horizontal="center" wrapText="1"/>
    </xf>
    <xf numFmtId="171" fontId="6" fillId="10" borderId="0" xfId="37" applyNumberFormat="1" applyFont="1" applyFill="1" applyAlignment="1">
      <alignment horizontal="center" wrapText="1"/>
    </xf>
    <xf numFmtId="171" fontId="6" fillId="4" borderId="0" xfId="37" applyNumberFormat="1" applyFont="1" applyFill="1" applyAlignment="1">
      <alignment horizontal="center" wrapText="1"/>
    </xf>
    <xf numFmtId="171" fontId="6" fillId="11" borderId="0" xfId="37" applyNumberFormat="1" applyFont="1" applyFill="1" applyAlignment="1">
      <alignment horizontal="center" wrapText="1"/>
    </xf>
    <xf numFmtId="171" fontId="6" fillId="14" borderId="0" xfId="37" applyNumberFormat="1" applyFont="1" applyFill="1" applyAlignment="1">
      <alignment horizontal="center" wrapText="1"/>
    </xf>
    <xf numFmtId="171" fontId="4" fillId="0" borderId="0" xfId="39" applyNumberFormat="1" applyFont="1" applyAlignment="1">
      <alignment horizontal="center" wrapText="1"/>
    </xf>
    <xf numFmtId="171" fontId="4" fillId="0" borderId="0" xfId="48" applyNumberFormat="1" applyFont="1" applyAlignment="1">
      <alignment horizontal="center" wrapText="1"/>
    </xf>
    <xf numFmtId="171" fontId="6" fillId="12" borderId="0" xfId="37" applyNumberFormat="1" applyFont="1" applyFill="1" applyAlignment="1">
      <alignment horizontal="center" wrapText="1"/>
    </xf>
    <xf numFmtId="171" fontId="6" fillId="0" borderId="0" xfId="36" applyNumberFormat="1" applyFont="1" applyAlignment="1">
      <alignment horizontal="center" wrapText="1"/>
    </xf>
    <xf numFmtId="171" fontId="4" fillId="0" borderId="0" xfId="37" applyNumberFormat="1" applyFont="1" applyAlignment="1">
      <alignment horizontal="center" wrapText="1" shrinkToFit="1"/>
    </xf>
    <xf numFmtId="171" fontId="6" fillId="15" borderId="0" xfId="37" applyNumberFormat="1" applyFont="1" applyFill="1" applyAlignment="1">
      <alignment horizontal="center" wrapText="1"/>
    </xf>
    <xf numFmtId="171" fontId="6" fillId="17" borderId="0" xfId="37" applyNumberFormat="1" applyFont="1" applyFill="1" applyAlignment="1">
      <alignment horizontal="center" wrapText="1"/>
    </xf>
    <xf numFmtId="171" fontId="6" fillId="16" borderId="0" xfId="37" applyNumberFormat="1" applyFont="1" applyFill="1" applyAlignment="1">
      <alignment horizontal="center" wrapText="1"/>
    </xf>
    <xf numFmtId="171" fontId="6" fillId="18" borderId="0" xfId="37" applyNumberFormat="1" applyFont="1" applyFill="1" applyAlignment="1">
      <alignment horizontal="center" wrapText="1"/>
    </xf>
    <xf numFmtId="171" fontId="6" fillId="19" borderId="11" xfId="37" applyNumberFormat="1" applyFont="1" applyFill="1" applyBorder="1" applyAlignment="1">
      <alignment horizontal="center" wrapText="1"/>
    </xf>
    <xf numFmtId="171" fontId="6" fillId="20" borderId="0" xfId="37" applyNumberFormat="1" applyFont="1" applyFill="1" applyAlignment="1">
      <alignment horizontal="center" wrapText="1"/>
    </xf>
    <xf numFmtId="171" fontId="6" fillId="21" borderId="0" xfId="37" applyNumberFormat="1" applyFont="1" applyFill="1" applyAlignment="1">
      <alignment horizontal="center" wrapText="1"/>
    </xf>
    <xf numFmtId="171" fontId="6" fillId="21" borderId="11" xfId="37" applyNumberFormat="1" applyFont="1" applyFill="1" applyBorder="1" applyAlignment="1">
      <alignment horizontal="center" wrapText="1"/>
    </xf>
    <xf numFmtId="171" fontId="6" fillId="7" borderId="0" xfId="37" applyNumberFormat="1" applyFont="1" applyFill="1" applyAlignment="1">
      <alignment horizontal="center" wrapText="1"/>
    </xf>
    <xf numFmtId="171" fontId="6" fillId="22" borderId="0" xfId="37" applyNumberFormat="1" applyFont="1" applyFill="1" applyAlignment="1">
      <alignment horizontal="center" wrapText="1"/>
    </xf>
    <xf numFmtId="171" fontId="6" fillId="23" borderId="0" xfId="37" applyNumberFormat="1" applyFont="1" applyFill="1" applyAlignment="1">
      <alignment horizontal="center" wrapText="1"/>
    </xf>
    <xf numFmtId="171" fontId="6" fillId="25" borderId="0" xfId="37" applyNumberFormat="1" applyFont="1" applyFill="1" applyAlignment="1">
      <alignment horizontal="center" wrapText="1"/>
    </xf>
    <xf numFmtId="171" fontId="6" fillId="13" borderId="0" xfId="37" applyNumberFormat="1" applyFont="1" applyFill="1" applyAlignment="1">
      <alignment horizontal="center" wrapText="1"/>
    </xf>
    <xf numFmtId="171" fontId="4" fillId="19" borderId="0" xfId="35" applyNumberFormat="1" applyFont="1" applyFill="1" applyAlignment="1">
      <alignment horizontal="center" wrapText="1" shrinkToFit="1"/>
    </xf>
    <xf numFmtId="171" fontId="6" fillId="19" borderId="0" xfId="37" applyNumberFormat="1" applyFont="1" applyFill="1" applyAlignment="1">
      <alignment horizontal="center" wrapText="1"/>
    </xf>
    <xf numFmtId="171" fontId="0" fillId="0" borderId="0" xfId="0" applyNumberFormat="1" applyAlignment="1">
      <alignment horizontal="center"/>
    </xf>
    <xf numFmtId="171" fontId="4" fillId="0" borderId="0" xfId="3" applyNumberFormat="1" applyFont="1"/>
    <xf numFmtId="171" fontId="4" fillId="2" borderId="3" xfId="3" applyNumberFormat="1" applyFont="1" applyFill="1" applyBorder="1"/>
    <xf numFmtId="171" fontId="4" fillId="0" borderId="4" xfId="3" applyNumberFormat="1" applyFont="1" applyBorder="1"/>
    <xf numFmtId="171" fontId="6" fillId="4" borderId="2" xfId="3" applyNumberFormat="1" applyFont="1" applyFill="1" applyBorder="1"/>
    <xf numFmtId="171" fontId="59" fillId="3" borderId="1" xfId="3" applyNumberFormat="1" applyFont="1" applyFill="1" applyBorder="1" applyAlignment="1">
      <alignment horizontal="center" vertical="center" wrapText="1"/>
    </xf>
    <xf numFmtId="171" fontId="60" fillId="0" borderId="0" xfId="0" applyNumberFormat="1" applyFont="1" applyAlignment="1">
      <alignment horizontal="center" wrapText="1"/>
    </xf>
    <xf numFmtId="171" fontId="60" fillId="3" borderId="0" xfId="0" applyNumberFormat="1" applyFont="1" applyFill="1" applyAlignment="1">
      <alignment horizontal="center" wrapText="1"/>
    </xf>
    <xf numFmtId="171" fontId="62" fillId="3" borderId="0" xfId="0" applyNumberFormat="1" applyFont="1" applyFill="1" applyAlignment="1">
      <alignment horizontal="center" wrapText="1"/>
    </xf>
    <xf numFmtId="171" fontId="62" fillId="0" borderId="0" xfId="0" applyNumberFormat="1" applyFont="1" applyAlignment="1">
      <alignment horizontal="center" wrapText="1"/>
    </xf>
    <xf numFmtId="171" fontId="62" fillId="0" borderId="0" xfId="1" applyNumberFormat="1" applyFont="1" applyFill="1" applyBorder="1" applyAlignment="1" applyProtection="1">
      <alignment horizontal="center" wrapText="1"/>
    </xf>
    <xf numFmtId="171" fontId="62" fillId="0" borderId="0" xfId="1" applyNumberFormat="1" applyFont="1" applyFill="1" applyBorder="1" applyAlignment="1" applyProtection="1">
      <alignment horizontal="center" wrapText="1"/>
      <protection locked="0"/>
    </xf>
    <xf numFmtId="171" fontId="63" fillId="3" borderId="0" xfId="0" applyNumberFormat="1" applyFont="1" applyFill="1" applyAlignment="1">
      <alignment horizontal="center" wrapText="1"/>
    </xf>
    <xf numFmtId="171" fontId="63" fillId="0" borderId="0" xfId="4" applyNumberFormat="1" applyFont="1" applyAlignment="1">
      <alignment horizontal="center" wrapText="1"/>
    </xf>
    <xf numFmtId="171" fontId="62" fillId="0" borderId="0" xfId="6" applyNumberFormat="1" applyFont="1" applyAlignment="1">
      <alignment horizontal="center" wrapText="1"/>
    </xf>
    <xf numFmtId="171" fontId="62" fillId="0" borderId="0" xfId="4" applyNumberFormat="1" applyFont="1" applyAlignment="1">
      <alignment horizontal="center" wrapText="1"/>
    </xf>
    <xf numFmtId="171" fontId="63" fillId="5" borderId="0" xfId="0" applyNumberFormat="1" applyFont="1" applyFill="1" applyAlignment="1">
      <alignment horizontal="center" wrapText="1"/>
    </xf>
    <xf numFmtId="171" fontId="66" fillId="0" borderId="0" xfId="0" applyNumberFormat="1" applyFont="1" applyAlignment="1">
      <alignment horizontal="center" wrapText="1"/>
    </xf>
    <xf numFmtId="171" fontId="63" fillId="0" borderId="0" xfId="0" applyNumberFormat="1" applyFont="1" applyAlignment="1">
      <alignment horizontal="center" wrapText="1"/>
    </xf>
    <xf numFmtId="171" fontId="0" fillId="0" borderId="0" xfId="0" applyNumberFormat="1" applyAlignment="1">
      <alignment horizontal="center" wrapText="1"/>
    </xf>
    <xf numFmtId="171" fontId="19" fillId="0" borderId="0" xfId="3" applyNumberFormat="1" applyFont="1" applyAlignment="1">
      <alignment horizontal="center" wrapText="1"/>
    </xf>
    <xf numFmtId="171" fontId="20" fillId="3" borderId="0" xfId="3" applyNumberFormat="1" applyFont="1" applyFill="1" applyAlignment="1">
      <alignment horizontal="center" wrapText="1"/>
    </xf>
    <xf numFmtId="171" fontId="19" fillId="0" borderId="0" xfId="0" applyNumberFormat="1" applyFont="1" applyAlignment="1">
      <alignment horizontal="center"/>
    </xf>
    <xf numFmtId="171" fontId="4" fillId="3" borderId="0" xfId="0" applyNumberFormat="1" applyFont="1" applyFill="1" applyAlignment="1">
      <alignment horizontal="center"/>
    </xf>
    <xf numFmtId="171" fontId="4" fillId="0" borderId="0" xfId="0" applyNumberFormat="1" applyFont="1" applyAlignment="1">
      <alignment horizontal="center"/>
    </xf>
    <xf numFmtId="171" fontId="1" fillId="0" borderId="0" xfId="0" applyNumberFormat="1" applyFont="1" applyAlignment="1">
      <alignment horizontal="center"/>
    </xf>
    <xf numFmtId="171" fontId="6" fillId="3" borderId="0" xfId="0" applyNumberFormat="1" applyFont="1" applyFill="1" applyAlignment="1">
      <alignment horizontal="center"/>
    </xf>
    <xf numFmtId="171" fontId="4" fillId="0" borderId="0" xfId="0" applyNumberFormat="1" applyFont="1" applyAlignment="1">
      <alignment horizontal="center" wrapText="1"/>
    </xf>
    <xf numFmtId="171" fontId="4" fillId="0" borderId="0" xfId="20" applyNumberFormat="1" applyFont="1" applyAlignment="1">
      <alignment horizontal="center"/>
    </xf>
    <xf numFmtId="171" fontId="4" fillId="0" borderId="0" xfId="0" applyNumberFormat="1" applyFont="1" applyAlignment="1" applyProtection="1">
      <alignment horizontal="center"/>
      <protection locked="0"/>
    </xf>
    <xf numFmtId="171" fontId="4" fillId="0" borderId="0" xfId="25" applyNumberFormat="1" applyFont="1" applyFill="1" applyBorder="1" applyAlignment="1" applyProtection="1">
      <alignment horizontal="center"/>
      <protection locked="0"/>
    </xf>
    <xf numFmtId="171" fontId="4" fillId="0" borderId="0" xfId="27" applyNumberFormat="1" applyFont="1" applyAlignment="1">
      <alignment horizontal="center"/>
    </xf>
    <xf numFmtId="171" fontId="20" fillId="0" borderId="0" xfId="0" applyNumberFormat="1" applyFont="1" applyAlignment="1">
      <alignment horizontal="center"/>
    </xf>
    <xf numFmtId="171" fontId="20" fillId="3" borderId="0" xfId="0" applyNumberFormat="1" applyFont="1" applyFill="1" applyAlignment="1">
      <alignment horizontal="center"/>
    </xf>
    <xf numFmtId="171" fontId="6" fillId="0" borderId="0" xfId="0" applyNumberFormat="1" applyFont="1" applyAlignment="1">
      <alignment horizontal="center"/>
    </xf>
    <xf numFmtId="171" fontId="4" fillId="3" borderId="0" xfId="16" applyNumberFormat="1" applyFont="1" applyFill="1" applyAlignment="1">
      <alignment horizontal="center"/>
    </xf>
    <xf numFmtId="171" fontId="4" fillId="0" borderId="0" xfId="16" applyNumberFormat="1" applyFont="1" applyAlignment="1">
      <alignment horizontal="center"/>
    </xf>
    <xf numFmtId="171" fontId="4" fillId="0" borderId="0" xfId="31" applyNumberFormat="1" applyFont="1" applyAlignment="1">
      <alignment horizontal="center"/>
    </xf>
    <xf numFmtId="171" fontId="4" fillId="0" borderId="0" xfId="2" applyNumberFormat="1" applyFont="1" applyAlignment="1">
      <alignment horizontal="center"/>
    </xf>
    <xf numFmtId="171" fontId="6" fillId="0" borderId="0" xfId="0" applyNumberFormat="1" applyFont="1" applyAlignment="1">
      <alignment horizontal="center" wrapText="1"/>
    </xf>
    <xf numFmtId="171" fontId="15" fillId="0" borderId="0" xfId="0" applyNumberFormat="1" applyFont="1" applyAlignment="1">
      <alignment horizontal="center" wrapText="1"/>
    </xf>
    <xf numFmtId="171" fontId="4" fillId="0" borderId="8" xfId="0" applyNumberFormat="1" applyFont="1" applyBorder="1" applyAlignment="1">
      <alignment horizontal="center"/>
    </xf>
    <xf numFmtId="171" fontId="39" fillId="0" borderId="0" xfId="0" applyNumberFormat="1" applyFont="1" applyAlignment="1">
      <alignment horizontal="center" wrapText="1"/>
    </xf>
    <xf numFmtId="171" fontId="39" fillId="0" borderId="0" xfId="0" applyNumberFormat="1" applyFont="1" applyAlignment="1">
      <alignment horizontal="center"/>
    </xf>
    <xf numFmtId="171" fontId="20" fillId="3" borderId="0" xfId="0" applyNumberFormat="1" applyFont="1" applyFill="1" applyAlignment="1">
      <alignment horizontal="center" wrapText="1"/>
    </xf>
    <xf numFmtId="171" fontId="19" fillId="0" borderId="0" xfId="0" applyNumberFormat="1" applyFont="1" applyAlignment="1">
      <alignment horizontal="center" wrapText="1"/>
    </xf>
    <xf numFmtId="171" fontId="19" fillId="3" borderId="0" xfId="0" applyNumberFormat="1" applyFont="1" applyFill="1" applyAlignment="1">
      <alignment horizontal="center"/>
    </xf>
    <xf numFmtId="0" fontId="13" fillId="0" borderId="0" xfId="0" applyFont="1" applyAlignment="1">
      <alignment horizontal="justify" vertical="top" wrapText="1"/>
    </xf>
    <xf numFmtId="164" fontId="39" fillId="0" borderId="0" xfId="39" applyNumberFormat="1" applyFont="1" applyAlignment="1">
      <alignment horizontal="justify" vertical="top" wrapText="1" shrinkToFit="1"/>
    </xf>
    <xf numFmtId="0" fontId="75" fillId="0" borderId="0" xfId="0" applyFont="1" applyAlignment="1" applyProtection="1">
      <alignment horizontal="justify" vertical="top" wrapText="1"/>
      <protection locked="0"/>
    </xf>
    <xf numFmtId="0" fontId="75" fillId="0" borderId="0" xfId="0" applyFont="1" applyAlignment="1">
      <alignment horizontal="justify" vertical="top" wrapText="1"/>
    </xf>
    <xf numFmtId="0" fontId="13" fillId="0" borderId="0" xfId="4" applyFont="1" applyAlignment="1">
      <alignment horizontal="justify" vertical="top" wrapText="1"/>
    </xf>
    <xf numFmtId="172" fontId="11" fillId="3" borderId="1" xfId="3" applyNumberFormat="1" applyFont="1" applyFill="1" applyBorder="1" applyAlignment="1">
      <alignment horizontal="center" vertical="center" wrapText="1"/>
    </xf>
    <xf numFmtId="172" fontId="6" fillId="3" borderId="0" xfId="0" applyNumberFormat="1" applyFont="1" applyFill="1" applyAlignment="1">
      <alignment horizontal="center" wrapText="1"/>
    </xf>
    <xf numFmtId="172" fontId="6" fillId="3" borderId="0" xfId="0" applyNumberFormat="1" applyFont="1" applyFill="1" applyAlignment="1">
      <alignment horizontal="center"/>
    </xf>
    <xf numFmtId="172" fontId="20" fillId="3" borderId="0" xfId="0" applyNumberFormat="1" applyFont="1" applyFill="1" applyAlignment="1">
      <alignment horizontal="center"/>
    </xf>
    <xf numFmtId="172" fontId="19" fillId="0" borderId="0" xfId="0" applyNumberFormat="1" applyFont="1"/>
    <xf numFmtId="172" fontId="19" fillId="0" borderId="0" xfId="0" applyNumberFormat="1" applyFont="1" applyAlignment="1">
      <alignment horizontal="center"/>
    </xf>
    <xf numFmtId="164" fontId="21" fillId="0" borderId="0" xfId="36" applyNumberFormat="1" applyFont="1" applyAlignment="1">
      <alignment horizontal="justify" vertical="center"/>
    </xf>
    <xf numFmtId="0" fontId="76" fillId="0" borderId="0" xfId="0" applyFont="1" applyAlignment="1">
      <alignment vertical="center" wrapText="1"/>
    </xf>
    <xf numFmtId="0" fontId="76" fillId="0" borderId="0" xfId="0" applyFont="1" applyAlignment="1">
      <alignment horizontal="left" vertical="center" wrapText="1"/>
    </xf>
    <xf numFmtId="172" fontId="4" fillId="0" borderId="0" xfId="37" applyNumberFormat="1" applyFont="1" applyAlignment="1">
      <alignment horizontal="center" wrapText="1"/>
    </xf>
    <xf numFmtId="2" fontId="19" fillId="3" borderId="1" xfId="3" applyNumberFormat="1" applyFont="1" applyFill="1" applyBorder="1" applyAlignment="1">
      <alignment horizontal="center" vertical="center" wrapText="1"/>
    </xf>
    <xf numFmtId="164" fontId="19" fillId="3" borderId="1" xfId="3" applyNumberFormat="1" applyFont="1" applyFill="1" applyBorder="1" applyAlignment="1">
      <alignment horizontal="justify" vertical="center" wrapText="1"/>
    </xf>
    <xf numFmtId="164" fontId="19" fillId="3" borderId="1" xfId="3" applyNumberFormat="1" applyFont="1" applyFill="1" applyBorder="1" applyAlignment="1">
      <alignment horizontal="center" vertical="center" wrapText="1"/>
    </xf>
    <xf numFmtId="4" fontId="19" fillId="3" borderId="1" xfId="3" applyNumberFormat="1" applyFont="1" applyFill="1" applyBorder="1" applyAlignment="1">
      <alignment horizontal="center" vertical="center" wrapText="1"/>
    </xf>
    <xf numFmtId="171" fontId="19" fillId="3" borderId="1" xfId="3" applyNumberFormat="1" applyFont="1" applyFill="1" applyBorder="1" applyAlignment="1">
      <alignment horizontal="center" vertical="center" wrapText="1"/>
    </xf>
    <xf numFmtId="0" fontId="19" fillId="0" borderId="0" xfId="0" applyFont="1" applyAlignment="1">
      <alignment horizontal="center" vertical="center"/>
    </xf>
    <xf numFmtId="0" fontId="2" fillId="0" borderId="0" xfId="2" applyFont="1" applyAlignment="1">
      <alignment horizontal="left" vertical="top" wrapText="1"/>
    </xf>
    <xf numFmtId="0" fontId="6" fillId="3" borderId="0" xfId="0" applyFont="1" applyFill="1" applyAlignment="1">
      <alignment horizontal="left" vertical="top" wrapText="1"/>
    </xf>
    <xf numFmtId="0" fontId="6" fillId="3" borderId="0" xfId="0" applyFont="1" applyFill="1"/>
  </cellXfs>
  <cellStyles count="59">
    <cellStyle name="Comma 2 2" xfId="5" xr:uid="{00000000-0005-0000-0000-000001000000}"/>
    <cellStyle name="Comma 3 5" xfId="44" xr:uid="{00000000-0005-0000-0000-000002000000}"/>
    <cellStyle name="Comma 4 5" xfId="49" xr:uid="{00000000-0005-0000-0000-000003000000}"/>
    <cellStyle name="Normal 10 10" xfId="2" xr:uid="{00000000-0005-0000-0000-000005000000}"/>
    <cellStyle name="Normal 10 2" xfId="42" xr:uid="{00000000-0005-0000-0000-000006000000}"/>
    <cellStyle name="Normal 10 2 5" xfId="13" xr:uid="{00000000-0005-0000-0000-000007000000}"/>
    <cellStyle name="Normal 10 2 6" xfId="45" xr:uid="{00000000-0005-0000-0000-000008000000}"/>
    <cellStyle name="Normal 114" xfId="57" xr:uid="{00000000-0005-0000-0000-000009000000}"/>
    <cellStyle name="Normal 12" xfId="33" xr:uid="{00000000-0005-0000-0000-00000A000000}"/>
    <cellStyle name="Normal 13 2" xfId="56" xr:uid="{00000000-0005-0000-0000-00000B000000}"/>
    <cellStyle name="Normal 14" xfId="16" xr:uid="{00000000-0005-0000-0000-00000C000000}"/>
    <cellStyle name="Normal 15" xfId="32" xr:uid="{00000000-0005-0000-0000-00000D000000}"/>
    <cellStyle name="Normal 17 3" xfId="3" xr:uid="{00000000-0005-0000-0000-00000E000000}"/>
    <cellStyle name="Normal 19 2" xfId="9" xr:uid="{00000000-0005-0000-0000-00000F000000}"/>
    <cellStyle name="Normal 19 2 2" xfId="27" xr:uid="{00000000-0005-0000-0000-000010000000}"/>
    <cellStyle name="Normal 2" xfId="4" xr:uid="{00000000-0005-0000-0000-000011000000}"/>
    <cellStyle name="Normal 2 10 2" xfId="7" xr:uid="{00000000-0005-0000-0000-000012000000}"/>
    <cellStyle name="Normal 2 12" xfId="41" xr:uid="{00000000-0005-0000-0000-000013000000}"/>
    <cellStyle name="Normal 2 2 2 2" xfId="55" xr:uid="{00000000-0005-0000-0000-000014000000}"/>
    <cellStyle name="Normal 2 2 2 3" xfId="35" xr:uid="{00000000-0005-0000-0000-000015000000}"/>
    <cellStyle name="Normal 2 2 3 3" xfId="10" xr:uid="{00000000-0005-0000-0000-000016000000}"/>
    <cellStyle name="Normal 2 4 3" xfId="36" xr:uid="{00000000-0005-0000-0000-000017000000}"/>
    <cellStyle name="Normal 2 5" xfId="14" xr:uid="{00000000-0005-0000-0000-000018000000}"/>
    <cellStyle name="Normal 27" xfId="37" xr:uid="{00000000-0005-0000-0000-000019000000}"/>
    <cellStyle name="Normal 3" xfId="6" xr:uid="{00000000-0005-0000-0000-00001A000000}"/>
    <cellStyle name="Normal 3 2 31" xfId="58" xr:uid="{00000000-0005-0000-0000-00001B000000}"/>
    <cellStyle name="Normal 3 8" xfId="52" xr:uid="{00000000-0005-0000-0000-00001C000000}"/>
    <cellStyle name="Normal 31" xfId="46" xr:uid="{00000000-0005-0000-0000-00001D000000}"/>
    <cellStyle name="Normal 32" xfId="51" xr:uid="{00000000-0005-0000-0000-00001E000000}"/>
    <cellStyle name="Normal 35" xfId="50" xr:uid="{00000000-0005-0000-0000-00001F000000}"/>
    <cellStyle name="Normal 39" xfId="43" xr:uid="{00000000-0005-0000-0000-000020000000}"/>
    <cellStyle name="Normal 5 10" xfId="17" xr:uid="{00000000-0005-0000-0000-000021000000}"/>
    <cellStyle name="Normal 5 2" xfId="19" xr:uid="{00000000-0005-0000-0000-000022000000}"/>
    <cellStyle name="Normal 6" xfId="34" xr:uid="{00000000-0005-0000-0000-000023000000}"/>
    <cellStyle name="Normal 64" xfId="20" xr:uid="{00000000-0005-0000-0000-000024000000}"/>
    <cellStyle name="Normal 7 2 3" xfId="12" xr:uid="{00000000-0005-0000-0000-000025000000}"/>
    <cellStyle name="Normal_2001" xfId="15" xr:uid="{00000000-0005-0000-0000-000026000000}"/>
    <cellStyle name="Normal_HR7-Z214" xfId="31" xr:uid="{00000000-0005-0000-0000-000027000000}"/>
    <cellStyle name="Normal_Opći uvjeti_arm.celik" xfId="53" xr:uid="{00000000-0005-0000-0000-000028000000}"/>
    <cellStyle name="Normal_RK ZIDOVI ZA ZAŠTITU OD BUKE; ŽUTA LOKVA-LIČKO LEŠĆE" xfId="47" xr:uid="{00000000-0005-0000-0000-000029000000}"/>
    <cellStyle name="Normal_Sheet1" xfId="21" xr:uid="{00000000-0005-0000-0000-00002A000000}"/>
    <cellStyle name="Normal_Troskovnik BP1" xfId="48" xr:uid="{00000000-0005-0000-0000-00002D000000}"/>
    <cellStyle name="Normal_TROŠK. -  AC Breg. Dion.-Bosiljevo-Josipdol  IIIA1" xfId="40" xr:uid="{00000000-0005-0000-0000-00002B000000}"/>
    <cellStyle name="Normal_TROŠKOVNIK - KAM - ŽUTO" xfId="8" xr:uid="{00000000-0005-0000-0000-00002C000000}"/>
    <cellStyle name="Normal_ugovor" xfId="22" xr:uid="{00000000-0005-0000-0000-00002E000000}"/>
    <cellStyle name="Normalno" xfId="0" builtinId="0"/>
    <cellStyle name="Normalno 11" xfId="26" xr:uid="{00000000-0005-0000-0000-00002F000000}"/>
    <cellStyle name="Normalno 11 2" xfId="30" xr:uid="{00000000-0005-0000-0000-000030000000}"/>
    <cellStyle name="Normalno 2" xfId="24" xr:uid="{00000000-0005-0000-0000-000031000000}"/>
    <cellStyle name="Normalno 2 2" xfId="29" xr:uid="{00000000-0005-0000-0000-000032000000}"/>
    <cellStyle name="Normalno 3" xfId="11" xr:uid="{00000000-0005-0000-0000-000033000000}"/>
    <cellStyle name="Normalno 7 2" xfId="28" xr:uid="{00000000-0005-0000-0000-000034000000}"/>
    <cellStyle name="Obično 13" xfId="23" xr:uid="{00000000-0005-0000-0000-000035000000}"/>
    <cellStyle name="Obično 2 26" xfId="39" xr:uid="{00000000-0005-0000-0000-000036000000}"/>
    <cellStyle name="Obično 2 3 3" xfId="54" xr:uid="{00000000-0005-0000-0000-000037000000}"/>
    <cellStyle name="Stil 1" xfId="18" xr:uid="{00000000-0005-0000-0000-000038000000}"/>
    <cellStyle name="Style 1" xfId="38" xr:uid="{00000000-0005-0000-0000-000039000000}"/>
    <cellStyle name="Zarez" xfId="1" builtinId="3"/>
    <cellStyle name="Zarez 5" xfId="25" xr:uid="{00000000-0005-0000-0000-00003A000000}"/>
  </cellStyles>
  <dxfs count="8">
    <dxf>
      <font>
        <color rgb="FFFF0000"/>
      </font>
    </dxf>
    <dxf>
      <font>
        <b val="0"/>
        <condense val="0"/>
        <extend val="0"/>
        <color auto="1"/>
      </font>
    </dxf>
    <dxf>
      <font>
        <b val="0"/>
        <condense val="0"/>
        <extend val="0"/>
        <color auto="1"/>
      </font>
    </dxf>
    <dxf>
      <font>
        <b val="0"/>
        <condense val="0"/>
        <extend val="0"/>
        <color auto="1"/>
      </font>
    </dxf>
    <dxf>
      <font>
        <b val="0"/>
        <condense val="0"/>
        <extend val="0"/>
        <color auto="1"/>
      </font>
    </dxf>
    <dxf>
      <font>
        <b val="0"/>
        <condense val="0"/>
        <extend val="0"/>
        <color auto="1"/>
      </font>
    </dxf>
    <dxf>
      <font>
        <b val="0"/>
        <color auto="1"/>
      </font>
    </dxf>
    <dxf>
      <font>
        <b val="0"/>
        <color auto="1"/>
      </font>
    </dxf>
  </dxfs>
  <tableStyles count="0" defaultTableStyle="TableStyleMedium2" defaultPivotStyle="PivotStyleLight16"/>
  <colors>
    <mruColors>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2676525</xdr:colOff>
      <xdr:row>0</xdr:row>
      <xdr:rowOff>0</xdr:rowOff>
    </xdr:from>
    <xdr:to>
      <xdr:col>2</xdr:col>
      <xdr:colOff>268666</xdr:colOff>
      <xdr:row>0</xdr:row>
      <xdr:rowOff>9525</xdr:rowOff>
    </xdr:to>
    <xdr:sp macro="" textlink="">
      <xdr:nvSpPr>
        <xdr:cNvPr id="9" name="TextBox 4">
          <a:extLst>
            <a:ext uri="{FF2B5EF4-FFF2-40B4-BE49-F238E27FC236}">
              <a16:creationId xmlns:a16="http://schemas.microsoft.com/office/drawing/2014/main" id="{6CD61AE6-7970-4A55-93BB-E5F92380C701}"/>
            </a:ext>
          </a:extLst>
        </xdr:cNvPr>
        <xdr:cNvSpPr txBox="1">
          <a:spLocks noChangeArrowheads="1"/>
        </xdr:cNvSpPr>
      </xdr:nvSpPr>
      <xdr:spPr bwMode="auto">
        <a:xfrm>
          <a:off x="1219200" y="0"/>
          <a:ext cx="268666"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72000" rIns="91440" bIns="45720" anchor="t"/>
        <a:lstStyle/>
        <a:p>
          <a:pPr algn="l" rtl="0">
            <a:defRPr sz="1000"/>
          </a:pPr>
          <a:r>
            <a:rPr lang="hr-HR" sz="600" b="0" i="0" u="none" strike="noStrike" baseline="0">
              <a:solidFill>
                <a:srgbClr val="000000"/>
              </a:solidFill>
              <a:latin typeface="Arial"/>
              <a:cs typeface="Arial"/>
            </a:rPr>
            <a:t>Faza projekta:</a:t>
          </a:r>
        </a:p>
        <a:p>
          <a:pPr algn="l" rtl="0">
            <a:defRPr sz="1000"/>
          </a:pPr>
          <a:r>
            <a:rPr lang="hr-HR" sz="600" b="0" i="0" u="none" strike="noStrike" baseline="0">
              <a:solidFill>
                <a:srgbClr val="000000"/>
              </a:solidFill>
              <a:latin typeface="Arial"/>
              <a:cs typeface="Arial"/>
            </a:rPr>
            <a:t>Vrsta projekta:</a:t>
          </a:r>
        </a:p>
        <a:p>
          <a:pPr algn="l" rtl="0">
            <a:defRPr sz="1000"/>
          </a:pPr>
          <a:r>
            <a:rPr lang="hr-HR" sz="600" b="0" i="0" u="none" strike="noStrike" baseline="0">
              <a:solidFill>
                <a:srgbClr val="000000"/>
              </a:solidFill>
              <a:latin typeface="Arial"/>
              <a:cs typeface="Arial"/>
            </a:rPr>
            <a:t>Glavni projektant: </a:t>
          </a:r>
        </a:p>
        <a:p>
          <a:pPr algn="l" rtl="0">
            <a:defRPr sz="1000"/>
          </a:pPr>
          <a:r>
            <a:rPr lang="hr-HR" sz="600" b="0" i="0" u="none" strike="noStrike" baseline="0">
              <a:solidFill>
                <a:srgbClr val="000000"/>
              </a:solidFill>
              <a:latin typeface="Arial"/>
              <a:cs typeface="Arial"/>
            </a:rPr>
            <a:t>Projektant: </a:t>
          </a:r>
          <a:endParaRPr lang="hr-HR"/>
        </a:p>
      </xdr:txBody>
    </xdr:sp>
    <xdr:clientData/>
  </xdr:twoCellAnchor>
  <xdr:twoCellAnchor>
    <xdr:from>
      <xdr:col>2</xdr:col>
      <xdr:colOff>1270</xdr:colOff>
      <xdr:row>0</xdr:row>
      <xdr:rowOff>0</xdr:rowOff>
    </xdr:from>
    <xdr:to>
      <xdr:col>3</xdr:col>
      <xdr:colOff>310501</xdr:colOff>
      <xdr:row>0</xdr:row>
      <xdr:rowOff>9525</xdr:rowOff>
    </xdr:to>
    <xdr:sp macro="" textlink="">
      <xdr:nvSpPr>
        <xdr:cNvPr id="10" name="TextBox 5">
          <a:extLst>
            <a:ext uri="{FF2B5EF4-FFF2-40B4-BE49-F238E27FC236}">
              <a16:creationId xmlns:a16="http://schemas.microsoft.com/office/drawing/2014/main" id="{0F0D1BD4-901D-4C7E-99C6-6DBDE440DD36}"/>
            </a:ext>
          </a:extLst>
        </xdr:cNvPr>
        <xdr:cNvSpPr txBox="1">
          <a:spLocks noChangeArrowheads="1"/>
        </xdr:cNvSpPr>
      </xdr:nvSpPr>
      <xdr:spPr bwMode="auto">
        <a:xfrm>
          <a:off x="1220470" y="0"/>
          <a:ext cx="918831"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72000" rIns="91440" bIns="45720" anchor="t"/>
        <a:lstStyle/>
        <a:p>
          <a:pPr algn="l" rtl="0">
            <a:defRPr sz="1000"/>
          </a:pPr>
          <a:r>
            <a:rPr lang="hr-HR" sz="600" b="0" i="0" u="none" strike="noStrike" baseline="0">
              <a:solidFill>
                <a:srgbClr val="000000"/>
              </a:solidFill>
              <a:latin typeface="Arial"/>
              <a:cs typeface="Arial"/>
            </a:rPr>
            <a:t>Izvedbeni projekt</a:t>
          </a:r>
        </a:p>
        <a:p>
          <a:pPr algn="l" rtl="0">
            <a:defRPr sz="1000"/>
          </a:pPr>
          <a:r>
            <a:rPr lang="hr-HR" sz="600" b="1" i="0" u="none" strike="noStrike" baseline="0">
              <a:solidFill>
                <a:srgbClr val="000000"/>
              </a:solidFill>
              <a:latin typeface="Arial"/>
              <a:cs typeface="Arial"/>
            </a:rPr>
            <a:t>ARHITEKTONSKI PROJEKT </a:t>
          </a:r>
        </a:p>
        <a:p>
          <a:pPr algn="l" rtl="0">
            <a:defRPr sz="1000"/>
          </a:pPr>
          <a:r>
            <a:rPr lang="hr-HR" sz="600" b="0" i="0" u="none" strike="noStrike" baseline="0">
              <a:solidFill>
                <a:srgbClr val="000000"/>
              </a:solidFill>
              <a:latin typeface="Arial"/>
              <a:cs typeface="Arial"/>
            </a:rPr>
            <a:t>Mirko Buvinić, dipl.ing.arh.</a:t>
          </a:r>
        </a:p>
        <a:p>
          <a:pPr algn="l" rtl="0">
            <a:defRPr sz="1000"/>
          </a:pPr>
          <a:r>
            <a:rPr lang="hr-HR" sz="600" b="0" i="0" u="none" strike="noStrike" baseline="0">
              <a:solidFill>
                <a:srgbClr val="000000"/>
              </a:solidFill>
              <a:latin typeface="Arial"/>
              <a:cs typeface="Arial"/>
            </a:rPr>
            <a:t>Mirela Bošnjak, dipl.ing.arh.</a:t>
          </a:r>
          <a:endParaRPr lang="hr-HR"/>
        </a:p>
      </xdr:txBody>
    </xdr:sp>
    <xdr:clientData/>
  </xdr:twoCellAnchor>
  <xdr:twoCellAnchor>
    <xdr:from>
      <xdr:col>3</xdr:col>
      <xdr:colOff>554355</xdr:colOff>
      <xdr:row>0</xdr:row>
      <xdr:rowOff>0</xdr:rowOff>
    </xdr:from>
    <xdr:to>
      <xdr:col>5</xdr:col>
      <xdr:colOff>26828</xdr:colOff>
      <xdr:row>0</xdr:row>
      <xdr:rowOff>9525</xdr:rowOff>
    </xdr:to>
    <xdr:sp macro="" textlink="">
      <xdr:nvSpPr>
        <xdr:cNvPr id="11" name="TextBox 10">
          <a:extLst>
            <a:ext uri="{FF2B5EF4-FFF2-40B4-BE49-F238E27FC236}">
              <a16:creationId xmlns:a16="http://schemas.microsoft.com/office/drawing/2014/main" id="{890E2A77-C721-4598-BD29-4D5892B8FF5D}"/>
            </a:ext>
          </a:extLst>
        </xdr:cNvPr>
        <xdr:cNvSpPr txBox="1">
          <a:spLocks noChangeArrowheads="1"/>
        </xdr:cNvSpPr>
      </xdr:nvSpPr>
      <xdr:spPr bwMode="auto">
        <a:xfrm>
          <a:off x="2383155" y="0"/>
          <a:ext cx="691673"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72000" rIns="36000" bIns="45720" anchor="t"/>
        <a:lstStyle/>
        <a:p>
          <a:pPr algn="r" rtl="0">
            <a:defRPr sz="1000"/>
          </a:pPr>
          <a:r>
            <a:rPr lang="hr-HR" sz="800" b="1" i="0" u="none" strike="noStrike" baseline="0">
              <a:solidFill>
                <a:srgbClr val="000000"/>
              </a:solidFill>
              <a:latin typeface="Arial"/>
              <a:cs typeface="Arial"/>
            </a:rPr>
            <a:t>OŠ PZGD</a:t>
          </a:r>
        </a:p>
        <a:p>
          <a:pPr algn="r" rtl="0">
            <a:defRPr sz="1000"/>
          </a:pPr>
          <a:r>
            <a:rPr lang="hr-HR" sz="800" b="1" i="0" u="none" strike="noStrike" baseline="0">
              <a:solidFill>
                <a:srgbClr val="000000"/>
              </a:solidFill>
              <a:latin typeface="Arial"/>
              <a:cs typeface="Arial"/>
            </a:rPr>
            <a:t>016-10</a:t>
          </a:r>
          <a:endParaRPr lang="hr-HR" sz="900" b="1" i="0" u="none" strike="noStrike" baseline="0">
            <a:solidFill>
              <a:srgbClr val="000000"/>
            </a:solidFill>
            <a:latin typeface="Arial"/>
            <a:cs typeface="Arial"/>
          </a:endParaRPr>
        </a:p>
        <a:p>
          <a:pPr algn="r" rtl="0">
            <a:defRPr sz="1000"/>
          </a:pPr>
          <a:endParaRPr lang="hr-HR" sz="900" b="1" i="0" u="none" strike="noStrike" baseline="0">
            <a:solidFill>
              <a:srgbClr val="000000"/>
            </a:solidFill>
            <a:latin typeface="Arial"/>
            <a:cs typeface="Arial"/>
          </a:endParaRPr>
        </a:p>
        <a:p>
          <a:pPr algn="r" rtl="0">
            <a:defRPr sz="1000"/>
          </a:pPr>
          <a:endParaRPr lang="hr-HR"/>
        </a:p>
      </xdr:txBody>
    </xdr:sp>
    <xdr:clientData/>
  </xdr:twoCellAnchor>
  <xdr:twoCellAnchor>
    <xdr:from>
      <xdr:col>4</xdr:col>
      <xdr:colOff>158115</xdr:colOff>
      <xdr:row>0</xdr:row>
      <xdr:rowOff>0</xdr:rowOff>
    </xdr:from>
    <xdr:to>
      <xdr:col>5</xdr:col>
      <xdr:colOff>26726</xdr:colOff>
      <xdr:row>0</xdr:row>
      <xdr:rowOff>9525</xdr:rowOff>
    </xdr:to>
    <xdr:sp macro="" textlink="">
      <xdr:nvSpPr>
        <xdr:cNvPr id="12" name="TextBox 11">
          <a:extLst>
            <a:ext uri="{FF2B5EF4-FFF2-40B4-BE49-F238E27FC236}">
              <a16:creationId xmlns:a16="http://schemas.microsoft.com/office/drawing/2014/main" id="{DA9A6D4B-2BC9-4B10-B20D-E763DCAB56FE}"/>
            </a:ext>
          </a:extLst>
        </xdr:cNvPr>
        <xdr:cNvSpPr txBox="1">
          <a:spLocks noChangeArrowheads="1"/>
        </xdr:cNvSpPr>
      </xdr:nvSpPr>
      <xdr:spPr bwMode="auto">
        <a:xfrm>
          <a:off x="2596515" y="0"/>
          <a:ext cx="478211"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72000" rIns="36000" bIns="45720" anchor="t"/>
        <a:lstStyle/>
        <a:p>
          <a:pPr algn="r" rtl="0">
            <a:defRPr sz="1000"/>
          </a:pPr>
          <a:r>
            <a:rPr lang="hr-HR" sz="600" b="1" i="0" u="none" strike="noStrike" baseline="0">
              <a:solidFill>
                <a:srgbClr val="000000"/>
              </a:solidFill>
              <a:latin typeface="Arial"/>
              <a:cs typeface="Arial"/>
            </a:rPr>
            <a:t>srpanj 2011.</a:t>
          </a:r>
          <a:endParaRPr lang="hr-HR" sz="900" b="1" i="0" u="none" strike="noStrike" baseline="0">
            <a:solidFill>
              <a:srgbClr val="000000"/>
            </a:solidFill>
            <a:latin typeface="Arial"/>
            <a:cs typeface="Arial"/>
          </a:endParaRPr>
        </a:p>
        <a:p>
          <a:pPr algn="r" rtl="0">
            <a:defRPr sz="1000"/>
          </a:pPr>
          <a:endParaRPr lang="hr-HR" sz="900" b="1" i="0" u="none" strike="noStrike" baseline="0">
            <a:solidFill>
              <a:srgbClr val="000000"/>
            </a:solidFill>
            <a:latin typeface="Arial"/>
            <a:cs typeface="Arial"/>
          </a:endParaRPr>
        </a:p>
        <a:p>
          <a:pPr algn="r" rtl="0">
            <a:defRPr sz="1000"/>
          </a:pPr>
          <a:endParaRPr lang="hr-HR"/>
        </a:p>
      </xdr:txBody>
    </xdr:sp>
    <xdr:clientData/>
  </xdr:twoCellAnchor>
  <xdr:twoCellAnchor>
    <xdr:from>
      <xdr:col>0</xdr:col>
      <xdr:colOff>95250</xdr:colOff>
      <xdr:row>48</xdr:row>
      <xdr:rowOff>714375</xdr:rowOff>
    </xdr:from>
    <xdr:to>
      <xdr:col>2</xdr:col>
      <xdr:colOff>523875</xdr:colOff>
      <xdr:row>48</xdr:row>
      <xdr:rowOff>1143000</xdr:rowOff>
    </xdr:to>
    <xdr:pic>
      <xdr:nvPicPr>
        <xdr:cNvPr id="14" name="Slika 2" descr="Slika na kojoj se prikazuje tekst&#10;&#10;Opis je automatski generiran">
          <a:extLst>
            <a:ext uri="{FF2B5EF4-FFF2-40B4-BE49-F238E27FC236}">
              <a16:creationId xmlns:a16="http://schemas.microsoft.com/office/drawing/2014/main" id="{33D12D63-7F4C-4100-AF27-F9204026DB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53575"/>
          <a:ext cx="16478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48</xdr:row>
      <xdr:rowOff>628650</xdr:rowOff>
    </xdr:from>
    <xdr:to>
      <xdr:col>6</xdr:col>
      <xdr:colOff>180975</xdr:colOff>
      <xdr:row>48</xdr:row>
      <xdr:rowOff>1409700</xdr:rowOff>
    </xdr:to>
    <xdr:pic>
      <xdr:nvPicPr>
        <xdr:cNvPr id="15" name="Picture 4">
          <a:extLst>
            <a:ext uri="{FF2B5EF4-FFF2-40B4-BE49-F238E27FC236}">
              <a16:creationId xmlns:a16="http://schemas.microsoft.com/office/drawing/2014/main" id="{5A2E8AAA-B50A-470F-A9F7-5760FF8FFB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5" y="9467850"/>
          <a:ext cx="19812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180975</xdr:rowOff>
    </xdr:from>
    <xdr:to>
      <xdr:col>7</xdr:col>
      <xdr:colOff>103747</xdr:colOff>
      <xdr:row>43</xdr:row>
      <xdr:rowOff>175692</xdr:rowOff>
    </xdr:to>
    <xdr:pic>
      <xdr:nvPicPr>
        <xdr:cNvPr id="18" name="Picture 17">
          <a:extLst>
            <a:ext uri="{FF2B5EF4-FFF2-40B4-BE49-F238E27FC236}">
              <a16:creationId xmlns:a16="http://schemas.microsoft.com/office/drawing/2014/main" id="{46D91E3A-9349-CB1A-C06F-652F27AE6AF9}"/>
            </a:ext>
          </a:extLst>
        </xdr:cNvPr>
        <xdr:cNvPicPr>
          <a:picLocks noChangeAspect="1"/>
        </xdr:cNvPicPr>
      </xdr:nvPicPr>
      <xdr:blipFill>
        <a:blip xmlns:r="http://schemas.openxmlformats.org/officeDocument/2006/relationships" r:embed="rId3"/>
        <a:stretch>
          <a:fillRect/>
        </a:stretch>
      </xdr:blipFill>
      <xdr:spPr>
        <a:xfrm>
          <a:off x="3048000" y="9220200"/>
          <a:ext cx="1322947" cy="585267"/>
        </a:xfrm>
        <a:prstGeom prst="rect">
          <a:avLst/>
        </a:prstGeom>
      </xdr:spPr>
    </xdr:pic>
    <xdr:clientData/>
  </xdr:twoCellAnchor>
  <xdr:twoCellAnchor editAs="oneCell">
    <xdr:from>
      <xdr:col>1</xdr:col>
      <xdr:colOff>409575</xdr:colOff>
      <xdr:row>40</xdr:row>
      <xdr:rowOff>171450</xdr:rowOff>
    </xdr:from>
    <xdr:to>
      <xdr:col>3</xdr:col>
      <xdr:colOff>543804</xdr:colOff>
      <xdr:row>43</xdr:row>
      <xdr:rowOff>181815</xdr:rowOff>
    </xdr:to>
    <xdr:pic>
      <xdr:nvPicPr>
        <xdr:cNvPr id="2" name="Picture 1">
          <a:extLst>
            <a:ext uri="{FF2B5EF4-FFF2-40B4-BE49-F238E27FC236}">
              <a16:creationId xmlns:a16="http://schemas.microsoft.com/office/drawing/2014/main" id="{09F5D092-BC85-CEC7-2290-0E525A4ADC3D}"/>
            </a:ext>
          </a:extLst>
        </xdr:cNvPr>
        <xdr:cNvPicPr>
          <a:picLocks noChangeAspect="1"/>
        </xdr:cNvPicPr>
      </xdr:nvPicPr>
      <xdr:blipFill>
        <a:blip xmlns:r="http://schemas.openxmlformats.org/officeDocument/2006/relationships" r:embed="rId4"/>
        <a:stretch>
          <a:fillRect/>
        </a:stretch>
      </xdr:blipFill>
      <xdr:spPr>
        <a:xfrm>
          <a:off x="1019175" y="8915400"/>
          <a:ext cx="1353429" cy="896190"/>
        </a:xfrm>
        <a:prstGeom prst="rect">
          <a:avLst/>
        </a:prstGeom>
      </xdr:spPr>
    </xdr:pic>
    <xdr:clientData/>
  </xdr:twoCellAnchor>
  <xdr:twoCellAnchor editAs="oneCell">
    <xdr:from>
      <xdr:col>2</xdr:col>
      <xdr:colOff>457200</xdr:colOff>
      <xdr:row>37</xdr:row>
      <xdr:rowOff>219075</xdr:rowOff>
    </xdr:from>
    <xdr:to>
      <xdr:col>6</xdr:col>
      <xdr:colOff>457200</xdr:colOff>
      <xdr:row>39</xdr:row>
      <xdr:rowOff>212725</xdr:rowOff>
    </xdr:to>
    <xdr:pic>
      <xdr:nvPicPr>
        <xdr:cNvPr id="3" name="Picture 2">
          <a:extLst>
            <a:ext uri="{FF2B5EF4-FFF2-40B4-BE49-F238E27FC236}">
              <a16:creationId xmlns:a16="http://schemas.microsoft.com/office/drawing/2014/main" id="{69011517-DA75-C5DC-BEA8-13B2A5EF69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76400" y="8077200"/>
          <a:ext cx="2438400" cy="5842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sustav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8:I49"/>
  <sheetViews>
    <sheetView tabSelected="1" view="pageBreakPreview" topLeftCell="A12" zoomScaleNormal="100" zoomScaleSheetLayoutView="100" workbookViewId="0">
      <selection activeCell="C27" sqref="C27"/>
    </sheetView>
  </sheetViews>
  <sheetFormatPr defaultColWidth="9.140625" defaultRowHeight="12.75"/>
  <cols>
    <col min="1" max="16384" width="9.140625" style="2"/>
  </cols>
  <sheetData>
    <row r="8" spans="2:9" ht="15">
      <c r="B8" s="1" t="s">
        <v>0</v>
      </c>
    </row>
    <row r="9" spans="2:9" ht="15" customHeight="1">
      <c r="B9" s="923" t="s">
        <v>10</v>
      </c>
      <c r="C9" s="923"/>
      <c r="D9" s="923"/>
      <c r="E9" s="923"/>
      <c r="F9" s="923"/>
      <c r="G9" s="923"/>
      <c r="H9" s="923"/>
      <c r="I9" s="923"/>
    </row>
    <row r="10" spans="2:9" ht="15">
      <c r="B10" s="13"/>
      <c r="C10" s="12"/>
      <c r="D10" s="12"/>
      <c r="E10" s="12"/>
      <c r="F10" s="12"/>
      <c r="G10" s="12"/>
      <c r="H10" s="12"/>
      <c r="I10" s="12"/>
    </row>
    <row r="11" spans="2:9" ht="15">
      <c r="B11" s="306" t="s">
        <v>11</v>
      </c>
    </row>
    <row r="14" spans="2:9" ht="15">
      <c r="B14" s="1" t="s">
        <v>718</v>
      </c>
    </row>
    <row r="15" spans="2:9" ht="15">
      <c r="B15" s="1"/>
    </row>
    <row r="16" spans="2:9" ht="15">
      <c r="B16" s="3" t="s">
        <v>6</v>
      </c>
      <c r="C16" s="4"/>
      <c r="D16" s="4"/>
      <c r="E16" s="4"/>
      <c r="F16" s="4"/>
    </row>
    <row r="17" spans="2:9" ht="15">
      <c r="B17" s="3" t="s">
        <v>7</v>
      </c>
      <c r="C17" s="4"/>
      <c r="D17" s="4"/>
      <c r="E17" s="4"/>
      <c r="F17" s="4"/>
    </row>
    <row r="18" spans="2:9" ht="15">
      <c r="B18" s="5" t="s">
        <v>8</v>
      </c>
    </row>
    <row r="19" spans="2:9" ht="15">
      <c r="B19" s="5" t="s">
        <v>9</v>
      </c>
    </row>
    <row r="23" spans="2:9" ht="18.75">
      <c r="B23" s="6" t="s">
        <v>1</v>
      </c>
    </row>
    <row r="27" spans="2:9" ht="26.25">
      <c r="B27" s="7" t="s">
        <v>2</v>
      </c>
      <c r="C27" s="7"/>
      <c r="D27" s="7"/>
      <c r="E27" s="7"/>
      <c r="F27" s="7"/>
      <c r="G27" s="7"/>
      <c r="H27" s="7"/>
      <c r="I27" s="7"/>
    </row>
    <row r="28" spans="2:9" ht="23.25">
      <c r="B28" s="8"/>
      <c r="C28" s="8"/>
      <c r="D28" s="8"/>
      <c r="E28" s="8"/>
      <c r="F28" s="8"/>
      <c r="G28" s="8"/>
      <c r="H28" s="8"/>
      <c r="I28" s="8"/>
    </row>
    <row r="29" spans="2:9" ht="23.25">
      <c r="B29" s="9" t="s">
        <v>3</v>
      </c>
      <c r="C29" s="9"/>
      <c r="D29" s="9"/>
      <c r="E29" s="9"/>
      <c r="F29" s="9"/>
      <c r="G29" s="9"/>
      <c r="H29" s="9"/>
      <c r="I29" s="9"/>
    </row>
    <row r="30" spans="2:9" ht="23.25">
      <c r="B30" s="9" t="s">
        <v>4</v>
      </c>
      <c r="C30" s="9"/>
      <c r="D30" s="9"/>
      <c r="E30" s="9"/>
      <c r="F30" s="9"/>
      <c r="G30" s="9"/>
      <c r="H30" s="9"/>
      <c r="I30" s="9"/>
    </row>
    <row r="31" spans="2:9" ht="23.25">
      <c r="B31" s="9" t="s">
        <v>5</v>
      </c>
      <c r="C31" s="9"/>
      <c r="D31" s="9"/>
      <c r="E31" s="9"/>
      <c r="F31" s="9"/>
      <c r="G31" s="9"/>
      <c r="H31" s="9"/>
      <c r="I31" s="9"/>
    </row>
    <row r="32" spans="2:9" ht="23.25">
      <c r="B32" s="9"/>
      <c r="C32" s="9"/>
      <c r="D32" s="9"/>
      <c r="E32" s="9"/>
      <c r="F32" s="9"/>
      <c r="G32" s="9"/>
      <c r="H32" s="9"/>
      <c r="I32" s="9"/>
    </row>
    <row r="33" spans="2:9" ht="23.25">
      <c r="B33" s="9"/>
      <c r="C33" s="9"/>
      <c r="D33" s="9"/>
      <c r="E33" s="9"/>
      <c r="F33" s="9"/>
      <c r="G33" s="9"/>
      <c r="H33" s="9"/>
      <c r="I33" s="9"/>
    </row>
    <row r="34" spans="2:9" ht="23.25">
      <c r="B34" s="9"/>
      <c r="C34" s="9"/>
      <c r="D34" s="9"/>
      <c r="E34" s="9"/>
      <c r="F34" s="9"/>
      <c r="G34" s="9"/>
      <c r="H34" s="9"/>
      <c r="I34" s="9"/>
    </row>
    <row r="35" spans="2:9" ht="23.25">
      <c r="B35" s="9"/>
      <c r="C35" s="9"/>
      <c r="D35" s="9"/>
      <c r="E35" s="9"/>
      <c r="F35" s="9"/>
      <c r="G35" s="9"/>
      <c r="H35" s="9"/>
      <c r="I35" s="9"/>
    </row>
    <row r="36" spans="2:9" ht="23.25">
      <c r="B36" s="9"/>
      <c r="C36" s="9"/>
      <c r="D36" s="9"/>
      <c r="E36" s="9"/>
      <c r="F36" s="9"/>
      <c r="G36" s="9"/>
      <c r="H36" s="9"/>
      <c r="I36" s="9"/>
    </row>
    <row r="37" spans="2:9" ht="23.25">
      <c r="B37" s="9"/>
      <c r="C37" s="9"/>
      <c r="D37" s="9"/>
      <c r="E37" s="9"/>
      <c r="F37" s="9"/>
      <c r="G37" s="9"/>
      <c r="H37" s="9"/>
      <c r="I37" s="9"/>
    </row>
    <row r="38" spans="2:9" ht="23.25">
      <c r="B38" s="9"/>
      <c r="C38" s="9"/>
      <c r="D38" s="9"/>
      <c r="E38" s="9"/>
      <c r="F38" s="9"/>
      <c r="G38" s="9"/>
      <c r="H38" s="9"/>
      <c r="I38" s="9"/>
    </row>
    <row r="39" spans="2:9" ht="23.25">
      <c r="B39" s="9"/>
      <c r="C39" s="9"/>
      <c r="D39" s="9"/>
      <c r="E39" s="9"/>
      <c r="F39" s="9"/>
      <c r="G39" s="9"/>
      <c r="H39" s="9"/>
      <c r="I39" s="9"/>
    </row>
    <row r="40" spans="2:9" ht="23.25">
      <c r="B40" s="9"/>
      <c r="C40" s="9"/>
      <c r="D40" s="9"/>
      <c r="E40" s="9"/>
      <c r="F40" s="9"/>
      <c r="G40" s="9"/>
      <c r="H40" s="9"/>
      <c r="I40" s="9"/>
    </row>
    <row r="41" spans="2:9" ht="23.25">
      <c r="B41" s="9"/>
      <c r="C41" s="9"/>
      <c r="D41" s="9"/>
      <c r="E41" s="9"/>
      <c r="F41" s="9"/>
      <c r="G41" s="9"/>
      <c r="H41" s="9"/>
      <c r="I41" s="9"/>
    </row>
    <row r="42" spans="2:9" ht="23.25">
      <c r="B42" s="9"/>
      <c r="C42" s="9"/>
      <c r="D42" s="9"/>
      <c r="E42" s="9"/>
      <c r="F42" s="9"/>
      <c r="G42" s="9"/>
      <c r="H42" s="9"/>
      <c r="I42" s="9"/>
    </row>
    <row r="43" spans="2:9" ht="23.25">
      <c r="B43" s="9"/>
      <c r="C43" s="9"/>
      <c r="D43" s="9"/>
      <c r="E43" s="9"/>
      <c r="F43" s="9"/>
      <c r="G43" s="9"/>
      <c r="H43" s="9"/>
      <c r="I43" s="9"/>
    </row>
    <row r="44" spans="2:9" ht="23.25">
      <c r="B44" s="8"/>
      <c r="C44" s="8"/>
      <c r="D44" s="8"/>
      <c r="E44" s="8"/>
      <c r="F44" s="8"/>
      <c r="G44" s="8"/>
      <c r="H44" s="8"/>
      <c r="I44" s="8"/>
    </row>
    <row r="45" spans="2:9" ht="18.75">
      <c r="C45" s="10"/>
      <c r="D45" s="10"/>
      <c r="E45" s="10"/>
      <c r="F45" s="10"/>
      <c r="G45" s="10"/>
      <c r="H45" s="10"/>
      <c r="I45" s="10"/>
    </row>
    <row r="46" spans="2:9" ht="12.75" customHeight="1"/>
    <row r="47" spans="2:9" ht="12.75" customHeight="1"/>
    <row r="48" spans="2:9" ht="12.75" customHeight="1"/>
    <row r="49" spans="1:1">
      <c r="A49" s="11"/>
    </row>
  </sheetData>
  <mergeCells count="1">
    <mergeCell ref="B9:I9"/>
  </mergeCells>
  <pageMargins left="0.98425196850393704" right="0.19685039370078741" top="0.55118110236220474" bottom="0.55118110236220474" header="0.31496062992125984" footer="0.31496062992125984"/>
  <pageSetup paperSize="9" orientation="portrait" horizontalDpi="4294967294" r:id="rId1"/>
  <headerFooter>
    <oddFooter>&amp;R&amp;8&amp;P/&amp;N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F1051"/>
  <sheetViews>
    <sheetView view="pageBreakPreview" zoomScaleNormal="100" zoomScaleSheetLayoutView="100" workbookViewId="0">
      <pane ySplit="1" topLeftCell="A2" activePane="bottomLeft" state="frozen"/>
      <selection pane="bottomLeft" activeCell="B8" sqref="B8"/>
    </sheetView>
  </sheetViews>
  <sheetFormatPr defaultRowHeight="12.75"/>
  <cols>
    <col min="1" max="1" width="6.7109375" style="753" customWidth="1"/>
    <col min="2" max="2" width="37.7109375" style="83" customWidth="1"/>
    <col min="3" max="3" width="8.7109375" style="113" customWidth="1"/>
    <col min="4" max="4" width="10.7109375" style="93" customWidth="1"/>
    <col min="5" max="5" width="12.7109375" style="93" customWidth="1"/>
    <col min="6" max="6" width="12.7109375" style="877" customWidth="1"/>
    <col min="7" max="16384" width="9.140625" style="86"/>
  </cols>
  <sheetData>
    <row r="1" spans="1:6" s="922" customFormat="1" ht="38.25">
      <c r="A1" s="917" t="s">
        <v>12</v>
      </c>
      <c r="B1" s="918" t="s">
        <v>13</v>
      </c>
      <c r="C1" s="919" t="s">
        <v>14</v>
      </c>
      <c r="D1" s="920" t="s">
        <v>15</v>
      </c>
      <c r="E1" s="920" t="s">
        <v>16</v>
      </c>
      <c r="F1" s="921" t="s">
        <v>17</v>
      </c>
    </row>
    <row r="2" spans="1:6">
      <c r="A2" s="751"/>
      <c r="B2" s="248"/>
      <c r="C2" s="249"/>
      <c r="D2" s="250"/>
      <c r="E2" s="250"/>
      <c r="F2" s="875"/>
    </row>
    <row r="3" spans="1:6" ht="25.5">
      <c r="A3" s="752"/>
      <c r="B3" s="251" t="s">
        <v>2988</v>
      </c>
      <c r="C3" s="252"/>
      <c r="D3" s="253"/>
      <c r="E3" s="253"/>
      <c r="F3" s="876"/>
    </row>
    <row r="5" spans="1:6" customFormat="1" ht="15">
      <c r="A5" s="754" t="s">
        <v>25</v>
      </c>
      <c r="B5" s="140" t="s">
        <v>794</v>
      </c>
      <c r="C5" s="138"/>
      <c r="D5" s="96"/>
      <c r="E5" s="96"/>
      <c r="F5" s="878"/>
    </row>
    <row r="6" spans="1:6" customFormat="1" ht="15">
      <c r="A6" s="755"/>
      <c r="B6" s="141"/>
      <c r="C6" s="137"/>
      <c r="D6" s="89"/>
      <c r="E6" s="89"/>
      <c r="F6" s="879"/>
    </row>
    <row r="7" spans="1:6" customFormat="1" ht="15">
      <c r="A7" s="755" t="s">
        <v>25</v>
      </c>
      <c r="B7" s="141" t="s">
        <v>795</v>
      </c>
      <c r="C7" s="137"/>
      <c r="D7" s="89"/>
      <c r="E7" s="89"/>
      <c r="F7" s="879"/>
    </row>
    <row r="8" spans="1:6" customFormat="1" ht="178.5">
      <c r="A8" s="756"/>
      <c r="B8" s="142" t="s">
        <v>796</v>
      </c>
      <c r="C8" s="191"/>
      <c r="D8" s="216"/>
      <c r="E8" s="215"/>
      <c r="F8" s="880"/>
    </row>
    <row r="9" spans="1:6" customFormat="1" ht="25.5">
      <c r="A9" s="756"/>
      <c r="B9" s="142" t="s">
        <v>797</v>
      </c>
      <c r="C9" s="191"/>
      <c r="D9" s="216"/>
      <c r="E9" s="215"/>
      <c r="F9" s="880"/>
    </row>
    <row r="10" spans="1:6" customFormat="1" ht="25.5">
      <c r="A10" s="756"/>
      <c r="B10" s="142" t="s">
        <v>798</v>
      </c>
      <c r="C10" s="191"/>
      <c r="D10" s="216"/>
      <c r="E10" s="215"/>
      <c r="F10" s="880"/>
    </row>
    <row r="11" spans="1:6" customFormat="1" ht="25.5">
      <c r="A11" s="756"/>
      <c r="B11" s="142" t="s">
        <v>799</v>
      </c>
      <c r="C11" s="191"/>
      <c r="D11" s="216"/>
      <c r="E11" s="215"/>
      <c r="F11" s="880"/>
    </row>
    <row r="12" spans="1:6" customFormat="1" ht="25.5">
      <c r="A12" s="756"/>
      <c r="B12" s="142" t="s">
        <v>800</v>
      </c>
      <c r="C12" s="191"/>
      <c r="D12" s="216"/>
      <c r="E12" s="215"/>
      <c r="F12" s="880"/>
    </row>
    <row r="13" spans="1:6" customFormat="1" ht="38.25">
      <c r="A13" s="756"/>
      <c r="B13" s="142" t="s">
        <v>801</v>
      </c>
      <c r="C13" s="191"/>
      <c r="D13" s="216"/>
      <c r="E13" s="215"/>
      <c r="F13" s="880"/>
    </row>
    <row r="14" spans="1:6" customFormat="1" ht="38.25">
      <c r="A14" s="756"/>
      <c r="B14" s="142" t="s">
        <v>802</v>
      </c>
      <c r="C14" s="191"/>
      <c r="D14" s="216"/>
      <c r="E14" s="215"/>
      <c r="F14" s="880"/>
    </row>
    <row r="15" spans="1:6" customFormat="1" ht="38.25">
      <c r="A15" s="756"/>
      <c r="B15" s="142" t="s">
        <v>803</v>
      </c>
      <c r="C15" s="191"/>
      <c r="D15" s="216"/>
      <c r="E15" s="215"/>
      <c r="F15" s="880"/>
    </row>
    <row r="16" spans="1:6" customFormat="1" ht="51">
      <c r="A16" s="756"/>
      <c r="B16" s="142" t="s">
        <v>804</v>
      </c>
      <c r="C16" s="191"/>
      <c r="D16" s="216"/>
      <c r="E16" s="215"/>
      <c r="F16" s="880"/>
    </row>
    <row r="17" spans="1:6" customFormat="1" ht="25.5">
      <c r="A17" s="756"/>
      <c r="B17" s="142" t="s">
        <v>805</v>
      </c>
      <c r="C17" s="191"/>
      <c r="D17" s="216"/>
      <c r="E17" s="215"/>
      <c r="F17" s="880"/>
    </row>
    <row r="18" spans="1:6" customFormat="1" ht="38.25">
      <c r="A18" s="756"/>
      <c r="B18" s="142" t="s">
        <v>806</v>
      </c>
      <c r="C18" s="191"/>
      <c r="D18" s="216"/>
      <c r="E18" s="215"/>
      <c r="F18" s="880"/>
    </row>
    <row r="19" spans="1:6" customFormat="1" ht="15">
      <c r="A19" s="756"/>
      <c r="B19" s="142" t="s">
        <v>807</v>
      </c>
      <c r="C19" s="191"/>
      <c r="D19" s="216"/>
      <c r="E19" s="215"/>
      <c r="F19" s="880"/>
    </row>
    <row r="20" spans="1:6" customFormat="1" ht="15">
      <c r="A20" s="756"/>
      <c r="B20" s="142" t="s">
        <v>808</v>
      </c>
      <c r="C20" s="191"/>
      <c r="D20" s="216"/>
      <c r="E20" s="215"/>
      <c r="F20" s="880"/>
    </row>
    <row r="21" spans="1:6" customFormat="1" ht="89.25">
      <c r="A21" s="756"/>
      <c r="B21" s="143" t="s">
        <v>2859</v>
      </c>
      <c r="C21" s="191"/>
      <c r="D21" s="216"/>
      <c r="E21" s="215"/>
      <c r="F21" s="880"/>
    </row>
    <row r="22" spans="1:6" customFormat="1" ht="89.25">
      <c r="A22" s="756"/>
      <c r="B22" s="143" t="s">
        <v>2860</v>
      </c>
      <c r="C22" s="191"/>
      <c r="D22" s="216"/>
      <c r="E22" s="215"/>
      <c r="F22" s="880"/>
    </row>
    <row r="23" spans="1:6" customFormat="1" ht="38.25">
      <c r="A23" s="756"/>
      <c r="B23" s="142" t="s">
        <v>809</v>
      </c>
      <c r="C23" s="191"/>
      <c r="D23" s="216"/>
      <c r="E23" s="215"/>
      <c r="F23" s="880"/>
    </row>
    <row r="24" spans="1:6" customFormat="1" ht="15">
      <c r="A24" s="756"/>
      <c r="B24" s="142" t="s">
        <v>810</v>
      </c>
      <c r="C24" s="191"/>
      <c r="D24" s="216"/>
      <c r="E24" s="215"/>
      <c r="F24" s="880"/>
    </row>
    <row r="25" spans="1:6" customFormat="1" ht="38.25">
      <c r="A25" s="756"/>
      <c r="B25" s="142" t="s">
        <v>2861</v>
      </c>
      <c r="C25" s="191"/>
      <c r="D25" s="216"/>
      <c r="E25" s="215"/>
      <c r="F25" s="880"/>
    </row>
    <row r="26" spans="1:6" customFormat="1" ht="38.25">
      <c r="A26" s="756"/>
      <c r="B26" s="142" t="s">
        <v>2862</v>
      </c>
      <c r="C26" s="191"/>
      <c r="D26" s="216"/>
      <c r="E26" s="215"/>
      <c r="F26" s="880"/>
    </row>
    <row r="27" spans="1:6" customFormat="1" ht="38.25">
      <c r="A27" s="756"/>
      <c r="B27" s="142" t="s">
        <v>2863</v>
      </c>
      <c r="C27" s="191"/>
      <c r="D27" s="216"/>
      <c r="E27" s="215"/>
      <c r="F27" s="880"/>
    </row>
    <row r="28" spans="1:6" customFormat="1" ht="38.25">
      <c r="A28" s="756"/>
      <c r="B28" s="142" t="s">
        <v>2864</v>
      </c>
      <c r="C28" s="191"/>
      <c r="D28" s="216"/>
      <c r="E28" s="215"/>
      <c r="F28" s="880"/>
    </row>
    <row r="29" spans="1:6" customFormat="1" ht="51">
      <c r="A29" s="756"/>
      <c r="B29" s="142" t="s">
        <v>2865</v>
      </c>
      <c r="C29" s="191"/>
      <c r="D29" s="216"/>
      <c r="E29" s="215"/>
      <c r="F29" s="880"/>
    </row>
    <row r="30" spans="1:6" customFormat="1" ht="38.25">
      <c r="A30" s="756"/>
      <c r="B30" s="142" t="s">
        <v>813</v>
      </c>
      <c r="C30" s="191"/>
      <c r="D30" s="216"/>
      <c r="E30" s="215"/>
      <c r="F30" s="880"/>
    </row>
    <row r="31" spans="1:6" customFormat="1" ht="38.25">
      <c r="A31" s="756"/>
      <c r="B31" s="142" t="s">
        <v>814</v>
      </c>
      <c r="C31" s="191"/>
      <c r="D31" s="216"/>
      <c r="E31" s="215"/>
      <c r="F31" s="880"/>
    </row>
    <row r="32" spans="1:6" customFormat="1" ht="38.25">
      <c r="A32" s="756"/>
      <c r="B32" s="142" t="s">
        <v>2866</v>
      </c>
      <c r="C32" s="191"/>
      <c r="D32" s="216"/>
      <c r="E32" s="215"/>
      <c r="F32" s="880"/>
    </row>
    <row r="33" spans="1:6" customFormat="1" ht="38.25">
      <c r="A33" s="756"/>
      <c r="B33" s="142" t="s">
        <v>2867</v>
      </c>
      <c r="C33" s="191"/>
      <c r="D33" s="216"/>
      <c r="E33" s="215"/>
      <c r="F33" s="880"/>
    </row>
    <row r="34" spans="1:6" customFormat="1" ht="38.25">
      <c r="A34" s="756"/>
      <c r="B34" s="142" t="s">
        <v>2868</v>
      </c>
      <c r="C34" s="191"/>
      <c r="D34" s="216"/>
      <c r="E34" s="215"/>
      <c r="F34" s="880"/>
    </row>
    <row r="35" spans="1:6" customFormat="1" ht="38.25">
      <c r="A35" s="756"/>
      <c r="B35" s="142" t="s">
        <v>2869</v>
      </c>
      <c r="C35" s="191"/>
      <c r="D35" s="216"/>
      <c r="E35" s="215"/>
      <c r="F35" s="880"/>
    </row>
    <row r="36" spans="1:6" customFormat="1" ht="38.25">
      <c r="A36" s="756"/>
      <c r="B36" s="142" t="s">
        <v>2870</v>
      </c>
      <c r="C36" s="191"/>
      <c r="D36" s="216"/>
      <c r="E36" s="215"/>
      <c r="F36" s="880"/>
    </row>
    <row r="37" spans="1:6" customFormat="1" ht="38.25">
      <c r="A37" s="756"/>
      <c r="B37" s="142" t="s">
        <v>2871</v>
      </c>
      <c r="C37" s="191"/>
      <c r="D37" s="216"/>
      <c r="E37" s="215"/>
      <c r="F37" s="880"/>
    </row>
    <row r="38" spans="1:6" customFormat="1" ht="38.25">
      <c r="A38" s="756"/>
      <c r="B38" s="142" t="s">
        <v>2872</v>
      </c>
      <c r="C38" s="191"/>
      <c r="D38" s="216"/>
      <c r="E38" s="215"/>
      <c r="F38" s="880"/>
    </row>
    <row r="39" spans="1:6" customFormat="1" ht="51">
      <c r="A39" s="756"/>
      <c r="B39" s="142" t="s">
        <v>2873</v>
      </c>
      <c r="C39" s="191"/>
      <c r="D39" s="216"/>
      <c r="E39" s="215"/>
      <c r="F39" s="880"/>
    </row>
    <row r="40" spans="1:6" customFormat="1" ht="38.25">
      <c r="A40" s="756"/>
      <c r="B40" s="142" t="s">
        <v>2874</v>
      </c>
      <c r="C40" s="191"/>
      <c r="D40" s="216"/>
      <c r="E40" s="215"/>
      <c r="F40" s="880"/>
    </row>
    <row r="41" spans="1:6" customFormat="1" ht="15">
      <c r="A41" s="756"/>
      <c r="B41" s="142" t="s">
        <v>816</v>
      </c>
      <c r="C41" s="191"/>
      <c r="D41" s="216"/>
      <c r="E41" s="215"/>
      <c r="F41" s="880"/>
    </row>
    <row r="42" spans="1:6" customFormat="1" ht="15">
      <c r="A42" s="756"/>
      <c r="B42" s="142" t="s">
        <v>817</v>
      </c>
      <c r="C42" s="191"/>
      <c r="D42" s="216"/>
      <c r="E42" s="215"/>
      <c r="F42" s="880"/>
    </row>
    <row r="43" spans="1:6" customFormat="1" ht="25.5">
      <c r="A43" s="756"/>
      <c r="B43" s="142" t="s">
        <v>818</v>
      </c>
      <c r="C43" s="191"/>
      <c r="D43" s="216"/>
      <c r="E43" s="215"/>
      <c r="F43" s="880"/>
    </row>
    <row r="44" spans="1:6" customFormat="1" ht="15">
      <c r="A44" s="756"/>
      <c r="B44" s="142" t="s">
        <v>819</v>
      </c>
      <c r="C44" s="191"/>
      <c r="D44" s="216"/>
      <c r="E44" s="215"/>
      <c r="F44" s="880"/>
    </row>
    <row r="45" spans="1:6" customFormat="1" ht="15">
      <c r="A45" s="756"/>
      <c r="B45" s="142" t="s">
        <v>820</v>
      </c>
      <c r="C45" s="191"/>
      <c r="D45" s="216"/>
      <c r="E45" s="215"/>
      <c r="F45" s="880"/>
    </row>
    <row r="46" spans="1:6" customFormat="1" ht="25.5">
      <c r="A46" s="756"/>
      <c r="B46" s="142" t="s">
        <v>821</v>
      </c>
      <c r="C46" s="191"/>
      <c r="D46" s="216"/>
      <c r="E46" s="215"/>
      <c r="F46" s="880"/>
    </row>
    <row r="47" spans="1:6" customFormat="1" ht="38.25">
      <c r="A47" s="756"/>
      <c r="B47" s="142" t="s">
        <v>822</v>
      </c>
      <c r="C47" s="191"/>
      <c r="D47" s="216"/>
      <c r="E47" s="215"/>
      <c r="F47" s="880"/>
    </row>
    <row r="48" spans="1:6" customFormat="1" ht="15">
      <c r="A48" s="756"/>
      <c r="B48" s="142" t="s">
        <v>823</v>
      </c>
      <c r="C48" s="191"/>
      <c r="D48" s="216"/>
      <c r="E48" s="215"/>
      <c r="F48" s="880"/>
    </row>
    <row r="49" spans="1:6" customFormat="1" ht="25.5">
      <c r="A49" s="756"/>
      <c r="B49" s="142" t="s">
        <v>824</v>
      </c>
      <c r="C49" s="191"/>
      <c r="D49" s="216"/>
      <c r="E49" s="215"/>
      <c r="F49" s="880"/>
    </row>
    <row r="50" spans="1:6" customFormat="1" ht="15">
      <c r="A50" s="756"/>
      <c r="B50" s="142" t="s">
        <v>825</v>
      </c>
      <c r="C50" s="191"/>
      <c r="D50" s="216"/>
      <c r="E50" s="215"/>
      <c r="F50" s="880"/>
    </row>
    <row r="51" spans="1:6" customFormat="1" ht="25.5">
      <c r="A51" s="757"/>
      <c r="B51" s="33" t="s">
        <v>826</v>
      </c>
      <c r="C51" s="191"/>
      <c r="D51" s="216"/>
      <c r="E51" s="215"/>
      <c r="F51" s="880"/>
    </row>
    <row r="52" spans="1:6" customFormat="1" ht="25.5" customHeight="1">
      <c r="A52" s="757"/>
      <c r="B52" s="33" t="s">
        <v>827</v>
      </c>
      <c r="C52" s="36"/>
      <c r="D52" s="89"/>
      <c r="E52" s="89"/>
      <c r="F52" s="880"/>
    </row>
    <row r="53" spans="1:6" customFormat="1" ht="38.25">
      <c r="A53" s="757"/>
      <c r="B53" s="33" t="s">
        <v>828</v>
      </c>
      <c r="C53" s="36"/>
      <c r="D53" s="89"/>
      <c r="E53" s="89"/>
      <c r="F53" s="880"/>
    </row>
    <row r="54" spans="1:6" customFormat="1" ht="38.25">
      <c r="A54" s="757"/>
      <c r="B54" s="33" t="s">
        <v>829</v>
      </c>
      <c r="C54" s="36"/>
      <c r="D54" s="89"/>
      <c r="E54" s="89"/>
      <c r="F54" s="880"/>
    </row>
    <row r="55" spans="1:6">
      <c r="A55" s="756"/>
      <c r="B55" s="144" t="s">
        <v>830</v>
      </c>
      <c r="C55" s="192" t="s">
        <v>731</v>
      </c>
      <c r="D55" s="216">
        <v>1</v>
      </c>
      <c r="F55" s="877">
        <f>ROUND(D55*E55,2)</f>
        <v>0</v>
      </c>
    </row>
    <row r="56" spans="1:6" customFormat="1" ht="15">
      <c r="A56" s="756"/>
      <c r="B56" s="142" t="s">
        <v>831</v>
      </c>
      <c r="C56" s="191"/>
      <c r="D56" s="216"/>
      <c r="E56" s="215"/>
      <c r="F56" s="880"/>
    </row>
    <row r="57" spans="1:6" customFormat="1" ht="15">
      <c r="A57" s="756" t="s">
        <v>30</v>
      </c>
      <c r="B57" s="142" t="s">
        <v>832</v>
      </c>
      <c r="C57" s="191"/>
      <c r="D57" s="216"/>
      <c r="E57" s="215"/>
      <c r="F57" s="880"/>
    </row>
    <row r="58" spans="1:6" customFormat="1" ht="178.5">
      <c r="A58" s="756"/>
      <c r="B58" s="142" t="s">
        <v>833</v>
      </c>
      <c r="C58" s="191"/>
      <c r="D58" s="216"/>
      <c r="E58" s="215"/>
      <c r="F58" s="880"/>
    </row>
    <row r="59" spans="1:6" customFormat="1" ht="25.5">
      <c r="A59" s="756"/>
      <c r="B59" s="142" t="s">
        <v>834</v>
      </c>
      <c r="C59" s="191"/>
      <c r="D59" s="216"/>
      <c r="E59" s="215"/>
      <c r="F59" s="880"/>
    </row>
    <row r="60" spans="1:6" customFormat="1" ht="38.25">
      <c r="A60" s="756"/>
      <c r="B60" s="142" t="s">
        <v>803</v>
      </c>
      <c r="C60" s="191"/>
      <c r="D60" s="216"/>
      <c r="E60" s="215"/>
      <c r="F60" s="880"/>
    </row>
    <row r="61" spans="1:6" customFormat="1" ht="25.5">
      <c r="A61" s="756"/>
      <c r="B61" s="142" t="s">
        <v>824</v>
      </c>
      <c r="C61" s="191"/>
      <c r="D61" s="216"/>
      <c r="E61" s="215"/>
      <c r="F61" s="880"/>
    </row>
    <row r="62" spans="1:6" customFormat="1" ht="38.25">
      <c r="A62" s="756"/>
      <c r="B62" s="142" t="s">
        <v>811</v>
      </c>
      <c r="C62" s="191"/>
      <c r="D62" s="216"/>
      <c r="E62" s="215"/>
      <c r="F62" s="880"/>
    </row>
    <row r="63" spans="1:6" customFormat="1" ht="38.25">
      <c r="A63" s="756"/>
      <c r="B63" s="142" t="s">
        <v>812</v>
      </c>
      <c r="C63" s="191"/>
      <c r="D63" s="216"/>
      <c r="E63" s="215"/>
      <c r="F63" s="880"/>
    </row>
    <row r="64" spans="1:6" customFormat="1" ht="38.25">
      <c r="A64" s="756"/>
      <c r="B64" s="142" t="s">
        <v>835</v>
      </c>
      <c r="C64" s="191"/>
      <c r="D64" s="216"/>
      <c r="E64" s="215"/>
      <c r="F64" s="880"/>
    </row>
    <row r="65" spans="1:6" customFormat="1" ht="38.25">
      <c r="A65" s="756"/>
      <c r="B65" s="142" t="s">
        <v>836</v>
      </c>
      <c r="C65" s="191"/>
      <c r="D65" s="216"/>
      <c r="E65" s="215"/>
      <c r="F65" s="880"/>
    </row>
    <row r="66" spans="1:6" customFormat="1" ht="38.25">
      <c r="A66" s="756"/>
      <c r="B66" s="142" t="s">
        <v>837</v>
      </c>
      <c r="C66" s="191"/>
      <c r="D66" s="216"/>
      <c r="E66" s="215"/>
      <c r="F66" s="880"/>
    </row>
    <row r="67" spans="1:6" customFormat="1" ht="38.25">
      <c r="A67" s="756"/>
      <c r="B67" s="142" t="s">
        <v>838</v>
      </c>
      <c r="C67" s="191"/>
      <c r="D67" s="216"/>
      <c r="E67" s="215"/>
      <c r="F67" s="880"/>
    </row>
    <row r="68" spans="1:6" customFormat="1" ht="38.25">
      <c r="A68" s="756"/>
      <c r="B68" s="142" t="s">
        <v>839</v>
      </c>
      <c r="C68" s="191"/>
      <c r="D68" s="216"/>
      <c r="E68" s="215"/>
      <c r="F68" s="880"/>
    </row>
    <row r="69" spans="1:6" customFormat="1" ht="38.25">
      <c r="A69" s="756"/>
      <c r="B69" s="142" t="s">
        <v>815</v>
      </c>
      <c r="C69" s="191"/>
      <c r="D69" s="216"/>
      <c r="E69" s="215"/>
      <c r="F69" s="880"/>
    </row>
    <row r="70" spans="1:6" customFormat="1" ht="38.25">
      <c r="A70" s="756"/>
      <c r="B70" s="142" t="s">
        <v>840</v>
      </c>
      <c r="C70" s="191"/>
      <c r="D70" s="216"/>
      <c r="E70" s="215"/>
      <c r="F70" s="880"/>
    </row>
    <row r="71" spans="1:6" customFormat="1" ht="38.25">
      <c r="A71" s="756"/>
      <c r="B71" s="142" t="s">
        <v>841</v>
      </c>
      <c r="C71" s="191"/>
      <c r="D71" s="216"/>
      <c r="E71" s="215"/>
      <c r="F71" s="880"/>
    </row>
    <row r="72" spans="1:6" customFormat="1" ht="15">
      <c r="A72" s="756"/>
      <c r="B72" s="142" t="s">
        <v>842</v>
      </c>
      <c r="C72" s="191"/>
      <c r="D72" s="216"/>
      <c r="E72" s="215"/>
      <c r="F72" s="880"/>
    </row>
    <row r="73" spans="1:6" customFormat="1" ht="15">
      <c r="A73" s="756"/>
      <c r="B73" s="142" t="s">
        <v>816</v>
      </c>
      <c r="C73" s="191"/>
      <c r="D73" s="216"/>
      <c r="E73" s="215"/>
      <c r="F73" s="880"/>
    </row>
    <row r="74" spans="1:6" customFormat="1" ht="15">
      <c r="A74" s="756"/>
      <c r="B74" s="142" t="s">
        <v>817</v>
      </c>
      <c r="C74" s="191"/>
      <c r="D74" s="216"/>
      <c r="E74" s="215"/>
      <c r="F74" s="880"/>
    </row>
    <row r="75" spans="1:6" customFormat="1" ht="25.5">
      <c r="A75" s="756"/>
      <c r="B75" s="142" t="s">
        <v>818</v>
      </c>
      <c r="C75" s="191"/>
      <c r="D75" s="216"/>
      <c r="E75" s="215"/>
      <c r="F75" s="880"/>
    </row>
    <row r="76" spans="1:6" customFormat="1" ht="15">
      <c r="A76" s="756"/>
      <c r="B76" s="142" t="s">
        <v>819</v>
      </c>
      <c r="C76" s="191"/>
      <c r="D76" s="216"/>
      <c r="E76" s="215"/>
      <c r="F76" s="880"/>
    </row>
    <row r="77" spans="1:6" customFormat="1" ht="15">
      <c r="A77" s="756"/>
      <c r="B77" s="142" t="s">
        <v>820</v>
      </c>
      <c r="C77" s="191"/>
      <c r="D77" s="216"/>
      <c r="E77" s="215"/>
      <c r="F77" s="880"/>
    </row>
    <row r="78" spans="1:6" customFormat="1" ht="15">
      <c r="A78" s="756"/>
      <c r="B78" s="142" t="s">
        <v>823</v>
      </c>
      <c r="C78" s="191"/>
      <c r="D78" s="216"/>
      <c r="E78" s="215"/>
      <c r="F78" s="880"/>
    </row>
    <row r="79" spans="1:6" customFormat="1" ht="89.25">
      <c r="A79" s="756"/>
      <c r="B79" s="143" t="s">
        <v>843</v>
      </c>
      <c r="C79" s="191"/>
      <c r="D79" s="216"/>
      <c r="E79" s="215"/>
      <c r="F79" s="880"/>
    </row>
    <row r="80" spans="1:6" customFormat="1" ht="15">
      <c r="A80" s="756"/>
      <c r="B80" s="142" t="s">
        <v>825</v>
      </c>
      <c r="C80" s="191"/>
      <c r="D80" s="216"/>
      <c r="E80" s="215"/>
      <c r="F80" s="880"/>
    </row>
    <row r="81" spans="1:6" customFormat="1" ht="25.5">
      <c r="A81" s="757"/>
      <c r="B81" s="33" t="s">
        <v>826</v>
      </c>
      <c r="C81" s="191"/>
      <c r="D81" s="216"/>
      <c r="E81" s="215"/>
      <c r="F81" s="880"/>
    </row>
    <row r="82" spans="1:6" customFormat="1" ht="25.5" customHeight="1">
      <c r="A82" s="757"/>
      <c r="B82" s="33" t="s">
        <v>827</v>
      </c>
      <c r="C82" s="36"/>
      <c r="D82" s="89"/>
      <c r="E82" s="89"/>
      <c r="F82" s="879"/>
    </row>
    <row r="83" spans="1:6" customFormat="1" ht="38.25">
      <c r="A83" s="757"/>
      <c r="B83" s="33" t="s">
        <v>828</v>
      </c>
      <c r="C83" s="36"/>
      <c r="D83" s="89"/>
      <c r="E83" s="89"/>
      <c r="F83" s="879"/>
    </row>
    <row r="84" spans="1:6" customFormat="1" ht="38.25">
      <c r="A84" s="757"/>
      <c r="B84" s="33" t="s">
        <v>829</v>
      </c>
      <c r="C84" s="36"/>
      <c r="D84" s="89"/>
      <c r="E84" s="89"/>
      <c r="F84" s="879"/>
    </row>
    <row r="85" spans="1:6">
      <c r="A85" s="756"/>
      <c r="B85" s="144" t="s">
        <v>830</v>
      </c>
      <c r="C85" s="192" t="s">
        <v>731</v>
      </c>
      <c r="D85" s="216">
        <v>1</v>
      </c>
      <c r="F85" s="877">
        <f>ROUND(D85*E85,2)</f>
        <v>0</v>
      </c>
    </row>
    <row r="86" spans="1:6" customFormat="1" ht="15">
      <c r="A86" s="756"/>
      <c r="B86" s="49"/>
      <c r="C86" s="191"/>
      <c r="D86" s="216"/>
      <c r="E86" s="215"/>
      <c r="F86" s="880"/>
    </row>
    <row r="87" spans="1:6" customFormat="1" ht="15">
      <c r="A87" s="756" t="s">
        <v>35</v>
      </c>
      <c r="B87" s="142" t="s">
        <v>844</v>
      </c>
      <c r="C87" s="191"/>
      <c r="D87" s="216"/>
      <c r="E87" s="215"/>
      <c r="F87" s="880"/>
    </row>
    <row r="88" spans="1:6" customFormat="1" ht="178.5">
      <c r="A88" s="756"/>
      <c r="B88" s="142" t="s">
        <v>845</v>
      </c>
      <c r="C88" s="191"/>
      <c r="D88" s="216"/>
      <c r="E88" s="215"/>
      <c r="F88" s="880"/>
    </row>
    <row r="89" spans="1:6" customFormat="1" ht="25.5">
      <c r="A89" s="756"/>
      <c r="B89" s="142" t="s">
        <v>834</v>
      </c>
      <c r="C89" s="191"/>
      <c r="D89" s="216"/>
      <c r="E89" s="215"/>
      <c r="F89" s="880"/>
    </row>
    <row r="90" spans="1:6" customFormat="1" ht="38.25">
      <c r="A90" s="756"/>
      <c r="B90" s="142" t="s">
        <v>846</v>
      </c>
      <c r="C90" s="191"/>
      <c r="D90" s="216"/>
      <c r="E90" s="215"/>
      <c r="F90" s="880"/>
    </row>
    <row r="91" spans="1:6" customFormat="1" ht="15">
      <c r="A91" s="756"/>
      <c r="B91" s="142" t="s">
        <v>847</v>
      </c>
      <c r="C91" s="191"/>
      <c r="D91" s="216"/>
      <c r="E91" s="215"/>
      <c r="F91" s="880"/>
    </row>
    <row r="92" spans="1:6" customFormat="1" ht="38.25">
      <c r="A92" s="756"/>
      <c r="B92" s="142" t="s">
        <v>811</v>
      </c>
      <c r="C92" s="191"/>
      <c r="D92" s="216"/>
      <c r="E92" s="215"/>
      <c r="F92" s="880"/>
    </row>
    <row r="93" spans="1:6" customFormat="1" ht="38.25">
      <c r="A93" s="756"/>
      <c r="B93" s="142" t="s">
        <v>848</v>
      </c>
      <c r="C93" s="191"/>
      <c r="D93" s="216"/>
      <c r="E93" s="215"/>
      <c r="F93" s="880"/>
    </row>
    <row r="94" spans="1:6" customFormat="1" ht="38.25">
      <c r="A94" s="756"/>
      <c r="B94" s="142" t="s">
        <v>849</v>
      </c>
      <c r="C94" s="191"/>
      <c r="D94" s="216"/>
      <c r="E94" s="215"/>
      <c r="F94" s="880"/>
    </row>
    <row r="95" spans="1:6" customFormat="1" ht="15">
      <c r="A95" s="756"/>
      <c r="B95" s="142" t="s">
        <v>850</v>
      </c>
      <c r="C95" s="191"/>
      <c r="D95" s="216"/>
      <c r="E95" s="215"/>
      <c r="F95" s="880"/>
    </row>
    <row r="96" spans="1:6" customFormat="1" ht="15">
      <c r="A96" s="756"/>
      <c r="B96" s="142" t="s">
        <v>851</v>
      </c>
      <c r="C96" s="191"/>
      <c r="D96" s="216"/>
      <c r="E96" s="215"/>
      <c r="F96" s="880"/>
    </row>
    <row r="97" spans="1:6" customFormat="1" ht="15">
      <c r="A97" s="756"/>
      <c r="B97" s="142" t="s">
        <v>852</v>
      </c>
      <c r="C97" s="191"/>
      <c r="D97" s="216"/>
      <c r="E97" s="215"/>
      <c r="F97" s="880"/>
    </row>
    <row r="98" spans="1:6" customFormat="1" ht="15">
      <c r="A98" s="756"/>
      <c r="B98" s="142" t="s">
        <v>853</v>
      </c>
      <c r="C98" s="191"/>
      <c r="D98" s="216"/>
      <c r="E98" s="215"/>
      <c r="F98" s="880"/>
    </row>
    <row r="99" spans="1:6" customFormat="1" ht="38.25">
      <c r="A99" s="756"/>
      <c r="B99" s="142" t="s">
        <v>854</v>
      </c>
      <c r="C99" s="191"/>
      <c r="D99" s="216"/>
      <c r="E99" s="215"/>
      <c r="F99" s="880"/>
    </row>
    <row r="100" spans="1:6" customFormat="1" ht="38.25">
      <c r="A100" s="756"/>
      <c r="B100" s="142" t="s">
        <v>836</v>
      </c>
      <c r="C100" s="191"/>
      <c r="D100" s="216"/>
      <c r="E100" s="215"/>
      <c r="F100" s="880"/>
    </row>
    <row r="101" spans="1:6" customFormat="1" ht="38.25">
      <c r="A101" s="756"/>
      <c r="B101" s="142" t="s">
        <v>855</v>
      </c>
      <c r="C101" s="191"/>
      <c r="D101" s="216"/>
      <c r="E101" s="215"/>
      <c r="F101" s="880"/>
    </row>
    <row r="102" spans="1:6" customFormat="1" ht="38.25">
      <c r="A102" s="756"/>
      <c r="B102" s="142" t="s">
        <v>856</v>
      </c>
      <c r="C102" s="191"/>
      <c r="D102" s="216"/>
      <c r="E102" s="215"/>
      <c r="F102" s="880"/>
    </row>
    <row r="103" spans="1:6" customFormat="1" ht="38.25">
      <c r="A103" s="756"/>
      <c r="B103" s="142" t="s">
        <v>857</v>
      </c>
      <c r="C103" s="191"/>
      <c r="D103" s="216"/>
      <c r="E103" s="215"/>
      <c r="F103" s="880"/>
    </row>
    <row r="104" spans="1:6" customFormat="1" ht="15">
      <c r="A104" s="756"/>
      <c r="B104" s="142" t="s">
        <v>823</v>
      </c>
      <c r="C104" s="191"/>
      <c r="D104" s="216"/>
      <c r="E104" s="215"/>
      <c r="F104" s="880"/>
    </row>
    <row r="105" spans="1:6" customFormat="1" ht="15">
      <c r="A105" s="756"/>
      <c r="B105" s="142" t="s">
        <v>817</v>
      </c>
      <c r="C105" s="191"/>
      <c r="D105" s="216"/>
      <c r="E105" s="215"/>
      <c r="F105" s="880"/>
    </row>
    <row r="106" spans="1:6" customFormat="1" ht="25.5">
      <c r="A106" s="756"/>
      <c r="B106" s="142" t="s">
        <v>858</v>
      </c>
      <c r="C106" s="191"/>
      <c r="D106" s="216"/>
      <c r="E106" s="215"/>
      <c r="F106" s="880"/>
    </row>
    <row r="107" spans="1:6" customFormat="1" ht="15">
      <c r="A107" s="756"/>
      <c r="B107" s="142" t="s">
        <v>820</v>
      </c>
      <c r="C107" s="191"/>
      <c r="D107" s="216"/>
      <c r="E107" s="215"/>
      <c r="F107" s="880"/>
    </row>
    <row r="108" spans="1:6" customFormat="1" ht="25.5">
      <c r="A108" s="756"/>
      <c r="B108" s="142" t="s">
        <v>859</v>
      </c>
      <c r="C108" s="191"/>
      <c r="D108" s="216"/>
      <c r="E108" s="215"/>
      <c r="F108" s="880"/>
    </row>
    <row r="109" spans="1:6" customFormat="1" ht="25.5">
      <c r="A109" s="756"/>
      <c r="B109" s="142" t="s">
        <v>860</v>
      </c>
      <c r="C109" s="191"/>
      <c r="D109" s="216"/>
      <c r="E109" s="215"/>
      <c r="F109" s="880"/>
    </row>
    <row r="110" spans="1:6" customFormat="1" ht="25.5">
      <c r="A110" s="756"/>
      <c r="B110" s="142" t="s">
        <v>861</v>
      </c>
      <c r="C110" s="191"/>
      <c r="D110" s="216"/>
      <c r="E110" s="215"/>
      <c r="F110" s="880"/>
    </row>
    <row r="111" spans="1:6" customFormat="1" ht="15">
      <c r="A111" s="756"/>
      <c r="B111" s="142" t="s">
        <v>862</v>
      </c>
      <c r="C111" s="191"/>
      <c r="D111" s="216"/>
      <c r="E111" s="215"/>
      <c r="F111" s="880"/>
    </row>
    <row r="112" spans="1:6" customFormat="1" ht="25.5">
      <c r="A112" s="756"/>
      <c r="B112" s="142" t="s">
        <v>863</v>
      </c>
      <c r="C112" s="191"/>
      <c r="D112" s="216"/>
      <c r="E112" s="215"/>
      <c r="F112" s="880"/>
    </row>
    <row r="113" spans="1:6" customFormat="1" ht="25.5">
      <c r="A113" s="756"/>
      <c r="B113" s="142" t="s">
        <v>864</v>
      </c>
      <c r="C113" s="191"/>
      <c r="D113" s="216"/>
      <c r="E113" s="215"/>
      <c r="F113" s="880"/>
    </row>
    <row r="114" spans="1:6" customFormat="1" ht="25.5">
      <c r="A114" s="756"/>
      <c r="B114" s="142" t="s">
        <v>865</v>
      </c>
      <c r="C114" s="191"/>
      <c r="D114" s="216"/>
      <c r="E114" s="215"/>
      <c r="F114" s="880"/>
    </row>
    <row r="115" spans="1:6" customFormat="1" ht="25.5">
      <c r="A115" s="756"/>
      <c r="B115" s="142" t="s">
        <v>866</v>
      </c>
      <c r="C115" s="191"/>
      <c r="D115" s="216"/>
      <c r="E115" s="215"/>
      <c r="F115" s="880"/>
    </row>
    <row r="116" spans="1:6" customFormat="1" ht="15">
      <c r="A116" s="756"/>
      <c r="B116" s="142" t="s">
        <v>867</v>
      </c>
      <c r="C116" s="191"/>
      <c r="D116" s="216"/>
      <c r="E116" s="215"/>
      <c r="F116" s="880"/>
    </row>
    <row r="117" spans="1:6" customFormat="1" ht="25.5">
      <c r="A117" s="756"/>
      <c r="B117" s="142" t="s">
        <v>868</v>
      </c>
      <c r="C117" s="191"/>
      <c r="D117" s="216"/>
      <c r="E117" s="215"/>
      <c r="F117" s="880"/>
    </row>
    <row r="118" spans="1:6" customFormat="1" ht="15">
      <c r="A118" s="756"/>
      <c r="B118" s="142" t="s">
        <v>825</v>
      </c>
      <c r="C118" s="191"/>
      <c r="D118" s="216"/>
      <c r="E118" s="215"/>
      <c r="F118" s="880"/>
    </row>
    <row r="119" spans="1:6" customFormat="1" ht="25.5">
      <c r="A119" s="756"/>
      <c r="B119" s="33" t="s">
        <v>826</v>
      </c>
      <c r="C119" s="191"/>
      <c r="D119" s="216"/>
      <c r="E119" s="215"/>
      <c r="F119" s="880"/>
    </row>
    <row r="120" spans="1:6" customFormat="1" ht="25.5">
      <c r="A120" s="756"/>
      <c r="B120" s="33" t="s">
        <v>869</v>
      </c>
      <c r="C120" s="191"/>
      <c r="D120" s="216"/>
      <c r="E120" s="215"/>
      <c r="F120" s="880"/>
    </row>
    <row r="121" spans="1:6" customFormat="1" ht="38.25">
      <c r="A121" s="756"/>
      <c r="B121" s="33" t="s">
        <v>828</v>
      </c>
      <c r="C121" s="191"/>
      <c r="D121" s="216"/>
      <c r="E121" s="215"/>
      <c r="F121" s="880"/>
    </row>
    <row r="122" spans="1:6" customFormat="1" ht="38.25">
      <c r="A122" s="756"/>
      <c r="B122" s="33" t="s">
        <v>829</v>
      </c>
      <c r="C122" s="191"/>
      <c r="D122" s="216"/>
      <c r="E122" s="215"/>
      <c r="F122" s="880"/>
    </row>
    <row r="123" spans="1:6">
      <c r="A123" s="756"/>
      <c r="B123" s="144" t="s">
        <v>830</v>
      </c>
      <c r="C123" s="192" t="s">
        <v>731</v>
      </c>
      <c r="D123" s="216">
        <v>1</v>
      </c>
      <c r="F123" s="877">
        <f>ROUND(D123*E123,2)</f>
        <v>0</v>
      </c>
    </row>
    <row r="124" spans="1:6" customFormat="1" ht="15">
      <c r="A124" s="756"/>
      <c r="B124" s="142"/>
      <c r="C124" s="191"/>
      <c r="D124" s="216"/>
      <c r="E124" s="215"/>
      <c r="F124" s="880"/>
    </row>
    <row r="125" spans="1:6" customFormat="1" ht="15">
      <c r="A125" s="755" t="s">
        <v>48</v>
      </c>
      <c r="B125" s="145" t="s">
        <v>2875</v>
      </c>
      <c r="C125" s="191"/>
      <c r="D125" s="216"/>
      <c r="E125" s="216"/>
      <c r="F125" s="879"/>
    </row>
    <row r="126" spans="1:6" customFormat="1" ht="127.5">
      <c r="A126" s="755"/>
      <c r="B126" s="145" t="s">
        <v>870</v>
      </c>
      <c r="C126" s="36"/>
      <c r="D126" s="216"/>
      <c r="E126" s="216"/>
      <c r="F126" s="879"/>
    </row>
    <row r="127" spans="1:6" customFormat="1" ht="25.5">
      <c r="A127" s="755"/>
      <c r="B127" s="145" t="s">
        <v>871</v>
      </c>
      <c r="C127" s="137"/>
      <c r="D127" s="216"/>
      <c r="E127" s="216"/>
      <c r="F127" s="879"/>
    </row>
    <row r="128" spans="1:6" customFormat="1" ht="38.25">
      <c r="A128" s="755"/>
      <c r="B128" s="145" t="s">
        <v>872</v>
      </c>
      <c r="C128" s="191"/>
      <c r="D128" s="216"/>
      <c r="E128" s="216"/>
      <c r="F128" s="879"/>
    </row>
    <row r="129" spans="1:6" customFormat="1" ht="38.25">
      <c r="A129" s="755"/>
      <c r="B129" s="145" t="s">
        <v>873</v>
      </c>
      <c r="C129" s="191"/>
      <c r="D129" s="216"/>
      <c r="E129" s="216"/>
      <c r="F129" s="879"/>
    </row>
    <row r="130" spans="1:6" customFormat="1" ht="38.25">
      <c r="A130" s="755"/>
      <c r="B130" s="145" t="s">
        <v>874</v>
      </c>
      <c r="C130" s="191"/>
      <c r="D130" s="216"/>
      <c r="E130" s="216"/>
      <c r="F130" s="879"/>
    </row>
    <row r="131" spans="1:6" customFormat="1" ht="38.25">
      <c r="A131" s="755"/>
      <c r="B131" s="145" t="s">
        <v>875</v>
      </c>
      <c r="C131" s="191"/>
      <c r="D131" s="216"/>
      <c r="E131" s="216"/>
      <c r="F131" s="879"/>
    </row>
    <row r="132" spans="1:6" customFormat="1" ht="15">
      <c r="A132" s="756"/>
      <c r="B132" s="142" t="s">
        <v>825</v>
      </c>
      <c r="C132" s="191"/>
      <c r="D132" s="216"/>
      <c r="E132" s="215"/>
      <c r="F132" s="880"/>
    </row>
    <row r="133" spans="1:6" customFormat="1" ht="25.5">
      <c r="A133" s="756"/>
      <c r="B133" s="33" t="s">
        <v>826</v>
      </c>
      <c r="C133" s="191"/>
      <c r="D133" s="216"/>
      <c r="E133" s="215"/>
      <c r="F133" s="880"/>
    </row>
    <row r="134" spans="1:6" customFormat="1" ht="25.5">
      <c r="A134" s="756"/>
      <c r="B134" s="33" t="s">
        <v>869</v>
      </c>
      <c r="C134" s="191"/>
      <c r="D134" s="216"/>
      <c r="E134" s="215"/>
      <c r="F134" s="880"/>
    </row>
    <row r="135" spans="1:6" customFormat="1" ht="38.25">
      <c r="A135" s="756"/>
      <c r="B135" s="33" t="s">
        <v>828</v>
      </c>
      <c r="C135" s="191"/>
      <c r="D135" s="216"/>
      <c r="E135" s="215"/>
      <c r="F135" s="880"/>
    </row>
    <row r="136" spans="1:6" customFormat="1" ht="38.25">
      <c r="A136" s="756"/>
      <c r="B136" s="33" t="s">
        <v>829</v>
      </c>
      <c r="C136" s="191"/>
      <c r="D136" s="216"/>
      <c r="E136" s="215"/>
      <c r="F136" s="880"/>
    </row>
    <row r="137" spans="1:6">
      <c r="A137" s="756"/>
      <c r="B137" s="144" t="s">
        <v>830</v>
      </c>
      <c r="C137" s="192" t="s">
        <v>731</v>
      </c>
      <c r="D137" s="216">
        <v>12</v>
      </c>
      <c r="F137" s="877">
        <f>ROUND(D137*E137,2)</f>
        <v>0</v>
      </c>
    </row>
    <row r="138" spans="1:6" customFormat="1" ht="15">
      <c r="A138" s="755"/>
      <c r="B138" s="141"/>
      <c r="C138" s="137"/>
      <c r="D138" s="89"/>
      <c r="E138" s="89"/>
      <c r="F138" s="879"/>
    </row>
    <row r="139" spans="1:6" customFormat="1" ht="15">
      <c r="A139" s="755" t="s">
        <v>50</v>
      </c>
      <c r="B139" s="145" t="s">
        <v>876</v>
      </c>
      <c r="C139" s="191"/>
      <c r="D139" s="216"/>
      <c r="E139" s="216"/>
      <c r="F139" s="879"/>
    </row>
    <row r="140" spans="1:6" customFormat="1" ht="127.5">
      <c r="A140" s="755"/>
      <c r="B140" s="145" t="s">
        <v>877</v>
      </c>
      <c r="C140" s="36"/>
      <c r="D140" s="216"/>
      <c r="E140" s="216"/>
      <c r="F140" s="879"/>
    </row>
    <row r="141" spans="1:6" customFormat="1" ht="25.5">
      <c r="A141" s="755"/>
      <c r="B141" s="145" t="s">
        <v>878</v>
      </c>
      <c r="C141" s="137"/>
      <c r="D141" s="216"/>
      <c r="E141" s="216"/>
      <c r="F141" s="879"/>
    </row>
    <row r="142" spans="1:6" customFormat="1" ht="38.25">
      <c r="A142" s="755"/>
      <c r="B142" s="145" t="s">
        <v>872</v>
      </c>
      <c r="C142" s="191"/>
      <c r="D142" s="216"/>
      <c r="E142" s="216"/>
      <c r="F142" s="879"/>
    </row>
    <row r="143" spans="1:6" customFormat="1" ht="38.25">
      <c r="A143" s="755"/>
      <c r="B143" s="145" t="s">
        <v>879</v>
      </c>
      <c r="C143" s="191"/>
      <c r="D143" s="216"/>
      <c r="E143" s="216"/>
      <c r="F143" s="879"/>
    </row>
    <row r="144" spans="1:6" customFormat="1" ht="38.25">
      <c r="A144" s="755"/>
      <c r="B144" s="145" t="s">
        <v>880</v>
      </c>
      <c r="C144" s="191"/>
      <c r="D144" s="216"/>
      <c r="E144" s="216"/>
      <c r="F144" s="879"/>
    </row>
    <row r="145" spans="1:6" customFormat="1" ht="38.25">
      <c r="A145" s="755"/>
      <c r="B145" s="145" t="s">
        <v>881</v>
      </c>
      <c r="C145" s="191"/>
      <c r="D145" s="216"/>
      <c r="E145" s="216"/>
      <c r="F145" s="879"/>
    </row>
    <row r="146" spans="1:6" customFormat="1" ht="15">
      <c r="A146" s="756"/>
      <c r="B146" s="142" t="s">
        <v>825</v>
      </c>
      <c r="C146" s="191"/>
      <c r="D146" s="216"/>
      <c r="E146" s="215"/>
      <c r="F146" s="880"/>
    </row>
    <row r="147" spans="1:6" customFormat="1" ht="25.5">
      <c r="A147" s="756"/>
      <c r="B147" s="33" t="s">
        <v>826</v>
      </c>
      <c r="C147" s="191"/>
      <c r="D147" s="216"/>
      <c r="E147" s="215"/>
      <c r="F147" s="880"/>
    </row>
    <row r="148" spans="1:6" customFormat="1" ht="25.5">
      <c r="A148" s="756"/>
      <c r="B148" s="33" t="s">
        <v>869</v>
      </c>
      <c r="C148" s="191"/>
      <c r="D148" s="216"/>
      <c r="E148" s="215"/>
      <c r="F148" s="880"/>
    </row>
    <row r="149" spans="1:6" customFormat="1" ht="38.25">
      <c r="A149" s="756"/>
      <c r="B149" s="33" t="s">
        <v>828</v>
      </c>
      <c r="C149" s="191"/>
      <c r="D149" s="216"/>
      <c r="E149" s="215"/>
      <c r="F149" s="880"/>
    </row>
    <row r="150" spans="1:6" customFormat="1" ht="38.25">
      <c r="A150" s="756"/>
      <c r="B150" s="33" t="s">
        <v>829</v>
      </c>
      <c r="C150" s="191"/>
      <c r="D150" s="216"/>
      <c r="E150" s="215"/>
      <c r="F150" s="880"/>
    </row>
    <row r="151" spans="1:6">
      <c r="A151" s="756"/>
      <c r="B151" s="144" t="s">
        <v>830</v>
      </c>
      <c r="C151" s="192" t="s">
        <v>731</v>
      </c>
      <c r="D151" s="216">
        <v>8</v>
      </c>
      <c r="F151" s="877">
        <f>ROUND(D151*E151,2)</f>
        <v>0</v>
      </c>
    </row>
    <row r="152" spans="1:6" customFormat="1" ht="15">
      <c r="A152" s="755"/>
      <c r="B152" s="141"/>
      <c r="C152" s="137"/>
      <c r="D152" s="89"/>
      <c r="E152" s="89"/>
      <c r="F152" s="879"/>
    </row>
    <row r="153" spans="1:6" customFormat="1" ht="15">
      <c r="A153" s="755" t="s">
        <v>53</v>
      </c>
      <c r="B153" s="145" t="s">
        <v>882</v>
      </c>
      <c r="C153" s="191"/>
      <c r="D153" s="216"/>
      <c r="E153" s="216"/>
      <c r="F153" s="879"/>
    </row>
    <row r="154" spans="1:6" customFormat="1" ht="127.5">
      <c r="A154" s="755"/>
      <c r="B154" s="145" t="s">
        <v>877</v>
      </c>
      <c r="C154" s="36"/>
      <c r="D154" s="216"/>
      <c r="E154" s="216"/>
      <c r="F154" s="879"/>
    </row>
    <row r="155" spans="1:6" customFormat="1" ht="25.5">
      <c r="A155" s="755"/>
      <c r="B155" s="145" t="s">
        <v>878</v>
      </c>
      <c r="C155" s="137"/>
      <c r="D155" s="216"/>
      <c r="E155" s="216"/>
      <c r="F155" s="879"/>
    </row>
    <row r="156" spans="1:6" customFormat="1" ht="38.25">
      <c r="A156" s="755"/>
      <c r="B156" s="145" t="s">
        <v>872</v>
      </c>
      <c r="C156" s="191"/>
      <c r="D156" s="216"/>
      <c r="E156" s="216"/>
      <c r="F156" s="879"/>
    </row>
    <row r="157" spans="1:6" customFormat="1" ht="38.25">
      <c r="A157" s="755"/>
      <c r="B157" s="145" t="s">
        <v>883</v>
      </c>
      <c r="C157" s="191"/>
      <c r="D157" s="216"/>
      <c r="E157" s="216"/>
      <c r="F157" s="879"/>
    </row>
    <row r="158" spans="1:6" customFormat="1" ht="38.25">
      <c r="A158" s="755"/>
      <c r="B158" s="145" t="s">
        <v>884</v>
      </c>
      <c r="C158" s="191"/>
      <c r="D158" s="216"/>
      <c r="E158" s="216"/>
      <c r="F158" s="879"/>
    </row>
    <row r="159" spans="1:6" customFormat="1" ht="38.25">
      <c r="A159" s="755"/>
      <c r="B159" s="145" t="s">
        <v>885</v>
      </c>
      <c r="C159" s="191"/>
      <c r="D159" s="216"/>
      <c r="E159" s="216"/>
      <c r="F159" s="879"/>
    </row>
    <row r="160" spans="1:6" customFormat="1" ht="15">
      <c r="A160" s="756"/>
      <c r="B160" s="142" t="s">
        <v>825</v>
      </c>
      <c r="C160" s="191"/>
      <c r="D160" s="216"/>
      <c r="E160" s="215"/>
      <c r="F160" s="880"/>
    </row>
    <row r="161" spans="1:6" customFormat="1" ht="25.5">
      <c r="A161" s="756"/>
      <c r="B161" s="33" t="s">
        <v>826</v>
      </c>
      <c r="C161" s="191"/>
      <c r="D161" s="216"/>
      <c r="E161" s="215"/>
      <c r="F161" s="880"/>
    </row>
    <row r="162" spans="1:6" customFormat="1" ht="25.5">
      <c r="A162" s="756"/>
      <c r="B162" s="33" t="s">
        <v>869</v>
      </c>
      <c r="C162" s="191"/>
      <c r="D162" s="216"/>
      <c r="E162" s="215"/>
      <c r="F162" s="880"/>
    </row>
    <row r="163" spans="1:6" customFormat="1" ht="38.25">
      <c r="A163" s="756"/>
      <c r="B163" s="33" t="s">
        <v>828</v>
      </c>
      <c r="C163" s="191"/>
      <c r="D163" s="216"/>
      <c r="E163" s="215"/>
      <c r="F163" s="880"/>
    </row>
    <row r="164" spans="1:6" customFormat="1" ht="38.25">
      <c r="A164" s="756"/>
      <c r="B164" s="33" t="s">
        <v>829</v>
      </c>
      <c r="C164" s="191"/>
      <c r="D164" s="216"/>
      <c r="E164" s="215"/>
      <c r="F164" s="880"/>
    </row>
    <row r="165" spans="1:6">
      <c r="A165" s="756"/>
      <c r="B165" s="144" t="s">
        <v>830</v>
      </c>
      <c r="C165" s="192" t="s">
        <v>731</v>
      </c>
      <c r="D165" s="216">
        <v>2</v>
      </c>
      <c r="F165" s="877">
        <f>ROUND(D165*E165,2)</f>
        <v>0</v>
      </c>
    </row>
    <row r="166" spans="1:6" customFormat="1" ht="15">
      <c r="A166" s="757"/>
      <c r="B166" s="33"/>
      <c r="C166" s="137"/>
      <c r="D166" s="89"/>
      <c r="E166" s="89"/>
      <c r="F166" s="879"/>
    </row>
    <row r="167" spans="1:6" customFormat="1" ht="15">
      <c r="A167" s="755" t="s">
        <v>62</v>
      </c>
      <c r="B167" s="141" t="s">
        <v>886</v>
      </c>
      <c r="C167" s="137"/>
      <c r="D167" s="89"/>
      <c r="E167" s="89"/>
      <c r="F167" s="879"/>
    </row>
    <row r="168" spans="1:6" customFormat="1" ht="140.25">
      <c r="A168" s="757"/>
      <c r="B168" s="33" t="s">
        <v>887</v>
      </c>
      <c r="C168" s="137"/>
      <c r="D168" s="89"/>
      <c r="E168" s="89"/>
      <c r="F168" s="879"/>
    </row>
    <row r="169" spans="1:6" customFormat="1" ht="15">
      <c r="A169" s="757"/>
      <c r="B169" s="33" t="s">
        <v>888</v>
      </c>
      <c r="C169" s="137"/>
      <c r="D169" s="89"/>
      <c r="E169" s="89"/>
      <c r="F169" s="879"/>
    </row>
    <row r="170" spans="1:6" customFormat="1" ht="25.5">
      <c r="A170" s="757"/>
      <c r="B170" s="33" t="s">
        <v>889</v>
      </c>
      <c r="C170" s="137"/>
      <c r="D170" s="89"/>
      <c r="E170" s="89"/>
      <c r="F170" s="879"/>
    </row>
    <row r="171" spans="1:6" customFormat="1" ht="25.5">
      <c r="A171" s="757"/>
      <c r="B171" s="33" t="s">
        <v>890</v>
      </c>
      <c r="C171" s="137"/>
      <c r="D171" s="89"/>
      <c r="E171" s="89"/>
      <c r="F171" s="879"/>
    </row>
    <row r="172" spans="1:6" customFormat="1" ht="25.5">
      <c r="A172" s="757"/>
      <c r="B172" s="33" t="s">
        <v>891</v>
      </c>
      <c r="C172" s="137"/>
      <c r="D172" s="89"/>
      <c r="E172" s="89"/>
      <c r="F172" s="879"/>
    </row>
    <row r="173" spans="1:6" customFormat="1" ht="38.25">
      <c r="A173" s="755"/>
      <c r="B173" s="145" t="s">
        <v>892</v>
      </c>
      <c r="C173" s="191"/>
      <c r="D173" s="216"/>
      <c r="E173" s="216"/>
      <c r="F173" s="879"/>
    </row>
    <row r="174" spans="1:6" customFormat="1" ht="38.25">
      <c r="A174" s="757"/>
      <c r="B174" s="145" t="s">
        <v>873</v>
      </c>
      <c r="C174" s="191"/>
      <c r="D174" s="216"/>
      <c r="E174" s="216"/>
      <c r="F174" s="879"/>
    </row>
    <row r="175" spans="1:6" customFormat="1" ht="38.25">
      <c r="A175" s="757"/>
      <c r="B175" s="145" t="s">
        <v>893</v>
      </c>
      <c r="C175" s="137"/>
      <c r="D175" s="89"/>
      <c r="E175" s="89"/>
      <c r="F175" s="879"/>
    </row>
    <row r="176" spans="1:6" customFormat="1" ht="38.25">
      <c r="A176" s="757"/>
      <c r="B176" s="145" t="s">
        <v>894</v>
      </c>
      <c r="C176" s="137"/>
      <c r="D176" s="89"/>
      <c r="E176" s="89"/>
      <c r="F176" s="879"/>
    </row>
    <row r="177" spans="1:6" customFormat="1" ht="38.25">
      <c r="A177" s="757"/>
      <c r="B177" s="145" t="s">
        <v>895</v>
      </c>
      <c r="C177" s="137"/>
      <c r="D177" s="89"/>
      <c r="E177" s="89"/>
      <c r="F177" s="879"/>
    </row>
    <row r="178" spans="1:6" customFormat="1" ht="15">
      <c r="A178" s="756"/>
      <c r="B178" s="142" t="s">
        <v>825</v>
      </c>
      <c r="C178" s="191"/>
      <c r="D178" s="216"/>
      <c r="E178" s="215"/>
      <c r="F178" s="880"/>
    </row>
    <row r="179" spans="1:6" customFormat="1" ht="25.5">
      <c r="A179" s="756"/>
      <c r="B179" s="33" t="s">
        <v>826</v>
      </c>
      <c r="C179" s="191"/>
      <c r="D179" s="216"/>
      <c r="E179" s="215"/>
      <c r="F179" s="880"/>
    </row>
    <row r="180" spans="1:6" customFormat="1" ht="25.5">
      <c r="A180" s="756"/>
      <c r="B180" s="33" t="s">
        <v>869</v>
      </c>
      <c r="C180" s="191"/>
      <c r="D180" s="216"/>
      <c r="E180" s="215"/>
      <c r="F180" s="880"/>
    </row>
    <row r="181" spans="1:6" customFormat="1" ht="38.25">
      <c r="A181" s="756"/>
      <c r="B181" s="33" t="s">
        <v>828</v>
      </c>
      <c r="C181" s="191"/>
      <c r="D181" s="216"/>
      <c r="E181" s="215"/>
      <c r="F181" s="880"/>
    </row>
    <row r="182" spans="1:6" customFormat="1" ht="38.25">
      <c r="A182" s="756"/>
      <c r="B182" s="33" t="s">
        <v>829</v>
      </c>
      <c r="C182" s="191"/>
      <c r="D182" s="216"/>
      <c r="E182" s="215"/>
      <c r="F182" s="880"/>
    </row>
    <row r="183" spans="1:6">
      <c r="A183" s="756"/>
      <c r="B183" s="144" t="s">
        <v>830</v>
      </c>
      <c r="C183" s="192" t="s">
        <v>731</v>
      </c>
      <c r="D183" s="216">
        <v>1</v>
      </c>
      <c r="F183" s="877">
        <f>ROUND(D183*E183,2)</f>
        <v>0</v>
      </c>
    </row>
    <row r="184" spans="1:6" customFormat="1" ht="15">
      <c r="A184" s="756"/>
      <c r="B184" s="142"/>
      <c r="C184" s="191"/>
      <c r="D184" s="216"/>
      <c r="E184" s="215"/>
      <c r="F184" s="880"/>
    </row>
    <row r="185" spans="1:6" customFormat="1" ht="15">
      <c r="A185" s="755" t="s">
        <v>63</v>
      </c>
      <c r="B185" s="145" t="s">
        <v>896</v>
      </c>
      <c r="C185" s="191"/>
      <c r="D185" s="216"/>
      <c r="E185" s="216"/>
      <c r="F185" s="879"/>
    </row>
    <row r="186" spans="1:6" customFormat="1" ht="127.5">
      <c r="A186" s="755"/>
      <c r="B186" s="145" t="s">
        <v>897</v>
      </c>
      <c r="C186" s="36"/>
      <c r="D186" s="216"/>
      <c r="E186" s="216"/>
      <c r="F186" s="879"/>
    </row>
    <row r="187" spans="1:6" customFormat="1" ht="25.5">
      <c r="A187" s="755"/>
      <c r="B187" s="145" t="s">
        <v>898</v>
      </c>
      <c r="C187" s="137"/>
      <c r="D187" s="216"/>
      <c r="E187" s="216"/>
      <c r="F187" s="879"/>
    </row>
    <row r="188" spans="1:6" customFormat="1" ht="38.25">
      <c r="A188" s="755"/>
      <c r="B188" s="145" t="s">
        <v>872</v>
      </c>
      <c r="C188" s="191"/>
      <c r="D188" s="216"/>
      <c r="E188" s="216"/>
      <c r="F188" s="879"/>
    </row>
    <row r="189" spans="1:6" customFormat="1" ht="38.25">
      <c r="A189" s="755"/>
      <c r="B189" s="145" t="s">
        <v>873</v>
      </c>
      <c r="C189" s="191"/>
      <c r="D189" s="216"/>
      <c r="E189" s="216"/>
      <c r="F189" s="879"/>
    </row>
    <row r="190" spans="1:6" customFormat="1" ht="38.25">
      <c r="A190" s="755"/>
      <c r="B190" s="145" t="s">
        <v>899</v>
      </c>
      <c r="C190" s="191"/>
      <c r="D190" s="216"/>
      <c r="E190" s="216"/>
      <c r="F190" s="879"/>
    </row>
    <row r="191" spans="1:6" customFormat="1" ht="38.25">
      <c r="A191" s="755"/>
      <c r="B191" s="145" t="s">
        <v>900</v>
      </c>
      <c r="C191" s="191"/>
      <c r="D191" s="216"/>
      <c r="E191" s="216"/>
      <c r="F191" s="879"/>
    </row>
    <row r="192" spans="1:6" customFormat="1" ht="15">
      <c r="A192" s="756"/>
      <c r="B192" s="142" t="s">
        <v>825</v>
      </c>
      <c r="C192" s="191"/>
      <c r="D192" s="216"/>
      <c r="E192" s="215"/>
      <c r="F192" s="880"/>
    </row>
    <row r="193" spans="1:6" customFormat="1" ht="25.5">
      <c r="A193" s="756"/>
      <c r="B193" s="33" t="s">
        <v>826</v>
      </c>
      <c r="C193" s="191"/>
      <c r="D193" s="216"/>
      <c r="E193" s="215"/>
      <c r="F193" s="880"/>
    </row>
    <row r="194" spans="1:6" customFormat="1" ht="25.5">
      <c r="A194" s="756"/>
      <c r="B194" s="33" t="s">
        <v>869</v>
      </c>
      <c r="C194" s="191"/>
      <c r="D194" s="216"/>
      <c r="E194" s="215"/>
      <c r="F194" s="880"/>
    </row>
    <row r="195" spans="1:6" customFormat="1" ht="38.25">
      <c r="A195" s="756"/>
      <c r="B195" s="33" t="s">
        <v>828</v>
      </c>
      <c r="C195" s="191"/>
      <c r="D195" s="216"/>
      <c r="E195" s="215"/>
      <c r="F195" s="880"/>
    </row>
    <row r="196" spans="1:6" customFormat="1" ht="38.25">
      <c r="A196" s="756"/>
      <c r="B196" s="33" t="s">
        <v>829</v>
      </c>
      <c r="C196" s="191"/>
      <c r="D196" s="216"/>
      <c r="E196" s="215"/>
      <c r="F196" s="880"/>
    </row>
    <row r="197" spans="1:6">
      <c r="A197" s="756"/>
      <c r="B197" s="144" t="s">
        <v>830</v>
      </c>
      <c r="C197" s="192" t="s">
        <v>731</v>
      </c>
      <c r="D197" s="216">
        <v>1</v>
      </c>
      <c r="F197" s="877">
        <f>ROUND(D197*E197,2)</f>
        <v>0</v>
      </c>
    </row>
    <row r="198" spans="1:6" customFormat="1" ht="15">
      <c r="A198" s="757"/>
      <c r="B198" s="33"/>
      <c r="C198" s="36"/>
      <c r="D198" s="89"/>
      <c r="E198" s="89"/>
      <c r="F198" s="879"/>
    </row>
    <row r="199" spans="1:6">
      <c r="A199" s="758"/>
      <c r="B199" s="60" t="s">
        <v>901</v>
      </c>
      <c r="C199" s="193"/>
      <c r="D199" s="105"/>
      <c r="E199" s="105"/>
      <c r="F199" s="881">
        <f>SUM(F8:F198)</f>
        <v>0</v>
      </c>
    </row>
    <row r="200" spans="1:6" customFormat="1" ht="15">
      <c r="A200" s="786"/>
      <c r="B200" s="39"/>
      <c r="C200" s="229"/>
      <c r="D200" s="239"/>
      <c r="E200" s="239"/>
      <c r="F200" s="855"/>
    </row>
    <row r="201" spans="1:6" customFormat="1" ht="15">
      <c r="A201" s="754" t="s">
        <v>30</v>
      </c>
      <c r="B201" s="150" t="s">
        <v>902</v>
      </c>
      <c r="C201" s="139"/>
      <c r="D201" s="96"/>
      <c r="E201" s="96"/>
      <c r="F201" s="878"/>
    </row>
    <row r="202" spans="1:6" customFormat="1" ht="15">
      <c r="A202" s="755"/>
      <c r="B202" s="146"/>
      <c r="C202" s="36"/>
      <c r="D202" s="89"/>
      <c r="E202" s="89"/>
      <c r="F202" s="879"/>
    </row>
    <row r="203" spans="1:6" ht="102">
      <c r="A203" s="759" t="s">
        <v>25</v>
      </c>
      <c r="B203" s="147" t="s">
        <v>903</v>
      </c>
      <c r="C203" s="36" t="s">
        <v>36</v>
      </c>
      <c r="D203" s="89">
        <v>8</v>
      </c>
      <c r="E203" s="217"/>
      <c r="F203" s="877">
        <f>ROUND(D203*E203,2)</f>
        <v>0</v>
      </c>
    </row>
    <row r="204" spans="1:6" customFormat="1" ht="25.5">
      <c r="A204" s="759"/>
      <c r="B204" s="49" t="s">
        <v>904</v>
      </c>
      <c r="C204" s="36"/>
      <c r="D204" s="89"/>
      <c r="E204" s="217"/>
      <c r="F204" s="882"/>
    </row>
    <row r="205" spans="1:6" customFormat="1" ht="409.5">
      <c r="A205" s="759"/>
      <c r="B205" s="49" t="s">
        <v>2876</v>
      </c>
      <c r="C205" s="36"/>
      <c r="D205" s="89"/>
      <c r="E205" s="217"/>
      <c r="F205" s="882"/>
    </row>
    <row r="206" spans="1:6" customFormat="1" ht="15">
      <c r="A206" s="759"/>
      <c r="B206" s="49"/>
      <c r="C206" s="36"/>
      <c r="D206" s="89"/>
      <c r="E206" s="217"/>
      <c r="F206" s="879"/>
    </row>
    <row r="207" spans="1:6" ht="102">
      <c r="A207" s="759" t="s">
        <v>30</v>
      </c>
      <c r="B207" s="147" t="s">
        <v>905</v>
      </c>
      <c r="C207" s="36" t="s">
        <v>36</v>
      </c>
      <c r="D207" s="89">
        <v>8</v>
      </c>
      <c r="E207" s="217"/>
      <c r="F207" s="877">
        <f>ROUND(D207*E207,2)</f>
        <v>0</v>
      </c>
    </row>
    <row r="208" spans="1:6" customFormat="1" ht="25.5">
      <c r="A208" s="759"/>
      <c r="B208" s="49" t="s">
        <v>904</v>
      </c>
      <c r="C208" s="36"/>
      <c r="D208" s="89"/>
      <c r="E208" s="217"/>
      <c r="F208" s="882"/>
    </row>
    <row r="209" spans="1:6" customFormat="1" ht="267.75">
      <c r="A209" s="759"/>
      <c r="B209" s="49" t="s">
        <v>3098</v>
      </c>
      <c r="C209" s="36"/>
      <c r="D209" s="89"/>
      <c r="E209" s="89"/>
      <c r="F209" s="879"/>
    </row>
    <row r="210" spans="1:6" customFormat="1" ht="15">
      <c r="A210" s="759"/>
      <c r="B210" s="49"/>
      <c r="C210" s="36"/>
      <c r="D210" s="89"/>
      <c r="E210" s="217"/>
      <c r="F210" s="879"/>
    </row>
    <row r="211" spans="1:6" ht="102">
      <c r="A211" s="759" t="s">
        <v>35</v>
      </c>
      <c r="B211" s="147" t="s">
        <v>906</v>
      </c>
      <c r="C211" s="36" t="s">
        <v>36</v>
      </c>
      <c r="D211" s="89">
        <v>1</v>
      </c>
      <c r="E211" s="217"/>
      <c r="F211" s="877">
        <f>ROUND(D211*E211,2)</f>
        <v>0</v>
      </c>
    </row>
    <row r="212" spans="1:6" customFormat="1" ht="25.5">
      <c r="A212" s="759"/>
      <c r="B212" s="49" t="s">
        <v>904</v>
      </c>
      <c r="C212" s="36"/>
      <c r="D212" s="89"/>
      <c r="E212" s="217"/>
      <c r="F212" s="882"/>
    </row>
    <row r="213" spans="1:6" customFormat="1" ht="267.75">
      <c r="A213" s="759"/>
      <c r="B213" s="49" t="s">
        <v>3099</v>
      </c>
      <c r="C213" s="36"/>
      <c r="D213" s="89"/>
      <c r="E213" s="89"/>
      <c r="F213" s="879"/>
    </row>
    <row r="214" spans="1:6" customFormat="1" ht="15">
      <c r="A214" s="759"/>
      <c r="B214" s="49"/>
      <c r="C214" s="36"/>
      <c r="D214" s="89"/>
      <c r="E214" s="217"/>
      <c r="F214" s="879"/>
    </row>
    <row r="215" spans="1:6" ht="102">
      <c r="A215" s="759" t="s">
        <v>48</v>
      </c>
      <c r="B215" s="147" t="s">
        <v>907</v>
      </c>
      <c r="C215" s="36" t="s">
        <v>36</v>
      </c>
      <c r="D215" s="89">
        <v>1</v>
      </c>
      <c r="E215" s="217"/>
      <c r="F215" s="877">
        <f>ROUND(D215*E215,2)</f>
        <v>0</v>
      </c>
    </row>
    <row r="216" spans="1:6" customFormat="1" ht="25.5">
      <c r="A216" s="759"/>
      <c r="B216" s="49" t="s">
        <v>904</v>
      </c>
      <c r="C216" s="36"/>
      <c r="D216" s="89"/>
      <c r="E216" s="217"/>
      <c r="F216" s="882"/>
    </row>
    <row r="217" spans="1:6" customFormat="1" ht="267.75">
      <c r="A217" s="759"/>
      <c r="B217" s="49" t="s">
        <v>3100</v>
      </c>
      <c r="C217" s="36"/>
      <c r="D217" s="89"/>
      <c r="E217" s="89"/>
      <c r="F217" s="879"/>
    </row>
    <row r="218" spans="1:6" customFormat="1" ht="15">
      <c r="A218" s="759"/>
      <c r="B218" s="49"/>
      <c r="C218" s="36"/>
      <c r="D218" s="89"/>
      <c r="E218" s="217"/>
      <c r="F218" s="879"/>
    </row>
    <row r="219" spans="1:6" ht="102">
      <c r="A219" s="759" t="s">
        <v>50</v>
      </c>
      <c r="B219" s="147" t="s">
        <v>908</v>
      </c>
      <c r="C219" s="36" t="s">
        <v>36</v>
      </c>
      <c r="D219" s="89">
        <v>4</v>
      </c>
      <c r="E219" s="217"/>
      <c r="F219" s="877">
        <f>ROUND(D219*E219,2)</f>
        <v>0</v>
      </c>
    </row>
    <row r="220" spans="1:6" customFormat="1" ht="25.5">
      <c r="A220" s="759"/>
      <c r="B220" s="49" t="s">
        <v>904</v>
      </c>
      <c r="C220" s="36"/>
      <c r="D220" s="89"/>
      <c r="E220" s="217"/>
      <c r="F220" s="882"/>
    </row>
    <row r="221" spans="1:6" customFormat="1" ht="191.25">
      <c r="A221" s="759"/>
      <c r="B221" s="147" t="s">
        <v>3101</v>
      </c>
      <c r="C221" s="36"/>
      <c r="D221" s="89"/>
      <c r="E221" s="89"/>
      <c r="F221" s="879"/>
    </row>
    <row r="222" spans="1:6" customFormat="1" ht="178.5">
      <c r="A222" s="759"/>
      <c r="B222" s="49" t="s">
        <v>2877</v>
      </c>
      <c r="C222" s="36"/>
      <c r="D222" s="89"/>
      <c r="E222" s="89"/>
      <c r="F222" s="879"/>
    </row>
    <row r="223" spans="1:6" customFormat="1" ht="15">
      <c r="A223" s="759"/>
      <c r="B223" s="49"/>
      <c r="C223" s="36"/>
      <c r="D223" s="89"/>
      <c r="E223" s="217"/>
      <c r="F223" s="879"/>
    </row>
    <row r="224" spans="1:6" ht="102">
      <c r="A224" s="759" t="s">
        <v>53</v>
      </c>
      <c r="B224" s="147" t="s">
        <v>909</v>
      </c>
      <c r="C224" s="36" t="s">
        <v>36</v>
      </c>
      <c r="D224" s="89">
        <v>6</v>
      </c>
      <c r="E224" s="217"/>
      <c r="F224" s="877">
        <f>ROUND(D224*E224,2)</f>
        <v>0</v>
      </c>
    </row>
    <row r="225" spans="1:6" customFormat="1" ht="25.5">
      <c r="A225" s="759"/>
      <c r="B225" s="49" t="s">
        <v>904</v>
      </c>
      <c r="C225" s="36"/>
      <c r="D225" s="89"/>
      <c r="E225" s="217"/>
      <c r="F225" s="882"/>
    </row>
    <row r="226" spans="1:6" customFormat="1" ht="178.5">
      <c r="A226" s="759"/>
      <c r="B226" s="147" t="s">
        <v>3102</v>
      </c>
      <c r="C226" s="36"/>
      <c r="D226" s="89"/>
      <c r="E226" s="89"/>
      <c r="F226" s="879"/>
    </row>
    <row r="227" spans="1:6" customFormat="1" ht="204">
      <c r="A227" s="759"/>
      <c r="B227" s="49" t="s">
        <v>2878</v>
      </c>
      <c r="C227" s="36"/>
      <c r="D227" s="89"/>
      <c r="E227" s="89"/>
      <c r="F227" s="879"/>
    </row>
    <row r="228" spans="1:6" customFormat="1" ht="15">
      <c r="A228" s="759"/>
      <c r="B228" s="49"/>
      <c r="C228" s="36"/>
      <c r="D228" s="89"/>
      <c r="E228" s="217"/>
      <c r="F228" s="879"/>
    </row>
    <row r="229" spans="1:6" ht="102">
      <c r="A229" s="759" t="s">
        <v>62</v>
      </c>
      <c r="B229" s="147" t="s">
        <v>910</v>
      </c>
      <c r="C229" s="36" t="s">
        <v>36</v>
      </c>
      <c r="D229" s="89">
        <v>4</v>
      </c>
      <c r="E229" s="217"/>
      <c r="F229" s="877">
        <f>ROUND(D229*E229,2)</f>
        <v>0</v>
      </c>
    </row>
    <row r="230" spans="1:6" customFormat="1" ht="25.5">
      <c r="A230" s="759"/>
      <c r="B230" s="49" t="s">
        <v>904</v>
      </c>
      <c r="C230" s="36"/>
      <c r="D230" s="89"/>
      <c r="E230" s="217"/>
      <c r="F230" s="882"/>
    </row>
    <row r="231" spans="1:6" customFormat="1" ht="293.25">
      <c r="A231" s="759"/>
      <c r="B231" s="49" t="s">
        <v>3103</v>
      </c>
      <c r="C231" s="36"/>
      <c r="D231" s="89"/>
      <c r="E231" s="89"/>
      <c r="F231" s="879"/>
    </row>
    <row r="232" spans="1:6" customFormat="1" ht="15">
      <c r="A232" s="759"/>
      <c r="B232" s="49"/>
      <c r="C232" s="36"/>
      <c r="D232" s="89"/>
      <c r="E232" s="217"/>
      <c r="F232" s="879"/>
    </row>
    <row r="233" spans="1:6" ht="102">
      <c r="A233" s="759" t="s">
        <v>63</v>
      </c>
      <c r="B233" s="147" t="s">
        <v>911</v>
      </c>
      <c r="C233" s="36" t="s">
        <v>36</v>
      </c>
      <c r="D233" s="89">
        <v>30</v>
      </c>
      <c r="E233" s="217"/>
      <c r="F233" s="877">
        <f>ROUND(D233*E233,2)</f>
        <v>0</v>
      </c>
    </row>
    <row r="234" spans="1:6" customFormat="1" ht="25.5">
      <c r="A234" s="759"/>
      <c r="B234" s="49" t="s">
        <v>904</v>
      </c>
      <c r="C234" s="36"/>
      <c r="D234" s="89"/>
      <c r="E234" s="217"/>
      <c r="F234" s="882"/>
    </row>
    <row r="235" spans="1:6" customFormat="1" ht="293.25">
      <c r="A235" s="759"/>
      <c r="B235" s="49" t="s">
        <v>2879</v>
      </c>
      <c r="C235" s="36"/>
      <c r="D235" s="89"/>
      <c r="E235" s="89"/>
      <c r="F235" s="879"/>
    </row>
    <row r="236" spans="1:6" customFormat="1" ht="15">
      <c r="A236" s="759"/>
      <c r="B236" s="49"/>
      <c r="C236" s="36"/>
      <c r="D236" s="89"/>
      <c r="E236" s="217"/>
      <c r="F236" s="879"/>
    </row>
    <row r="237" spans="1:6" ht="114.75">
      <c r="A237" s="759" t="s">
        <v>68</v>
      </c>
      <c r="B237" s="147" t="s">
        <v>912</v>
      </c>
      <c r="C237" s="36" t="s">
        <v>36</v>
      </c>
      <c r="D237" s="89">
        <v>17</v>
      </c>
      <c r="E237" s="217"/>
      <c r="F237" s="877">
        <f>ROUND(D237*E237,2)</f>
        <v>0</v>
      </c>
    </row>
    <row r="238" spans="1:6" customFormat="1" ht="25.5">
      <c r="A238" s="759"/>
      <c r="B238" s="49" t="s">
        <v>904</v>
      </c>
      <c r="C238" s="36"/>
      <c r="D238" s="89"/>
      <c r="E238" s="217"/>
      <c r="F238" s="882"/>
    </row>
    <row r="239" spans="1:6" customFormat="1" ht="395.25">
      <c r="A239" s="759"/>
      <c r="B239" s="49" t="s">
        <v>3104</v>
      </c>
      <c r="C239" s="36"/>
      <c r="D239" s="89"/>
      <c r="E239" s="89"/>
      <c r="F239" s="879"/>
    </row>
    <row r="240" spans="1:6" customFormat="1" ht="15">
      <c r="A240" s="759"/>
      <c r="B240" s="49"/>
      <c r="C240" s="36"/>
      <c r="D240" s="89"/>
      <c r="E240" s="217"/>
      <c r="F240" s="879"/>
    </row>
    <row r="241" spans="1:6" ht="102">
      <c r="A241" s="759" t="s">
        <v>70</v>
      </c>
      <c r="B241" s="147" t="s">
        <v>913</v>
      </c>
      <c r="C241" s="36" t="s">
        <v>36</v>
      </c>
      <c r="D241" s="89">
        <v>1</v>
      </c>
      <c r="E241" s="217"/>
      <c r="F241" s="877">
        <f>ROUND(D241*E241,2)</f>
        <v>0</v>
      </c>
    </row>
    <row r="242" spans="1:6" customFormat="1" ht="25.5">
      <c r="A242" s="759"/>
      <c r="B242" s="49" t="s">
        <v>904</v>
      </c>
      <c r="C242" s="36"/>
      <c r="D242" s="89"/>
      <c r="E242" s="217"/>
      <c r="F242" s="882"/>
    </row>
    <row r="243" spans="1:6" customFormat="1" ht="344.25">
      <c r="A243" s="759"/>
      <c r="B243" s="49" t="s">
        <v>2880</v>
      </c>
      <c r="C243" s="36"/>
      <c r="D243" s="89"/>
      <c r="E243" s="89"/>
      <c r="F243" s="879"/>
    </row>
    <row r="244" spans="1:6" customFormat="1" ht="15">
      <c r="A244" s="759"/>
      <c r="B244" s="49"/>
      <c r="C244" s="36"/>
      <c r="D244" s="89"/>
      <c r="E244" s="217"/>
      <c r="F244" s="879"/>
    </row>
    <row r="245" spans="1:6" ht="89.25">
      <c r="A245" s="759" t="s">
        <v>72</v>
      </c>
      <c r="B245" s="147" t="s">
        <v>914</v>
      </c>
      <c r="C245" s="36" t="s">
        <v>36</v>
      </c>
      <c r="D245" s="89">
        <v>1</v>
      </c>
      <c r="E245" s="217"/>
      <c r="F245" s="877">
        <f>ROUND(D245*E245,2)</f>
        <v>0</v>
      </c>
    </row>
    <row r="246" spans="1:6" customFormat="1" ht="25.5">
      <c r="A246" s="759"/>
      <c r="B246" s="49" t="s">
        <v>904</v>
      </c>
      <c r="C246" s="36"/>
      <c r="D246" s="89"/>
      <c r="E246" s="217"/>
      <c r="F246" s="882"/>
    </row>
    <row r="247" spans="1:6" customFormat="1" ht="280.5">
      <c r="A247" s="759"/>
      <c r="B247" s="49" t="s">
        <v>2881</v>
      </c>
      <c r="C247" s="36"/>
      <c r="D247" s="89"/>
      <c r="E247" s="89"/>
      <c r="F247" s="879"/>
    </row>
    <row r="248" spans="1:6" customFormat="1" ht="15">
      <c r="A248" s="759"/>
      <c r="B248" s="49"/>
      <c r="C248" s="36"/>
      <c r="D248" s="89"/>
      <c r="E248" s="217"/>
      <c r="F248" s="879"/>
    </row>
    <row r="249" spans="1:6" ht="102">
      <c r="A249" s="759" t="s">
        <v>378</v>
      </c>
      <c r="B249" s="147" t="s">
        <v>2882</v>
      </c>
      <c r="C249" s="36" t="s">
        <v>36</v>
      </c>
      <c r="D249" s="89">
        <v>8</v>
      </c>
      <c r="E249" s="217"/>
      <c r="F249" s="877">
        <f>ROUND(D249*E249,2)</f>
        <v>0</v>
      </c>
    </row>
    <row r="250" spans="1:6" customFormat="1" ht="25.5">
      <c r="A250" s="759"/>
      <c r="B250" s="49" t="s">
        <v>904</v>
      </c>
      <c r="C250" s="36"/>
      <c r="D250" s="89"/>
      <c r="E250" s="217"/>
      <c r="F250" s="882"/>
    </row>
    <row r="251" spans="1:6" customFormat="1" ht="267.75">
      <c r="A251" s="759"/>
      <c r="B251" s="49" t="s">
        <v>2883</v>
      </c>
      <c r="C251" s="36"/>
      <c r="D251" s="89"/>
      <c r="E251" s="89"/>
      <c r="F251" s="879"/>
    </row>
    <row r="252" spans="1:6" customFormat="1" ht="15">
      <c r="A252" s="759"/>
      <c r="B252" s="49"/>
      <c r="C252" s="36"/>
      <c r="D252" s="89"/>
      <c r="E252" s="217"/>
      <c r="F252" s="879"/>
    </row>
    <row r="253" spans="1:6" ht="114.75">
      <c r="A253" s="759" t="s">
        <v>380</v>
      </c>
      <c r="B253" s="147" t="s">
        <v>915</v>
      </c>
      <c r="C253" s="36" t="s">
        <v>36</v>
      </c>
      <c r="D253" s="89">
        <v>53</v>
      </c>
      <c r="E253" s="217"/>
      <c r="F253" s="877">
        <f>ROUND(D253*E253,2)</f>
        <v>0</v>
      </c>
    </row>
    <row r="254" spans="1:6" customFormat="1" ht="25.5">
      <c r="A254" s="759"/>
      <c r="B254" s="49" t="s">
        <v>904</v>
      </c>
      <c r="C254" s="36"/>
      <c r="D254" s="89"/>
      <c r="E254" s="217"/>
      <c r="F254" s="882"/>
    </row>
    <row r="255" spans="1:6" customFormat="1" ht="331.5">
      <c r="A255" s="759"/>
      <c r="B255" s="49" t="s">
        <v>2884</v>
      </c>
      <c r="C255" s="36"/>
      <c r="D255" s="89"/>
      <c r="E255" s="89"/>
      <c r="F255" s="879"/>
    </row>
    <row r="256" spans="1:6" customFormat="1" ht="15">
      <c r="A256" s="759"/>
      <c r="B256" s="49"/>
      <c r="C256" s="36"/>
      <c r="D256" s="89"/>
      <c r="E256" s="217"/>
      <c r="F256" s="879"/>
    </row>
    <row r="257" spans="1:6" ht="114.75">
      <c r="A257" s="759" t="s">
        <v>412</v>
      </c>
      <c r="B257" s="147" t="s">
        <v>916</v>
      </c>
      <c r="C257" s="36" t="s">
        <v>36</v>
      </c>
      <c r="D257" s="89">
        <v>48</v>
      </c>
      <c r="E257" s="217"/>
      <c r="F257" s="877">
        <f>ROUND(D257*E257,2)</f>
        <v>0</v>
      </c>
    </row>
    <row r="258" spans="1:6" customFormat="1" ht="25.5">
      <c r="A258" s="759"/>
      <c r="B258" s="49" t="s">
        <v>904</v>
      </c>
      <c r="C258" s="36"/>
      <c r="D258" s="89"/>
      <c r="E258" s="217"/>
      <c r="F258" s="882"/>
    </row>
    <row r="259" spans="1:6" customFormat="1" ht="331.5">
      <c r="A259" s="759"/>
      <c r="B259" s="49" t="s">
        <v>2885</v>
      </c>
      <c r="C259" s="36"/>
      <c r="D259" s="89"/>
      <c r="E259" s="89"/>
      <c r="F259" s="879"/>
    </row>
    <row r="260" spans="1:6" customFormat="1" ht="15">
      <c r="A260" s="759"/>
      <c r="B260" s="49"/>
      <c r="C260" s="36"/>
      <c r="D260" s="89"/>
      <c r="E260" s="217"/>
      <c r="F260" s="879"/>
    </row>
    <row r="261" spans="1:6" ht="114.75">
      <c r="A261" s="759" t="s">
        <v>414</v>
      </c>
      <c r="B261" s="147" t="s">
        <v>917</v>
      </c>
      <c r="C261" s="36" t="s">
        <v>36</v>
      </c>
      <c r="D261" s="89">
        <v>4</v>
      </c>
      <c r="E261" s="217"/>
      <c r="F261" s="877">
        <f>ROUND(D261*E261,2)</f>
        <v>0</v>
      </c>
    </row>
    <row r="262" spans="1:6" customFormat="1" ht="25.5">
      <c r="A262" s="759"/>
      <c r="B262" s="49" t="s">
        <v>904</v>
      </c>
      <c r="C262" s="36"/>
      <c r="D262" s="89"/>
      <c r="E262" s="217"/>
      <c r="F262" s="882"/>
    </row>
    <row r="263" spans="1:6" customFormat="1" ht="331.5">
      <c r="A263" s="759"/>
      <c r="B263" s="49" t="s">
        <v>2886</v>
      </c>
      <c r="C263" s="36"/>
      <c r="D263" s="89"/>
      <c r="E263" s="89"/>
      <c r="F263" s="879"/>
    </row>
    <row r="264" spans="1:6" customFormat="1" ht="15">
      <c r="A264" s="759"/>
      <c r="B264" s="49"/>
      <c r="C264" s="36"/>
      <c r="D264" s="89"/>
      <c r="E264" s="217"/>
      <c r="F264" s="879"/>
    </row>
    <row r="265" spans="1:6" ht="127.5">
      <c r="A265" s="759" t="s">
        <v>416</v>
      </c>
      <c r="B265" s="147" t="s">
        <v>918</v>
      </c>
      <c r="C265" s="36" t="s">
        <v>36</v>
      </c>
      <c r="D265" s="89">
        <v>2</v>
      </c>
      <c r="E265" s="217"/>
      <c r="F265" s="877">
        <f>ROUND(D265*E265,2)</f>
        <v>0</v>
      </c>
    </row>
    <row r="266" spans="1:6" customFormat="1" ht="25.5">
      <c r="A266" s="759"/>
      <c r="B266" s="49" t="s">
        <v>904</v>
      </c>
      <c r="C266" s="36"/>
      <c r="D266" s="89"/>
      <c r="E266" s="217"/>
      <c r="F266" s="882"/>
    </row>
    <row r="267" spans="1:6" customFormat="1" ht="409.5">
      <c r="A267" s="759"/>
      <c r="B267" s="49" t="s">
        <v>2887</v>
      </c>
      <c r="C267" s="36"/>
      <c r="D267" s="89"/>
      <c r="E267" s="89"/>
      <c r="F267" s="879"/>
    </row>
    <row r="268" spans="1:6" customFormat="1" ht="15">
      <c r="A268" s="759"/>
      <c r="B268" s="49"/>
      <c r="C268" s="36"/>
      <c r="D268" s="89"/>
      <c r="E268" s="217"/>
      <c r="F268" s="879"/>
    </row>
    <row r="269" spans="1:6" ht="89.25">
      <c r="A269" s="759" t="s">
        <v>418</v>
      </c>
      <c r="B269" s="147" t="s">
        <v>919</v>
      </c>
      <c r="C269" s="36" t="s">
        <v>36</v>
      </c>
      <c r="D269" s="89">
        <v>4</v>
      </c>
      <c r="E269" s="217"/>
      <c r="F269" s="877">
        <f>ROUND(D269*E269,2)</f>
        <v>0</v>
      </c>
    </row>
    <row r="270" spans="1:6" customFormat="1" ht="25.5">
      <c r="A270" s="759"/>
      <c r="B270" s="49" t="s">
        <v>904</v>
      </c>
      <c r="C270" s="36"/>
      <c r="D270" s="89"/>
      <c r="E270" s="217"/>
      <c r="F270" s="882"/>
    </row>
    <row r="271" spans="1:6" customFormat="1" ht="318.75">
      <c r="A271" s="759"/>
      <c r="B271" s="49" t="s">
        <v>2888</v>
      </c>
      <c r="C271" s="36"/>
      <c r="D271" s="89"/>
      <c r="E271" s="89"/>
      <c r="F271" s="879"/>
    </row>
    <row r="272" spans="1:6" customFormat="1" ht="15">
      <c r="A272" s="759"/>
      <c r="B272" s="49"/>
      <c r="C272" s="36"/>
      <c r="D272" s="89"/>
      <c r="E272" s="217"/>
      <c r="F272" s="879"/>
    </row>
    <row r="273" spans="1:6" ht="102">
      <c r="A273" s="759" t="s">
        <v>787</v>
      </c>
      <c r="B273" s="147" t="s">
        <v>920</v>
      </c>
      <c r="C273" s="36" t="s">
        <v>36</v>
      </c>
      <c r="D273" s="89">
        <v>5</v>
      </c>
      <c r="E273" s="217"/>
      <c r="F273" s="877">
        <f>ROUND(D273*E273,2)</f>
        <v>0</v>
      </c>
    </row>
    <row r="274" spans="1:6" customFormat="1" ht="25.5">
      <c r="A274" s="759"/>
      <c r="B274" s="49" t="s">
        <v>904</v>
      </c>
      <c r="C274" s="36"/>
      <c r="D274" s="89"/>
      <c r="E274" s="217"/>
      <c r="F274" s="882"/>
    </row>
    <row r="275" spans="1:6" customFormat="1" ht="293.25">
      <c r="A275" s="759"/>
      <c r="B275" s="49" t="s">
        <v>2889</v>
      </c>
      <c r="C275" s="36"/>
      <c r="D275" s="89"/>
      <c r="E275" s="89"/>
      <c r="F275" s="879"/>
    </row>
    <row r="276" spans="1:6" customFormat="1" ht="15">
      <c r="A276" s="759"/>
      <c r="B276" s="49"/>
      <c r="C276" s="36"/>
      <c r="D276" s="89"/>
      <c r="E276" s="217"/>
      <c r="F276" s="879"/>
    </row>
    <row r="277" spans="1:6" ht="102">
      <c r="A277" s="759" t="s">
        <v>790</v>
      </c>
      <c r="B277" s="147" t="s">
        <v>922</v>
      </c>
      <c r="C277" s="36" t="s">
        <v>36</v>
      </c>
      <c r="D277" s="89">
        <v>4</v>
      </c>
      <c r="E277" s="217"/>
      <c r="F277" s="877">
        <f>ROUND(D277*E277,2)</f>
        <v>0</v>
      </c>
    </row>
    <row r="278" spans="1:6" customFormat="1" ht="25.5">
      <c r="A278" s="759"/>
      <c r="B278" s="49" t="s">
        <v>904</v>
      </c>
      <c r="C278" s="36"/>
      <c r="D278" s="89"/>
      <c r="E278" s="217"/>
      <c r="F278" s="882"/>
    </row>
    <row r="279" spans="1:6" customFormat="1" ht="293.25">
      <c r="A279" s="759"/>
      <c r="B279" s="147" t="s">
        <v>2890</v>
      </c>
      <c r="C279" s="36"/>
      <c r="D279" s="89"/>
      <c r="E279" s="89"/>
      <c r="F279" s="879"/>
    </row>
    <row r="280" spans="1:6" customFormat="1" ht="15">
      <c r="A280" s="759"/>
      <c r="B280" s="49"/>
      <c r="C280" s="36"/>
      <c r="D280" s="89"/>
      <c r="E280" s="217"/>
      <c r="F280" s="879"/>
    </row>
    <row r="281" spans="1:6" ht="102">
      <c r="A281" s="759" t="s">
        <v>921</v>
      </c>
      <c r="B281" s="147" t="s">
        <v>924</v>
      </c>
      <c r="C281" s="36" t="s">
        <v>36</v>
      </c>
      <c r="D281" s="89">
        <v>27</v>
      </c>
      <c r="E281" s="217"/>
      <c r="F281" s="877">
        <f>ROUND(D281*E281,2)</f>
        <v>0</v>
      </c>
    </row>
    <row r="282" spans="1:6" customFormat="1" ht="25.5">
      <c r="A282" s="759"/>
      <c r="B282" s="49" t="s">
        <v>904</v>
      </c>
      <c r="C282" s="36"/>
      <c r="D282" s="89"/>
      <c r="E282" s="217"/>
      <c r="F282" s="882"/>
    </row>
    <row r="283" spans="1:6" customFormat="1" ht="293.25">
      <c r="A283" s="759"/>
      <c r="B283" s="147" t="s">
        <v>2891</v>
      </c>
      <c r="C283" s="36"/>
      <c r="D283" s="89"/>
      <c r="E283" s="89"/>
      <c r="F283" s="879"/>
    </row>
    <row r="284" spans="1:6" customFormat="1" ht="15">
      <c r="A284" s="759"/>
      <c r="B284" s="49"/>
      <c r="C284" s="36"/>
      <c r="D284" s="89"/>
      <c r="E284" s="217"/>
      <c r="F284" s="879"/>
    </row>
    <row r="285" spans="1:6" ht="102">
      <c r="A285" s="759" t="s">
        <v>923</v>
      </c>
      <c r="B285" s="147" t="s">
        <v>926</v>
      </c>
      <c r="C285" s="36" t="s">
        <v>36</v>
      </c>
      <c r="D285" s="89">
        <v>8</v>
      </c>
      <c r="E285" s="217"/>
      <c r="F285" s="877">
        <f>ROUND(D285*E285,2)</f>
        <v>0</v>
      </c>
    </row>
    <row r="286" spans="1:6" customFormat="1" ht="25.5">
      <c r="A286" s="759"/>
      <c r="B286" s="49" t="s">
        <v>904</v>
      </c>
      <c r="C286" s="36"/>
      <c r="D286" s="89"/>
      <c r="E286" s="217"/>
      <c r="F286" s="882"/>
    </row>
    <row r="287" spans="1:6" customFormat="1" ht="306">
      <c r="A287" s="759"/>
      <c r="B287" s="147" t="s">
        <v>2892</v>
      </c>
      <c r="C287" s="36"/>
      <c r="D287" s="89"/>
      <c r="E287" s="89"/>
      <c r="F287" s="879"/>
    </row>
    <row r="288" spans="1:6" customFormat="1" ht="15">
      <c r="A288" s="759"/>
      <c r="B288" s="174"/>
      <c r="C288" s="36"/>
      <c r="D288" s="89"/>
      <c r="E288" s="89"/>
      <c r="F288" s="879"/>
    </row>
    <row r="289" spans="1:6" ht="114.75">
      <c r="A289" s="759" t="s">
        <v>925</v>
      </c>
      <c r="B289" s="147" t="s">
        <v>928</v>
      </c>
      <c r="C289" s="36" t="s">
        <v>36</v>
      </c>
      <c r="D289" s="89">
        <v>10</v>
      </c>
      <c r="E289" s="217"/>
      <c r="F289" s="877">
        <f>ROUND(D289*E289,2)</f>
        <v>0</v>
      </c>
    </row>
    <row r="290" spans="1:6" customFormat="1" ht="25.5">
      <c r="A290" s="759"/>
      <c r="B290" s="49" t="s">
        <v>904</v>
      </c>
      <c r="C290" s="36"/>
      <c r="D290" s="89"/>
      <c r="E290" s="217"/>
      <c r="F290" s="882"/>
    </row>
    <row r="291" spans="1:6" customFormat="1" ht="267.75">
      <c r="A291" s="759"/>
      <c r="B291" s="147" t="s">
        <v>2893</v>
      </c>
      <c r="C291" s="36"/>
      <c r="D291" s="89"/>
      <c r="E291" s="89"/>
      <c r="F291" s="879"/>
    </row>
    <row r="292" spans="1:6" customFormat="1" ht="15">
      <c r="A292" s="759"/>
      <c r="B292" s="49"/>
      <c r="C292" s="36"/>
      <c r="D292" s="89"/>
      <c r="E292" s="217"/>
      <c r="F292" s="879"/>
    </row>
    <row r="293" spans="1:6" ht="102">
      <c r="A293" s="759" t="s">
        <v>927</v>
      </c>
      <c r="B293" s="147" t="s">
        <v>2894</v>
      </c>
      <c r="C293" s="36" t="s">
        <v>36</v>
      </c>
      <c r="D293" s="89">
        <v>8</v>
      </c>
      <c r="E293" s="217"/>
      <c r="F293" s="877">
        <f>ROUND(D293*E293,2)</f>
        <v>0</v>
      </c>
    </row>
    <row r="294" spans="1:6" customFormat="1" ht="25.5">
      <c r="A294" s="759"/>
      <c r="B294" s="49" t="s">
        <v>904</v>
      </c>
      <c r="C294" s="36"/>
      <c r="D294" s="89"/>
      <c r="E294" s="217"/>
      <c r="F294" s="882"/>
    </row>
    <row r="295" spans="1:6" customFormat="1" ht="242.25">
      <c r="A295" s="759"/>
      <c r="B295" s="49" t="s">
        <v>2895</v>
      </c>
      <c r="C295" s="36"/>
      <c r="D295" s="89"/>
      <c r="E295" s="89"/>
      <c r="F295" s="879"/>
    </row>
    <row r="296" spans="1:6" customFormat="1" ht="15">
      <c r="A296" s="759"/>
      <c r="B296" s="49"/>
      <c r="C296" s="36"/>
      <c r="D296" s="89"/>
      <c r="E296" s="217"/>
      <c r="F296" s="879"/>
    </row>
    <row r="297" spans="1:6" ht="102">
      <c r="A297" s="759" t="s">
        <v>929</v>
      </c>
      <c r="B297" s="147" t="s">
        <v>931</v>
      </c>
      <c r="C297" s="36" t="s">
        <v>36</v>
      </c>
      <c r="D297" s="89">
        <v>7</v>
      </c>
      <c r="E297" s="217"/>
      <c r="F297" s="877">
        <f>ROUND(D297*E297,2)</f>
        <v>0</v>
      </c>
    </row>
    <row r="298" spans="1:6" customFormat="1" ht="25.5">
      <c r="A298" s="759"/>
      <c r="B298" s="49" t="s">
        <v>904</v>
      </c>
      <c r="C298" s="36"/>
      <c r="D298" s="89"/>
      <c r="E298" s="217"/>
      <c r="F298" s="882"/>
    </row>
    <row r="299" spans="1:6" customFormat="1" ht="293.25">
      <c r="A299" s="759"/>
      <c r="B299" s="49" t="s">
        <v>2896</v>
      </c>
      <c r="C299" s="36"/>
      <c r="D299" s="89"/>
      <c r="E299" s="89"/>
      <c r="F299" s="879"/>
    </row>
    <row r="300" spans="1:6" customFormat="1" ht="15">
      <c r="A300" s="759"/>
      <c r="B300" s="49"/>
      <c r="C300" s="36"/>
      <c r="D300" s="89"/>
      <c r="E300" s="217"/>
      <c r="F300" s="879"/>
    </row>
    <row r="301" spans="1:6" ht="102">
      <c r="A301" s="759" t="s">
        <v>930</v>
      </c>
      <c r="B301" s="147" t="s">
        <v>933</v>
      </c>
      <c r="C301" s="36" t="s">
        <v>36</v>
      </c>
      <c r="D301" s="89">
        <v>7</v>
      </c>
      <c r="E301" s="217"/>
      <c r="F301" s="877">
        <f>ROUND(D301*E301,2)</f>
        <v>0</v>
      </c>
    </row>
    <row r="302" spans="1:6" customFormat="1" ht="25.5">
      <c r="A302" s="759"/>
      <c r="B302" s="49" t="s">
        <v>904</v>
      </c>
      <c r="C302" s="36"/>
      <c r="D302" s="89"/>
      <c r="E302" s="217"/>
      <c r="F302" s="882"/>
    </row>
    <row r="303" spans="1:6" customFormat="1" ht="293.25">
      <c r="A303" s="759"/>
      <c r="B303" s="147" t="s">
        <v>2897</v>
      </c>
      <c r="C303" s="36"/>
      <c r="D303" s="89"/>
      <c r="E303" s="89"/>
      <c r="F303" s="879"/>
    </row>
    <row r="304" spans="1:6" customFormat="1" ht="15">
      <c r="A304" s="759"/>
      <c r="B304" s="49"/>
      <c r="C304" s="36"/>
      <c r="D304" s="89"/>
      <c r="E304" s="217"/>
      <c r="F304" s="879"/>
    </row>
    <row r="305" spans="1:6" ht="102">
      <c r="A305" s="759" t="s">
        <v>932</v>
      </c>
      <c r="B305" s="147" t="s">
        <v>935</v>
      </c>
      <c r="C305" s="36" t="s">
        <v>36</v>
      </c>
      <c r="D305" s="89">
        <v>4</v>
      </c>
      <c r="E305" s="217"/>
      <c r="F305" s="877">
        <f>ROUND(D305*E305,2)</f>
        <v>0</v>
      </c>
    </row>
    <row r="306" spans="1:6" customFormat="1" ht="25.5">
      <c r="A306" s="759"/>
      <c r="B306" s="49" t="s">
        <v>904</v>
      </c>
      <c r="C306" s="36"/>
      <c r="D306" s="89"/>
      <c r="E306" s="217"/>
      <c r="F306" s="882"/>
    </row>
    <row r="307" spans="1:6" customFormat="1" ht="293.25">
      <c r="A307" s="759"/>
      <c r="B307" s="147" t="s">
        <v>2898</v>
      </c>
      <c r="C307" s="36"/>
      <c r="D307" s="89"/>
      <c r="E307" s="89"/>
      <c r="F307" s="879"/>
    </row>
    <row r="308" spans="1:6" customFormat="1" ht="15">
      <c r="A308" s="759"/>
      <c r="B308" s="49"/>
      <c r="C308" s="36"/>
      <c r="D308" s="89"/>
      <c r="E308" s="217"/>
      <c r="F308" s="879"/>
    </row>
    <row r="309" spans="1:6" ht="127.5">
      <c r="A309" s="759" t="s">
        <v>934</v>
      </c>
      <c r="B309" s="147" t="s">
        <v>937</v>
      </c>
      <c r="C309" s="36" t="s">
        <v>36</v>
      </c>
      <c r="D309" s="89">
        <v>13</v>
      </c>
      <c r="E309" s="217"/>
      <c r="F309" s="877">
        <f>ROUND(D309*E309,2)</f>
        <v>0</v>
      </c>
    </row>
    <row r="310" spans="1:6" customFormat="1" ht="25.5">
      <c r="A310" s="759"/>
      <c r="B310" s="49" t="s">
        <v>904</v>
      </c>
      <c r="C310" s="36"/>
      <c r="D310" s="89"/>
      <c r="E310" s="217"/>
      <c r="F310" s="882"/>
    </row>
    <row r="311" spans="1:6" customFormat="1" ht="382.5">
      <c r="A311" s="759"/>
      <c r="B311" s="147" t="s">
        <v>2899</v>
      </c>
      <c r="C311" s="36"/>
      <c r="D311" s="89"/>
      <c r="E311" s="89"/>
      <c r="F311" s="879"/>
    </row>
    <row r="312" spans="1:6" customFormat="1" ht="15">
      <c r="A312" s="759"/>
      <c r="B312" s="49"/>
      <c r="C312" s="36"/>
      <c r="D312" s="89"/>
      <c r="E312" s="217"/>
      <c r="F312" s="879"/>
    </row>
    <row r="313" spans="1:6" ht="102">
      <c r="A313" s="759" t="s">
        <v>936</v>
      </c>
      <c r="B313" s="147" t="s">
        <v>2900</v>
      </c>
      <c r="C313" s="36" t="s">
        <v>36</v>
      </c>
      <c r="D313" s="89">
        <v>2</v>
      </c>
      <c r="E313" s="217"/>
      <c r="F313" s="877">
        <f>ROUND(D313*E313,2)</f>
        <v>0</v>
      </c>
    </row>
    <row r="314" spans="1:6" customFormat="1" ht="25.5">
      <c r="A314" s="759"/>
      <c r="B314" s="49" t="s">
        <v>904</v>
      </c>
      <c r="C314" s="36"/>
      <c r="D314" s="89"/>
      <c r="E314" s="217"/>
      <c r="F314" s="882"/>
    </row>
    <row r="315" spans="1:6" customFormat="1" ht="357">
      <c r="A315" s="759"/>
      <c r="B315" s="148" t="s">
        <v>2901</v>
      </c>
      <c r="C315" s="36"/>
      <c r="D315" s="89"/>
      <c r="E315" s="89"/>
      <c r="F315" s="879"/>
    </row>
    <row r="316" spans="1:6" customFormat="1" ht="165.75">
      <c r="A316" s="759"/>
      <c r="B316" s="148" t="s">
        <v>2902</v>
      </c>
      <c r="C316" s="36"/>
      <c r="D316" s="89"/>
      <c r="E316" s="89"/>
      <c r="F316" s="879"/>
    </row>
    <row r="317" spans="1:6" customFormat="1" ht="15">
      <c r="A317" s="759"/>
      <c r="B317" s="49"/>
      <c r="C317" s="36"/>
      <c r="D317" s="89"/>
      <c r="E317" s="217"/>
      <c r="F317" s="879"/>
    </row>
    <row r="318" spans="1:6" ht="102">
      <c r="A318" s="759" t="s">
        <v>938</v>
      </c>
      <c r="B318" s="147" t="s">
        <v>943</v>
      </c>
      <c r="C318" s="36" t="s">
        <v>36</v>
      </c>
      <c r="D318" s="89">
        <v>46</v>
      </c>
      <c r="E318" s="217"/>
      <c r="F318" s="877">
        <f>ROUND(D318*E318,2)</f>
        <v>0</v>
      </c>
    </row>
    <row r="319" spans="1:6" customFormat="1" ht="25.5">
      <c r="A319" s="759"/>
      <c r="B319" s="49" t="s">
        <v>904</v>
      </c>
      <c r="C319" s="36"/>
      <c r="D319" s="89"/>
      <c r="E319" s="217"/>
      <c r="F319" s="882"/>
    </row>
    <row r="320" spans="1:6" customFormat="1" ht="242.25">
      <c r="A320" s="759"/>
      <c r="B320" s="49" t="s">
        <v>2903</v>
      </c>
      <c r="C320" s="36"/>
      <c r="D320" s="89"/>
      <c r="E320" s="89"/>
      <c r="F320" s="879"/>
    </row>
    <row r="321" spans="1:6" customFormat="1" ht="15">
      <c r="A321" s="759"/>
      <c r="B321" s="49"/>
      <c r="C321" s="36"/>
      <c r="D321" s="89"/>
      <c r="E321" s="217"/>
      <c r="F321" s="879"/>
    </row>
    <row r="322" spans="1:6" ht="102">
      <c r="A322" s="759" t="s">
        <v>939</v>
      </c>
      <c r="B322" s="147" t="s">
        <v>945</v>
      </c>
      <c r="C322" s="36" t="s">
        <v>36</v>
      </c>
      <c r="D322" s="89">
        <v>39</v>
      </c>
      <c r="E322" s="217"/>
      <c r="F322" s="877">
        <f>ROUND(D322*E322,2)</f>
        <v>0</v>
      </c>
    </row>
    <row r="323" spans="1:6" customFormat="1" ht="25.5">
      <c r="A323" s="759"/>
      <c r="B323" s="49" t="s">
        <v>904</v>
      </c>
      <c r="C323" s="36"/>
      <c r="D323" s="89"/>
      <c r="E323" s="217"/>
      <c r="F323" s="882"/>
    </row>
    <row r="324" spans="1:6" customFormat="1" ht="306">
      <c r="A324" s="759"/>
      <c r="B324" s="49" t="s">
        <v>3105</v>
      </c>
      <c r="C324" s="36"/>
      <c r="D324" s="89"/>
      <c r="E324" s="89"/>
      <c r="F324" s="879"/>
    </row>
    <row r="325" spans="1:6" customFormat="1" ht="15">
      <c r="A325" s="759"/>
      <c r="B325" s="49"/>
      <c r="C325" s="36"/>
      <c r="D325" s="89"/>
      <c r="E325" s="217"/>
      <c r="F325" s="879"/>
    </row>
    <row r="326" spans="1:6" ht="102">
      <c r="A326" s="759" t="s">
        <v>940</v>
      </c>
      <c r="B326" s="147" t="s">
        <v>947</v>
      </c>
      <c r="C326" s="36" t="s">
        <v>36</v>
      </c>
      <c r="D326" s="89">
        <v>6</v>
      </c>
      <c r="E326" s="217"/>
      <c r="F326" s="877">
        <f>ROUND(D326*E326,2)</f>
        <v>0</v>
      </c>
    </row>
    <row r="327" spans="1:6" customFormat="1" ht="25.5">
      <c r="A327" s="759"/>
      <c r="B327" s="49" t="s">
        <v>904</v>
      </c>
      <c r="C327" s="36"/>
      <c r="D327" s="89"/>
      <c r="E327" s="217"/>
      <c r="F327" s="882"/>
    </row>
    <row r="328" spans="1:6" customFormat="1" ht="127.5" customHeight="1">
      <c r="A328" s="759"/>
      <c r="B328" s="49" t="s">
        <v>2904</v>
      </c>
      <c r="C328" s="36"/>
      <c r="D328" s="89"/>
      <c r="E328" s="89"/>
      <c r="F328" s="879"/>
    </row>
    <row r="329" spans="1:6" customFormat="1" ht="15">
      <c r="A329" s="759"/>
      <c r="B329" s="49"/>
      <c r="C329" s="36"/>
      <c r="D329" s="89"/>
      <c r="E329" s="217"/>
      <c r="F329" s="879"/>
    </row>
    <row r="330" spans="1:6" ht="102">
      <c r="A330" s="759" t="s">
        <v>941</v>
      </c>
      <c r="B330" s="147" t="s">
        <v>949</v>
      </c>
      <c r="C330" s="36" t="s">
        <v>36</v>
      </c>
      <c r="D330" s="89">
        <v>22</v>
      </c>
      <c r="E330" s="217"/>
      <c r="F330" s="877">
        <f>ROUND(D330*E330,2)</f>
        <v>0</v>
      </c>
    </row>
    <row r="331" spans="1:6" customFormat="1" ht="25.5">
      <c r="A331" s="759"/>
      <c r="B331" s="49" t="s">
        <v>904</v>
      </c>
      <c r="C331" s="36"/>
      <c r="D331" s="89"/>
      <c r="E331" s="217"/>
      <c r="F331" s="882"/>
    </row>
    <row r="332" spans="1:6" customFormat="1" ht="306">
      <c r="A332" s="759"/>
      <c r="B332" s="49" t="s">
        <v>3106</v>
      </c>
      <c r="C332" s="36"/>
      <c r="D332" s="89"/>
      <c r="E332" s="89"/>
      <c r="F332" s="879"/>
    </row>
    <row r="333" spans="1:6" customFormat="1" ht="15">
      <c r="A333" s="759"/>
      <c r="B333" s="49"/>
      <c r="C333" s="36"/>
      <c r="D333" s="89"/>
      <c r="E333" s="217"/>
      <c r="F333" s="879"/>
    </row>
    <row r="334" spans="1:6" ht="102">
      <c r="A334" s="759" t="s">
        <v>942</v>
      </c>
      <c r="B334" s="147" t="s">
        <v>951</v>
      </c>
      <c r="C334" s="36" t="s">
        <v>36</v>
      </c>
      <c r="D334" s="89">
        <v>24</v>
      </c>
      <c r="E334" s="217"/>
      <c r="F334" s="877">
        <f>ROUND(D334*E334,2)</f>
        <v>0</v>
      </c>
    </row>
    <row r="335" spans="1:6" customFormat="1" ht="25.5">
      <c r="A335" s="759"/>
      <c r="B335" s="49" t="s">
        <v>904</v>
      </c>
      <c r="C335" s="36"/>
      <c r="D335" s="89"/>
      <c r="E335" s="217"/>
      <c r="F335" s="882"/>
    </row>
    <row r="336" spans="1:6" customFormat="1" ht="280.5">
      <c r="A336" s="759"/>
      <c r="B336" s="49" t="s">
        <v>2905</v>
      </c>
      <c r="C336" s="36"/>
      <c r="D336" s="89"/>
      <c r="E336" s="89"/>
      <c r="F336" s="879"/>
    </row>
    <row r="337" spans="1:6" customFormat="1" ht="15">
      <c r="A337" s="759"/>
      <c r="B337" s="49"/>
      <c r="C337" s="36"/>
      <c r="D337" s="89"/>
      <c r="E337" s="217"/>
      <c r="F337" s="879"/>
    </row>
    <row r="338" spans="1:6" ht="102">
      <c r="A338" s="759" t="s">
        <v>944</v>
      </c>
      <c r="B338" s="147" t="s">
        <v>953</v>
      </c>
      <c r="C338" s="36" t="s">
        <v>36</v>
      </c>
      <c r="D338" s="89">
        <v>1</v>
      </c>
      <c r="E338" s="217"/>
      <c r="F338" s="877">
        <f>ROUND(D338*E338,2)</f>
        <v>0</v>
      </c>
    </row>
    <row r="339" spans="1:6" customFormat="1" ht="25.5">
      <c r="A339" s="759"/>
      <c r="B339" s="49" t="s">
        <v>904</v>
      </c>
      <c r="C339" s="36"/>
      <c r="D339" s="89"/>
      <c r="E339" s="217"/>
      <c r="F339" s="882"/>
    </row>
    <row r="340" spans="1:6" customFormat="1" ht="280.5">
      <c r="A340" s="759"/>
      <c r="B340" s="147" t="s">
        <v>2906</v>
      </c>
      <c r="C340" s="36"/>
      <c r="D340" s="89"/>
      <c r="E340" s="89"/>
      <c r="F340" s="879"/>
    </row>
    <row r="341" spans="1:6" customFormat="1" ht="15">
      <c r="A341" s="759"/>
      <c r="B341" s="49"/>
      <c r="C341" s="36"/>
      <c r="D341" s="89"/>
      <c r="E341" s="217"/>
      <c r="F341" s="879"/>
    </row>
    <row r="342" spans="1:6" ht="102">
      <c r="A342" s="759" t="s">
        <v>946</v>
      </c>
      <c r="B342" s="147" t="s">
        <v>955</v>
      </c>
      <c r="C342" s="36" t="s">
        <v>36</v>
      </c>
      <c r="D342" s="89">
        <v>10</v>
      </c>
      <c r="E342" s="217"/>
      <c r="F342" s="877">
        <f>ROUND(D342*E342,2)</f>
        <v>0</v>
      </c>
    </row>
    <row r="343" spans="1:6" customFormat="1" ht="25.5">
      <c r="A343" s="759"/>
      <c r="B343" s="49" t="s">
        <v>904</v>
      </c>
      <c r="C343" s="36"/>
      <c r="D343" s="89"/>
      <c r="E343" s="217"/>
      <c r="F343" s="882"/>
    </row>
    <row r="344" spans="1:6" customFormat="1" ht="280.5">
      <c r="A344" s="759"/>
      <c r="B344" s="147" t="s">
        <v>2907</v>
      </c>
      <c r="C344" s="36"/>
      <c r="D344" s="89"/>
      <c r="E344" s="89"/>
      <c r="F344" s="879"/>
    </row>
    <row r="345" spans="1:6" customFormat="1" ht="15">
      <c r="A345" s="759"/>
      <c r="B345" s="49"/>
      <c r="C345" s="36"/>
      <c r="D345" s="89"/>
      <c r="E345" s="217"/>
      <c r="F345" s="879"/>
    </row>
    <row r="346" spans="1:6" ht="89.25">
      <c r="A346" s="759" t="s">
        <v>948</v>
      </c>
      <c r="B346" s="147" t="s">
        <v>957</v>
      </c>
      <c r="C346" s="36" t="s">
        <v>36</v>
      </c>
      <c r="D346" s="89">
        <v>1</v>
      </c>
      <c r="E346" s="217"/>
      <c r="F346" s="877">
        <f>ROUND(D346*E346,2)</f>
        <v>0</v>
      </c>
    </row>
    <row r="347" spans="1:6" customFormat="1" ht="25.5">
      <c r="A347" s="759"/>
      <c r="B347" s="49" t="s">
        <v>904</v>
      </c>
      <c r="C347" s="36"/>
      <c r="D347" s="89"/>
      <c r="E347" s="217"/>
      <c r="F347" s="882"/>
    </row>
    <row r="348" spans="1:6" customFormat="1" ht="178.5">
      <c r="A348" s="759"/>
      <c r="B348" s="147" t="s">
        <v>2908</v>
      </c>
      <c r="C348" s="36"/>
      <c r="D348" s="89"/>
      <c r="E348" s="89"/>
      <c r="F348" s="879"/>
    </row>
    <row r="349" spans="1:6" customFormat="1" ht="15">
      <c r="A349" s="759"/>
      <c r="B349" s="49"/>
      <c r="C349" s="36"/>
      <c r="D349" s="89"/>
      <c r="E349" s="217"/>
      <c r="F349" s="879"/>
    </row>
    <row r="350" spans="1:6" ht="89.25">
      <c r="A350" s="759" t="s">
        <v>950</v>
      </c>
      <c r="B350" s="147" t="s">
        <v>959</v>
      </c>
      <c r="C350" s="36" t="s">
        <v>36</v>
      </c>
      <c r="D350" s="89">
        <v>1</v>
      </c>
      <c r="E350" s="217"/>
      <c r="F350" s="877">
        <f>ROUND(D350*E350,2)</f>
        <v>0</v>
      </c>
    </row>
    <row r="351" spans="1:6" customFormat="1" ht="25.5">
      <c r="A351" s="759"/>
      <c r="B351" s="49" t="s">
        <v>904</v>
      </c>
      <c r="C351" s="36"/>
      <c r="D351" s="89"/>
      <c r="E351" s="217"/>
      <c r="F351" s="882"/>
    </row>
    <row r="352" spans="1:6" customFormat="1" ht="178.5">
      <c r="A352" s="759"/>
      <c r="B352" s="147" t="s">
        <v>2909</v>
      </c>
      <c r="C352" s="36"/>
      <c r="D352" s="89"/>
      <c r="E352" s="89"/>
      <c r="F352" s="879"/>
    </row>
    <row r="353" spans="1:6" customFormat="1" ht="15">
      <c r="A353" s="759"/>
      <c r="B353" s="49"/>
      <c r="C353" s="36"/>
      <c r="D353" s="89"/>
      <c r="E353" s="217"/>
      <c r="F353" s="879"/>
    </row>
    <row r="354" spans="1:6" ht="89.25">
      <c r="A354" s="759" t="s">
        <v>952</v>
      </c>
      <c r="B354" s="147" t="s">
        <v>961</v>
      </c>
      <c r="C354" s="36" t="s">
        <v>36</v>
      </c>
      <c r="D354" s="89">
        <v>1</v>
      </c>
      <c r="E354" s="217"/>
      <c r="F354" s="877">
        <f>ROUND(D354*E354,2)</f>
        <v>0</v>
      </c>
    </row>
    <row r="355" spans="1:6" customFormat="1" ht="25.5">
      <c r="A355" s="759"/>
      <c r="B355" s="49" t="s">
        <v>904</v>
      </c>
      <c r="C355" s="36"/>
      <c r="D355" s="89"/>
      <c r="E355" s="217"/>
      <c r="F355" s="882"/>
    </row>
    <row r="356" spans="1:6" customFormat="1" ht="178.5">
      <c r="A356" s="759"/>
      <c r="B356" s="147" t="s">
        <v>2910</v>
      </c>
      <c r="C356" s="36"/>
      <c r="D356" s="89"/>
      <c r="E356" s="89"/>
      <c r="F356" s="879"/>
    </row>
    <row r="357" spans="1:6" customFormat="1" ht="15">
      <c r="A357" s="759"/>
      <c r="B357" s="49"/>
      <c r="C357" s="36"/>
      <c r="D357" s="89"/>
      <c r="E357" s="217"/>
      <c r="F357" s="879"/>
    </row>
    <row r="358" spans="1:6" ht="89.25">
      <c r="A358" s="759" t="s">
        <v>954</v>
      </c>
      <c r="B358" s="147" t="s">
        <v>963</v>
      </c>
      <c r="C358" s="36" t="s">
        <v>36</v>
      </c>
      <c r="D358" s="89">
        <v>1</v>
      </c>
      <c r="E358" s="217"/>
      <c r="F358" s="877">
        <f>ROUND(D358*E358,2)</f>
        <v>0</v>
      </c>
    </row>
    <row r="359" spans="1:6" customFormat="1" ht="25.5">
      <c r="A359" s="759"/>
      <c r="B359" s="49" t="s">
        <v>904</v>
      </c>
      <c r="C359" s="36"/>
      <c r="D359" s="89"/>
      <c r="E359" s="217"/>
      <c r="F359" s="882"/>
    </row>
    <row r="360" spans="1:6" customFormat="1" ht="178.5">
      <c r="A360" s="759"/>
      <c r="B360" s="147" t="s">
        <v>2911</v>
      </c>
      <c r="C360" s="36"/>
      <c r="D360" s="89"/>
      <c r="E360" s="89"/>
      <c r="F360" s="879"/>
    </row>
    <row r="361" spans="1:6" customFormat="1" ht="15">
      <c r="A361" s="759"/>
      <c r="B361" s="33"/>
      <c r="C361" s="36"/>
      <c r="D361" s="89"/>
      <c r="E361" s="217"/>
      <c r="F361" s="879"/>
    </row>
    <row r="362" spans="1:6" ht="102">
      <c r="A362" s="759" t="s">
        <v>956</v>
      </c>
      <c r="B362" s="147" t="s">
        <v>966</v>
      </c>
      <c r="C362" s="36" t="s">
        <v>36</v>
      </c>
      <c r="D362" s="89">
        <v>2</v>
      </c>
      <c r="E362" s="217"/>
      <c r="F362" s="877">
        <f>ROUND(D362*E362,2)</f>
        <v>0</v>
      </c>
    </row>
    <row r="363" spans="1:6" customFormat="1" ht="25.5">
      <c r="A363" s="759"/>
      <c r="B363" s="49" t="s">
        <v>904</v>
      </c>
      <c r="C363" s="36"/>
      <c r="D363" s="89"/>
      <c r="E363" s="217"/>
      <c r="F363" s="882"/>
    </row>
    <row r="364" spans="1:6" customFormat="1" ht="204">
      <c r="A364" s="759"/>
      <c r="B364" s="147" t="s">
        <v>2912</v>
      </c>
      <c r="C364" s="36"/>
      <c r="D364" s="89"/>
      <c r="E364" s="89"/>
      <c r="F364" s="879"/>
    </row>
    <row r="365" spans="1:6" customFormat="1" ht="15">
      <c r="A365" s="759"/>
      <c r="B365" s="49"/>
      <c r="C365" s="36"/>
      <c r="D365" s="89"/>
      <c r="E365" s="217"/>
      <c r="F365" s="879"/>
    </row>
    <row r="366" spans="1:6" ht="102">
      <c r="A366" s="759" t="s">
        <v>958</v>
      </c>
      <c r="B366" s="147" t="s">
        <v>2913</v>
      </c>
      <c r="C366" s="36" t="s">
        <v>36</v>
      </c>
      <c r="D366" s="89">
        <v>1</v>
      </c>
      <c r="E366" s="217"/>
      <c r="F366" s="877">
        <f>ROUND(D366*E366,2)</f>
        <v>0</v>
      </c>
    </row>
    <row r="367" spans="1:6" customFormat="1" ht="25.5">
      <c r="A367" s="759"/>
      <c r="B367" s="49" t="s">
        <v>904</v>
      </c>
      <c r="C367" s="36"/>
      <c r="D367" s="89"/>
      <c r="E367" s="217"/>
      <c r="F367" s="882"/>
    </row>
    <row r="368" spans="1:6" customFormat="1" ht="204">
      <c r="A368" s="759"/>
      <c r="B368" s="147" t="s">
        <v>2914</v>
      </c>
      <c r="C368" s="36"/>
      <c r="D368" s="89"/>
      <c r="E368" s="89"/>
      <c r="F368" s="879"/>
    </row>
    <row r="369" spans="1:6" customFormat="1" ht="15">
      <c r="A369" s="759"/>
      <c r="B369" s="49"/>
      <c r="C369" s="36"/>
      <c r="D369" s="89"/>
      <c r="E369" s="217"/>
      <c r="F369" s="879"/>
    </row>
    <row r="370" spans="1:6" ht="102">
      <c r="A370" s="759" t="s">
        <v>960</v>
      </c>
      <c r="B370" s="147" t="s">
        <v>2915</v>
      </c>
      <c r="C370" s="36" t="s">
        <v>36</v>
      </c>
      <c r="D370" s="89">
        <v>1</v>
      </c>
      <c r="E370" s="217"/>
      <c r="F370" s="877">
        <f>ROUND(D370*E370,2)</f>
        <v>0</v>
      </c>
    </row>
    <row r="371" spans="1:6" customFormat="1" ht="25.5">
      <c r="A371" s="759"/>
      <c r="B371" s="49" t="s">
        <v>904</v>
      </c>
      <c r="C371" s="36"/>
      <c r="D371" s="89"/>
      <c r="E371" s="217"/>
      <c r="F371" s="882"/>
    </row>
    <row r="372" spans="1:6" customFormat="1" ht="204">
      <c r="A372" s="759"/>
      <c r="B372" s="147" t="s">
        <v>2916</v>
      </c>
      <c r="C372" s="36"/>
      <c r="D372" s="89"/>
      <c r="E372" s="89"/>
      <c r="F372" s="879"/>
    </row>
    <row r="373" spans="1:6" customFormat="1" ht="15">
      <c r="A373" s="759"/>
      <c r="B373" s="49"/>
      <c r="C373" s="36"/>
      <c r="D373" s="89"/>
      <c r="E373" s="217"/>
      <c r="F373" s="879"/>
    </row>
    <row r="374" spans="1:6" ht="102">
      <c r="A374" s="759" t="s">
        <v>962</v>
      </c>
      <c r="B374" s="147" t="s">
        <v>2917</v>
      </c>
      <c r="C374" s="36" t="s">
        <v>36</v>
      </c>
      <c r="D374" s="89">
        <v>1</v>
      </c>
      <c r="E374" s="217"/>
      <c r="F374" s="877">
        <f>ROUND(D374*E374,2)</f>
        <v>0</v>
      </c>
    </row>
    <row r="375" spans="1:6" customFormat="1" ht="25.5">
      <c r="A375" s="759"/>
      <c r="B375" s="49" t="s">
        <v>904</v>
      </c>
      <c r="C375" s="36"/>
      <c r="D375" s="89"/>
      <c r="E375" s="217"/>
      <c r="F375" s="882"/>
    </row>
    <row r="376" spans="1:6" customFormat="1" ht="204">
      <c r="A376" s="759"/>
      <c r="B376" s="147" t="s">
        <v>2918</v>
      </c>
      <c r="C376" s="36"/>
      <c r="D376" s="89"/>
      <c r="E376" s="89"/>
      <c r="F376" s="879"/>
    </row>
    <row r="377" spans="1:6" customFormat="1" ht="15">
      <c r="A377" s="759"/>
      <c r="B377" s="49"/>
      <c r="C377" s="36"/>
      <c r="D377" s="89"/>
      <c r="E377" s="217"/>
      <c r="F377" s="879"/>
    </row>
    <row r="378" spans="1:6" ht="102">
      <c r="A378" s="759" t="s">
        <v>964</v>
      </c>
      <c r="B378" s="147" t="s">
        <v>2919</v>
      </c>
      <c r="C378" s="36" t="s">
        <v>36</v>
      </c>
      <c r="D378" s="89">
        <v>1</v>
      </c>
      <c r="E378" s="217"/>
      <c r="F378" s="877">
        <f>ROUND(D378*E378,2)</f>
        <v>0</v>
      </c>
    </row>
    <row r="379" spans="1:6" customFormat="1" ht="25.5">
      <c r="A379" s="759"/>
      <c r="B379" s="49" t="s">
        <v>904</v>
      </c>
      <c r="C379" s="36"/>
      <c r="D379" s="89"/>
      <c r="E379" s="217"/>
      <c r="F379" s="882"/>
    </row>
    <row r="380" spans="1:6" customFormat="1" ht="204">
      <c r="A380" s="759"/>
      <c r="B380" s="49" t="s">
        <v>2920</v>
      </c>
      <c r="C380" s="36"/>
      <c r="D380" s="89"/>
      <c r="E380" s="89"/>
      <c r="F380" s="879"/>
    </row>
    <row r="381" spans="1:6" customFormat="1" ht="15">
      <c r="A381" s="759"/>
      <c r="B381" s="49"/>
      <c r="C381" s="36"/>
      <c r="D381" s="89"/>
      <c r="E381" s="217"/>
      <c r="F381" s="879"/>
    </row>
    <row r="382" spans="1:6" ht="102">
      <c r="A382" s="759" t="s">
        <v>965</v>
      </c>
      <c r="B382" s="147" t="s">
        <v>2921</v>
      </c>
      <c r="C382" s="36" t="s">
        <v>36</v>
      </c>
      <c r="D382" s="89">
        <v>1</v>
      </c>
      <c r="E382" s="217"/>
      <c r="F382" s="877">
        <f>ROUND(D382*E382,2)</f>
        <v>0</v>
      </c>
    </row>
    <row r="383" spans="1:6" customFormat="1" ht="25.5">
      <c r="A383" s="759"/>
      <c r="B383" s="49" t="s">
        <v>904</v>
      </c>
      <c r="C383" s="36"/>
      <c r="D383" s="89"/>
      <c r="E383" s="217"/>
      <c r="F383" s="882"/>
    </row>
    <row r="384" spans="1:6" customFormat="1" ht="204">
      <c r="A384" s="759"/>
      <c r="B384" s="49" t="s">
        <v>2922</v>
      </c>
      <c r="C384" s="36"/>
      <c r="D384" s="89"/>
      <c r="E384" s="89"/>
      <c r="F384" s="879"/>
    </row>
    <row r="385" spans="1:6" customFormat="1" ht="15">
      <c r="A385" s="760"/>
      <c r="B385" s="149"/>
      <c r="C385" s="194"/>
      <c r="D385" s="218"/>
      <c r="E385" s="218"/>
      <c r="F385" s="883"/>
    </row>
    <row r="386" spans="1:6" ht="25.5">
      <c r="A386" s="761"/>
      <c r="B386" s="150" t="s">
        <v>972</v>
      </c>
      <c r="C386" s="605"/>
      <c r="D386" s="613"/>
      <c r="E386" s="613"/>
      <c r="F386" s="881">
        <f>SUM(F203:F385)</f>
        <v>0</v>
      </c>
    </row>
    <row r="387" spans="1:6" customFormat="1" ht="15">
      <c r="A387" s="786"/>
      <c r="B387" s="39"/>
      <c r="C387" s="229"/>
      <c r="D387" s="239"/>
      <c r="E387" s="239"/>
      <c r="F387" s="855"/>
    </row>
    <row r="388" spans="1:6" customFormat="1" ht="25.5">
      <c r="A388" s="754" t="s">
        <v>35</v>
      </c>
      <c r="B388" s="150" t="s">
        <v>973</v>
      </c>
      <c r="C388" s="139"/>
      <c r="D388" s="96"/>
      <c r="E388" s="96"/>
      <c r="F388" s="878"/>
    </row>
    <row r="389" spans="1:6" customFormat="1" ht="15">
      <c r="A389" s="762"/>
      <c r="B389" s="146"/>
      <c r="C389" s="36"/>
      <c r="D389" s="89"/>
      <c r="E389" s="89"/>
      <c r="F389" s="879"/>
    </row>
    <row r="390" spans="1:6" customFormat="1" ht="15">
      <c r="A390" s="763"/>
      <c r="B390" s="743" t="s">
        <v>83</v>
      </c>
      <c r="C390" s="732"/>
      <c r="D390" s="733"/>
      <c r="E390" s="89"/>
      <c r="F390" s="879"/>
    </row>
    <row r="391" spans="1:6" customFormat="1" ht="25.5">
      <c r="A391" s="763"/>
      <c r="B391" s="744" t="s">
        <v>974</v>
      </c>
      <c r="C391" s="732"/>
      <c r="D391" s="733"/>
      <c r="E391" s="89"/>
      <c r="F391" s="879"/>
    </row>
    <row r="392" spans="1:6" customFormat="1" ht="15">
      <c r="A392" s="763"/>
      <c r="B392" s="745"/>
      <c r="C392" s="732"/>
      <c r="D392" s="733"/>
      <c r="E392" s="89"/>
      <c r="F392" s="879"/>
    </row>
    <row r="393" spans="1:6" customFormat="1" ht="15">
      <c r="A393" s="764" t="s">
        <v>25</v>
      </c>
      <c r="B393" s="744" t="s">
        <v>975</v>
      </c>
      <c r="C393" s="732"/>
      <c r="D393" s="733"/>
      <c r="E393" s="89"/>
      <c r="F393" s="879"/>
    </row>
    <row r="394" spans="1:6" customFormat="1" ht="25.5">
      <c r="A394" s="763"/>
      <c r="B394" s="744" t="s">
        <v>976</v>
      </c>
      <c r="C394" s="732"/>
      <c r="D394" s="733"/>
      <c r="E394" s="89"/>
      <c r="F394" s="879"/>
    </row>
    <row r="395" spans="1:6">
      <c r="A395" s="763"/>
      <c r="B395" s="743" t="s">
        <v>2989</v>
      </c>
      <c r="C395" s="734" t="s">
        <v>291</v>
      </c>
      <c r="D395" s="735">
        <v>70</v>
      </c>
      <c r="E395" s="89"/>
      <c r="F395" s="877">
        <f>ROUND(D395*E395,2)</f>
        <v>0</v>
      </c>
    </row>
    <row r="396" spans="1:6">
      <c r="A396" s="763"/>
      <c r="B396" s="744" t="s">
        <v>977</v>
      </c>
      <c r="C396" s="734" t="s">
        <v>291</v>
      </c>
      <c r="D396" s="735">
        <v>60</v>
      </c>
      <c r="E396" s="89"/>
      <c r="F396" s="877">
        <f t="shared" ref="F396:F398" si="0">ROUND(D396*E396,2)</f>
        <v>0</v>
      </c>
    </row>
    <row r="397" spans="1:6">
      <c r="A397" s="763"/>
      <c r="B397" s="744" t="s">
        <v>978</v>
      </c>
      <c r="C397" s="734" t="s">
        <v>291</v>
      </c>
      <c r="D397" s="735">
        <v>60</v>
      </c>
      <c r="E397" s="89"/>
      <c r="F397" s="877">
        <f t="shared" si="0"/>
        <v>0</v>
      </c>
    </row>
    <row r="398" spans="1:6">
      <c r="A398" s="763"/>
      <c r="B398" s="744" t="s">
        <v>979</v>
      </c>
      <c r="C398" s="734" t="s">
        <v>291</v>
      </c>
      <c r="D398" s="735">
        <v>60</v>
      </c>
      <c r="E398" s="89"/>
      <c r="F398" s="877">
        <f t="shared" si="0"/>
        <v>0</v>
      </c>
    </row>
    <row r="399" spans="1:6" customFormat="1" ht="15">
      <c r="A399" s="765"/>
      <c r="B399" s="49"/>
      <c r="C399" s="152"/>
      <c r="D399" s="89"/>
      <c r="E399" s="89"/>
      <c r="F399" s="879"/>
    </row>
    <row r="400" spans="1:6" customFormat="1" ht="38.25">
      <c r="A400" s="755" t="s">
        <v>30</v>
      </c>
      <c r="B400" s="151" t="s">
        <v>980</v>
      </c>
      <c r="C400" s="195"/>
      <c r="D400" s="211"/>
      <c r="E400" s="211"/>
      <c r="F400" s="884"/>
    </row>
    <row r="401" spans="1:6" ht="15">
      <c r="A401" s="755"/>
      <c r="B401" s="151" t="s">
        <v>981</v>
      </c>
      <c r="C401" s="152" t="s">
        <v>291</v>
      </c>
      <c r="D401" s="153">
        <v>40</v>
      </c>
      <c r="E401" s="89"/>
      <c r="F401" s="877">
        <f t="shared" ref="F401:F411" si="1">ROUND(D401*E401,2)</f>
        <v>0</v>
      </c>
    </row>
    <row r="402" spans="1:6" ht="15">
      <c r="A402" s="755"/>
      <c r="B402" s="151" t="s">
        <v>982</v>
      </c>
      <c r="C402" s="152" t="s">
        <v>291</v>
      </c>
      <c r="D402" s="153">
        <v>40</v>
      </c>
      <c r="E402" s="89"/>
      <c r="F402" s="877">
        <f t="shared" si="1"/>
        <v>0</v>
      </c>
    </row>
    <row r="403" spans="1:6" ht="15">
      <c r="A403" s="755"/>
      <c r="B403" s="151" t="s">
        <v>983</v>
      </c>
      <c r="C403" s="152" t="s">
        <v>291</v>
      </c>
      <c r="D403" s="153">
        <v>28</v>
      </c>
      <c r="E403" s="89"/>
      <c r="F403" s="877">
        <f t="shared" si="1"/>
        <v>0</v>
      </c>
    </row>
    <row r="404" spans="1:6" ht="15">
      <c r="A404" s="755"/>
      <c r="B404" s="151" t="s">
        <v>984</v>
      </c>
      <c r="C404" s="152" t="s">
        <v>291</v>
      </c>
      <c r="D404" s="153">
        <v>20</v>
      </c>
      <c r="E404" s="89"/>
      <c r="F404" s="877">
        <f t="shared" si="1"/>
        <v>0</v>
      </c>
    </row>
    <row r="405" spans="1:6" ht="15">
      <c r="A405" s="755"/>
      <c r="B405" s="151" t="s">
        <v>985</v>
      </c>
      <c r="C405" s="152" t="s">
        <v>291</v>
      </c>
      <c r="D405" s="153">
        <v>55</v>
      </c>
      <c r="E405" s="89"/>
      <c r="F405" s="877">
        <f t="shared" si="1"/>
        <v>0</v>
      </c>
    </row>
    <row r="406" spans="1:6" ht="15">
      <c r="A406" s="755"/>
      <c r="B406" s="151" t="s">
        <v>986</v>
      </c>
      <c r="C406" s="152" t="s">
        <v>291</v>
      </c>
      <c r="D406" s="153">
        <v>570</v>
      </c>
      <c r="E406" s="89"/>
      <c r="F406" s="877">
        <f t="shared" si="1"/>
        <v>0</v>
      </c>
    </row>
    <row r="407" spans="1:6" ht="15">
      <c r="A407" s="755"/>
      <c r="B407" s="49" t="s">
        <v>987</v>
      </c>
      <c r="C407" s="152" t="s">
        <v>291</v>
      </c>
      <c r="D407" s="153">
        <v>35</v>
      </c>
      <c r="E407" s="89"/>
      <c r="F407" s="877">
        <f t="shared" si="1"/>
        <v>0</v>
      </c>
    </row>
    <row r="408" spans="1:6" ht="15">
      <c r="A408" s="755"/>
      <c r="B408" s="49" t="s">
        <v>988</v>
      </c>
      <c r="C408" s="152" t="s">
        <v>291</v>
      </c>
      <c r="D408" s="153">
        <v>230</v>
      </c>
      <c r="E408" s="89"/>
      <c r="F408" s="877">
        <f t="shared" si="1"/>
        <v>0</v>
      </c>
    </row>
    <row r="409" spans="1:6" ht="15">
      <c r="A409" s="755"/>
      <c r="B409" s="151" t="s">
        <v>989</v>
      </c>
      <c r="C409" s="152" t="s">
        <v>291</v>
      </c>
      <c r="D409" s="153">
        <v>35</v>
      </c>
      <c r="E409" s="89"/>
      <c r="F409" s="877">
        <f t="shared" si="1"/>
        <v>0</v>
      </c>
    </row>
    <row r="410" spans="1:6" ht="15">
      <c r="A410" s="765"/>
      <c r="B410" s="49" t="s">
        <v>990</v>
      </c>
      <c r="C410" s="36" t="s">
        <v>291</v>
      </c>
      <c r="D410" s="89">
        <v>150</v>
      </c>
      <c r="E410" s="89"/>
      <c r="F410" s="877">
        <f t="shared" si="1"/>
        <v>0</v>
      </c>
    </row>
    <row r="411" spans="1:6" ht="15">
      <c r="A411" s="765"/>
      <c r="B411" s="49" t="s">
        <v>991</v>
      </c>
      <c r="C411" s="36" t="s">
        <v>291</v>
      </c>
      <c r="D411" s="89">
        <v>250</v>
      </c>
      <c r="E411" s="89"/>
      <c r="F411" s="877">
        <f t="shared" si="1"/>
        <v>0</v>
      </c>
    </row>
    <row r="412" spans="1:6" customFormat="1" ht="15">
      <c r="A412" s="765"/>
      <c r="B412" s="49"/>
      <c r="C412" s="36"/>
      <c r="D412" s="89"/>
      <c r="E412" s="89"/>
      <c r="F412" s="879"/>
    </row>
    <row r="413" spans="1:6" customFormat="1" ht="25.5">
      <c r="A413" s="755" t="s">
        <v>35</v>
      </c>
      <c r="B413" s="151" t="s">
        <v>992</v>
      </c>
      <c r="C413" s="195"/>
      <c r="D413" s="211"/>
      <c r="E413" s="211"/>
      <c r="F413" s="884"/>
    </row>
    <row r="414" spans="1:6" ht="15">
      <c r="A414" s="765"/>
      <c r="B414" s="49" t="s">
        <v>991</v>
      </c>
      <c r="C414" s="36" t="s">
        <v>291</v>
      </c>
      <c r="D414" s="89">
        <v>500</v>
      </c>
      <c r="E414" s="89"/>
      <c r="F414" s="877">
        <f>ROUND(D414*E414,2)</f>
        <v>0</v>
      </c>
    </row>
    <row r="415" spans="1:6" customFormat="1" ht="15">
      <c r="A415" s="765"/>
      <c r="B415" s="49"/>
      <c r="C415" s="36"/>
      <c r="D415" s="89"/>
      <c r="E415" s="89"/>
      <c r="F415" s="879"/>
    </row>
    <row r="416" spans="1:6" customFormat="1" ht="38.25">
      <c r="A416" s="755" t="s">
        <v>48</v>
      </c>
      <c r="B416" s="49" t="s">
        <v>993</v>
      </c>
      <c r="C416" s="36"/>
      <c r="D416" s="89"/>
      <c r="E416" s="89"/>
      <c r="F416" s="879"/>
    </row>
    <row r="417" spans="1:6" ht="15">
      <c r="A417" s="765"/>
      <c r="B417" s="49" t="s">
        <v>994</v>
      </c>
      <c r="C417" s="36" t="s">
        <v>291</v>
      </c>
      <c r="D417" s="89">
        <v>90</v>
      </c>
      <c r="E417" s="89"/>
      <c r="F417" s="877">
        <f t="shared" ref="F417:F422" si="2">ROUND(D417*E417,2)</f>
        <v>0</v>
      </c>
    </row>
    <row r="418" spans="1:6" ht="15">
      <c r="A418" s="765"/>
      <c r="B418" s="49" t="s">
        <v>995</v>
      </c>
      <c r="C418" s="36" t="s">
        <v>291</v>
      </c>
      <c r="D418" s="89">
        <v>250</v>
      </c>
      <c r="E418" s="89"/>
      <c r="F418" s="877">
        <f t="shared" si="2"/>
        <v>0</v>
      </c>
    </row>
    <row r="419" spans="1:6" ht="15">
      <c r="A419" s="765"/>
      <c r="B419" s="49" t="s">
        <v>996</v>
      </c>
      <c r="C419" s="36" t="s">
        <v>291</v>
      </c>
      <c r="D419" s="89">
        <v>4400</v>
      </c>
      <c r="E419" s="89"/>
      <c r="F419" s="877">
        <f t="shared" si="2"/>
        <v>0</v>
      </c>
    </row>
    <row r="420" spans="1:6" ht="15">
      <c r="A420" s="765"/>
      <c r="B420" s="49" t="s">
        <v>997</v>
      </c>
      <c r="C420" s="36" t="s">
        <v>291</v>
      </c>
      <c r="D420" s="89">
        <v>200</v>
      </c>
      <c r="E420" s="89"/>
      <c r="F420" s="877">
        <f t="shared" si="2"/>
        <v>0</v>
      </c>
    </row>
    <row r="421" spans="1:6" ht="15">
      <c r="A421" s="765"/>
      <c r="B421" s="49" t="s">
        <v>998</v>
      </c>
      <c r="C421" s="36" t="s">
        <v>291</v>
      </c>
      <c r="D421" s="89">
        <v>230</v>
      </c>
      <c r="E421" s="89"/>
      <c r="F421" s="877">
        <f t="shared" si="2"/>
        <v>0</v>
      </c>
    </row>
    <row r="422" spans="1:6" ht="15">
      <c r="A422" s="765"/>
      <c r="B422" s="49" t="s">
        <v>999</v>
      </c>
      <c r="C422" s="36" t="s">
        <v>291</v>
      </c>
      <c r="D422" s="89">
        <v>4650</v>
      </c>
      <c r="E422" s="89"/>
      <c r="F422" s="877">
        <f t="shared" si="2"/>
        <v>0</v>
      </c>
    </row>
    <row r="423" spans="1:6" customFormat="1" ht="15">
      <c r="A423" s="765"/>
      <c r="B423" s="49"/>
      <c r="C423" s="36"/>
      <c r="D423" s="89"/>
      <c r="E423" s="89"/>
      <c r="F423" s="879"/>
    </row>
    <row r="424" spans="1:6" customFormat="1" ht="25.5">
      <c r="A424" s="755" t="s">
        <v>50</v>
      </c>
      <c r="B424" s="49" t="s">
        <v>1000</v>
      </c>
      <c r="C424" s="36"/>
      <c r="D424" s="89"/>
      <c r="E424" s="89"/>
      <c r="F424" s="879"/>
    </row>
    <row r="425" spans="1:6" ht="15">
      <c r="A425" s="755"/>
      <c r="B425" s="151" t="s">
        <v>1001</v>
      </c>
      <c r="C425" s="152" t="s">
        <v>291</v>
      </c>
      <c r="D425" s="153">
        <v>25</v>
      </c>
      <c r="E425" s="89"/>
      <c r="F425" s="877">
        <f>ROUND(D425*E425,2)</f>
        <v>0</v>
      </c>
    </row>
    <row r="426" spans="1:6" customFormat="1" ht="15">
      <c r="A426" s="765"/>
      <c r="B426" s="49"/>
      <c r="C426" s="36"/>
      <c r="D426" s="89"/>
      <c r="E426" s="89"/>
      <c r="F426" s="879"/>
    </row>
    <row r="427" spans="1:6" ht="40.5">
      <c r="A427" s="760" t="s">
        <v>53</v>
      </c>
      <c r="B427" s="33" t="s">
        <v>1002</v>
      </c>
      <c r="C427" s="194" t="s">
        <v>291</v>
      </c>
      <c r="D427" s="218">
        <v>850</v>
      </c>
      <c r="E427" s="218"/>
      <c r="F427" s="877">
        <f>ROUND(D427*E427,2)</f>
        <v>0</v>
      </c>
    </row>
    <row r="428" spans="1:6" customFormat="1" ht="15">
      <c r="A428" s="760"/>
      <c r="B428" s="33"/>
      <c r="C428" s="194"/>
      <c r="D428" s="218"/>
      <c r="E428" s="218"/>
      <c r="F428" s="883"/>
    </row>
    <row r="429" spans="1:6" customFormat="1" ht="38.25">
      <c r="A429" s="755" t="s">
        <v>62</v>
      </c>
      <c r="B429" s="49" t="s">
        <v>1003</v>
      </c>
      <c r="C429" s="36"/>
      <c r="D429" s="89"/>
      <c r="E429" s="89"/>
      <c r="F429" s="879"/>
    </row>
    <row r="430" spans="1:6" ht="15">
      <c r="A430" s="755"/>
      <c r="B430" s="49" t="s">
        <v>1004</v>
      </c>
      <c r="C430" s="36" t="s">
        <v>291</v>
      </c>
      <c r="D430" s="89">
        <v>60</v>
      </c>
      <c r="E430" s="89"/>
      <c r="F430" s="877">
        <f t="shared" ref="F430:F432" si="3">ROUND(D430*E430,2)</f>
        <v>0</v>
      </c>
    </row>
    <row r="431" spans="1:6" ht="15">
      <c r="A431" s="755"/>
      <c r="B431" s="49" t="s">
        <v>1005</v>
      </c>
      <c r="C431" s="36" t="s">
        <v>291</v>
      </c>
      <c r="D431" s="89">
        <v>20</v>
      </c>
      <c r="E431" s="89"/>
      <c r="F431" s="877">
        <f t="shared" si="3"/>
        <v>0</v>
      </c>
    </row>
    <row r="432" spans="1:6" ht="27.75">
      <c r="A432" s="765"/>
      <c r="B432" s="49" t="s">
        <v>1006</v>
      </c>
      <c r="C432" s="36" t="s">
        <v>291</v>
      </c>
      <c r="D432" s="89">
        <v>25</v>
      </c>
      <c r="E432" s="89"/>
      <c r="F432" s="877">
        <f t="shared" si="3"/>
        <v>0</v>
      </c>
    </row>
    <row r="433" spans="1:6" customFormat="1" ht="15">
      <c r="A433" s="755"/>
      <c r="B433" s="151"/>
      <c r="C433" s="152"/>
      <c r="D433" s="153"/>
      <c r="E433" s="153"/>
      <c r="F433" s="879"/>
    </row>
    <row r="434" spans="1:6" customFormat="1" ht="63.75">
      <c r="A434" s="755" t="s">
        <v>63</v>
      </c>
      <c r="B434" s="151" t="s">
        <v>1007</v>
      </c>
      <c r="C434" s="195"/>
      <c r="D434" s="211"/>
      <c r="E434" s="211"/>
      <c r="F434" s="884"/>
    </row>
    <row r="435" spans="1:6">
      <c r="A435" s="765"/>
      <c r="B435" s="49" t="s">
        <v>1008</v>
      </c>
      <c r="C435" s="36" t="s">
        <v>291</v>
      </c>
      <c r="D435" s="89">
        <v>9500</v>
      </c>
      <c r="E435" s="89"/>
      <c r="F435" s="877">
        <f t="shared" ref="F435:F437" si="4">ROUND(D435*E435,2)</f>
        <v>0</v>
      </c>
    </row>
    <row r="436" spans="1:6">
      <c r="A436" s="765"/>
      <c r="B436" s="49" t="s">
        <v>1009</v>
      </c>
      <c r="C436" s="36" t="s">
        <v>291</v>
      </c>
      <c r="D436" s="89">
        <v>515</v>
      </c>
      <c r="E436" s="89"/>
      <c r="F436" s="877">
        <f t="shared" si="4"/>
        <v>0</v>
      </c>
    </row>
    <row r="437" spans="1:6">
      <c r="A437" s="765"/>
      <c r="B437" s="49" t="s">
        <v>1010</v>
      </c>
      <c r="C437" s="36" t="s">
        <v>291</v>
      </c>
      <c r="D437" s="89">
        <v>280</v>
      </c>
      <c r="E437" s="89"/>
      <c r="F437" s="877">
        <f t="shared" si="4"/>
        <v>0</v>
      </c>
    </row>
    <row r="438" spans="1:6" customFormat="1" ht="15">
      <c r="A438" s="765"/>
      <c r="B438" s="49"/>
      <c r="C438" s="36"/>
      <c r="D438" s="89"/>
      <c r="E438" s="89"/>
      <c r="F438" s="879"/>
    </row>
    <row r="439" spans="1:6" customFormat="1" ht="63.75">
      <c r="A439" s="755" t="s">
        <v>68</v>
      </c>
      <c r="B439" s="151" t="s">
        <v>1011</v>
      </c>
      <c r="C439" s="195"/>
      <c r="D439" s="211"/>
      <c r="E439" s="211"/>
      <c r="F439" s="884"/>
    </row>
    <row r="440" spans="1:6">
      <c r="A440" s="765"/>
      <c r="B440" s="49" t="s">
        <v>1012</v>
      </c>
      <c r="C440" s="36" t="s">
        <v>291</v>
      </c>
      <c r="D440" s="89">
        <v>36</v>
      </c>
      <c r="E440" s="89"/>
      <c r="F440" s="877">
        <f t="shared" ref="F440:F441" si="5">ROUND(D440*E440,2)</f>
        <v>0</v>
      </c>
    </row>
    <row r="441" spans="1:6">
      <c r="A441" s="765"/>
      <c r="B441" s="49" t="s">
        <v>1013</v>
      </c>
      <c r="C441" s="36" t="s">
        <v>291</v>
      </c>
      <c r="D441" s="89">
        <v>18</v>
      </c>
      <c r="E441" s="89"/>
      <c r="F441" s="877">
        <f t="shared" si="5"/>
        <v>0</v>
      </c>
    </row>
    <row r="442" spans="1:6" customFormat="1" ht="15">
      <c r="A442" s="755"/>
      <c r="B442" s="49"/>
      <c r="C442" s="36"/>
      <c r="D442" s="89"/>
      <c r="E442" s="89"/>
      <c r="F442" s="879"/>
    </row>
    <row r="443" spans="1:6" ht="63.75">
      <c r="A443" s="755" t="s">
        <v>70</v>
      </c>
      <c r="B443" s="175" t="s">
        <v>1014</v>
      </c>
      <c r="C443" s="171" t="s">
        <v>197</v>
      </c>
      <c r="D443" s="223">
        <v>40</v>
      </c>
      <c r="E443" s="89"/>
      <c r="F443" s="877">
        <f>ROUND(D443*E443,2)</f>
        <v>0</v>
      </c>
    </row>
    <row r="444" spans="1:6" customFormat="1" ht="15">
      <c r="A444" s="755"/>
      <c r="B444" s="151"/>
      <c r="C444" s="152"/>
      <c r="D444" s="153"/>
      <c r="E444" s="89"/>
      <c r="F444" s="879"/>
    </row>
    <row r="445" spans="1:6" ht="25.5">
      <c r="A445" s="755" t="s">
        <v>72</v>
      </c>
      <c r="B445" s="49" t="s">
        <v>1015</v>
      </c>
      <c r="C445" s="36" t="s">
        <v>1016</v>
      </c>
      <c r="D445" s="89">
        <v>1</v>
      </c>
      <c r="E445" s="89"/>
      <c r="F445" s="877">
        <f>ROUND(D445*E445,2)</f>
        <v>0</v>
      </c>
    </row>
    <row r="446" spans="1:6" customFormat="1" ht="15">
      <c r="A446" s="755"/>
      <c r="B446" s="49" t="s">
        <v>1017</v>
      </c>
      <c r="C446" s="36"/>
      <c r="D446" s="89"/>
      <c r="E446" s="89"/>
      <c r="F446" s="879"/>
    </row>
    <row r="447" spans="1:6" customFormat="1" ht="15">
      <c r="A447" s="755"/>
      <c r="B447" s="49"/>
      <c r="C447" s="36"/>
      <c r="D447" s="89"/>
      <c r="E447" s="89"/>
      <c r="F447" s="879"/>
    </row>
    <row r="448" spans="1:6" ht="25.5">
      <c r="A448" s="766"/>
      <c r="B448" s="150" t="s">
        <v>1018</v>
      </c>
      <c r="C448" s="128"/>
      <c r="D448" s="96"/>
      <c r="E448" s="105"/>
      <c r="F448" s="877">
        <f>ROUND(D448*E448,2)</f>
        <v>0</v>
      </c>
    </row>
    <row r="449" spans="1:6" customFormat="1" ht="15">
      <c r="A449" s="786"/>
      <c r="B449" s="39"/>
      <c r="C449" s="229"/>
      <c r="D449" s="239"/>
      <c r="E449" s="239"/>
      <c r="F449" s="855"/>
    </row>
    <row r="450" spans="1:6" customFormat="1" ht="15">
      <c r="A450" s="754" t="s">
        <v>48</v>
      </c>
      <c r="B450" s="150" t="s">
        <v>1019</v>
      </c>
      <c r="C450" s="139"/>
      <c r="D450" s="96"/>
      <c r="E450" s="96"/>
      <c r="F450" s="878"/>
    </row>
    <row r="451" spans="1:6" customFormat="1" ht="15">
      <c r="A451" s="762"/>
      <c r="B451" s="146"/>
      <c r="C451" s="36"/>
      <c r="D451" s="89"/>
      <c r="E451" s="89"/>
      <c r="F451" s="879"/>
    </row>
    <row r="452" spans="1:6" ht="51">
      <c r="A452" s="767">
        <v>1</v>
      </c>
      <c r="B452" s="33" t="s">
        <v>1020</v>
      </c>
      <c r="C452" s="56" t="s">
        <v>71</v>
      </c>
      <c r="D452" s="57">
        <v>12</v>
      </c>
      <c r="E452" s="57"/>
      <c r="F452" s="877">
        <f>ROUND(D452*E452,2)</f>
        <v>0</v>
      </c>
    </row>
    <row r="453" spans="1:6" customFormat="1" ht="15">
      <c r="A453" s="767"/>
      <c r="B453" s="33"/>
      <c r="C453" s="56"/>
      <c r="D453" s="57"/>
      <c r="E453" s="57"/>
      <c r="F453" s="882"/>
    </row>
    <row r="454" spans="1:6" ht="51">
      <c r="A454" s="767">
        <v>2</v>
      </c>
      <c r="B454" s="33" t="s">
        <v>1021</v>
      </c>
      <c r="C454" s="56" t="s">
        <v>71</v>
      </c>
      <c r="D454" s="57">
        <v>21</v>
      </c>
      <c r="E454" s="57"/>
      <c r="F454" s="877">
        <f>ROUND(D454*E454,2)</f>
        <v>0</v>
      </c>
    </row>
    <row r="455" spans="1:6" customFormat="1" ht="15">
      <c r="A455" s="767"/>
      <c r="B455" s="33"/>
      <c r="C455" s="56"/>
      <c r="D455" s="57"/>
      <c r="E455" s="57"/>
      <c r="F455" s="882"/>
    </row>
    <row r="456" spans="1:6" ht="51">
      <c r="A456" s="767" t="s">
        <v>35</v>
      </c>
      <c r="B456" s="33" t="s">
        <v>1022</v>
      </c>
      <c r="C456" s="56" t="s">
        <v>71</v>
      </c>
      <c r="D456" s="57">
        <v>3</v>
      </c>
      <c r="E456" s="57"/>
      <c r="F456" s="877">
        <f>ROUND(D456*E456,2)</f>
        <v>0</v>
      </c>
    </row>
    <row r="457" spans="1:6" customFormat="1" ht="15">
      <c r="A457" s="767"/>
      <c r="B457" s="33"/>
      <c r="C457" s="56"/>
      <c r="D457" s="57"/>
      <c r="E457" s="57"/>
      <c r="F457" s="882"/>
    </row>
    <row r="458" spans="1:6" ht="51">
      <c r="A458" s="767" t="s">
        <v>48</v>
      </c>
      <c r="B458" s="33" t="s">
        <v>1023</v>
      </c>
      <c r="C458" s="56" t="s">
        <v>71</v>
      </c>
      <c r="D458" s="57">
        <v>18</v>
      </c>
      <c r="E458" s="57"/>
      <c r="F458" s="877">
        <f>ROUND(D458*E458,2)</f>
        <v>0</v>
      </c>
    </row>
    <row r="459" spans="1:6" customFormat="1" ht="15">
      <c r="A459" s="767"/>
      <c r="B459" s="33"/>
      <c r="C459" s="56"/>
      <c r="D459" s="57"/>
      <c r="E459" s="57"/>
      <c r="F459" s="882"/>
    </row>
    <row r="460" spans="1:6" ht="51">
      <c r="A460" s="767" t="s">
        <v>50</v>
      </c>
      <c r="B460" s="33" t="s">
        <v>1024</v>
      </c>
      <c r="C460" s="56" t="s">
        <v>71</v>
      </c>
      <c r="D460" s="57">
        <v>18</v>
      </c>
      <c r="E460" s="57"/>
      <c r="F460" s="877">
        <f>ROUND(D460*E460,2)</f>
        <v>0</v>
      </c>
    </row>
    <row r="461" spans="1:6" customFormat="1" ht="15">
      <c r="A461" s="767"/>
      <c r="B461" s="33"/>
      <c r="C461" s="56"/>
      <c r="D461" s="57"/>
      <c r="E461" s="57"/>
      <c r="F461" s="882"/>
    </row>
    <row r="462" spans="1:6" ht="51">
      <c r="A462" s="767" t="s">
        <v>53</v>
      </c>
      <c r="B462" s="33" t="s">
        <v>1025</v>
      </c>
      <c r="C462" s="56" t="s">
        <v>71</v>
      </c>
      <c r="D462" s="57">
        <v>14</v>
      </c>
      <c r="E462" s="57"/>
      <c r="F462" s="877">
        <f>ROUND(D462*E462,2)</f>
        <v>0</v>
      </c>
    </row>
    <row r="463" spans="1:6" customFormat="1" ht="15">
      <c r="A463" s="767"/>
      <c r="B463" s="33"/>
      <c r="C463" s="56"/>
      <c r="D463" s="57"/>
      <c r="E463" s="57"/>
      <c r="F463" s="882"/>
    </row>
    <row r="464" spans="1:6" ht="51">
      <c r="A464" s="767" t="s">
        <v>62</v>
      </c>
      <c r="B464" s="33" t="s">
        <v>1026</v>
      </c>
      <c r="C464" s="56" t="s">
        <v>71</v>
      </c>
      <c r="D464" s="57">
        <v>2</v>
      </c>
      <c r="E464" s="57"/>
      <c r="F464" s="877">
        <f>ROUND(D464*E464,2)</f>
        <v>0</v>
      </c>
    </row>
    <row r="465" spans="1:6" customFormat="1" ht="15">
      <c r="A465" s="767"/>
      <c r="B465" s="33"/>
      <c r="C465" s="56"/>
      <c r="D465" s="57"/>
      <c r="E465" s="57"/>
      <c r="F465" s="882"/>
    </row>
    <row r="466" spans="1:6" ht="51">
      <c r="A466" s="767" t="s">
        <v>63</v>
      </c>
      <c r="B466" s="33" t="s">
        <v>1027</v>
      </c>
      <c r="C466" s="56" t="s">
        <v>71</v>
      </c>
      <c r="D466" s="57">
        <v>1</v>
      </c>
      <c r="E466" s="57"/>
      <c r="F466" s="877">
        <f>ROUND(D466*E466,2)</f>
        <v>0</v>
      </c>
    </row>
    <row r="467" spans="1:6" customFormat="1" ht="15">
      <c r="A467" s="767"/>
      <c r="B467" s="33"/>
      <c r="C467" s="56"/>
      <c r="D467" s="57"/>
      <c r="E467" s="57"/>
      <c r="F467" s="882"/>
    </row>
    <row r="468" spans="1:6" ht="51">
      <c r="A468" s="767" t="s">
        <v>68</v>
      </c>
      <c r="B468" s="33" t="s">
        <v>1028</v>
      </c>
      <c r="C468" s="56" t="s">
        <v>71</v>
      </c>
      <c r="D468" s="57">
        <v>2</v>
      </c>
      <c r="E468" s="57"/>
      <c r="F468" s="877">
        <f>ROUND(D468*E468,2)</f>
        <v>0</v>
      </c>
    </row>
    <row r="469" spans="1:6" customFormat="1" ht="15">
      <c r="A469" s="767"/>
      <c r="B469" s="33"/>
      <c r="C469" s="56"/>
      <c r="D469" s="57"/>
      <c r="E469" s="57"/>
      <c r="F469" s="882"/>
    </row>
    <row r="470" spans="1:6" ht="51">
      <c r="A470" s="767" t="s">
        <v>70</v>
      </c>
      <c r="B470" s="33" t="s">
        <v>1029</v>
      </c>
      <c r="C470" s="56" t="s">
        <v>71</v>
      </c>
      <c r="D470" s="57">
        <v>2</v>
      </c>
      <c r="E470" s="57"/>
      <c r="F470" s="877">
        <f>ROUND(D470*E470,2)</f>
        <v>0</v>
      </c>
    </row>
    <row r="471" spans="1:6" customFormat="1" ht="15">
      <c r="A471" s="767"/>
      <c r="B471" s="33"/>
      <c r="C471" s="56"/>
      <c r="D471" s="57"/>
      <c r="E471" s="57"/>
      <c r="F471" s="882"/>
    </row>
    <row r="472" spans="1:6" ht="63.75">
      <c r="A472" s="767" t="s">
        <v>72</v>
      </c>
      <c r="B472" s="33" t="s">
        <v>1030</v>
      </c>
      <c r="C472" s="56" t="s">
        <v>71</v>
      </c>
      <c r="D472" s="57">
        <v>3</v>
      </c>
      <c r="E472" s="57"/>
      <c r="F472" s="877">
        <f>ROUND(D472*E472,2)</f>
        <v>0</v>
      </c>
    </row>
    <row r="473" spans="1:6" customFormat="1" ht="15">
      <c r="A473" s="767"/>
      <c r="B473" s="33"/>
      <c r="C473" s="56"/>
      <c r="D473" s="57"/>
      <c r="E473" s="57"/>
      <c r="F473" s="882"/>
    </row>
    <row r="474" spans="1:6" ht="63.75">
      <c r="A474" s="767" t="s">
        <v>378</v>
      </c>
      <c r="B474" s="33" t="s">
        <v>1031</v>
      </c>
      <c r="C474" s="56" t="s">
        <v>71</v>
      </c>
      <c r="D474" s="57">
        <v>1</v>
      </c>
      <c r="E474" s="57"/>
      <c r="F474" s="877">
        <f>ROUND(D474*E474,2)</f>
        <v>0</v>
      </c>
    </row>
    <row r="475" spans="1:6" customFormat="1" ht="15">
      <c r="A475" s="767"/>
      <c r="B475" s="33"/>
      <c r="C475" s="56"/>
      <c r="D475" s="57"/>
      <c r="E475" s="57"/>
      <c r="F475" s="882"/>
    </row>
    <row r="476" spans="1:6" ht="63.75">
      <c r="A476" s="767" t="s">
        <v>380</v>
      </c>
      <c r="B476" s="33" t="s">
        <v>1032</v>
      </c>
      <c r="C476" s="56" t="s">
        <v>71</v>
      </c>
      <c r="D476" s="57">
        <v>6</v>
      </c>
      <c r="E476" s="57"/>
      <c r="F476" s="877">
        <f>ROUND(D476*E476,2)</f>
        <v>0</v>
      </c>
    </row>
    <row r="477" spans="1:6" customFormat="1" ht="15">
      <c r="A477" s="767"/>
      <c r="B477" s="33"/>
      <c r="C477" s="56"/>
      <c r="D477" s="57"/>
      <c r="E477" s="57"/>
      <c r="F477" s="882"/>
    </row>
    <row r="478" spans="1:6" ht="63.75">
      <c r="A478" s="767" t="s">
        <v>412</v>
      </c>
      <c r="B478" s="33" t="s">
        <v>1033</v>
      </c>
      <c r="C478" s="56" t="s">
        <v>71</v>
      </c>
      <c r="D478" s="57">
        <v>2</v>
      </c>
      <c r="E478" s="57"/>
      <c r="F478" s="877">
        <f>ROUND(D478*E478,2)</f>
        <v>0</v>
      </c>
    </row>
    <row r="479" spans="1:6" customFormat="1" ht="15">
      <c r="A479" s="767"/>
      <c r="B479" s="33"/>
      <c r="C479" s="56"/>
      <c r="D479" s="57"/>
      <c r="E479" s="57"/>
      <c r="F479" s="882"/>
    </row>
    <row r="480" spans="1:6" ht="66">
      <c r="A480" s="767" t="s">
        <v>414</v>
      </c>
      <c r="B480" s="33" t="s">
        <v>2991</v>
      </c>
      <c r="C480" s="56" t="s">
        <v>36</v>
      </c>
      <c r="D480" s="57">
        <v>6</v>
      </c>
      <c r="E480" s="57"/>
      <c r="F480" s="877">
        <f>ROUND(D480*E480,2)</f>
        <v>0</v>
      </c>
    </row>
    <row r="481" spans="1:6" customFormat="1" ht="15">
      <c r="A481" s="767"/>
      <c r="B481" s="33"/>
      <c r="C481" s="56"/>
      <c r="D481" s="57"/>
      <c r="E481" s="57"/>
      <c r="F481" s="882"/>
    </row>
    <row r="482" spans="1:6" ht="66">
      <c r="A482" s="767" t="s">
        <v>416</v>
      </c>
      <c r="B482" s="33" t="s">
        <v>1034</v>
      </c>
      <c r="C482" s="56" t="s">
        <v>36</v>
      </c>
      <c r="D482" s="57">
        <v>15</v>
      </c>
      <c r="E482" s="57"/>
      <c r="F482" s="877">
        <f>ROUND(D482*E482,2)</f>
        <v>0</v>
      </c>
    </row>
    <row r="483" spans="1:6" customFormat="1" ht="15">
      <c r="A483" s="767"/>
      <c r="B483" s="33"/>
      <c r="C483" s="56"/>
      <c r="D483" s="57"/>
      <c r="E483" s="57"/>
      <c r="F483" s="882"/>
    </row>
    <row r="484" spans="1:6" ht="63.75">
      <c r="A484" s="767" t="s">
        <v>418</v>
      </c>
      <c r="B484" s="33" t="s">
        <v>1035</v>
      </c>
      <c r="C484" s="56" t="s">
        <v>36</v>
      </c>
      <c r="D484" s="57">
        <v>106</v>
      </c>
      <c r="E484" s="57"/>
      <c r="F484" s="877">
        <f>ROUND(D484*E484,2)</f>
        <v>0</v>
      </c>
    </row>
    <row r="485" spans="1:6" customFormat="1" ht="15">
      <c r="A485" s="767"/>
      <c r="B485" s="33"/>
      <c r="C485" s="56"/>
      <c r="D485" s="57"/>
      <c r="E485" s="57"/>
      <c r="F485" s="882"/>
    </row>
    <row r="486" spans="1:6" ht="63.75">
      <c r="A486" s="767" t="s">
        <v>787</v>
      </c>
      <c r="B486" s="33" t="s">
        <v>1036</v>
      </c>
      <c r="C486" s="56" t="s">
        <v>36</v>
      </c>
      <c r="D486" s="57">
        <v>91</v>
      </c>
      <c r="E486" s="57"/>
      <c r="F486" s="877">
        <f>ROUND(D486*E486,2)</f>
        <v>0</v>
      </c>
    </row>
    <row r="487" spans="1:6" customFormat="1" ht="15">
      <c r="A487" s="767"/>
      <c r="B487" s="33"/>
      <c r="C487" s="56"/>
      <c r="D487" s="57"/>
      <c r="E487" s="57"/>
      <c r="F487" s="882"/>
    </row>
    <row r="488" spans="1:6" ht="63.75">
      <c r="A488" s="767" t="s">
        <v>790</v>
      </c>
      <c r="B488" s="33" t="s">
        <v>1037</v>
      </c>
      <c r="C488" s="56" t="s">
        <v>36</v>
      </c>
      <c r="D488" s="57">
        <v>33</v>
      </c>
      <c r="E488" s="57"/>
      <c r="F488" s="877">
        <f>ROUND(D488*E488,2)</f>
        <v>0</v>
      </c>
    </row>
    <row r="489" spans="1:6" customFormat="1" ht="15">
      <c r="A489" s="767"/>
      <c r="B489" s="33"/>
      <c r="C489" s="56"/>
      <c r="D489" s="57"/>
      <c r="E489" s="57"/>
      <c r="F489" s="882"/>
    </row>
    <row r="490" spans="1:6" ht="38.25">
      <c r="A490" s="767" t="s">
        <v>921</v>
      </c>
      <c r="B490" s="33" t="s">
        <v>1038</v>
      </c>
      <c r="C490" s="56" t="s">
        <v>36</v>
      </c>
      <c r="D490" s="57">
        <v>17</v>
      </c>
      <c r="E490" s="57"/>
      <c r="F490" s="877">
        <f>ROUND(D490*E490,2)</f>
        <v>0</v>
      </c>
    </row>
    <row r="491" spans="1:6" customFormat="1" ht="15">
      <c r="A491" s="767"/>
      <c r="B491" s="33"/>
      <c r="C491" s="56"/>
      <c r="D491" s="57"/>
      <c r="E491" s="57"/>
      <c r="F491" s="882"/>
    </row>
    <row r="492" spans="1:6" ht="38.25">
      <c r="A492" s="767" t="s">
        <v>923</v>
      </c>
      <c r="B492" s="33" t="s">
        <v>1039</v>
      </c>
      <c r="C492" s="56" t="s">
        <v>36</v>
      </c>
      <c r="D492" s="57">
        <v>4</v>
      </c>
      <c r="E492" s="57"/>
      <c r="F492" s="877">
        <f>ROUND(D492*E492,2)</f>
        <v>0</v>
      </c>
    </row>
    <row r="493" spans="1:6" customFormat="1" ht="15">
      <c r="A493" s="767"/>
      <c r="B493" s="33"/>
      <c r="C493" s="56"/>
      <c r="D493" s="57"/>
      <c r="E493" s="57"/>
      <c r="F493" s="882"/>
    </row>
    <row r="494" spans="1:6" ht="51">
      <c r="A494" s="767" t="s">
        <v>925</v>
      </c>
      <c r="B494" s="33" t="s">
        <v>1040</v>
      </c>
      <c r="C494" s="56" t="s">
        <v>36</v>
      </c>
      <c r="D494" s="57">
        <v>1</v>
      </c>
      <c r="E494" s="57"/>
      <c r="F494" s="877">
        <f>ROUND(D494*E494,2)</f>
        <v>0</v>
      </c>
    </row>
    <row r="495" spans="1:6" customFormat="1" ht="15">
      <c r="A495" s="767"/>
      <c r="B495" s="33"/>
      <c r="C495" s="56"/>
      <c r="D495" s="57"/>
      <c r="E495" s="57"/>
      <c r="F495" s="882"/>
    </row>
    <row r="496" spans="1:6" ht="27.75">
      <c r="A496" s="767" t="s">
        <v>927</v>
      </c>
      <c r="B496" s="33" t="s">
        <v>1041</v>
      </c>
      <c r="C496" s="56" t="s">
        <v>36</v>
      </c>
      <c r="D496" s="57">
        <v>27</v>
      </c>
      <c r="E496" s="57"/>
      <c r="F496" s="877">
        <f>ROUND(D496*E496,2)</f>
        <v>0</v>
      </c>
    </row>
    <row r="497" spans="1:6" customFormat="1" ht="15">
      <c r="A497" s="767"/>
      <c r="B497" s="33"/>
      <c r="C497" s="56"/>
      <c r="D497" s="57"/>
      <c r="E497" s="57"/>
      <c r="F497" s="882"/>
    </row>
    <row r="498" spans="1:6" ht="27.75">
      <c r="A498" s="767" t="s">
        <v>929</v>
      </c>
      <c r="B498" s="33" t="s">
        <v>1042</v>
      </c>
      <c r="C498" s="56" t="s">
        <v>36</v>
      </c>
      <c r="D498" s="57">
        <v>45</v>
      </c>
      <c r="E498" s="57"/>
      <c r="F498" s="877">
        <f>ROUND(D498*E498,2)</f>
        <v>0</v>
      </c>
    </row>
    <row r="499" spans="1:6" customFormat="1" ht="15">
      <c r="A499" s="767"/>
      <c r="B499" s="33"/>
      <c r="C499" s="56"/>
      <c r="D499" s="57"/>
      <c r="E499" s="57"/>
      <c r="F499" s="882"/>
    </row>
    <row r="500" spans="1:6" ht="38.25">
      <c r="A500" s="767" t="s">
        <v>930</v>
      </c>
      <c r="B500" s="33" t="s">
        <v>1043</v>
      </c>
      <c r="C500" s="56" t="s">
        <v>36</v>
      </c>
      <c r="D500" s="57">
        <v>2</v>
      </c>
      <c r="E500" s="57"/>
      <c r="F500" s="877">
        <f>ROUND(D500*E500,2)</f>
        <v>0</v>
      </c>
    </row>
    <row r="501" spans="1:6" customFormat="1" ht="15">
      <c r="A501" s="767"/>
      <c r="B501" s="33"/>
      <c r="C501" s="56"/>
      <c r="D501" s="57"/>
      <c r="E501" s="57"/>
      <c r="F501" s="882"/>
    </row>
    <row r="502" spans="1:6" ht="40.5">
      <c r="A502" s="767" t="s">
        <v>932</v>
      </c>
      <c r="B502" s="33" t="s">
        <v>1044</v>
      </c>
      <c r="C502" s="56" t="s">
        <v>36</v>
      </c>
      <c r="D502" s="57">
        <v>6</v>
      </c>
      <c r="E502" s="57"/>
      <c r="F502" s="877">
        <f>ROUND(D502*E502,2)</f>
        <v>0</v>
      </c>
    </row>
    <row r="503" spans="1:6" customFormat="1" ht="15">
      <c r="A503" s="755"/>
      <c r="B503" s="33"/>
      <c r="C503" s="36"/>
      <c r="D503" s="89"/>
      <c r="E503" s="89"/>
      <c r="F503" s="879"/>
    </row>
    <row r="504" spans="1:6" ht="51">
      <c r="A504" s="755" t="s">
        <v>934</v>
      </c>
      <c r="B504" s="33" t="s">
        <v>1045</v>
      </c>
      <c r="C504" s="56" t="s">
        <v>36</v>
      </c>
      <c r="D504" s="57">
        <v>24</v>
      </c>
      <c r="E504" s="57"/>
      <c r="F504" s="877">
        <f>ROUND(D504*E504,2)</f>
        <v>0</v>
      </c>
    </row>
    <row r="505" spans="1:6" customFormat="1" ht="15">
      <c r="A505" s="755"/>
      <c r="B505" s="33"/>
      <c r="C505" s="36"/>
      <c r="D505" s="89"/>
      <c r="E505" s="89"/>
      <c r="F505" s="879"/>
    </row>
    <row r="506" spans="1:6" ht="51">
      <c r="A506" s="755" t="s">
        <v>936</v>
      </c>
      <c r="B506" s="33" t="s">
        <v>1046</v>
      </c>
      <c r="C506" s="56" t="s">
        <v>36</v>
      </c>
      <c r="D506" s="57">
        <v>41</v>
      </c>
      <c r="E506" s="57"/>
      <c r="F506" s="877">
        <f>ROUND(D506*E506,2)</f>
        <v>0</v>
      </c>
    </row>
    <row r="507" spans="1:6" customFormat="1" ht="15">
      <c r="A507" s="755"/>
      <c r="B507" s="33"/>
      <c r="C507" s="36"/>
      <c r="D507" s="89"/>
      <c r="E507" s="89"/>
      <c r="F507" s="879"/>
    </row>
    <row r="508" spans="1:6" ht="25.5">
      <c r="A508" s="755" t="s">
        <v>938</v>
      </c>
      <c r="B508" s="151" t="s">
        <v>1047</v>
      </c>
      <c r="C508" s="152" t="s">
        <v>731</v>
      </c>
      <c r="D508" s="153">
        <v>15</v>
      </c>
      <c r="E508" s="153"/>
      <c r="F508" s="877">
        <f>ROUND(D508*E508,2)</f>
        <v>0</v>
      </c>
    </row>
    <row r="509" spans="1:6" customFormat="1" ht="15">
      <c r="A509" s="755"/>
      <c r="B509" s="151"/>
      <c r="C509" s="152"/>
      <c r="D509" s="153"/>
      <c r="E509" s="153"/>
      <c r="F509" s="879"/>
    </row>
    <row r="510" spans="1:6" ht="25.5">
      <c r="A510" s="755" t="s">
        <v>939</v>
      </c>
      <c r="B510" s="151" t="s">
        <v>1048</v>
      </c>
      <c r="C510" s="152" t="s">
        <v>731</v>
      </c>
      <c r="D510" s="153">
        <v>5</v>
      </c>
      <c r="E510" s="153"/>
      <c r="F510" s="877">
        <f>ROUND(D510*E510,2)</f>
        <v>0</v>
      </c>
    </row>
    <row r="511" spans="1:6" customFormat="1" ht="15">
      <c r="A511" s="755"/>
      <c r="B511" s="151"/>
      <c r="C511" s="152"/>
      <c r="D511" s="153"/>
      <c r="E511" s="153"/>
      <c r="F511" s="879"/>
    </row>
    <row r="512" spans="1:6">
      <c r="A512" s="755" t="s">
        <v>940</v>
      </c>
      <c r="B512" s="151" t="s">
        <v>1049</v>
      </c>
      <c r="C512" s="152" t="s">
        <v>731</v>
      </c>
      <c r="D512" s="153">
        <v>22</v>
      </c>
      <c r="E512" s="153"/>
      <c r="F512" s="877">
        <f>ROUND(D512*E512,2)</f>
        <v>0</v>
      </c>
    </row>
    <row r="513" spans="1:6" customFormat="1" ht="15">
      <c r="A513" s="755"/>
      <c r="B513" s="151"/>
      <c r="C513" s="152"/>
      <c r="D513" s="153"/>
      <c r="E513" s="153"/>
      <c r="F513" s="879"/>
    </row>
    <row r="514" spans="1:6">
      <c r="A514" s="755" t="s">
        <v>941</v>
      </c>
      <c r="B514" s="151" t="s">
        <v>1050</v>
      </c>
      <c r="C514" s="152" t="s">
        <v>731</v>
      </c>
      <c r="D514" s="153">
        <v>66</v>
      </c>
      <c r="E514" s="153"/>
      <c r="F514" s="877">
        <f>ROUND(D514*E514,2)</f>
        <v>0</v>
      </c>
    </row>
    <row r="515" spans="1:6" customFormat="1" ht="15">
      <c r="A515" s="755"/>
      <c r="B515" s="176"/>
      <c r="C515" s="152"/>
      <c r="D515" s="153"/>
      <c r="E515" s="153"/>
      <c r="F515" s="879"/>
    </row>
    <row r="516" spans="1:6">
      <c r="A516" s="755" t="s">
        <v>942</v>
      </c>
      <c r="B516" s="49" t="s">
        <v>1051</v>
      </c>
      <c r="C516" s="36" t="s">
        <v>731</v>
      </c>
      <c r="D516" s="89">
        <v>8</v>
      </c>
      <c r="E516" s="89"/>
      <c r="F516" s="877">
        <f>ROUND(D516*E516,2)</f>
        <v>0</v>
      </c>
    </row>
    <row r="517" spans="1:6" customFormat="1" ht="15">
      <c r="A517" s="755"/>
      <c r="B517" s="49"/>
      <c r="C517" s="36"/>
      <c r="D517" s="89"/>
      <c r="E517" s="89"/>
      <c r="F517" s="879"/>
    </row>
    <row r="518" spans="1:6">
      <c r="A518" s="755" t="s">
        <v>944</v>
      </c>
      <c r="B518" s="49" t="s">
        <v>1052</v>
      </c>
      <c r="C518" s="36" t="s">
        <v>36</v>
      </c>
      <c r="D518" s="89">
        <v>17</v>
      </c>
      <c r="E518" s="89"/>
      <c r="F518" s="877">
        <f>ROUND(D518*E518,2)</f>
        <v>0</v>
      </c>
    </row>
    <row r="519" spans="1:6" customFormat="1" ht="15">
      <c r="A519" s="755"/>
      <c r="B519" s="49"/>
      <c r="C519" s="36"/>
      <c r="D519" s="89"/>
      <c r="E519" s="89"/>
      <c r="F519" s="879"/>
    </row>
    <row r="520" spans="1:6">
      <c r="A520" s="755" t="s">
        <v>946</v>
      </c>
      <c r="B520" s="49" t="s">
        <v>1053</v>
      </c>
      <c r="C520" s="36" t="s">
        <v>36</v>
      </c>
      <c r="D520" s="89">
        <v>12</v>
      </c>
      <c r="E520" s="89"/>
      <c r="F520" s="877">
        <f>ROUND(D520*E520,2)</f>
        <v>0</v>
      </c>
    </row>
    <row r="521" spans="1:6" customFormat="1" ht="15">
      <c r="A521" s="755"/>
      <c r="B521" s="49"/>
      <c r="C521" s="36"/>
      <c r="D521" s="89"/>
      <c r="E521" s="89"/>
      <c r="F521" s="879"/>
    </row>
    <row r="522" spans="1:6" ht="51">
      <c r="A522" s="755" t="s">
        <v>948</v>
      </c>
      <c r="B522" s="151" t="s">
        <v>1054</v>
      </c>
      <c r="C522" s="36" t="s">
        <v>1016</v>
      </c>
      <c r="D522" s="89">
        <v>1</v>
      </c>
      <c r="E522" s="89"/>
      <c r="F522" s="877">
        <f>ROUND(D522*E522,2)</f>
        <v>0</v>
      </c>
    </row>
    <row r="523" spans="1:6" customFormat="1" ht="15">
      <c r="A523" s="755"/>
      <c r="B523" s="49"/>
      <c r="C523" s="36"/>
      <c r="D523" s="89"/>
      <c r="E523" s="89"/>
      <c r="F523" s="879"/>
    </row>
    <row r="524" spans="1:6" ht="38.25">
      <c r="A524" s="755" t="s">
        <v>950</v>
      </c>
      <c r="B524" s="33" t="s">
        <v>1055</v>
      </c>
      <c r="C524" s="36" t="s">
        <v>1016</v>
      </c>
      <c r="D524" s="89">
        <v>1</v>
      </c>
      <c r="E524" s="89"/>
      <c r="F524" s="877">
        <f>ROUND(D524*E524,2)</f>
        <v>0</v>
      </c>
    </row>
    <row r="525" spans="1:6" customFormat="1" ht="15">
      <c r="A525" s="755"/>
      <c r="B525" s="33"/>
      <c r="C525" s="36"/>
      <c r="D525" s="89"/>
      <c r="E525" s="89"/>
      <c r="F525" s="879"/>
    </row>
    <row r="526" spans="1:6" ht="25.5">
      <c r="A526" s="755" t="s">
        <v>952</v>
      </c>
      <c r="B526" s="49" t="s">
        <v>1015</v>
      </c>
      <c r="C526" s="36" t="s">
        <v>1016</v>
      </c>
      <c r="D526" s="89">
        <v>1</v>
      </c>
      <c r="E526" s="89"/>
      <c r="F526" s="877">
        <f>ROUND(D526*E526,2)</f>
        <v>0</v>
      </c>
    </row>
    <row r="527" spans="1:6" customFormat="1" ht="15">
      <c r="A527" s="755"/>
      <c r="B527" s="49"/>
      <c r="C527" s="36"/>
      <c r="D527" s="89"/>
      <c r="E527" s="89"/>
      <c r="F527" s="879"/>
    </row>
    <row r="528" spans="1:6">
      <c r="A528" s="754"/>
      <c r="B528" s="150" t="s">
        <v>1056</v>
      </c>
      <c r="C528" s="128"/>
      <c r="D528" s="105"/>
      <c r="E528" s="105"/>
      <c r="F528" s="881">
        <f>SUM(F452:F527)</f>
        <v>0</v>
      </c>
    </row>
    <row r="529" spans="1:6" customFormat="1" ht="15">
      <c r="A529" s="786"/>
      <c r="B529" s="39"/>
      <c r="C529" s="229"/>
      <c r="D529" s="239"/>
      <c r="E529" s="239"/>
      <c r="F529" s="855"/>
    </row>
    <row r="530" spans="1:6" customFormat="1" ht="38.25">
      <c r="A530" s="754" t="s">
        <v>50</v>
      </c>
      <c r="B530" s="150" t="s">
        <v>1080</v>
      </c>
      <c r="C530" s="139"/>
      <c r="D530" s="96"/>
      <c r="E530" s="96"/>
      <c r="F530" s="878"/>
    </row>
    <row r="531" spans="1:6" customFormat="1" ht="15">
      <c r="A531" s="762"/>
      <c r="B531" s="146"/>
      <c r="C531" s="36"/>
      <c r="D531" s="89"/>
      <c r="E531" s="89"/>
      <c r="F531" s="879"/>
    </row>
    <row r="532" spans="1:6" ht="25.5">
      <c r="A532" s="755" t="s">
        <v>25</v>
      </c>
      <c r="B532" s="49" t="s">
        <v>1057</v>
      </c>
      <c r="C532" s="36" t="s">
        <v>291</v>
      </c>
      <c r="D532" s="89">
        <v>160</v>
      </c>
      <c r="E532" s="89"/>
      <c r="F532" s="877">
        <f>ROUND(D532*E532,2)</f>
        <v>0</v>
      </c>
    </row>
    <row r="533" spans="1:6" customFormat="1" ht="15">
      <c r="A533" s="755"/>
      <c r="B533" s="49"/>
      <c r="C533" s="36"/>
      <c r="D533" s="89"/>
      <c r="E533" s="89"/>
      <c r="F533" s="879"/>
    </row>
    <row r="534" spans="1:6" ht="51">
      <c r="A534" s="755" t="s">
        <v>30</v>
      </c>
      <c r="B534" s="49" t="s">
        <v>1058</v>
      </c>
      <c r="C534" s="36" t="s">
        <v>291</v>
      </c>
      <c r="D534" s="89">
        <v>30</v>
      </c>
      <c r="E534" s="89"/>
      <c r="F534" s="877">
        <f>ROUND(D534*E534,2)</f>
        <v>0</v>
      </c>
    </row>
    <row r="535" spans="1:6" customFormat="1" ht="15">
      <c r="A535" s="755"/>
      <c r="B535" s="49"/>
      <c r="C535" s="36"/>
      <c r="D535" s="89"/>
      <c r="E535" s="89"/>
      <c r="F535" s="879"/>
    </row>
    <row r="536" spans="1:6" ht="38.25">
      <c r="A536" s="755" t="s">
        <v>35</v>
      </c>
      <c r="B536" s="49" t="s">
        <v>1059</v>
      </c>
      <c r="C536" s="36" t="s">
        <v>291</v>
      </c>
      <c r="D536" s="89">
        <v>135</v>
      </c>
      <c r="E536" s="89"/>
      <c r="F536" s="877">
        <f>ROUND(D536*E536,2)</f>
        <v>0</v>
      </c>
    </row>
    <row r="537" spans="1:6" customFormat="1" ht="15">
      <c r="A537" s="755"/>
      <c r="B537" s="49"/>
      <c r="C537" s="36"/>
      <c r="D537" s="89"/>
      <c r="E537" s="89"/>
      <c r="F537" s="879"/>
    </row>
    <row r="538" spans="1:6" ht="51">
      <c r="A538" s="755" t="s">
        <v>48</v>
      </c>
      <c r="B538" s="49" t="s">
        <v>1060</v>
      </c>
      <c r="C538" s="36" t="s">
        <v>291</v>
      </c>
      <c r="D538" s="89">
        <v>160</v>
      </c>
      <c r="E538" s="89"/>
      <c r="F538" s="877">
        <f t="shared" ref="F538:F541" si="6">ROUND(D538*E538,2)</f>
        <v>0</v>
      </c>
    </row>
    <row r="539" spans="1:6">
      <c r="A539" s="755"/>
      <c r="B539" s="49"/>
      <c r="C539" s="36"/>
      <c r="D539" s="89"/>
      <c r="E539" s="89"/>
      <c r="F539" s="877">
        <f t="shared" si="6"/>
        <v>0</v>
      </c>
    </row>
    <row r="540" spans="1:6" ht="76.5">
      <c r="A540" s="755" t="s">
        <v>50</v>
      </c>
      <c r="B540" s="49" t="s">
        <v>1061</v>
      </c>
      <c r="C540" s="36" t="s">
        <v>71</v>
      </c>
      <c r="D540" s="89">
        <v>11</v>
      </c>
      <c r="E540" s="89"/>
      <c r="F540" s="877">
        <f t="shared" si="6"/>
        <v>0</v>
      </c>
    </row>
    <row r="541" spans="1:6" ht="25.5">
      <c r="A541" s="755"/>
      <c r="B541" s="49" t="s">
        <v>904</v>
      </c>
      <c r="C541" s="36"/>
      <c r="D541" s="89"/>
      <c r="E541" s="89"/>
      <c r="F541" s="877">
        <f t="shared" si="6"/>
        <v>0</v>
      </c>
    </row>
    <row r="542" spans="1:6" customFormat="1" ht="25.5">
      <c r="A542" s="755"/>
      <c r="B542" s="49" t="s">
        <v>1062</v>
      </c>
      <c r="C542" s="36"/>
      <c r="D542" s="89"/>
      <c r="E542" s="89"/>
      <c r="F542" s="879"/>
    </row>
    <row r="543" spans="1:6" customFormat="1" ht="15">
      <c r="A543" s="755"/>
      <c r="B543" s="146"/>
      <c r="C543" s="36"/>
      <c r="D543" s="89"/>
      <c r="E543" s="89"/>
      <c r="F543" s="879"/>
    </row>
    <row r="544" spans="1:6" ht="25.5">
      <c r="A544" s="755" t="s">
        <v>53</v>
      </c>
      <c r="B544" s="147" t="s">
        <v>1063</v>
      </c>
      <c r="C544" s="196" t="s">
        <v>71</v>
      </c>
      <c r="D544" s="230">
        <v>26</v>
      </c>
      <c r="E544" s="89"/>
      <c r="F544" s="877">
        <f t="shared" ref="F544:F549" si="7">ROUND(D544*E544,2)</f>
        <v>0</v>
      </c>
    </row>
    <row r="545" spans="1:6">
      <c r="A545" s="755"/>
      <c r="B545" s="49"/>
      <c r="C545" s="36"/>
      <c r="D545" s="89"/>
      <c r="E545" s="89"/>
      <c r="F545" s="877">
        <f t="shared" si="7"/>
        <v>0</v>
      </c>
    </row>
    <row r="546" spans="1:6" ht="25.5">
      <c r="A546" s="755" t="s">
        <v>62</v>
      </c>
      <c r="B546" s="147" t="s">
        <v>1064</v>
      </c>
      <c r="C546" s="36" t="s">
        <v>71</v>
      </c>
      <c r="D546" s="230">
        <v>33</v>
      </c>
      <c r="E546" s="89"/>
      <c r="F546" s="877">
        <f t="shared" si="7"/>
        <v>0</v>
      </c>
    </row>
    <row r="547" spans="1:6">
      <c r="A547" s="755"/>
      <c r="B547" s="49"/>
      <c r="C547" s="36"/>
      <c r="D547" s="89"/>
      <c r="E547" s="89"/>
      <c r="F547" s="877">
        <f t="shared" si="7"/>
        <v>0</v>
      </c>
    </row>
    <row r="548" spans="1:6" ht="38.25">
      <c r="A548" s="755" t="s">
        <v>63</v>
      </c>
      <c r="B548" s="147" t="s">
        <v>1065</v>
      </c>
      <c r="C548" s="196" t="s">
        <v>71</v>
      </c>
      <c r="D548" s="230">
        <v>11</v>
      </c>
      <c r="E548" s="89"/>
      <c r="F548" s="877">
        <f t="shared" si="7"/>
        <v>0</v>
      </c>
    </row>
    <row r="549" spans="1:6">
      <c r="A549" s="755"/>
      <c r="B549" s="49"/>
      <c r="C549" s="36"/>
      <c r="D549" s="89"/>
      <c r="E549" s="89"/>
      <c r="F549" s="877">
        <f t="shared" si="7"/>
        <v>0</v>
      </c>
    </row>
    <row r="550" spans="1:6" customFormat="1" ht="76.5">
      <c r="A550" s="755" t="s">
        <v>68</v>
      </c>
      <c r="B550" s="49" t="s">
        <v>1066</v>
      </c>
      <c r="C550" s="36"/>
      <c r="D550" s="89"/>
      <c r="E550" s="89"/>
      <c r="F550" s="879"/>
    </row>
    <row r="551" spans="1:6">
      <c r="A551" s="755"/>
      <c r="B551" s="49" t="s">
        <v>1067</v>
      </c>
      <c r="C551" s="36" t="s">
        <v>1016</v>
      </c>
      <c r="D551" s="89">
        <v>1</v>
      </c>
      <c r="E551" s="89"/>
      <c r="F551" s="877">
        <f>ROUND(D551*E551,2)</f>
        <v>0</v>
      </c>
    </row>
    <row r="552" spans="1:6" customFormat="1" ht="15">
      <c r="A552" s="755"/>
      <c r="B552" s="49"/>
      <c r="C552" s="36"/>
      <c r="D552" s="89"/>
      <c r="E552" s="89"/>
      <c r="F552" s="879"/>
    </row>
    <row r="553" spans="1:6" ht="170.25">
      <c r="A553" s="755" t="s">
        <v>70</v>
      </c>
      <c r="B553" s="49" t="s">
        <v>1068</v>
      </c>
      <c r="C553" s="36" t="s">
        <v>36</v>
      </c>
      <c r="D553" s="89">
        <v>20</v>
      </c>
      <c r="E553" s="89"/>
      <c r="F553" s="877">
        <f t="shared" ref="F553:F568" si="8">ROUND(D553*E553,2)</f>
        <v>0</v>
      </c>
    </row>
    <row r="554" spans="1:6" ht="25.5">
      <c r="A554" s="755"/>
      <c r="B554" s="49" t="s">
        <v>904</v>
      </c>
      <c r="C554" s="36"/>
      <c r="D554" s="89"/>
      <c r="E554" s="89"/>
      <c r="F554" s="877">
        <f t="shared" si="8"/>
        <v>0</v>
      </c>
    </row>
    <row r="555" spans="1:6" ht="78.75">
      <c r="A555" s="755"/>
      <c r="B555" s="33" t="s">
        <v>1069</v>
      </c>
      <c r="C555" s="36"/>
      <c r="D555" s="89"/>
      <c r="E555" s="89"/>
      <c r="F555" s="877">
        <f t="shared" si="8"/>
        <v>0</v>
      </c>
    </row>
    <row r="556" spans="1:6">
      <c r="A556" s="755"/>
      <c r="B556" s="49"/>
      <c r="C556" s="36"/>
      <c r="D556" s="89"/>
      <c r="E556" s="89"/>
      <c r="F556" s="877">
        <f t="shared" si="8"/>
        <v>0</v>
      </c>
    </row>
    <row r="557" spans="1:6" ht="63.75">
      <c r="A557" s="755" t="s">
        <v>72</v>
      </c>
      <c r="B557" s="49" t="s">
        <v>1070</v>
      </c>
      <c r="C557" s="36"/>
      <c r="D557" s="89"/>
      <c r="E557" s="89"/>
      <c r="F557" s="877">
        <f t="shared" si="8"/>
        <v>0</v>
      </c>
    </row>
    <row r="558" spans="1:6" ht="15">
      <c r="A558" s="755"/>
      <c r="B558" s="49" t="s">
        <v>1071</v>
      </c>
      <c r="C558" s="36" t="s">
        <v>291</v>
      </c>
      <c r="D558" s="89">
        <v>1250</v>
      </c>
      <c r="E558" s="89"/>
      <c r="F558" s="877">
        <f t="shared" si="8"/>
        <v>0</v>
      </c>
    </row>
    <row r="559" spans="1:6" ht="15">
      <c r="A559" s="755"/>
      <c r="B559" s="49" t="s">
        <v>1072</v>
      </c>
      <c r="C559" s="36" t="s">
        <v>291</v>
      </c>
      <c r="D559" s="89">
        <v>900</v>
      </c>
      <c r="E559" s="89"/>
      <c r="F559" s="877">
        <f t="shared" si="8"/>
        <v>0</v>
      </c>
    </row>
    <row r="560" spans="1:6">
      <c r="A560" s="755"/>
      <c r="B560" s="33"/>
      <c r="C560" s="36"/>
      <c r="D560" s="89"/>
      <c r="E560" s="89"/>
      <c r="F560" s="877">
        <f t="shared" si="8"/>
        <v>0</v>
      </c>
    </row>
    <row r="561" spans="1:6" ht="51">
      <c r="A561" s="755" t="s">
        <v>378</v>
      </c>
      <c r="B561" s="147" t="s">
        <v>1073</v>
      </c>
      <c r="C561" s="196" t="s">
        <v>731</v>
      </c>
      <c r="D561" s="230">
        <v>1</v>
      </c>
      <c r="E561" s="89"/>
      <c r="F561" s="877">
        <f t="shared" si="8"/>
        <v>0</v>
      </c>
    </row>
    <row r="562" spans="1:6">
      <c r="A562" s="755"/>
      <c r="B562" s="34"/>
      <c r="C562" s="36"/>
      <c r="D562" s="89"/>
      <c r="E562" s="89"/>
      <c r="F562" s="877">
        <f t="shared" si="8"/>
        <v>0</v>
      </c>
    </row>
    <row r="563" spans="1:6" ht="25.5">
      <c r="A563" s="755" t="s">
        <v>380</v>
      </c>
      <c r="B563" s="49" t="s">
        <v>1074</v>
      </c>
      <c r="C563" s="36" t="s">
        <v>291</v>
      </c>
      <c r="D563" s="89">
        <v>170</v>
      </c>
      <c r="E563" s="89"/>
      <c r="F563" s="877">
        <f t="shared" si="8"/>
        <v>0</v>
      </c>
    </row>
    <row r="564" spans="1:6">
      <c r="A564" s="755"/>
      <c r="B564" s="49" t="s">
        <v>1075</v>
      </c>
      <c r="C564" s="36"/>
      <c r="D564" s="89"/>
      <c r="E564" s="89"/>
      <c r="F564" s="877">
        <f t="shared" si="8"/>
        <v>0</v>
      </c>
    </row>
    <row r="565" spans="1:6">
      <c r="A565" s="768"/>
      <c r="B565" s="154"/>
      <c r="C565" s="197"/>
      <c r="D565" s="198"/>
      <c r="E565" s="89"/>
      <c r="F565" s="877">
        <f t="shared" si="8"/>
        <v>0</v>
      </c>
    </row>
    <row r="566" spans="1:6" ht="53.25">
      <c r="A566" s="755" t="s">
        <v>412</v>
      </c>
      <c r="B566" s="49" t="s">
        <v>1076</v>
      </c>
      <c r="C566" s="36" t="s">
        <v>1016</v>
      </c>
      <c r="D566" s="89">
        <v>4</v>
      </c>
      <c r="E566" s="89"/>
      <c r="F566" s="877">
        <f t="shared" si="8"/>
        <v>0</v>
      </c>
    </row>
    <row r="567" spans="1:6">
      <c r="A567" s="755"/>
      <c r="B567" s="49"/>
      <c r="C567" s="36"/>
      <c r="D567" s="89"/>
      <c r="E567" s="89"/>
      <c r="F567" s="877">
        <f t="shared" si="8"/>
        <v>0</v>
      </c>
    </row>
    <row r="568" spans="1:6" ht="38.25">
      <c r="A568" s="755" t="s">
        <v>414</v>
      </c>
      <c r="B568" s="49" t="s">
        <v>2923</v>
      </c>
      <c r="C568" s="36" t="s">
        <v>1016</v>
      </c>
      <c r="D568" s="89">
        <v>1</v>
      </c>
      <c r="E568" s="89"/>
      <c r="F568" s="877">
        <f t="shared" si="8"/>
        <v>0</v>
      </c>
    </row>
    <row r="569" spans="1:6" customFormat="1" ht="15">
      <c r="A569" s="755"/>
      <c r="B569" s="49"/>
      <c r="C569" s="36"/>
      <c r="D569" s="89"/>
      <c r="E569" s="89"/>
      <c r="F569" s="879"/>
    </row>
    <row r="570" spans="1:6" customFormat="1" ht="15">
      <c r="A570" s="755"/>
      <c r="B570" s="49" t="s">
        <v>1077</v>
      </c>
      <c r="C570" s="36"/>
      <c r="D570" s="89"/>
      <c r="E570" s="89"/>
      <c r="F570" s="879"/>
    </row>
    <row r="571" spans="1:6" customFormat="1" ht="15">
      <c r="A571" s="755"/>
      <c r="B571" s="49"/>
      <c r="C571" s="36"/>
      <c r="D571" s="89"/>
      <c r="E571" s="89"/>
      <c r="F571" s="879"/>
    </row>
    <row r="572" spans="1:6" ht="63.75">
      <c r="A572" s="755" t="s">
        <v>416</v>
      </c>
      <c r="B572" s="49" t="s">
        <v>1078</v>
      </c>
      <c r="C572" s="36" t="s">
        <v>1079</v>
      </c>
      <c r="D572" s="89">
        <v>45</v>
      </c>
      <c r="E572" s="89"/>
      <c r="F572" s="877">
        <f>ROUND(D572*E572,2)</f>
        <v>0</v>
      </c>
    </row>
    <row r="573" spans="1:6" customFormat="1" ht="15">
      <c r="A573" s="755"/>
      <c r="B573" s="49"/>
      <c r="C573" s="36"/>
      <c r="D573" s="89"/>
      <c r="E573" s="89"/>
      <c r="F573" s="879"/>
    </row>
    <row r="574" spans="1:6" customFormat="1" ht="15">
      <c r="A574" s="755"/>
      <c r="B574" s="49"/>
      <c r="C574" s="36"/>
      <c r="D574" s="89"/>
      <c r="E574" s="89"/>
      <c r="F574" s="879"/>
    </row>
    <row r="575" spans="1:6" ht="38.25">
      <c r="A575" s="754"/>
      <c r="B575" s="150" t="s">
        <v>1081</v>
      </c>
      <c r="C575" s="128"/>
      <c r="D575" s="105"/>
      <c r="E575" s="105"/>
      <c r="F575" s="881">
        <f>SUM(F532:F574)</f>
        <v>0</v>
      </c>
    </row>
    <row r="576" spans="1:6" customFormat="1" ht="15">
      <c r="A576" s="786"/>
      <c r="B576" s="39"/>
      <c r="C576" s="229"/>
      <c r="D576" s="239"/>
      <c r="E576" s="239"/>
      <c r="F576" s="855"/>
    </row>
    <row r="577" spans="1:6" customFormat="1" ht="15">
      <c r="A577" s="754" t="s">
        <v>53</v>
      </c>
      <c r="B577" s="63" t="s">
        <v>1082</v>
      </c>
      <c r="C577" s="199"/>
      <c r="D577" s="96"/>
      <c r="E577" s="96"/>
      <c r="F577" s="878"/>
    </row>
    <row r="578" spans="1:6" customFormat="1" ht="15">
      <c r="A578" s="769"/>
      <c r="B578" s="155"/>
      <c r="C578" s="200"/>
      <c r="D578" s="231"/>
      <c r="E578" s="219"/>
      <c r="F578" s="885"/>
    </row>
    <row r="579" spans="1:6" customFormat="1" ht="140.25">
      <c r="A579" s="159" t="s">
        <v>25</v>
      </c>
      <c r="B579" s="156" t="s">
        <v>1083</v>
      </c>
      <c r="C579" s="113"/>
      <c r="D579" s="93"/>
      <c r="E579" s="220"/>
      <c r="F579" s="886"/>
    </row>
    <row r="580" spans="1:6" customFormat="1" ht="15">
      <c r="A580" s="159"/>
      <c r="B580" s="156" t="s">
        <v>1084</v>
      </c>
      <c r="C580" s="201" t="s">
        <v>36</v>
      </c>
      <c r="D580" s="220">
        <v>1</v>
      </c>
      <c r="E580" s="220"/>
      <c r="F580" s="886"/>
    </row>
    <row r="581" spans="1:6" customFormat="1" ht="15">
      <c r="A581" s="159"/>
      <c r="B581" s="156" t="s">
        <v>1085</v>
      </c>
      <c r="C581" s="201" t="s">
        <v>36</v>
      </c>
      <c r="D581" s="220">
        <v>1</v>
      </c>
      <c r="E581" s="220"/>
      <c r="F581" s="886"/>
    </row>
    <row r="582" spans="1:6" customFormat="1" ht="15">
      <c r="A582" s="159"/>
      <c r="B582" s="156" t="s">
        <v>1086</v>
      </c>
      <c r="C582" s="201" t="s">
        <v>36</v>
      </c>
      <c r="D582" s="220">
        <v>1</v>
      </c>
      <c r="E582" s="220"/>
      <c r="F582" s="886"/>
    </row>
    <row r="583" spans="1:6" customFormat="1" ht="15">
      <c r="A583" s="159"/>
      <c r="B583" s="156" t="s">
        <v>1087</v>
      </c>
      <c r="C583" s="201" t="s">
        <v>36</v>
      </c>
      <c r="D583" s="220">
        <v>2</v>
      </c>
      <c r="E583" s="220"/>
      <c r="F583" s="886"/>
    </row>
    <row r="584" spans="1:6" customFormat="1" ht="15">
      <c r="A584" s="159"/>
      <c r="B584" s="156" t="s">
        <v>1088</v>
      </c>
      <c r="C584" s="201" t="s">
        <v>36</v>
      </c>
      <c r="D584" s="220">
        <v>8</v>
      </c>
      <c r="E584" s="220"/>
      <c r="F584" s="886"/>
    </row>
    <row r="585" spans="1:6" customFormat="1" ht="15">
      <c r="A585" s="159"/>
      <c r="B585" s="156" t="s">
        <v>1089</v>
      </c>
      <c r="C585" s="201" t="s">
        <v>1090</v>
      </c>
      <c r="D585" s="220">
        <v>1</v>
      </c>
      <c r="E585" s="220"/>
      <c r="F585" s="886"/>
    </row>
    <row r="586" spans="1:6" customFormat="1" ht="15">
      <c r="A586" s="159"/>
      <c r="B586" s="156" t="s">
        <v>1091</v>
      </c>
      <c r="C586" s="201" t="s">
        <v>1090</v>
      </c>
      <c r="D586" s="220">
        <v>1</v>
      </c>
      <c r="E586" s="220"/>
      <c r="F586" s="886"/>
    </row>
    <row r="587" spans="1:6" customFormat="1" ht="15">
      <c r="A587" s="159"/>
      <c r="B587" s="156" t="s">
        <v>1092</v>
      </c>
      <c r="C587" s="201" t="s">
        <v>1090</v>
      </c>
      <c r="D587" s="220">
        <v>1</v>
      </c>
      <c r="E587" s="220"/>
      <c r="F587" s="886"/>
    </row>
    <row r="588" spans="1:6" customFormat="1" ht="15">
      <c r="A588" s="159"/>
      <c r="B588" s="156" t="s">
        <v>1093</v>
      </c>
      <c r="C588" s="201" t="s">
        <v>36</v>
      </c>
      <c r="D588" s="220">
        <v>1</v>
      </c>
      <c r="E588" s="220"/>
      <c r="F588" s="886"/>
    </row>
    <row r="589" spans="1:6" customFormat="1" ht="38.25">
      <c r="A589" s="159"/>
      <c r="B589" s="156" t="s">
        <v>1094</v>
      </c>
      <c r="C589" s="201" t="s">
        <v>36</v>
      </c>
      <c r="D589" s="220">
        <v>1</v>
      </c>
      <c r="E589" s="220"/>
      <c r="F589" s="886"/>
    </row>
    <row r="590" spans="1:6" customFormat="1" ht="25.5">
      <c r="A590" s="159"/>
      <c r="B590" s="156" t="s">
        <v>1095</v>
      </c>
      <c r="C590" s="201" t="s">
        <v>36</v>
      </c>
      <c r="D590" s="220">
        <v>1</v>
      </c>
      <c r="E590" s="220"/>
      <c r="F590" s="886"/>
    </row>
    <row r="591" spans="1:6" customFormat="1" ht="25.5">
      <c r="A591" s="159"/>
      <c r="B591" s="156" t="s">
        <v>1096</v>
      </c>
      <c r="C591" s="201" t="s">
        <v>36</v>
      </c>
      <c r="D591" s="220">
        <v>1</v>
      </c>
      <c r="E591" s="220"/>
      <c r="F591" s="886"/>
    </row>
    <row r="592" spans="1:6">
      <c r="A592" s="159"/>
      <c r="B592" s="157" t="s">
        <v>830</v>
      </c>
      <c r="C592" s="202" t="s">
        <v>1016</v>
      </c>
      <c r="D592" s="232">
        <v>1</v>
      </c>
      <c r="E592" s="220"/>
      <c r="F592" s="877">
        <f>ROUND(D592*E592,2)</f>
        <v>0</v>
      </c>
    </row>
    <row r="593" spans="1:6" customFormat="1" ht="15">
      <c r="A593" s="159"/>
      <c r="B593" s="156"/>
      <c r="C593" s="201"/>
      <c r="D593" s="220"/>
      <c r="E593" s="220"/>
      <c r="F593" s="886"/>
    </row>
    <row r="594" spans="1:6" ht="25.5">
      <c r="A594" s="159" t="s">
        <v>30</v>
      </c>
      <c r="B594" s="156" t="s">
        <v>1097</v>
      </c>
      <c r="C594" s="201" t="s">
        <v>36</v>
      </c>
      <c r="D594" s="220">
        <v>2</v>
      </c>
      <c r="E594" s="220"/>
      <c r="F594" s="877">
        <f>ROUND(D594*E594,2)</f>
        <v>0</v>
      </c>
    </row>
    <row r="595" spans="1:6" customFormat="1" ht="15">
      <c r="A595" s="159"/>
      <c r="B595" s="156"/>
      <c r="C595" s="201"/>
      <c r="D595" s="220"/>
      <c r="E595" s="220"/>
      <c r="F595" s="877"/>
    </row>
    <row r="596" spans="1:6" ht="25.5">
      <c r="A596" s="159" t="s">
        <v>35</v>
      </c>
      <c r="B596" s="156" t="s">
        <v>1098</v>
      </c>
      <c r="C596" s="201" t="s">
        <v>36</v>
      </c>
      <c r="D596" s="220">
        <v>18</v>
      </c>
      <c r="E596" s="220"/>
      <c r="F596" s="877">
        <f>ROUND(D596*E596,2)</f>
        <v>0</v>
      </c>
    </row>
    <row r="597" spans="1:6" customFormat="1" ht="15">
      <c r="A597" s="159"/>
      <c r="B597" s="156"/>
      <c r="C597" s="201"/>
      <c r="D597" s="220"/>
      <c r="E597" s="220"/>
      <c r="F597" s="877"/>
    </row>
    <row r="598" spans="1:6" ht="25.5">
      <c r="A598" s="159" t="s">
        <v>48</v>
      </c>
      <c r="B598" s="156" t="s">
        <v>1099</v>
      </c>
      <c r="C598" s="201" t="s">
        <v>36</v>
      </c>
      <c r="D598" s="220">
        <v>36</v>
      </c>
      <c r="E598" s="220"/>
      <c r="F598" s="877">
        <f>ROUND(D598*E598,2)</f>
        <v>0</v>
      </c>
    </row>
    <row r="599" spans="1:6" customFormat="1" ht="15">
      <c r="A599" s="159"/>
      <c r="B599" s="156"/>
      <c r="C599" s="201"/>
      <c r="D599" s="220"/>
      <c r="E599" s="220"/>
      <c r="F599" s="877"/>
    </row>
    <row r="600" spans="1:6">
      <c r="A600" s="159" t="s">
        <v>50</v>
      </c>
      <c r="B600" s="156" t="s">
        <v>1100</v>
      </c>
      <c r="C600" s="201" t="s">
        <v>36</v>
      </c>
      <c r="D600" s="220">
        <v>36</v>
      </c>
      <c r="E600" s="220"/>
      <c r="F600" s="877">
        <f>ROUND(D600*E600,2)</f>
        <v>0</v>
      </c>
    </row>
    <row r="601" spans="1:6" customFormat="1" ht="15">
      <c r="A601" s="159"/>
      <c r="B601" s="156"/>
      <c r="C601" s="201"/>
      <c r="D601" s="220"/>
      <c r="E601" s="220"/>
      <c r="F601" s="877"/>
    </row>
    <row r="602" spans="1:6">
      <c r="A602" s="159" t="s">
        <v>53</v>
      </c>
      <c r="B602" s="156" t="s">
        <v>1101</v>
      </c>
      <c r="C602" s="201" t="s">
        <v>36</v>
      </c>
      <c r="D602" s="220">
        <v>3</v>
      </c>
      <c r="E602" s="220"/>
      <c r="F602" s="877">
        <f>ROUND(D602*E602,2)</f>
        <v>0</v>
      </c>
    </row>
    <row r="603" spans="1:6" customFormat="1" ht="15">
      <c r="A603" s="159"/>
      <c r="B603" s="156"/>
      <c r="C603" s="201"/>
      <c r="D603" s="220"/>
      <c r="E603" s="220"/>
      <c r="F603" s="877"/>
    </row>
    <row r="604" spans="1:6" ht="127.5">
      <c r="A604" s="159" t="s">
        <v>62</v>
      </c>
      <c r="B604" s="156" t="s">
        <v>1102</v>
      </c>
      <c r="C604" s="201" t="s">
        <v>36</v>
      </c>
      <c r="D604" s="220">
        <v>36</v>
      </c>
      <c r="E604" s="220"/>
      <c r="F604" s="877">
        <f>ROUND(D604*E604,2)</f>
        <v>0</v>
      </c>
    </row>
    <row r="605" spans="1:6" customFormat="1" ht="15">
      <c r="A605" s="159"/>
      <c r="B605" s="156"/>
      <c r="C605" s="201"/>
      <c r="D605" s="220"/>
      <c r="E605" s="220"/>
      <c r="F605" s="877"/>
    </row>
    <row r="606" spans="1:6" ht="76.5">
      <c r="A606" s="159" t="s">
        <v>63</v>
      </c>
      <c r="B606" s="156" t="s">
        <v>1103</v>
      </c>
      <c r="C606" s="201" t="s">
        <v>291</v>
      </c>
      <c r="D606" s="220">
        <v>160</v>
      </c>
      <c r="E606" s="220"/>
      <c r="F606" s="877">
        <f>ROUND(D606*E606,2)</f>
        <v>0</v>
      </c>
    </row>
    <row r="607" spans="1:6" customFormat="1" ht="15">
      <c r="A607" s="159"/>
      <c r="B607" s="156"/>
      <c r="C607" s="201"/>
      <c r="D607" s="220"/>
      <c r="E607" s="220"/>
      <c r="F607" s="877"/>
    </row>
    <row r="608" spans="1:6" ht="38.25">
      <c r="A608" s="159" t="s">
        <v>68</v>
      </c>
      <c r="B608" s="156" t="s">
        <v>1104</v>
      </c>
      <c r="C608" s="201" t="s">
        <v>36</v>
      </c>
      <c r="D608" s="220">
        <v>2</v>
      </c>
      <c r="E608" s="220"/>
      <c r="F608" s="877">
        <f>ROUND(D608*E608,2)</f>
        <v>0</v>
      </c>
    </row>
    <row r="609" spans="1:6" customFormat="1" ht="15">
      <c r="A609" s="159"/>
      <c r="B609" s="156"/>
      <c r="C609" s="201"/>
      <c r="D609" s="220"/>
      <c r="E609" s="220"/>
      <c r="F609" s="886"/>
    </row>
    <row r="610" spans="1:6" ht="25.5">
      <c r="A610" s="159" t="s">
        <v>70</v>
      </c>
      <c r="B610" s="156" t="s">
        <v>1105</v>
      </c>
      <c r="C610" s="201" t="s">
        <v>36</v>
      </c>
      <c r="D610" s="220">
        <v>30</v>
      </c>
      <c r="E610" s="220"/>
      <c r="F610" s="877">
        <f>ROUND(D610*E610,2)</f>
        <v>0</v>
      </c>
    </row>
    <row r="611" spans="1:6" customFormat="1" ht="15">
      <c r="A611" s="159"/>
      <c r="B611" s="156"/>
      <c r="C611" s="201"/>
      <c r="D611" s="220"/>
      <c r="E611" s="220"/>
      <c r="F611" s="886"/>
    </row>
    <row r="612" spans="1:6">
      <c r="A612" s="159" t="s">
        <v>72</v>
      </c>
      <c r="B612" s="156" t="s">
        <v>1106</v>
      </c>
      <c r="C612" s="201" t="s">
        <v>36</v>
      </c>
      <c r="D612" s="220">
        <v>24</v>
      </c>
      <c r="E612" s="220"/>
      <c r="F612" s="877">
        <f>ROUND(D612*E612,2)</f>
        <v>0</v>
      </c>
    </row>
    <row r="613" spans="1:6" customFormat="1" ht="15">
      <c r="A613" s="159"/>
      <c r="B613" s="156"/>
      <c r="C613" s="201"/>
      <c r="D613" s="220"/>
      <c r="E613" s="220"/>
      <c r="F613" s="886"/>
    </row>
    <row r="614" spans="1:6">
      <c r="A614" s="159" t="s">
        <v>378</v>
      </c>
      <c r="B614" s="158" t="s">
        <v>1107</v>
      </c>
      <c r="C614" s="201" t="s">
        <v>36</v>
      </c>
      <c r="D614" s="220">
        <v>24</v>
      </c>
      <c r="E614" s="220"/>
      <c r="F614" s="877">
        <f>ROUND(D614*E614,2)</f>
        <v>0</v>
      </c>
    </row>
    <row r="615" spans="1:6" customFormat="1" ht="15">
      <c r="A615" s="159"/>
      <c r="B615" s="158"/>
      <c r="C615" s="201"/>
      <c r="D615" s="220"/>
      <c r="E615" s="220"/>
      <c r="F615" s="886"/>
    </row>
    <row r="616" spans="1:6" ht="25.5">
      <c r="A616" s="159" t="s">
        <v>380</v>
      </c>
      <c r="B616" s="156" t="s">
        <v>1108</v>
      </c>
      <c r="C616" s="201" t="s">
        <v>36</v>
      </c>
      <c r="D616" s="220">
        <v>24</v>
      </c>
      <c r="E616" s="220"/>
      <c r="F616" s="877">
        <f>ROUND(D616*E616,2)</f>
        <v>0</v>
      </c>
    </row>
    <row r="617" spans="1:6" customFormat="1" ht="15">
      <c r="A617" s="159"/>
      <c r="B617" s="156"/>
      <c r="C617" s="201"/>
      <c r="D617" s="220"/>
      <c r="E617" s="220"/>
      <c r="F617" s="886"/>
    </row>
    <row r="618" spans="1:6" ht="114.75">
      <c r="A618" s="159" t="s">
        <v>412</v>
      </c>
      <c r="B618" s="156" t="s">
        <v>1109</v>
      </c>
      <c r="C618" s="201" t="s">
        <v>36</v>
      </c>
      <c r="D618" s="220">
        <v>30</v>
      </c>
      <c r="E618" s="220"/>
      <c r="F618" s="877">
        <f>ROUND(D618*E618,2)</f>
        <v>0</v>
      </c>
    </row>
    <row r="619" spans="1:6" customFormat="1" ht="15">
      <c r="A619" s="159"/>
      <c r="B619" s="156"/>
      <c r="C619" s="201"/>
      <c r="D619" s="220"/>
      <c r="E619" s="220"/>
      <c r="F619" s="886"/>
    </row>
    <row r="620" spans="1:6" ht="51">
      <c r="A620" s="159" t="s">
        <v>414</v>
      </c>
      <c r="B620" s="156" t="s">
        <v>1110</v>
      </c>
      <c r="C620" s="201" t="s">
        <v>291</v>
      </c>
      <c r="D620" s="220">
        <v>1040</v>
      </c>
      <c r="E620" s="220"/>
      <c r="F620" s="877">
        <f>ROUND(D620*E620,2)</f>
        <v>0</v>
      </c>
    </row>
    <row r="621" spans="1:6" customFormat="1" ht="15">
      <c r="A621" s="159"/>
      <c r="B621" s="156"/>
      <c r="C621" s="201"/>
      <c r="D621" s="220"/>
      <c r="E621" s="220"/>
      <c r="F621" s="886"/>
    </row>
    <row r="622" spans="1:6" ht="51">
      <c r="A622" s="159" t="s">
        <v>416</v>
      </c>
      <c r="B622" s="156" t="s">
        <v>1111</v>
      </c>
      <c r="C622" s="201" t="s">
        <v>291</v>
      </c>
      <c r="D622" s="220">
        <v>200</v>
      </c>
      <c r="E622" s="220"/>
      <c r="F622" s="877">
        <f>ROUND(D622*E622,2)</f>
        <v>0</v>
      </c>
    </row>
    <row r="623" spans="1:6" customFormat="1" ht="15">
      <c r="A623" s="159"/>
      <c r="B623" s="156"/>
      <c r="C623" s="201"/>
      <c r="D623" s="220"/>
      <c r="E623" s="220"/>
      <c r="F623" s="886"/>
    </row>
    <row r="624" spans="1:6" ht="25.5">
      <c r="A624" s="159" t="s">
        <v>418</v>
      </c>
      <c r="B624" s="156" t="s">
        <v>1112</v>
      </c>
      <c r="C624" s="201" t="s">
        <v>291</v>
      </c>
      <c r="D624" s="220">
        <v>50</v>
      </c>
      <c r="E624" s="220"/>
      <c r="F624" s="877">
        <f>ROUND(D624*E624,2)</f>
        <v>0</v>
      </c>
    </row>
    <row r="625" spans="1:6" customFormat="1" ht="15">
      <c r="A625" s="159"/>
      <c r="B625" s="156"/>
      <c r="C625" s="201"/>
      <c r="D625" s="220"/>
      <c r="E625" s="220"/>
      <c r="F625" s="886"/>
    </row>
    <row r="626" spans="1:6" ht="25.5">
      <c r="A626" s="159" t="s">
        <v>787</v>
      </c>
      <c r="B626" s="156" t="s">
        <v>1113</v>
      </c>
      <c r="C626" s="201" t="s">
        <v>36</v>
      </c>
      <c r="D626" s="220">
        <v>1</v>
      </c>
      <c r="E626" s="220"/>
      <c r="F626" s="877">
        <f>ROUND(D626*E626,2)</f>
        <v>0</v>
      </c>
    </row>
    <row r="627" spans="1:6" customFormat="1" ht="15">
      <c r="A627" s="159"/>
      <c r="B627" s="156"/>
      <c r="C627" s="201"/>
      <c r="D627" s="220"/>
      <c r="E627" s="220"/>
      <c r="F627" s="886"/>
    </row>
    <row r="628" spans="1:6" ht="25.5">
      <c r="A628" s="159" t="s">
        <v>790</v>
      </c>
      <c r="B628" s="158" t="s">
        <v>1114</v>
      </c>
      <c r="C628" s="201" t="s">
        <v>36</v>
      </c>
      <c r="D628" s="220">
        <v>20</v>
      </c>
      <c r="E628" s="220"/>
      <c r="F628" s="877">
        <f>ROUND(D628*E628,2)</f>
        <v>0</v>
      </c>
    </row>
    <row r="629" spans="1:6" customFormat="1" ht="15">
      <c r="A629" s="159"/>
      <c r="B629" s="158"/>
      <c r="C629" s="201"/>
      <c r="D629" s="220"/>
      <c r="E629" s="220"/>
      <c r="F629" s="886"/>
    </row>
    <row r="630" spans="1:6" ht="25.5">
      <c r="A630" s="159" t="s">
        <v>921</v>
      </c>
      <c r="B630" s="158" t="s">
        <v>1115</v>
      </c>
      <c r="C630" s="201" t="s">
        <v>36</v>
      </c>
      <c r="D630" s="220">
        <v>20</v>
      </c>
      <c r="E630" s="220"/>
      <c r="F630" s="877">
        <f>ROUND(D630*E630,2)</f>
        <v>0</v>
      </c>
    </row>
    <row r="631" spans="1:6" customFormat="1" ht="15">
      <c r="A631" s="159"/>
      <c r="B631" s="728"/>
      <c r="C631" s="201"/>
      <c r="D631" s="220"/>
      <c r="E631" s="93"/>
      <c r="F631" s="887"/>
    </row>
    <row r="632" spans="1:6" customFormat="1" ht="114.75">
      <c r="A632" s="159" t="s">
        <v>923</v>
      </c>
      <c r="B632" s="156" t="s">
        <v>1116</v>
      </c>
      <c r="C632" s="113"/>
      <c r="D632" s="93"/>
      <c r="E632" s="220"/>
      <c r="F632" s="886"/>
    </row>
    <row r="633" spans="1:6" customFormat="1" ht="15">
      <c r="A633" s="159"/>
      <c r="B633" s="156" t="s">
        <v>1117</v>
      </c>
      <c r="C633" s="201"/>
      <c r="D633" s="220"/>
      <c r="E633" s="220"/>
      <c r="F633" s="886"/>
    </row>
    <row r="634" spans="1:6" customFormat="1" ht="15">
      <c r="A634" s="159"/>
      <c r="B634" s="156" t="s">
        <v>1118</v>
      </c>
      <c r="C634" s="201"/>
      <c r="D634" s="220"/>
      <c r="E634" s="220"/>
      <c r="F634" s="886"/>
    </row>
    <row r="635" spans="1:6" customFormat="1" ht="15">
      <c r="A635" s="159"/>
      <c r="B635" s="156" t="s">
        <v>1086</v>
      </c>
      <c r="C635" s="201"/>
      <c r="D635" s="220"/>
      <c r="E635" s="220"/>
      <c r="F635" s="886"/>
    </row>
    <row r="636" spans="1:6" customFormat="1" ht="15">
      <c r="A636" s="159"/>
      <c r="B636" s="156" t="s">
        <v>1119</v>
      </c>
      <c r="C636" s="201"/>
      <c r="D636" s="220"/>
      <c r="E636" s="220"/>
      <c r="F636" s="886"/>
    </row>
    <row r="637" spans="1:6" customFormat="1" ht="15">
      <c r="A637" s="159"/>
      <c r="B637" s="156" t="s">
        <v>1120</v>
      </c>
      <c r="C637" s="201"/>
      <c r="D637" s="220"/>
      <c r="E637" s="220"/>
      <c r="F637" s="886"/>
    </row>
    <row r="638" spans="1:6" customFormat="1" ht="15">
      <c r="A638" s="159"/>
      <c r="B638" s="156" t="s">
        <v>1121</v>
      </c>
      <c r="C638" s="201"/>
      <c r="D638" s="220"/>
      <c r="E638" s="220"/>
      <c r="F638" s="886"/>
    </row>
    <row r="639" spans="1:6" customFormat="1" ht="15">
      <c r="A639" s="159"/>
      <c r="B639" s="156" t="s">
        <v>1091</v>
      </c>
      <c r="C639" s="201"/>
      <c r="D639" s="220"/>
      <c r="E639" s="220"/>
      <c r="F639" s="886"/>
    </row>
    <row r="640" spans="1:6" customFormat="1" ht="51">
      <c r="A640" s="159"/>
      <c r="B640" s="156" t="s">
        <v>1122</v>
      </c>
      <c r="C640" s="201"/>
      <c r="D640" s="220"/>
      <c r="E640" s="220"/>
      <c r="F640" s="886"/>
    </row>
    <row r="641" spans="1:6" customFormat="1" ht="25.5">
      <c r="A641" s="159"/>
      <c r="B641" s="156" t="s">
        <v>1123</v>
      </c>
      <c r="C641" s="201"/>
      <c r="D641" s="220"/>
      <c r="E641" s="220"/>
      <c r="F641" s="886"/>
    </row>
    <row r="642" spans="1:6" customFormat="1" ht="25.5">
      <c r="A642" s="159"/>
      <c r="B642" s="156" t="s">
        <v>1096</v>
      </c>
      <c r="C642" s="201"/>
      <c r="D642" s="220"/>
      <c r="E642" s="220"/>
      <c r="F642" s="886"/>
    </row>
    <row r="643" spans="1:6">
      <c r="A643" s="159"/>
      <c r="B643" s="157" t="s">
        <v>830</v>
      </c>
      <c r="C643" s="202" t="s">
        <v>1016</v>
      </c>
      <c r="D643" s="232">
        <v>1</v>
      </c>
      <c r="E643" s="220"/>
      <c r="F643" s="877">
        <f>ROUND(D643*E643,2)</f>
        <v>0</v>
      </c>
    </row>
    <row r="644" spans="1:6" customFormat="1" ht="15">
      <c r="A644" s="159"/>
      <c r="B644" s="156"/>
      <c r="C644" s="201"/>
      <c r="D644" s="220"/>
      <c r="E644" s="220"/>
      <c r="F644" s="886"/>
    </row>
    <row r="645" spans="1:6" ht="25.5">
      <c r="A645" s="159" t="s">
        <v>925</v>
      </c>
      <c r="B645" s="156" t="s">
        <v>1124</v>
      </c>
      <c r="C645" s="201" t="s">
        <v>36</v>
      </c>
      <c r="D645" s="220">
        <v>1</v>
      </c>
      <c r="E645" s="220"/>
      <c r="F645" s="877">
        <f>ROUND(D645*E645,2)</f>
        <v>0</v>
      </c>
    </row>
    <row r="646" spans="1:6" customFormat="1" ht="15">
      <c r="A646" s="159"/>
      <c r="B646" s="156"/>
      <c r="C646" s="201"/>
      <c r="D646" s="220"/>
      <c r="E646" s="220"/>
      <c r="F646" s="877"/>
    </row>
    <row r="647" spans="1:6" ht="25.5">
      <c r="A647" s="159" t="s">
        <v>927</v>
      </c>
      <c r="B647" s="156" t="s">
        <v>1098</v>
      </c>
      <c r="C647" s="201" t="s">
        <v>36</v>
      </c>
      <c r="D647" s="220">
        <v>6</v>
      </c>
      <c r="E647" s="220"/>
      <c r="F647" s="877">
        <f>ROUND(D647*E647,2)</f>
        <v>0</v>
      </c>
    </row>
    <row r="648" spans="1:6" customFormat="1" ht="15">
      <c r="A648" s="159"/>
      <c r="B648" s="156"/>
      <c r="C648" s="201"/>
      <c r="D648" s="220"/>
      <c r="E648" s="220"/>
      <c r="F648" s="877"/>
    </row>
    <row r="649" spans="1:6" ht="25.5">
      <c r="A649" s="159" t="s">
        <v>929</v>
      </c>
      <c r="B649" s="156" t="s">
        <v>1099</v>
      </c>
      <c r="C649" s="201" t="s">
        <v>36</v>
      </c>
      <c r="D649" s="220">
        <v>12</v>
      </c>
      <c r="E649" s="220"/>
      <c r="F649" s="877">
        <f>ROUND(D649*E649,2)</f>
        <v>0</v>
      </c>
    </row>
    <row r="650" spans="1:6" customFormat="1" ht="15">
      <c r="A650" s="159"/>
      <c r="B650" s="156"/>
      <c r="C650" s="201"/>
      <c r="D650" s="220"/>
      <c r="E650" s="220"/>
      <c r="F650" s="877"/>
    </row>
    <row r="651" spans="1:6">
      <c r="A651" s="159" t="s">
        <v>930</v>
      </c>
      <c r="B651" s="156" t="s">
        <v>1100</v>
      </c>
      <c r="C651" s="201" t="s">
        <v>36</v>
      </c>
      <c r="D651" s="220">
        <v>12</v>
      </c>
      <c r="E651" s="220"/>
      <c r="F651" s="877">
        <f>ROUND(D651*E651,2)</f>
        <v>0</v>
      </c>
    </row>
    <row r="652" spans="1:6" customFormat="1" ht="15">
      <c r="A652" s="159"/>
      <c r="B652" s="156"/>
      <c r="C652" s="201"/>
      <c r="D652" s="220"/>
      <c r="E652" s="220"/>
      <c r="F652" s="877"/>
    </row>
    <row r="653" spans="1:6">
      <c r="A653" s="159" t="s">
        <v>932</v>
      </c>
      <c r="B653" s="156" t="s">
        <v>1101</v>
      </c>
      <c r="C653" s="201" t="s">
        <v>36</v>
      </c>
      <c r="D653" s="220">
        <v>1</v>
      </c>
      <c r="E653" s="220"/>
      <c r="F653" s="877">
        <f>ROUND(D653*E653,2)</f>
        <v>0</v>
      </c>
    </row>
    <row r="654" spans="1:6" customFormat="1" ht="15">
      <c r="A654" s="159"/>
      <c r="B654" s="156"/>
      <c r="C654" s="201"/>
      <c r="D654" s="220"/>
      <c r="E654" s="220"/>
      <c r="F654" s="877"/>
    </row>
    <row r="655" spans="1:6" ht="127.5">
      <c r="A655" s="159" t="s">
        <v>934</v>
      </c>
      <c r="B655" s="156" t="s">
        <v>1102</v>
      </c>
      <c r="C655" s="201" t="s">
        <v>36</v>
      </c>
      <c r="D655" s="220">
        <v>12</v>
      </c>
      <c r="E655" s="220"/>
      <c r="F655" s="877">
        <f>ROUND(D655*E655,2)</f>
        <v>0</v>
      </c>
    </row>
    <row r="656" spans="1:6" customFormat="1" ht="15">
      <c r="A656" s="159"/>
      <c r="B656" s="83"/>
      <c r="C656" s="201"/>
      <c r="D656" s="220"/>
      <c r="E656" s="220"/>
      <c r="F656" s="877"/>
    </row>
    <row r="657" spans="1:6" ht="38.25">
      <c r="A657" s="159" t="s">
        <v>936</v>
      </c>
      <c r="B657" s="156" t="s">
        <v>1104</v>
      </c>
      <c r="C657" s="201" t="s">
        <v>36</v>
      </c>
      <c r="D657" s="220">
        <v>2</v>
      </c>
      <c r="E657" s="220"/>
      <c r="F657" s="877">
        <f>ROUND(D657*E657,2)</f>
        <v>0</v>
      </c>
    </row>
    <row r="658" spans="1:6" customFormat="1" ht="15">
      <c r="A658" s="159"/>
      <c r="B658" s="83"/>
      <c r="C658" s="201"/>
      <c r="D658" s="220"/>
      <c r="E658" s="220"/>
      <c r="F658" s="886"/>
    </row>
    <row r="659" spans="1:6" ht="38.25">
      <c r="A659" s="159" t="s">
        <v>938</v>
      </c>
      <c r="B659" s="156" t="s">
        <v>1125</v>
      </c>
      <c r="C659" s="201" t="s">
        <v>36</v>
      </c>
      <c r="D659" s="220">
        <v>49</v>
      </c>
      <c r="E659" s="220"/>
      <c r="F659" s="877">
        <f>ROUND(D659*E659,2)</f>
        <v>0</v>
      </c>
    </row>
    <row r="660" spans="1:6" customFormat="1" ht="15">
      <c r="A660" s="159"/>
      <c r="B660" s="156"/>
      <c r="C660" s="201"/>
      <c r="D660" s="220"/>
      <c r="E660" s="220"/>
      <c r="F660" s="886"/>
    </row>
    <row r="661" spans="1:6" ht="25.5">
      <c r="A661" s="159" t="s">
        <v>939</v>
      </c>
      <c r="B661" s="156" t="s">
        <v>1126</v>
      </c>
      <c r="C661" s="201" t="s">
        <v>36</v>
      </c>
      <c r="D661" s="220">
        <v>46</v>
      </c>
      <c r="E661" s="220"/>
      <c r="F661" s="877">
        <f>ROUND(D661*E661,2)</f>
        <v>0</v>
      </c>
    </row>
    <row r="662" spans="1:6" customFormat="1" ht="15">
      <c r="A662" s="159"/>
      <c r="B662" s="156"/>
      <c r="C662" s="201"/>
      <c r="D662" s="220"/>
      <c r="E662" s="220"/>
      <c r="F662" s="886"/>
    </row>
    <row r="663" spans="1:6" ht="25.5">
      <c r="A663" s="159" t="s">
        <v>940</v>
      </c>
      <c r="B663" s="156" t="s">
        <v>1127</v>
      </c>
      <c r="C663" s="201" t="s">
        <v>36</v>
      </c>
      <c r="D663" s="220">
        <v>46</v>
      </c>
      <c r="E663" s="220"/>
      <c r="F663" s="877">
        <f>ROUND(D663*E663,2)</f>
        <v>0</v>
      </c>
    </row>
    <row r="664" spans="1:6" customFormat="1" ht="15">
      <c r="A664" s="159"/>
      <c r="B664" s="156"/>
      <c r="C664" s="201"/>
      <c r="D664" s="220"/>
      <c r="E664" s="220"/>
      <c r="F664" s="886"/>
    </row>
    <row r="665" spans="1:6" ht="25.5">
      <c r="A665" s="159" t="s">
        <v>941</v>
      </c>
      <c r="B665" s="156" t="s">
        <v>1128</v>
      </c>
      <c r="C665" s="201" t="s">
        <v>36</v>
      </c>
      <c r="D665" s="220">
        <v>46</v>
      </c>
      <c r="E665" s="220"/>
      <c r="F665" s="877">
        <f>ROUND(D665*E665,2)</f>
        <v>0</v>
      </c>
    </row>
    <row r="666" spans="1:6" customFormat="1" ht="15">
      <c r="A666" s="159"/>
      <c r="B666" s="156"/>
      <c r="C666" s="201"/>
      <c r="D666" s="220"/>
      <c r="E666" s="220"/>
      <c r="F666" s="886"/>
    </row>
    <row r="667" spans="1:6" ht="114.75">
      <c r="A667" s="159" t="s">
        <v>942</v>
      </c>
      <c r="B667" s="156" t="s">
        <v>1129</v>
      </c>
      <c r="C667" s="201" t="s">
        <v>36</v>
      </c>
      <c r="D667" s="220">
        <v>49</v>
      </c>
      <c r="E667" s="220"/>
      <c r="F667" s="877">
        <f>ROUND(D667*E667,2)</f>
        <v>0</v>
      </c>
    </row>
    <row r="668" spans="1:6" customFormat="1" ht="15">
      <c r="A668" s="159"/>
      <c r="B668" s="156"/>
      <c r="C668" s="201"/>
      <c r="D668" s="220"/>
      <c r="E668" s="220"/>
      <c r="F668" s="886"/>
    </row>
    <row r="669" spans="1:6" ht="51">
      <c r="A669" s="159" t="s">
        <v>944</v>
      </c>
      <c r="B669" s="156" t="s">
        <v>1110</v>
      </c>
      <c r="C669" s="201" t="s">
        <v>291</v>
      </c>
      <c r="D669" s="220">
        <v>1650</v>
      </c>
      <c r="E669" s="220"/>
      <c r="F669" s="877">
        <f>ROUND(D669*E669,2)</f>
        <v>0</v>
      </c>
    </row>
    <row r="670" spans="1:6" customFormat="1" ht="15">
      <c r="A670" s="159"/>
      <c r="B670" s="156"/>
      <c r="C670" s="201"/>
      <c r="D670" s="220"/>
      <c r="E670" s="220"/>
      <c r="F670" s="886"/>
    </row>
    <row r="671" spans="1:6" ht="25.5">
      <c r="A671" s="159" t="s">
        <v>946</v>
      </c>
      <c r="B671" s="158" t="s">
        <v>1114</v>
      </c>
      <c r="C671" s="201" t="s">
        <v>36</v>
      </c>
      <c r="D671" s="220">
        <v>40</v>
      </c>
      <c r="E671" s="220"/>
      <c r="F671" s="877">
        <f>ROUND(D671*E671,2)</f>
        <v>0</v>
      </c>
    </row>
    <row r="672" spans="1:6" customFormat="1" ht="15">
      <c r="A672" s="159"/>
      <c r="B672" s="158"/>
      <c r="C672" s="201"/>
      <c r="D672" s="220"/>
      <c r="E672" s="220"/>
      <c r="F672" s="886"/>
    </row>
    <row r="673" spans="1:6" ht="25.5">
      <c r="A673" s="159" t="s">
        <v>948</v>
      </c>
      <c r="B673" s="158" t="s">
        <v>1115</v>
      </c>
      <c r="C673" s="201" t="s">
        <v>36</v>
      </c>
      <c r="D673" s="220">
        <v>40</v>
      </c>
      <c r="E673" s="220"/>
      <c r="F673" s="877">
        <f>ROUND(D673*E673,2)</f>
        <v>0</v>
      </c>
    </row>
    <row r="674" spans="1:6" customFormat="1" ht="15">
      <c r="A674" s="159"/>
      <c r="B674" s="728"/>
      <c r="C674" s="201"/>
      <c r="D674" s="220"/>
      <c r="E674" s="93"/>
      <c r="F674" s="887"/>
    </row>
    <row r="675" spans="1:6" customFormat="1" ht="114.75">
      <c r="A675" s="159" t="s">
        <v>950</v>
      </c>
      <c r="B675" s="156" t="s">
        <v>1130</v>
      </c>
      <c r="C675" s="113"/>
      <c r="D675" s="93"/>
      <c r="E675" s="220"/>
      <c r="F675" s="886"/>
    </row>
    <row r="676" spans="1:6" customFormat="1" ht="15">
      <c r="A676" s="159"/>
      <c r="B676" s="156" t="s">
        <v>1131</v>
      </c>
      <c r="C676" s="201"/>
      <c r="D676" s="220"/>
      <c r="E676" s="220"/>
      <c r="F676" s="886"/>
    </row>
    <row r="677" spans="1:6" customFormat="1" ht="15">
      <c r="A677" s="159"/>
      <c r="B677" s="156" t="s">
        <v>1118</v>
      </c>
      <c r="C677" s="201"/>
      <c r="D677" s="220"/>
      <c r="E677" s="220"/>
      <c r="F677" s="886"/>
    </row>
    <row r="678" spans="1:6" customFormat="1" ht="15">
      <c r="A678" s="159"/>
      <c r="B678" s="156" t="s">
        <v>1086</v>
      </c>
      <c r="C678" s="201"/>
      <c r="D678" s="220"/>
      <c r="E678" s="220"/>
      <c r="F678" s="886"/>
    </row>
    <row r="679" spans="1:6" customFormat="1" ht="15">
      <c r="A679" s="159"/>
      <c r="B679" s="156" t="s">
        <v>1119</v>
      </c>
      <c r="C679" s="201"/>
      <c r="D679" s="220"/>
      <c r="E679" s="220"/>
      <c r="F679" s="886"/>
    </row>
    <row r="680" spans="1:6" customFormat="1" ht="15">
      <c r="A680" s="159"/>
      <c r="B680" s="156" t="s">
        <v>1132</v>
      </c>
      <c r="C680" s="201"/>
      <c r="D680" s="220"/>
      <c r="E680" s="220"/>
      <c r="F680" s="886"/>
    </row>
    <row r="681" spans="1:6" customFormat="1" ht="15">
      <c r="A681" s="159"/>
      <c r="B681" s="156" t="s">
        <v>1121</v>
      </c>
      <c r="C681" s="201"/>
      <c r="D681" s="220"/>
      <c r="E681" s="220"/>
      <c r="F681" s="886"/>
    </row>
    <row r="682" spans="1:6" customFormat="1" ht="15">
      <c r="A682" s="159"/>
      <c r="B682" s="156" t="s">
        <v>1091</v>
      </c>
      <c r="C682" s="201"/>
      <c r="D682" s="220"/>
      <c r="E682" s="220"/>
      <c r="F682" s="886"/>
    </row>
    <row r="683" spans="1:6" customFormat="1" ht="51">
      <c r="A683" s="159"/>
      <c r="B683" s="156" t="s">
        <v>1122</v>
      </c>
      <c r="C683" s="201"/>
      <c r="D683" s="220"/>
      <c r="E683" s="220"/>
      <c r="F683" s="886"/>
    </row>
    <row r="684" spans="1:6" customFormat="1" ht="25.5">
      <c r="A684" s="159"/>
      <c r="B684" s="156" t="s">
        <v>1123</v>
      </c>
      <c r="C684" s="201"/>
      <c r="D684" s="220"/>
      <c r="E684" s="220"/>
      <c r="F684" s="886"/>
    </row>
    <row r="685" spans="1:6" customFormat="1" ht="25.5">
      <c r="A685" s="159"/>
      <c r="B685" s="156" t="s">
        <v>1096</v>
      </c>
      <c r="C685" s="201"/>
      <c r="D685" s="220"/>
      <c r="E685" s="220"/>
      <c r="F685" s="886"/>
    </row>
    <row r="686" spans="1:6">
      <c r="A686" s="159"/>
      <c r="B686" s="157" t="s">
        <v>830</v>
      </c>
      <c r="C686" s="202" t="s">
        <v>1016</v>
      </c>
      <c r="D686" s="232">
        <v>1</v>
      </c>
      <c r="E686" s="220"/>
      <c r="F686" s="877">
        <f>ROUND(D686*E686,2)</f>
        <v>0</v>
      </c>
    </row>
    <row r="687" spans="1:6" customFormat="1" ht="15">
      <c r="A687" s="159"/>
      <c r="B687" s="156"/>
      <c r="C687" s="201"/>
      <c r="D687" s="220"/>
      <c r="E687" s="220"/>
      <c r="F687" s="886"/>
    </row>
    <row r="688" spans="1:6" ht="25.5">
      <c r="A688" s="159" t="s">
        <v>952</v>
      </c>
      <c r="B688" s="156" t="s">
        <v>1133</v>
      </c>
      <c r="C688" s="201" t="s">
        <v>36</v>
      </c>
      <c r="D688" s="220">
        <v>1</v>
      </c>
      <c r="E688" s="220"/>
      <c r="F688" s="877">
        <f>ROUND(D688*E688,2)</f>
        <v>0</v>
      </c>
    </row>
    <row r="689" spans="1:6" customFormat="1" ht="15">
      <c r="A689" s="159"/>
      <c r="B689" s="156"/>
      <c r="C689" s="201"/>
      <c r="D689" s="220"/>
      <c r="E689" s="220"/>
      <c r="F689" s="877"/>
    </row>
    <row r="690" spans="1:6" ht="25.5">
      <c r="A690" s="159" t="s">
        <v>954</v>
      </c>
      <c r="B690" s="156" t="s">
        <v>1134</v>
      </c>
      <c r="C690" s="201" t="s">
        <v>36</v>
      </c>
      <c r="D690" s="220">
        <v>6</v>
      </c>
      <c r="E690" s="220"/>
      <c r="F690" s="877">
        <f>ROUND(D690*E690,2)</f>
        <v>0</v>
      </c>
    </row>
    <row r="691" spans="1:6" customFormat="1" ht="15">
      <c r="A691" s="159"/>
      <c r="B691" s="156"/>
      <c r="C691" s="201"/>
      <c r="D691" s="220"/>
      <c r="E691" s="220"/>
      <c r="F691" s="877"/>
    </row>
    <row r="692" spans="1:6" ht="25.5">
      <c r="A692" s="159" t="s">
        <v>956</v>
      </c>
      <c r="B692" s="156" t="s">
        <v>1135</v>
      </c>
      <c r="C692" s="201" t="s">
        <v>36</v>
      </c>
      <c r="D692" s="220">
        <v>12</v>
      </c>
      <c r="E692" s="220"/>
      <c r="F692" s="877">
        <f>ROUND(D692*E692,2)</f>
        <v>0</v>
      </c>
    </row>
    <row r="693" spans="1:6" customFormat="1" ht="15">
      <c r="A693" s="159"/>
      <c r="B693" s="156"/>
      <c r="C693" s="201"/>
      <c r="D693" s="220"/>
      <c r="E693" s="220"/>
      <c r="F693" s="877"/>
    </row>
    <row r="694" spans="1:6">
      <c r="A694" s="159" t="s">
        <v>958</v>
      </c>
      <c r="B694" s="156" t="s">
        <v>1136</v>
      </c>
      <c r="C694" s="201" t="s">
        <v>36</v>
      </c>
      <c r="D694" s="220">
        <v>12</v>
      </c>
      <c r="E694" s="220"/>
      <c r="F694" s="877">
        <f>ROUND(D694*E694,2)</f>
        <v>0</v>
      </c>
    </row>
    <row r="695" spans="1:6" customFormat="1" ht="15">
      <c r="A695" s="159"/>
      <c r="B695" s="156"/>
      <c r="C695" s="201"/>
      <c r="D695" s="220"/>
      <c r="E695" s="220"/>
      <c r="F695" s="877"/>
    </row>
    <row r="696" spans="1:6">
      <c r="A696" s="159" t="s">
        <v>960</v>
      </c>
      <c r="B696" s="156" t="s">
        <v>1137</v>
      </c>
      <c r="C696" s="201" t="s">
        <v>36</v>
      </c>
      <c r="D696" s="220">
        <v>1</v>
      </c>
      <c r="E696" s="220"/>
      <c r="F696" s="877">
        <f>ROUND(D696*E696,2)</f>
        <v>0</v>
      </c>
    </row>
    <row r="697" spans="1:6" customFormat="1" ht="15">
      <c r="A697" s="159"/>
      <c r="B697" s="156"/>
      <c r="C697" s="201"/>
      <c r="D697" s="220"/>
      <c r="E697" s="220"/>
      <c r="F697" s="877"/>
    </row>
    <row r="698" spans="1:6" ht="127.5">
      <c r="A698" s="159" t="s">
        <v>962</v>
      </c>
      <c r="B698" s="156" t="s">
        <v>1138</v>
      </c>
      <c r="C698" s="201" t="s">
        <v>36</v>
      </c>
      <c r="D698" s="220">
        <v>12</v>
      </c>
      <c r="E698" s="220"/>
      <c r="F698" s="877">
        <f>ROUND(D698*E698,2)</f>
        <v>0</v>
      </c>
    </row>
    <row r="699" spans="1:6" customFormat="1" ht="15">
      <c r="A699" s="159"/>
      <c r="B699" s="83"/>
      <c r="C699" s="201"/>
      <c r="D699" s="220"/>
      <c r="E699" s="220"/>
      <c r="F699" s="877"/>
    </row>
    <row r="700" spans="1:6" ht="38.25">
      <c r="A700" s="159" t="s">
        <v>964</v>
      </c>
      <c r="B700" s="156" t="s">
        <v>1104</v>
      </c>
      <c r="C700" s="201" t="s">
        <v>36</v>
      </c>
      <c r="D700" s="220">
        <v>2</v>
      </c>
      <c r="E700" s="220"/>
      <c r="F700" s="877">
        <f>ROUND(D700*E700,2)</f>
        <v>0</v>
      </c>
    </row>
    <row r="701" spans="1:6" customFormat="1" ht="15">
      <c r="A701" s="159"/>
      <c r="B701" s="156"/>
      <c r="C701" s="201"/>
      <c r="D701" s="220"/>
      <c r="E701" s="220"/>
      <c r="F701" s="886"/>
    </row>
    <row r="702" spans="1:6" ht="25.5">
      <c r="A702" s="159" t="s">
        <v>965</v>
      </c>
      <c r="B702" s="156" t="s">
        <v>1139</v>
      </c>
      <c r="C702" s="201" t="s">
        <v>36</v>
      </c>
      <c r="D702" s="220">
        <v>35</v>
      </c>
      <c r="E702" s="220"/>
      <c r="F702" s="877">
        <f>ROUND(D702*E702,2)</f>
        <v>0</v>
      </c>
    </row>
    <row r="703" spans="1:6" customFormat="1" ht="15">
      <c r="A703" s="159"/>
      <c r="B703" s="156"/>
      <c r="C703" s="201"/>
      <c r="D703" s="220"/>
      <c r="E703" s="220"/>
      <c r="F703" s="886"/>
    </row>
    <row r="704" spans="1:6" ht="25.5">
      <c r="A704" s="159" t="s">
        <v>967</v>
      </c>
      <c r="B704" s="156" t="s">
        <v>1140</v>
      </c>
      <c r="C704" s="201" t="s">
        <v>36</v>
      </c>
      <c r="D704" s="220">
        <v>35</v>
      </c>
      <c r="E704" s="220"/>
      <c r="F704" s="877">
        <f>ROUND(D704*E704,2)</f>
        <v>0</v>
      </c>
    </row>
    <row r="705" spans="1:6" customFormat="1" ht="15">
      <c r="A705" s="159"/>
      <c r="B705" s="156"/>
      <c r="C705" s="201"/>
      <c r="D705" s="220"/>
      <c r="E705" s="220"/>
      <c r="F705" s="886"/>
    </row>
    <row r="706" spans="1:6">
      <c r="A706" s="159" t="s">
        <v>968</v>
      </c>
      <c r="B706" s="158" t="s">
        <v>1141</v>
      </c>
      <c r="C706" s="201" t="s">
        <v>36</v>
      </c>
      <c r="D706" s="220">
        <v>35</v>
      </c>
      <c r="E706" s="220"/>
      <c r="F706" s="877">
        <f>ROUND(D706*E706,2)</f>
        <v>0</v>
      </c>
    </row>
    <row r="707" spans="1:6" customFormat="1" ht="15">
      <c r="A707" s="159"/>
      <c r="B707" s="158"/>
      <c r="C707" s="201"/>
      <c r="D707" s="220"/>
      <c r="E707" s="220"/>
      <c r="F707" s="886"/>
    </row>
    <row r="708" spans="1:6" ht="25.5">
      <c r="A708" s="159" t="s">
        <v>969</v>
      </c>
      <c r="B708" s="156" t="s">
        <v>1142</v>
      </c>
      <c r="C708" s="201" t="s">
        <v>36</v>
      </c>
      <c r="D708" s="220">
        <v>35</v>
      </c>
      <c r="E708" s="220"/>
      <c r="F708" s="877">
        <f>ROUND(D708*E708,2)</f>
        <v>0</v>
      </c>
    </row>
    <row r="709" spans="1:6" customFormat="1" ht="15">
      <c r="A709" s="159"/>
      <c r="B709" s="156"/>
      <c r="C709" s="201"/>
      <c r="D709" s="220"/>
      <c r="E709" s="220"/>
      <c r="F709" s="886"/>
    </row>
    <row r="710" spans="1:6" ht="114.75">
      <c r="A710" s="159" t="s">
        <v>970</v>
      </c>
      <c r="B710" s="156" t="s">
        <v>1143</v>
      </c>
      <c r="C710" s="201" t="s">
        <v>36</v>
      </c>
      <c r="D710" s="220">
        <v>35</v>
      </c>
      <c r="E710" s="220"/>
      <c r="F710" s="877">
        <f>ROUND(D710*E710,2)</f>
        <v>0</v>
      </c>
    </row>
    <row r="711" spans="1:6" customFormat="1" ht="15">
      <c r="A711" s="159"/>
      <c r="B711" s="156"/>
      <c r="C711" s="201"/>
      <c r="D711" s="220"/>
      <c r="E711" s="220"/>
      <c r="F711" s="886"/>
    </row>
    <row r="712" spans="1:6" ht="51">
      <c r="A712" s="159" t="s">
        <v>971</v>
      </c>
      <c r="B712" s="156" t="s">
        <v>1110</v>
      </c>
      <c r="C712" s="201" t="s">
        <v>291</v>
      </c>
      <c r="D712" s="220">
        <v>980</v>
      </c>
      <c r="E712" s="220"/>
      <c r="F712" s="877">
        <f>ROUND(D712*E712,2)</f>
        <v>0</v>
      </c>
    </row>
    <row r="713" spans="1:6" customFormat="1" ht="15">
      <c r="A713" s="159"/>
      <c r="B713" s="156"/>
      <c r="C713" s="201"/>
      <c r="D713" s="220"/>
      <c r="E713" s="220"/>
      <c r="F713" s="886"/>
    </row>
    <row r="714" spans="1:6" ht="25.5">
      <c r="A714" s="159" t="s">
        <v>1144</v>
      </c>
      <c r="B714" s="158" t="s">
        <v>1145</v>
      </c>
      <c r="C714" s="201" t="s">
        <v>36</v>
      </c>
      <c r="D714" s="220">
        <v>26</v>
      </c>
      <c r="E714" s="220"/>
      <c r="F714" s="877">
        <f>ROUND(D714*E714,2)</f>
        <v>0</v>
      </c>
    </row>
    <row r="715" spans="1:6" customFormat="1" ht="15">
      <c r="A715" s="159"/>
      <c r="B715" s="158"/>
      <c r="C715" s="201"/>
      <c r="D715" s="220"/>
      <c r="E715" s="220"/>
      <c r="F715" s="886"/>
    </row>
    <row r="716" spans="1:6" ht="25.5">
      <c r="A716" s="159" t="s">
        <v>1146</v>
      </c>
      <c r="B716" s="158" t="s">
        <v>1147</v>
      </c>
      <c r="C716" s="201" t="s">
        <v>36</v>
      </c>
      <c r="D716" s="220">
        <v>26</v>
      </c>
      <c r="E716" s="220"/>
      <c r="F716" s="877">
        <f>ROUND(D716*E716,2)</f>
        <v>0</v>
      </c>
    </row>
    <row r="717" spans="1:6" customFormat="1" ht="15">
      <c r="A717" s="159"/>
      <c r="B717" s="160"/>
      <c r="C717" s="201"/>
      <c r="D717" s="220"/>
      <c r="E717" s="220"/>
      <c r="F717" s="877"/>
    </row>
    <row r="718" spans="1:6" ht="51">
      <c r="A718" s="159" t="s">
        <v>1148</v>
      </c>
      <c r="B718" s="177" t="s">
        <v>1149</v>
      </c>
      <c r="C718" s="203" t="s">
        <v>36</v>
      </c>
      <c r="D718" s="220">
        <v>2</v>
      </c>
      <c r="E718" s="220"/>
      <c r="F718" s="877">
        <f>ROUND(D718*E718,2)</f>
        <v>0</v>
      </c>
    </row>
    <row r="719" spans="1:6" customFormat="1" ht="25.5">
      <c r="A719" s="755"/>
      <c r="B719" s="146" t="s">
        <v>904</v>
      </c>
      <c r="C719" s="36"/>
      <c r="D719" s="89"/>
      <c r="E719" s="89"/>
      <c r="F719" s="879"/>
    </row>
    <row r="720" spans="1:6" customFormat="1" ht="38.25">
      <c r="A720" s="755"/>
      <c r="B720" s="33" t="s">
        <v>1150</v>
      </c>
      <c r="C720" s="36"/>
      <c r="D720" s="89"/>
      <c r="E720" s="89"/>
      <c r="F720" s="879"/>
    </row>
    <row r="721" spans="1:6" customFormat="1" ht="25.5">
      <c r="A721" s="755"/>
      <c r="B721" s="33" t="s">
        <v>1151</v>
      </c>
      <c r="C721" s="36"/>
      <c r="D721" s="89"/>
      <c r="E721" s="89"/>
      <c r="F721" s="879"/>
    </row>
    <row r="722" spans="1:6" customFormat="1" ht="15">
      <c r="A722" s="755"/>
      <c r="B722" s="33" t="s">
        <v>1152</v>
      </c>
      <c r="C722" s="36"/>
      <c r="D722" s="89"/>
      <c r="E722" s="89"/>
      <c r="F722" s="879"/>
    </row>
    <row r="723" spans="1:6" customFormat="1" ht="15">
      <c r="A723" s="755"/>
      <c r="B723" s="33" t="s">
        <v>1153</v>
      </c>
      <c r="C723" s="36"/>
      <c r="D723" s="89"/>
      <c r="E723" s="89"/>
      <c r="F723" s="879"/>
    </row>
    <row r="724" spans="1:6" customFormat="1" ht="15">
      <c r="A724" s="755"/>
      <c r="B724" s="33" t="s">
        <v>1154</v>
      </c>
      <c r="C724" s="36"/>
      <c r="D724" s="89"/>
      <c r="E724" s="89"/>
      <c r="F724" s="879"/>
    </row>
    <row r="725" spans="1:6" customFormat="1" ht="15">
      <c r="A725" s="755"/>
      <c r="B725" s="33" t="s">
        <v>1155</v>
      </c>
      <c r="C725" s="36"/>
      <c r="D725" s="89"/>
      <c r="E725" s="89"/>
      <c r="F725" s="879"/>
    </row>
    <row r="726" spans="1:6" customFormat="1" ht="15">
      <c r="A726" s="755"/>
      <c r="B726" s="33" t="s">
        <v>1156</v>
      </c>
      <c r="C726" s="36"/>
      <c r="D726" s="89"/>
      <c r="E726" s="89"/>
      <c r="F726" s="879"/>
    </row>
    <row r="727" spans="1:6" customFormat="1" ht="15">
      <c r="A727" s="755"/>
      <c r="B727" s="33" t="s">
        <v>1157</v>
      </c>
      <c r="C727" s="36"/>
      <c r="D727" s="89"/>
      <c r="E727" s="89"/>
      <c r="F727" s="879"/>
    </row>
    <row r="728" spans="1:6" customFormat="1" ht="25.5">
      <c r="A728" s="755"/>
      <c r="B728" s="33" t="s">
        <v>1158</v>
      </c>
      <c r="C728" s="36"/>
      <c r="D728" s="89"/>
      <c r="E728" s="89"/>
      <c r="F728" s="879"/>
    </row>
    <row r="729" spans="1:6" customFormat="1" ht="25.5">
      <c r="A729" s="755"/>
      <c r="B729" s="33" t="s">
        <v>1159</v>
      </c>
      <c r="C729" s="36"/>
      <c r="D729" s="89"/>
      <c r="E729" s="89"/>
      <c r="F729" s="879"/>
    </row>
    <row r="730" spans="1:6" customFormat="1" ht="15">
      <c r="A730" s="755"/>
      <c r="B730" s="41" t="s">
        <v>1160</v>
      </c>
      <c r="C730" s="36"/>
      <c r="D730" s="89"/>
      <c r="E730" s="89"/>
      <c r="F730" s="879"/>
    </row>
    <row r="731" spans="1:6" customFormat="1" ht="229.5">
      <c r="A731" s="755"/>
      <c r="B731" s="41" t="s">
        <v>1161</v>
      </c>
      <c r="C731" s="36"/>
      <c r="D731" s="89"/>
      <c r="E731" s="89"/>
      <c r="F731" s="879"/>
    </row>
    <row r="732" spans="1:6" customFormat="1" ht="15">
      <c r="A732" s="755"/>
      <c r="B732" s="41" t="s">
        <v>1162</v>
      </c>
      <c r="C732" s="36"/>
      <c r="D732" s="89"/>
      <c r="E732" s="89"/>
      <c r="F732" s="879"/>
    </row>
    <row r="733" spans="1:6" customFormat="1" ht="76.5">
      <c r="A733" s="755"/>
      <c r="B733" s="41" t="s">
        <v>1163</v>
      </c>
      <c r="C733" s="36"/>
      <c r="D733" s="89"/>
      <c r="E733" s="89"/>
      <c r="F733" s="879"/>
    </row>
    <row r="734" spans="1:6" customFormat="1" ht="51">
      <c r="A734" s="755"/>
      <c r="B734" s="41" t="s">
        <v>1164</v>
      </c>
      <c r="C734" s="36"/>
      <c r="D734" s="89"/>
      <c r="E734" s="89"/>
      <c r="F734" s="879"/>
    </row>
    <row r="735" spans="1:6" customFormat="1" ht="38.25">
      <c r="A735" s="755"/>
      <c r="B735" s="41" t="s">
        <v>1165</v>
      </c>
      <c r="C735" s="36"/>
      <c r="D735" s="89"/>
      <c r="E735" s="89"/>
      <c r="F735" s="879"/>
    </row>
    <row r="736" spans="1:6" customFormat="1" ht="15">
      <c r="A736" s="755"/>
      <c r="B736" s="41" t="s">
        <v>1166</v>
      </c>
      <c r="C736" s="36"/>
      <c r="D736" s="89"/>
      <c r="E736" s="89"/>
      <c r="F736" s="879"/>
    </row>
    <row r="737" spans="1:6" customFormat="1" ht="15">
      <c r="A737" s="161"/>
      <c r="B737" s="162"/>
      <c r="C737" s="203"/>
      <c r="D737" s="220"/>
      <c r="E737" s="220"/>
      <c r="F737" s="886"/>
    </row>
    <row r="738" spans="1:6">
      <c r="A738" s="159" t="s">
        <v>1167</v>
      </c>
      <c r="B738" s="162" t="s">
        <v>1168</v>
      </c>
      <c r="C738" s="203" t="s">
        <v>36</v>
      </c>
      <c r="D738" s="220">
        <v>2</v>
      </c>
      <c r="E738" s="220"/>
      <c r="F738" s="877">
        <f>ROUND(D738*E738,2)</f>
        <v>0</v>
      </c>
    </row>
    <row r="739" spans="1:6" customFormat="1" ht="15">
      <c r="A739" s="161"/>
      <c r="B739" s="162"/>
      <c r="C739" s="203"/>
      <c r="D739" s="220"/>
      <c r="E739" s="220"/>
      <c r="F739" s="886"/>
    </row>
    <row r="740" spans="1:6" ht="89.25">
      <c r="A740" s="159" t="s">
        <v>1169</v>
      </c>
      <c r="B740" s="33" t="s">
        <v>1170</v>
      </c>
      <c r="C740" s="203" t="s">
        <v>36</v>
      </c>
      <c r="D740" s="220">
        <v>1</v>
      </c>
      <c r="E740" s="220"/>
      <c r="F740" s="877">
        <f>ROUND(D740*E740,2)</f>
        <v>0</v>
      </c>
    </row>
    <row r="741" spans="1:6" customFormat="1" ht="25.5">
      <c r="A741" s="755"/>
      <c r="B741" s="146" t="s">
        <v>904</v>
      </c>
      <c r="C741" s="36"/>
      <c r="D741" s="89"/>
      <c r="E741" s="89"/>
      <c r="F741" s="879"/>
    </row>
    <row r="742" spans="1:6" customFormat="1" ht="25.5">
      <c r="A742" s="755"/>
      <c r="B742" s="33" t="s">
        <v>1171</v>
      </c>
      <c r="C742" s="36"/>
      <c r="D742" s="89"/>
      <c r="E742" s="89"/>
      <c r="F742" s="879"/>
    </row>
    <row r="743" spans="1:6" customFormat="1" ht="15">
      <c r="A743" s="755"/>
      <c r="B743" s="33" t="s">
        <v>1172</v>
      </c>
      <c r="C743" s="36"/>
      <c r="D743" s="89"/>
      <c r="E743" s="89"/>
      <c r="F743" s="879"/>
    </row>
    <row r="744" spans="1:6" customFormat="1" ht="15">
      <c r="A744" s="755"/>
      <c r="B744" s="33" t="s">
        <v>1173</v>
      </c>
      <c r="C744" s="36"/>
      <c r="D744" s="89"/>
      <c r="E744" s="89"/>
      <c r="F744" s="879"/>
    </row>
    <row r="745" spans="1:6" customFormat="1" ht="15">
      <c r="A745" s="755"/>
      <c r="B745" s="33" t="s">
        <v>1174</v>
      </c>
      <c r="C745" s="36"/>
      <c r="D745" s="89"/>
      <c r="E745" s="89"/>
      <c r="F745" s="879"/>
    </row>
    <row r="746" spans="1:6" customFormat="1" ht="15">
      <c r="A746" s="755"/>
      <c r="B746" s="33" t="s">
        <v>1175</v>
      </c>
      <c r="C746" s="36"/>
      <c r="D746" s="89"/>
      <c r="E746" s="89"/>
      <c r="F746" s="879"/>
    </row>
    <row r="747" spans="1:6" customFormat="1" ht="15">
      <c r="A747" s="755"/>
      <c r="B747" s="33" t="s">
        <v>1176</v>
      </c>
      <c r="C747" s="36"/>
      <c r="D747" s="89"/>
      <c r="E747" s="89"/>
      <c r="F747" s="879"/>
    </row>
    <row r="748" spans="1:6" customFormat="1" ht="25.5">
      <c r="A748" s="755"/>
      <c r="B748" s="33" t="s">
        <v>1177</v>
      </c>
      <c r="C748" s="36"/>
      <c r="D748" s="89"/>
      <c r="E748" s="89"/>
      <c r="F748" s="879"/>
    </row>
    <row r="749" spans="1:6" customFormat="1" ht="38.25">
      <c r="A749" s="755"/>
      <c r="B749" s="33" t="s">
        <v>1178</v>
      </c>
      <c r="C749" s="36"/>
      <c r="D749" s="89"/>
      <c r="E749" s="89"/>
      <c r="F749" s="879"/>
    </row>
    <row r="750" spans="1:6" customFormat="1" ht="15">
      <c r="A750" s="755"/>
      <c r="B750" s="33" t="s">
        <v>1179</v>
      </c>
      <c r="C750" s="36"/>
      <c r="D750" s="89"/>
      <c r="E750" s="89"/>
      <c r="F750" s="879"/>
    </row>
    <row r="751" spans="1:6" customFormat="1" ht="15">
      <c r="A751" s="755"/>
      <c r="B751" s="33" t="s">
        <v>1180</v>
      </c>
      <c r="C751" s="36"/>
      <c r="D751" s="89"/>
      <c r="E751" s="89"/>
      <c r="F751" s="879"/>
    </row>
    <row r="752" spans="1:6" customFormat="1" ht="15">
      <c r="A752" s="755"/>
      <c r="B752" s="33" t="s">
        <v>1181</v>
      </c>
      <c r="C752" s="36"/>
      <c r="D752" s="89"/>
      <c r="E752" s="89"/>
      <c r="F752" s="879"/>
    </row>
    <row r="753" spans="1:6" customFormat="1" ht="25.5">
      <c r="A753" s="755"/>
      <c r="B753" s="33" t="s">
        <v>1182</v>
      </c>
      <c r="C753" s="36"/>
      <c r="D753" s="89"/>
      <c r="E753" s="89"/>
      <c r="F753" s="879"/>
    </row>
    <row r="754" spans="1:6" customFormat="1" ht="25.5">
      <c r="A754" s="755"/>
      <c r="B754" s="33" t="s">
        <v>1183</v>
      </c>
      <c r="C754" s="36"/>
      <c r="D754" s="89"/>
      <c r="E754" s="89"/>
      <c r="F754" s="879"/>
    </row>
    <row r="755" spans="1:6" customFormat="1" ht="15">
      <c r="A755" s="755"/>
      <c r="B755" s="33" t="s">
        <v>1184</v>
      </c>
      <c r="C755" s="36"/>
      <c r="D755" s="89"/>
      <c r="E755" s="89"/>
      <c r="F755" s="879"/>
    </row>
    <row r="756" spans="1:6" customFormat="1" ht="15">
      <c r="A756" s="755"/>
      <c r="B756" s="33" t="s">
        <v>1185</v>
      </c>
      <c r="C756" s="36"/>
      <c r="D756" s="89"/>
      <c r="E756" s="89"/>
      <c r="F756" s="879"/>
    </row>
    <row r="757" spans="1:6" customFormat="1" ht="15">
      <c r="A757" s="755"/>
      <c r="B757" s="33" t="s">
        <v>1186</v>
      </c>
      <c r="C757" s="36"/>
      <c r="D757" s="89"/>
      <c r="E757" s="89"/>
      <c r="F757" s="879"/>
    </row>
    <row r="758" spans="1:6" customFormat="1" ht="15">
      <c r="A758" s="755"/>
      <c r="B758" s="33" t="s">
        <v>1187</v>
      </c>
      <c r="C758" s="36"/>
      <c r="D758" s="89"/>
      <c r="E758" s="89"/>
      <c r="F758" s="879"/>
    </row>
    <row r="759" spans="1:6" customFormat="1" ht="15">
      <c r="A759" s="755"/>
      <c r="B759" s="33" t="s">
        <v>1188</v>
      </c>
      <c r="C759" s="36"/>
      <c r="D759" s="89"/>
      <c r="E759" s="89"/>
      <c r="F759" s="879"/>
    </row>
    <row r="760" spans="1:6" customFormat="1" ht="15">
      <c r="A760" s="755"/>
      <c r="B760" s="33" t="s">
        <v>1189</v>
      </c>
      <c r="C760" s="36"/>
      <c r="D760" s="89"/>
      <c r="E760" s="89"/>
      <c r="F760" s="879"/>
    </row>
    <row r="761" spans="1:6" customFormat="1" ht="15">
      <c r="A761" s="755"/>
      <c r="B761" s="33" t="s">
        <v>1190</v>
      </c>
      <c r="C761" s="36"/>
      <c r="D761" s="89"/>
      <c r="E761" s="89"/>
      <c r="F761" s="879"/>
    </row>
    <row r="762" spans="1:6" customFormat="1" ht="15">
      <c r="A762" s="755"/>
      <c r="B762" s="33" t="s">
        <v>1191</v>
      </c>
      <c r="C762" s="36"/>
      <c r="D762" s="89"/>
      <c r="E762" s="89"/>
      <c r="F762" s="879"/>
    </row>
    <row r="763" spans="1:6" customFormat="1" ht="15">
      <c r="A763" s="755"/>
      <c r="B763" s="33" t="s">
        <v>1192</v>
      </c>
      <c r="C763" s="36"/>
      <c r="D763" s="89"/>
      <c r="E763" s="89"/>
      <c r="F763" s="879"/>
    </row>
    <row r="764" spans="1:6" customFormat="1" ht="38.25">
      <c r="A764" s="755"/>
      <c r="B764" s="33" t="s">
        <v>1193</v>
      </c>
      <c r="C764" s="36"/>
      <c r="D764" s="89"/>
      <c r="E764" s="89"/>
      <c r="F764" s="879"/>
    </row>
    <row r="765" spans="1:6" customFormat="1" ht="15">
      <c r="A765" s="159"/>
      <c r="B765" s="163"/>
      <c r="C765" s="204"/>
      <c r="D765" s="233"/>
      <c r="E765" s="93"/>
      <c r="F765" s="887"/>
    </row>
    <row r="766" spans="1:6">
      <c r="A766" s="164"/>
      <c r="B766" s="165" t="s">
        <v>1194</v>
      </c>
      <c r="C766" s="205"/>
      <c r="D766" s="234"/>
      <c r="E766" s="221"/>
      <c r="F766" s="888">
        <f>SUM(F592:F765)</f>
        <v>0</v>
      </c>
    </row>
    <row r="767" spans="1:6" customFormat="1" ht="15">
      <c r="A767" s="786"/>
      <c r="B767" s="39"/>
      <c r="C767" s="229"/>
      <c r="D767" s="239"/>
      <c r="E767" s="239"/>
      <c r="F767" s="855"/>
    </row>
    <row r="768" spans="1:6" customFormat="1" ht="15">
      <c r="A768" s="754" t="s">
        <v>62</v>
      </c>
      <c r="B768" s="150" t="s">
        <v>1195</v>
      </c>
      <c r="C768" s="139"/>
      <c r="D768" s="96"/>
      <c r="E768" s="96"/>
      <c r="F768" s="878"/>
    </row>
    <row r="769" spans="1:6" customFormat="1" ht="15">
      <c r="A769" s="755"/>
      <c r="B769" s="147"/>
      <c r="C769" s="196"/>
      <c r="D769" s="230"/>
      <c r="E769" s="89"/>
      <c r="F769" s="879"/>
    </row>
    <row r="770" spans="1:6" customFormat="1" ht="25.5">
      <c r="A770" s="755" t="s">
        <v>25</v>
      </c>
      <c r="B770" s="178" t="s">
        <v>1196</v>
      </c>
      <c r="C770" s="206"/>
      <c r="D770" s="235"/>
      <c r="E770" s="235"/>
      <c r="F770" s="889"/>
    </row>
    <row r="771" spans="1:6" customFormat="1" ht="15">
      <c r="A771" s="770"/>
      <c r="B771" s="178" t="s">
        <v>1197</v>
      </c>
      <c r="C771" s="206" t="s">
        <v>36</v>
      </c>
      <c r="D771" s="235">
        <v>1</v>
      </c>
      <c r="E771" s="235"/>
      <c r="F771" s="889"/>
    </row>
    <row r="772" spans="1:6" customFormat="1" ht="15">
      <c r="A772" s="770"/>
      <c r="B772" s="178" t="s">
        <v>1198</v>
      </c>
      <c r="C772" s="206" t="s">
        <v>36</v>
      </c>
      <c r="D772" s="235">
        <v>2</v>
      </c>
      <c r="E772" s="235"/>
      <c r="F772" s="889"/>
    </row>
    <row r="773" spans="1:6" customFormat="1" ht="15">
      <c r="A773" s="770"/>
      <c r="B773" s="178" t="s">
        <v>1199</v>
      </c>
      <c r="C773" s="206" t="s">
        <v>36</v>
      </c>
      <c r="D773" s="235">
        <v>2</v>
      </c>
      <c r="E773" s="235"/>
      <c r="F773" s="889"/>
    </row>
    <row r="774" spans="1:6" customFormat="1" ht="15">
      <c r="A774" s="770"/>
      <c r="B774" s="178" t="s">
        <v>1200</v>
      </c>
      <c r="C774" s="206" t="s">
        <v>36</v>
      </c>
      <c r="D774" s="235">
        <v>1</v>
      </c>
      <c r="E774" s="235"/>
      <c r="F774" s="889"/>
    </row>
    <row r="775" spans="1:6" customFormat="1" ht="15">
      <c r="A775" s="770"/>
      <c r="B775" s="178" t="s">
        <v>1201</v>
      </c>
      <c r="C775" s="206" t="s">
        <v>36</v>
      </c>
      <c r="D775" s="235">
        <v>1</v>
      </c>
      <c r="E775" s="235"/>
      <c r="F775" s="889"/>
    </row>
    <row r="776" spans="1:6" customFormat="1" ht="15">
      <c r="A776" s="770"/>
      <c r="B776" s="178" t="s">
        <v>1202</v>
      </c>
      <c r="C776" s="206" t="s">
        <v>36</v>
      </c>
      <c r="D776" s="235">
        <v>1</v>
      </c>
      <c r="E776" s="235"/>
      <c r="F776" s="889"/>
    </row>
    <row r="777" spans="1:6" customFormat="1" ht="15">
      <c r="A777" s="770"/>
      <c r="B777" s="179" t="s">
        <v>1203</v>
      </c>
      <c r="C777" s="206" t="s">
        <v>36</v>
      </c>
      <c r="D777" s="235">
        <v>1</v>
      </c>
      <c r="E777" s="235"/>
      <c r="F777" s="889"/>
    </row>
    <row r="778" spans="1:6" customFormat="1" ht="15">
      <c r="A778" s="770"/>
      <c r="B778" s="179" t="s">
        <v>1204</v>
      </c>
      <c r="C778" s="206" t="s">
        <v>36</v>
      </c>
      <c r="D778" s="235">
        <v>2</v>
      </c>
      <c r="E778" s="235"/>
      <c r="F778" s="889"/>
    </row>
    <row r="779" spans="1:6" customFormat="1" ht="15">
      <c r="A779" s="770"/>
      <c r="B779" s="33" t="s">
        <v>1205</v>
      </c>
      <c r="C779" s="206" t="s">
        <v>36</v>
      </c>
      <c r="D779" s="235">
        <v>1</v>
      </c>
      <c r="E779" s="235"/>
      <c r="F779" s="889"/>
    </row>
    <row r="780" spans="1:6" customFormat="1" ht="15">
      <c r="A780" s="770"/>
      <c r="B780" s="178" t="s">
        <v>1206</v>
      </c>
      <c r="C780" s="206" t="s">
        <v>36</v>
      </c>
      <c r="D780" s="235">
        <v>1</v>
      </c>
      <c r="E780" s="235"/>
      <c r="F780" s="889"/>
    </row>
    <row r="781" spans="1:6" customFormat="1" ht="15">
      <c r="A781" s="770"/>
      <c r="B781" s="178" t="s">
        <v>2924</v>
      </c>
      <c r="C781" s="206" t="s">
        <v>36</v>
      </c>
      <c r="D781" s="235">
        <v>2</v>
      </c>
      <c r="E781" s="235"/>
      <c r="F781" s="889"/>
    </row>
    <row r="782" spans="1:6" customFormat="1" ht="15">
      <c r="A782" s="770"/>
      <c r="B782" s="179" t="s">
        <v>1207</v>
      </c>
      <c r="C782" s="206" t="s">
        <v>244</v>
      </c>
      <c r="D782" s="235">
        <v>25</v>
      </c>
      <c r="E782" s="235"/>
      <c r="F782" s="889"/>
    </row>
    <row r="783" spans="1:6">
      <c r="A783" s="755"/>
      <c r="B783" s="180" t="s">
        <v>830</v>
      </c>
      <c r="C783" s="207" t="s">
        <v>1016</v>
      </c>
      <c r="D783" s="236">
        <v>1</v>
      </c>
      <c r="E783" s="89"/>
      <c r="F783" s="877">
        <f>ROUND(D783*E783,2)</f>
        <v>0</v>
      </c>
    </row>
    <row r="784" spans="1:6" customFormat="1" ht="15">
      <c r="A784" s="755"/>
      <c r="B784" s="33"/>
      <c r="C784" s="36"/>
      <c r="D784" s="89"/>
      <c r="E784" s="89"/>
      <c r="F784" s="879"/>
    </row>
    <row r="785" spans="1:6" customFormat="1" ht="38.25">
      <c r="A785" s="755" t="s">
        <v>30</v>
      </c>
      <c r="B785" s="178" t="s">
        <v>1208</v>
      </c>
      <c r="C785" s="206"/>
      <c r="D785" s="235"/>
      <c r="E785" s="235"/>
      <c r="F785" s="879"/>
    </row>
    <row r="786" spans="1:6" customFormat="1" ht="15">
      <c r="A786" s="770"/>
      <c r="B786" s="181" t="s">
        <v>1209</v>
      </c>
      <c r="C786" s="206" t="s">
        <v>36</v>
      </c>
      <c r="D786" s="235">
        <v>1</v>
      </c>
      <c r="E786" s="235"/>
      <c r="F786" s="879"/>
    </row>
    <row r="787" spans="1:6" customFormat="1" ht="15">
      <c r="A787" s="770"/>
      <c r="B787" s="181" t="s">
        <v>1210</v>
      </c>
      <c r="C787" s="206" t="s">
        <v>36</v>
      </c>
      <c r="D787" s="235">
        <v>4</v>
      </c>
      <c r="E787" s="235"/>
      <c r="F787" s="879"/>
    </row>
    <row r="788" spans="1:6" customFormat="1" ht="15">
      <c r="A788" s="770"/>
      <c r="B788" s="181" t="s">
        <v>1211</v>
      </c>
      <c r="C788" s="206" t="s">
        <v>36</v>
      </c>
      <c r="D788" s="235">
        <v>2</v>
      </c>
      <c r="E788" s="235"/>
      <c r="F788" s="879"/>
    </row>
    <row r="789" spans="1:6" customFormat="1" ht="15">
      <c r="A789" s="770"/>
      <c r="B789" s="181" t="s">
        <v>1212</v>
      </c>
      <c r="C789" s="206" t="s">
        <v>36</v>
      </c>
      <c r="D789" s="235">
        <v>1</v>
      </c>
      <c r="E789" s="235"/>
      <c r="F789" s="879"/>
    </row>
    <row r="790" spans="1:6" customFormat="1" ht="15">
      <c r="A790" s="770"/>
      <c r="B790" s="181" t="s">
        <v>1213</v>
      </c>
      <c r="C790" s="206" t="s">
        <v>36</v>
      </c>
      <c r="D790" s="235">
        <v>1</v>
      </c>
      <c r="E790" s="235"/>
      <c r="F790" s="879"/>
    </row>
    <row r="791" spans="1:6" customFormat="1" ht="15">
      <c r="A791" s="770"/>
      <c r="B791" s="181" t="s">
        <v>1214</v>
      </c>
      <c r="C791" s="206" t="s">
        <v>36</v>
      </c>
      <c r="D791" s="235">
        <v>1</v>
      </c>
      <c r="E791" s="235"/>
      <c r="F791" s="879"/>
    </row>
    <row r="792" spans="1:6" customFormat="1" ht="15">
      <c r="A792" s="770"/>
      <c r="B792" s="181" t="s">
        <v>1215</v>
      </c>
      <c r="C792" s="206" t="s">
        <v>36</v>
      </c>
      <c r="D792" s="235">
        <v>1</v>
      </c>
      <c r="E792" s="235"/>
      <c r="F792" s="879"/>
    </row>
    <row r="793" spans="1:6" customFormat="1" ht="15">
      <c r="A793" s="770"/>
      <c r="B793" s="181" t="s">
        <v>1216</v>
      </c>
      <c r="C793" s="206" t="s">
        <v>36</v>
      </c>
      <c r="D793" s="235">
        <v>2</v>
      </c>
      <c r="E793" s="235"/>
      <c r="F793" s="879"/>
    </row>
    <row r="794" spans="1:6">
      <c r="A794" s="755"/>
      <c r="B794" s="180" t="s">
        <v>830</v>
      </c>
      <c r="C794" s="207" t="s">
        <v>1016</v>
      </c>
      <c r="D794" s="236">
        <v>1</v>
      </c>
      <c r="E794" s="89"/>
      <c r="F794" s="877">
        <f>ROUND(D794*E794,2)</f>
        <v>0</v>
      </c>
    </row>
    <row r="795" spans="1:6" customFormat="1" ht="15">
      <c r="A795" s="755"/>
      <c r="B795" s="33"/>
      <c r="C795" s="36"/>
      <c r="D795" s="89"/>
      <c r="E795" s="89"/>
      <c r="F795" s="879"/>
    </row>
    <row r="796" spans="1:6" customFormat="1" ht="25.5">
      <c r="A796" s="755" t="s">
        <v>35</v>
      </c>
      <c r="B796" s="182" t="s">
        <v>1217</v>
      </c>
      <c r="C796" s="208"/>
      <c r="D796" s="222"/>
      <c r="E796" s="222"/>
      <c r="F796" s="879"/>
    </row>
    <row r="797" spans="1:6" customFormat="1" ht="15">
      <c r="A797" s="771"/>
      <c r="B797" s="181" t="s">
        <v>1218</v>
      </c>
      <c r="C797" s="208" t="s">
        <v>36</v>
      </c>
      <c r="D797" s="237">
        <v>22</v>
      </c>
      <c r="E797" s="222"/>
      <c r="F797" s="879"/>
    </row>
    <row r="798" spans="1:6" customFormat="1" ht="15">
      <c r="A798" s="771"/>
      <c r="B798" s="181" t="s">
        <v>1219</v>
      </c>
      <c r="C798" s="209" t="s">
        <v>36</v>
      </c>
      <c r="D798" s="237">
        <v>5</v>
      </c>
      <c r="E798" s="222"/>
      <c r="F798" s="879"/>
    </row>
    <row r="799" spans="1:6" customFormat="1" ht="15">
      <c r="A799" s="771"/>
      <c r="B799" s="181" t="s">
        <v>1220</v>
      </c>
      <c r="C799" s="206" t="s">
        <v>1016</v>
      </c>
      <c r="D799" s="235">
        <v>30</v>
      </c>
      <c r="E799" s="222"/>
      <c r="F799" s="879"/>
    </row>
    <row r="800" spans="1:6">
      <c r="A800" s="755"/>
      <c r="B800" s="180" t="s">
        <v>830</v>
      </c>
      <c r="C800" s="207" t="s">
        <v>1016</v>
      </c>
      <c r="D800" s="236">
        <v>1</v>
      </c>
      <c r="E800" s="89"/>
      <c r="F800" s="877">
        <f>ROUND(D800*E800,2)</f>
        <v>0</v>
      </c>
    </row>
    <row r="801" spans="1:6" customFormat="1" ht="15">
      <c r="A801" s="772"/>
      <c r="B801" s="178"/>
      <c r="C801" s="206"/>
      <c r="D801" s="235"/>
      <c r="E801" s="235"/>
      <c r="F801" s="879"/>
    </row>
    <row r="802" spans="1:6" ht="38.25">
      <c r="A802" s="755" t="s">
        <v>48</v>
      </c>
      <c r="B802" s="178" t="s">
        <v>1221</v>
      </c>
      <c r="C802" s="36" t="s">
        <v>36</v>
      </c>
      <c r="D802" s="89">
        <v>1</v>
      </c>
      <c r="E802" s="89"/>
      <c r="F802" s="877">
        <f>ROUND(D802*E802,2)</f>
        <v>0</v>
      </c>
    </row>
    <row r="803" spans="1:6" customFormat="1" ht="15">
      <c r="A803" s="773"/>
      <c r="B803" s="166"/>
      <c r="C803" s="210"/>
      <c r="D803" s="238"/>
      <c r="E803" s="238"/>
      <c r="F803" s="879"/>
    </row>
    <row r="804" spans="1:6" ht="25.5">
      <c r="A804" s="755" t="s">
        <v>50</v>
      </c>
      <c r="B804" s="179" t="s">
        <v>1222</v>
      </c>
      <c r="C804" s="36" t="s">
        <v>291</v>
      </c>
      <c r="D804" s="89">
        <v>550</v>
      </c>
      <c r="E804" s="89"/>
      <c r="F804" s="877">
        <f>ROUND(D804*E804,2)</f>
        <v>0</v>
      </c>
    </row>
    <row r="805" spans="1:6" customFormat="1" ht="15">
      <c r="A805" s="772"/>
      <c r="B805" s="33"/>
      <c r="C805" s="206"/>
      <c r="D805" s="235"/>
      <c r="E805" s="235"/>
      <c r="F805" s="879"/>
    </row>
    <row r="806" spans="1:6" ht="38.25">
      <c r="A806" s="755" t="s">
        <v>53</v>
      </c>
      <c r="B806" s="178" t="s">
        <v>1223</v>
      </c>
      <c r="C806" s="36" t="s">
        <v>36</v>
      </c>
      <c r="D806" s="89">
        <v>22</v>
      </c>
      <c r="E806" s="89"/>
      <c r="F806" s="877">
        <f>ROUND(D806*E806,2)</f>
        <v>0</v>
      </c>
    </row>
    <row r="807" spans="1:6" customFormat="1" ht="15">
      <c r="A807" s="772"/>
      <c r="B807" s="178"/>
      <c r="C807" s="206"/>
      <c r="D807" s="235"/>
      <c r="E807" s="235"/>
      <c r="F807" s="879"/>
    </row>
    <row r="808" spans="1:6" ht="25.5">
      <c r="A808" s="755" t="s">
        <v>62</v>
      </c>
      <c r="B808" s="183" t="s">
        <v>1224</v>
      </c>
      <c r="C808" s="36" t="s">
        <v>36</v>
      </c>
      <c r="D808" s="89">
        <v>2</v>
      </c>
      <c r="E808" s="89"/>
      <c r="F808" s="877">
        <f>ROUND(D808*E808,2)</f>
        <v>0</v>
      </c>
    </row>
    <row r="809" spans="1:6" customFormat="1" ht="25.5">
      <c r="A809" s="755"/>
      <c r="B809" s="49" t="s">
        <v>904</v>
      </c>
      <c r="C809" s="36"/>
      <c r="D809" s="89"/>
      <c r="E809" s="89"/>
      <c r="F809" s="879"/>
    </row>
    <row r="810" spans="1:6" customFormat="1" ht="25.5">
      <c r="A810" s="755"/>
      <c r="B810" s="33" t="s">
        <v>1225</v>
      </c>
      <c r="C810" s="36"/>
      <c r="D810" s="89"/>
      <c r="E810" s="89"/>
      <c r="F810" s="879"/>
    </row>
    <row r="811" spans="1:6" customFormat="1" ht="15">
      <c r="A811" s="755"/>
      <c r="B811" s="33" t="s">
        <v>1226</v>
      </c>
      <c r="C811" s="36"/>
      <c r="D811" s="89"/>
      <c r="E811" s="89"/>
      <c r="F811" s="879"/>
    </row>
    <row r="812" spans="1:6" customFormat="1" ht="25.5">
      <c r="A812" s="755"/>
      <c r="B812" s="33" t="s">
        <v>1227</v>
      </c>
      <c r="C812" s="36"/>
      <c r="D812" s="89"/>
      <c r="E812" s="89"/>
      <c r="F812" s="879"/>
    </row>
    <row r="813" spans="1:6" customFormat="1" ht="25.5">
      <c r="A813" s="755"/>
      <c r="B813" s="33" t="s">
        <v>1228</v>
      </c>
      <c r="C813" s="36"/>
      <c r="D813" s="89"/>
      <c r="E813" s="89"/>
      <c r="F813" s="879"/>
    </row>
    <row r="814" spans="1:6" customFormat="1" ht="15">
      <c r="A814" s="755"/>
      <c r="B814" s="33" t="s">
        <v>1229</v>
      </c>
      <c r="C814" s="36"/>
      <c r="D814" s="89"/>
      <c r="E814" s="89"/>
      <c r="F814" s="879"/>
    </row>
    <row r="815" spans="1:6" customFormat="1" ht="15">
      <c r="A815" s="755"/>
      <c r="B815" s="33" t="s">
        <v>1230</v>
      </c>
      <c r="C815" s="36"/>
      <c r="D815" s="89"/>
      <c r="E815" s="89"/>
      <c r="F815" s="879"/>
    </row>
    <row r="816" spans="1:6" customFormat="1" ht="15">
      <c r="A816" s="774"/>
      <c r="B816" s="33"/>
      <c r="C816" s="36"/>
      <c r="D816" s="89"/>
      <c r="E816" s="89"/>
      <c r="F816" s="879"/>
    </row>
    <row r="817" spans="1:6" ht="38.25">
      <c r="A817" s="755" t="s">
        <v>63</v>
      </c>
      <c r="B817" s="183" t="s">
        <v>2925</v>
      </c>
      <c r="C817" s="36" t="s">
        <v>36</v>
      </c>
      <c r="D817" s="89">
        <v>2</v>
      </c>
      <c r="E817" s="89"/>
      <c r="F817" s="877">
        <f>ROUND(D817*E817,2)</f>
        <v>0</v>
      </c>
    </row>
    <row r="818" spans="1:6" customFormat="1" ht="15">
      <c r="A818" s="772"/>
      <c r="B818" s="178"/>
      <c r="C818" s="206"/>
      <c r="D818" s="235"/>
      <c r="E818" s="235"/>
      <c r="F818" s="879"/>
    </row>
    <row r="819" spans="1:6" customFormat="1" ht="38.25">
      <c r="A819" s="755" t="s">
        <v>68</v>
      </c>
      <c r="B819" s="151" t="s">
        <v>1231</v>
      </c>
      <c r="C819" s="195"/>
      <c r="D819" s="211"/>
      <c r="E819" s="211"/>
      <c r="F819" s="884"/>
    </row>
    <row r="820" spans="1:6">
      <c r="A820" s="765"/>
      <c r="B820" s="49" t="s">
        <v>1232</v>
      </c>
      <c r="C820" s="36" t="s">
        <v>291</v>
      </c>
      <c r="D820" s="89">
        <v>400</v>
      </c>
      <c r="E820" s="89"/>
      <c r="F820" s="877">
        <f t="shared" ref="F820:F822" si="9">ROUND(D820*E820,2)</f>
        <v>0</v>
      </c>
    </row>
    <row r="821" spans="1:6">
      <c r="A821" s="765"/>
      <c r="B821" s="49" t="s">
        <v>1233</v>
      </c>
      <c r="C821" s="36" t="s">
        <v>291</v>
      </c>
      <c r="D821" s="89">
        <v>25</v>
      </c>
      <c r="E821" s="89"/>
      <c r="F821" s="877">
        <f t="shared" si="9"/>
        <v>0</v>
      </c>
    </row>
    <row r="822" spans="1:6" ht="25.5">
      <c r="A822" s="755"/>
      <c r="B822" s="33" t="s">
        <v>1234</v>
      </c>
      <c r="C822" s="36" t="s">
        <v>71</v>
      </c>
      <c r="D822" s="89">
        <v>25</v>
      </c>
      <c r="E822" s="89"/>
      <c r="F822" s="877">
        <f t="shared" si="9"/>
        <v>0</v>
      </c>
    </row>
    <row r="823" spans="1:6" customFormat="1" ht="15">
      <c r="A823" s="772"/>
      <c r="B823" s="178"/>
      <c r="C823" s="206"/>
      <c r="D823" s="235"/>
      <c r="E823" s="235"/>
      <c r="F823" s="879"/>
    </row>
    <row r="824" spans="1:6" ht="25.5">
      <c r="A824" s="755" t="s">
        <v>70</v>
      </c>
      <c r="B824" s="178" t="s">
        <v>1235</v>
      </c>
      <c r="C824" s="206" t="s">
        <v>1016</v>
      </c>
      <c r="D824" s="235">
        <v>1</v>
      </c>
      <c r="E824" s="235"/>
      <c r="F824" s="877">
        <f>ROUND(D824*E824,2)</f>
        <v>0</v>
      </c>
    </row>
    <row r="825" spans="1:6" customFormat="1" ht="15">
      <c r="A825" s="772"/>
      <c r="B825" s="178"/>
      <c r="C825" s="206"/>
      <c r="D825" s="235"/>
      <c r="E825" s="235"/>
      <c r="F825" s="879"/>
    </row>
    <row r="826" spans="1:6" ht="38.25">
      <c r="A826" s="755" t="s">
        <v>72</v>
      </c>
      <c r="B826" s="178" t="s">
        <v>1236</v>
      </c>
      <c r="C826" s="206" t="s">
        <v>1016</v>
      </c>
      <c r="D826" s="235">
        <v>1</v>
      </c>
      <c r="E826" s="235"/>
      <c r="F826" s="877">
        <f>ROUND(D826*E826,2)</f>
        <v>0</v>
      </c>
    </row>
    <row r="827" spans="1:6" customFormat="1" ht="15">
      <c r="A827" s="772"/>
      <c r="B827" s="178"/>
      <c r="C827" s="206"/>
      <c r="D827" s="235"/>
      <c r="E827" s="235"/>
      <c r="F827" s="879"/>
    </row>
    <row r="828" spans="1:6" ht="38.25">
      <c r="A828" s="755" t="s">
        <v>378</v>
      </c>
      <c r="B828" s="178" t="s">
        <v>1237</v>
      </c>
      <c r="C828" s="206" t="s">
        <v>1016</v>
      </c>
      <c r="D828" s="235">
        <v>1</v>
      </c>
      <c r="E828" s="235"/>
      <c r="F828" s="877">
        <f>ROUND(D828*E828,2)</f>
        <v>0</v>
      </c>
    </row>
    <row r="829" spans="1:6" customFormat="1" ht="15">
      <c r="A829" s="755"/>
      <c r="B829" s="49"/>
      <c r="C829" s="36"/>
      <c r="D829" s="89"/>
      <c r="E829" s="89"/>
      <c r="F829" s="879"/>
    </row>
    <row r="830" spans="1:6">
      <c r="A830" s="766"/>
      <c r="B830" s="150" t="s">
        <v>1238</v>
      </c>
      <c r="C830" s="139"/>
      <c r="D830" s="96"/>
      <c r="E830" s="96"/>
      <c r="F830" s="881">
        <f>SUM(F771:F829)</f>
        <v>0</v>
      </c>
    </row>
    <row r="831" spans="1:6" customFormat="1" ht="15">
      <c r="A831" s="786"/>
      <c r="B831" s="39"/>
      <c r="C831" s="229"/>
      <c r="D831" s="239"/>
      <c r="E831" s="239"/>
      <c r="F831" s="855"/>
    </row>
    <row r="832" spans="1:6" customFormat="1" ht="15">
      <c r="A832" s="786"/>
      <c r="B832" s="39"/>
      <c r="C832" s="229"/>
      <c r="D832" s="239"/>
      <c r="E832" s="239"/>
      <c r="F832" s="855"/>
    </row>
    <row r="833" spans="1:6" customFormat="1" ht="25.5">
      <c r="A833" s="775" t="s">
        <v>63</v>
      </c>
      <c r="B833" s="184" t="s">
        <v>1239</v>
      </c>
      <c r="C833" s="172"/>
      <c r="D833" s="224"/>
      <c r="E833" s="224"/>
      <c r="F833" s="890"/>
    </row>
    <row r="834" spans="1:6" customFormat="1" ht="15">
      <c r="A834" s="776"/>
      <c r="B834" s="185"/>
      <c r="C834" s="169"/>
      <c r="D834" s="225"/>
      <c r="E834" s="225"/>
      <c r="F834" s="891"/>
    </row>
    <row r="835" spans="1:6" customFormat="1" ht="102">
      <c r="A835" s="767" t="s">
        <v>1240</v>
      </c>
      <c r="B835" s="33" t="s">
        <v>1241</v>
      </c>
      <c r="C835" s="36"/>
      <c r="D835" s="57"/>
      <c r="E835" s="170"/>
      <c r="F835" s="892"/>
    </row>
    <row r="836" spans="1:6" customFormat="1" ht="15">
      <c r="A836" s="767"/>
      <c r="B836" s="186" t="s">
        <v>1242</v>
      </c>
      <c r="C836" s="36"/>
      <c r="D836" s="170"/>
      <c r="E836" s="170"/>
      <c r="F836" s="892"/>
    </row>
    <row r="837" spans="1:6" customFormat="1" ht="25.5">
      <c r="A837" s="767"/>
      <c r="B837" s="186" t="s">
        <v>1243</v>
      </c>
      <c r="C837" s="36"/>
      <c r="D837" s="57"/>
      <c r="E837" s="170"/>
      <c r="F837" s="892"/>
    </row>
    <row r="838" spans="1:6" customFormat="1" ht="15">
      <c r="A838" s="777"/>
      <c r="B838" s="186" t="s">
        <v>1244</v>
      </c>
      <c r="C838" s="170"/>
      <c r="D838" s="57"/>
      <c r="E838" s="170"/>
      <c r="F838" s="892"/>
    </row>
    <row r="839" spans="1:6">
      <c r="A839" s="767"/>
      <c r="B839" s="725" t="s">
        <v>830</v>
      </c>
      <c r="C839" s="207" t="s">
        <v>731</v>
      </c>
      <c r="D839" s="726">
        <v>1</v>
      </c>
      <c r="E839" s="170"/>
      <c r="F839" s="877">
        <f>ROUND(D839*E839,2)</f>
        <v>0</v>
      </c>
    </row>
    <row r="840" spans="1:6" customFormat="1" ht="15">
      <c r="A840" s="776"/>
      <c r="B840" s="187"/>
      <c r="C840" s="169"/>
      <c r="D840" s="225"/>
      <c r="E840" s="225"/>
      <c r="F840" s="891"/>
    </row>
    <row r="841" spans="1:6" customFormat="1" ht="25.5">
      <c r="A841" s="767" t="s">
        <v>30</v>
      </c>
      <c r="B841" s="83" t="s">
        <v>1245</v>
      </c>
      <c r="C841" s="36"/>
      <c r="D841" s="57"/>
      <c r="E841" s="170"/>
      <c r="F841" s="892"/>
    </row>
    <row r="842" spans="1:6" customFormat="1" ht="15">
      <c r="A842" s="767"/>
      <c r="B842" s="186" t="s">
        <v>1246</v>
      </c>
      <c r="C842" s="170"/>
      <c r="D842" s="170"/>
      <c r="E842" s="170"/>
      <c r="F842" s="892"/>
    </row>
    <row r="843" spans="1:6" customFormat="1" ht="15">
      <c r="A843" s="778"/>
      <c r="B843" s="188" t="s">
        <v>1247</v>
      </c>
      <c r="C843" s="171"/>
      <c r="D843" s="223"/>
      <c r="E843" s="223"/>
      <c r="F843" s="893"/>
    </row>
    <row r="844" spans="1:6" customFormat="1" ht="15">
      <c r="A844" s="767"/>
      <c r="B844" s="186" t="s">
        <v>1248</v>
      </c>
      <c r="C844" s="170"/>
      <c r="D844" s="170"/>
      <c r="E844" s="170"/>
      <c r="F844" s="892"/>
    </row>
    <row r="845" spans="1:6" customFormat="1" ht="15">
      <c r="A845" s="767"/>
      <c r="B845" s="186" t="s">
        <v>1249</v>
      </c>
      <c r="C845" s="170"/>
      <c r="D845" s="170"/>
      <c r="E845" s="170"/>
      <c r="F845" s="892"/>
    </row>
    <row r="846" spans="1:6" customFormat="1" ht="15">
      <c r="A846" s="767"/>
      <c r="B846" s="186" t="s">
        <v>1250</v>
      </c>
      <c r="C846" s="170"/>
      <c r="D846" s="170"/>
      <c r="E846" s="170"/>
      <c r="F846" s="892"/>
    </row>
    <row r="847" spans="1:6" customFormat="1" ht="15">
      <c r="A847" s="767"/>
      <c r="B847" s="186" t="s">
        <v>1251</v>
      </c>
      <c r="C847" s="170"/>
      <c r="D847" s="170"/>
      <c r="E847" s="170"/>
      <c r="F847" s="892"/>
    </row>
    <row r="848" spans="1:6" customFormat="1" ht="15">
      <c r="A848" s="778"/>
      <c r="B848" s="188" t="s">
        <v>1252</v>
      </c>
      <c r="C848" s="171"/>
      <c r="D848" s="223"/>
      <c r="E848" s="170"/>
      <c r="F848" s="892"/>
    </row>
    <row r="849" spans="1:6" customFormat="1" ht="15">
      <c r="A849" s="778"/>
      <c r="B849" s="188" t="s">
        <v>1253</v>
      </c>
      <c r="C849" s="36"/>
      <c r="D849" s="57"/>
      <c r="E849" s="170"/>
      <c r="F849" s="892"/>
    </row>
    <row r="850" spans="1:6">
      <c r="A850" s="767"/>
      <c r="B850" s="33" t="s">
        <v>830</v>
      </c>
      <c r="C850" s="36" t="s">
        <v>731</v>
      </c>
      <c r="D850" s="57">
        <v>1</v>
      </c>
      <c r="E850" s="170"/>
      <c r="F850" s="877">
        <f>ROUND(D850*E850,2)</f>
        <v>0</v>
      </c>
    </row>
    <row r="851" spans="1:6" customFormat="1" ht="15">
      <c r="A851" s="767"/>
      <c r="B851" s="33"/>
      <c r="C851" s="36"/>
      <c r="D851" s="57"/>
      <c r="E851" s="170"/>
      <c r="F851" s="892"/>
    </row>
    <row r="852" spans="1:6" customFormat="1" ht="38.25">
      <c r="A852" s="755" t="s">
        <v>35</v>
      </c>
      <c r="B852" s="151" t="s">
        <v>2926</v>
      </c>
      <c r="C852" s="195"/>
      <c r="D852" s="211"/>
      <c r="E852" s="211"/>
      <c r="F852" s="884"/>
    </row>
    <row r="853" spans="1:6" ht="15">
      <c r="A853" s="755"/>
      <c r="B853" s="151" t="s">
        <v>1254</v>
      </c>
      <c r="C853" s="152" t="s">
        <v>291</v>
      </c>
      <c r="D853" s="153">
        <v>80</v>
      </c>
      <c r="E853" s="89"/>
      <c r="F853" s="877">
        <f t="shared" ref="F853:F854" si="10">ROUND(D853*E853,2)</f>
        <v>0</v>
      </c>
    </row>
    <row r="854" spans="1:6" ht="15">
      <c r="A854" s="755"/>
      <c r="B854" s="151" t="s">
        <v>1255</v>
      </c>
      <c r="C854" s="152" t="s">
        <v>291</v>
      </c>
      <c r="D854" s="153">
        <v>80</v>
      </c>
      <c r="E854" s="89"/>
      <c r="F854" s="877">
        <f t="shared" si="10"/>
        <v>0</v>
      </c>
    </row>
    <row r="855" spans="1:6" customFormat="1" ht="15">
      <c r="A855" s="755"/>
      <c r="B855" s="151"/>
      <c r="C855" s="152"/>
      <c r="D855" s="153"/>
      <c r="E855" s="89"/>
      <c r="F855" s="879"/>
    </row>
    <row r="856" spans="1:6" ht="38.25">
      <c r="A856" s="159" t="s">
        <v>48</v>
      </c>
      <c r="B856" s="156" t="s">
        <v>2927</v>
      </c>
      <c r="C856" s="201" t="s">
        <v>291</v>
      </c>
      <c r="D856" s="220">
        <v>25</v>
      </c>
      <c r="E856" s="220"/>
      <c r="F856" s="877">
        <f>ROUND(D856*E856,2)</f>
        <v>0</v>
      </c>
    </row>
    <row r="857" spans="1:6" customFormat="1" ht="15">
      <c r="A857" s="767"/>
      <c r="B857" s="33"/>
      <c r="C857" s="36"/>
      <c r="D857" s="57"/>
      <c r="E857" s="170"/>
      <c r="F857" s="892"/>
    </row>
    <row r="858" spans="1:6" ht="51">
      <c r="A858" s="755" t="s">
        <v>50</v>
      </c>
      <c r="B858" s="151" t="s">
        <v>1256</v>
      </c>
      <c r="C858" s="36" t="s">
        <v>291</v>
      </c>
      <c r="D858" s="89">
        <v>135</v>
      </c>
      <c r="E858" s="89"/>
      <c r="F858" s="877">
        <f>ROUND(D858*E858,2)</f>
        <v>0</v>
      </c>
    </row>
    <row r="859" spans="1:6" customFormat="1" ht="15">
      <c r="A859" s="755"/>
      <c r="B859" s="33"/>
      <c r="C859" s="36"/>
      <c r="D859" s="89"/>
      <c r="E859" s="89"/>
      <c r="F859" s="879"/>
    </row>
    <row r="860" spans="1:6" ht="25.5">
      <c r="A860" s="754"/>
      <c r="B860" s="150" t="s">
        <v>1257</v>
      </c>
      <c r="C860" s="128"/>
      <c r="D860" s="105"/>
      <c r="E860" s="105"/>
      <c r="F860" s="881">
        <f>SUM(F835:F858)</f>
        <v>0</v>
      </c>
    </row>
    <row r="861" spans="1:6" customFormat="1" ht="15">
      <c r="A861" s="786"/>
      <c r="B861" s="39"/>
      <c r="C861" s="229"/>
      <c r="D861" s="239"/>
      <c r="E861" s="239"/>
      <c r="F861" s="855"/>
    </row>
    <row r="862" spans="1:6" customFormat="1" ht="25.5">
      <c r="A862" s="754" t="s">
        <v>68</v>
      </c>
      <c r="B862" s="150" t="s">
        <v>1258</v>
      </c>
      <c r="C862" s="139"/>
      <c r="D862" s="96"/>
      <c r="E862" s="96"/>
      <c r="F862" s="878"/>
    </row>
    <row r="863" spans="1:6" customFormat="1" ht="15">
      <c r="A863" s="762"/>
      <c r="B863" s="146"/>
      <c r="C863" s="36"/>
      <c r="D863" s="89"/>
      <c r="E863" s="89"/>
      <c r="F863" s="879"/>
    </row>
    <row r="864" spans="1:6" customFormat="1" ht="15">
      <c r="A864" s="762" t="s">
        <v>2928</v>
      </c>
      <c r="B864" s="146" t="s">
        <v>1259</v>
      </c>
      <c r="C864" s="36"/>
      <c r="D864" s="89"/>
      <c r="E864" s="89"/>
      <c r="F864" s="879"/>
    </row>
    <row r="865" spans="1:6" customFormat="1" ht="15">
      <c r="A865" s="779"/>
      <c r="B865" s="49"/>
      <c r="C865" s="36"/>
      <c r="D865" s="89"/>
      <c r="E865" s="89"/>
      <c r="F865" s="879"/>
    </row>
    <row r="866" spans="1:6">
      <c r="A866" s="755" t="s">
        <v>25</v>
      </c>
      <c r="B866" s="33" t="s">
        <v>1260</v>
      </c>
      <c r="C866" s="36" t="s">
        <v>291</v>
      </c>
      <c r="D866" s="89">
        <v>22</v>
      </c>
      <c r="E866" s="57"/>
      <c r="F866" s="877">
        <f>ROUND(D866*E866,2)</f>
        <v>0</v>
      </c>
    </row>
    <row r="867" spans="1:6" customFormat="1" ht="15">
      <c r="A867" s="755"/>
      <c r="B867" s="33"/>
      <c r="C867" s="36"/>
      <c r="D867" s="89"/>
      <c r="E867" s="89"/>
      <c r="F867" s="879"/>
    </row>
    <row r="868" spans="1:6" ht="76.5">
      <c r="A868" s="755" t="s">
        <v>30</v>
      </c>
      <c r="B868" s="49" t="s">
        <v>1261</v>
      </c>
      <c r="C868" s="36" t="s">
        <v>1079</v>
      </c>
      <c r="D868" s="89">
        <v>8</v>
      </c>
      <c r="E868" s="57"/>
      <c r="F868" s="877">
        <f t="shared" ref="F868:F870" si="11">ROUND(D868*E868,2)</f>
        <v>0</v>
      </c>
    </row>
    <row r="869" spans="1:6">
      <c r="A869" s="755"/>
      <c r="B869" s="49"/>
      <c r="C869" s="36"/>
      <c r="D869" s="89"/>
      <c r="E869" s="89"/>
      <c r="F869" s="877">
        <f t="shared" si="11"/>
        <v>0</v>
      </c>
    </row>
    <row r="870" spans="1:6" ht="38.25">
      <c r="A870" s="755" t="s">
        <v>35</v>
      </c>
      <c r="B870" s="33" t="s">
        <v>1262</v>
      </c>
      <c r="C870" s="36" t="s">
        <v>1079</v>
      </c>
      <c r="D870" s="89">
        <v>1</v>
      </c>
      <c r="E870" s="89"/>
      <c r="F870" s="877">
        <f t="shared" si="11"/>
        <v>0</v>
      </c>
    </row>
    <row r="871" spans="1:6" customFormat="1" ht="15">
      <c r="A871" s="755"/>
      <c r="B871" s="33"/>
      <c r="C871" s="36"/>
      <c r="D871" s="89"/>
      <c r="E871" s="57"/>
      <c r="F871" s="879"/>
    </row>
    <row r="872" spans="1:6" ht="25.5">
      <c r="A872" s="755" t="s">
        <v>48</v>
      </c>
      <c r="B872" s="33" t="s">
        <v>1263</v>
      </c>
      <c r="C872" s="36" t="s">
        <v>291</v>
      </c>
      <c r="D872" s="89">
        <v>46</v>
      </c>
      <c r="E872" s="57"/>
      <c r="F872" s="877">
        <f>ROUND(D872*E872,2)</f>
        <v>0</v>
      </c>
    </row>
    <row r="873" spans="1:6" customFormat="1" ht="15">
      <c r="A873" s="755"/>
      <c r="B873" s="33"/>
      <c r="C873" s="36"/>
      <c r="D873" s="89"/>
      <c r="E873" s="89"/>
      <c r="F873" s="879"/>
    </row>
    <row r="874" spans="1:6">
      <c r="A874" s="755" t="s">
        <v>50</v>
      </c>
      <c r="B874" s="33" t="s">
        <v>1264</v>
      </c>
      <c r="C874" s="36" t="s">
        <v>71</v>
      </c>
      <c r="D874" s="89">
        <v>22</v>
      </c>
      <c r="E874" s="57"/>
      <c r="F874" s="877">
        <f>ROUND(D874*E874,2)</f>
        <v>0</v>
      </c>
    </row>
    <row r="875" spans="1:6" customFormat="1" ht="15">
      <c r="A875" s="780"/>
      <c r="B875" s="34"/>
      <c r="C875" s="58"/>
      <c r="D875" s="226"/>
      <c r="E875" s="226"/>
      <c r="F875" s="894"/>
    </row>
    <row r="876" spans="1:6" ht="25.5">
      <c r="A876" s="755" t="s">
        <v>53</v>
      </c>
      <c r="B876" s="33" t="s">
        <v>1265</v>
      </c>
      <c r="C876" s="36" t="s">
        <v>291</v>
      </c>
      <c r="D876" s="89">
        <v>24</v>
      </c>
      <c r="E876" s="57"/>
      <c r="F876" s="877">
        <f>ROUND(D876*E876,2)</f>
        <v>0</v>
      </c>
    </row>
    <row r="877" spans="1:6" customFormat="1" ht="15">
      <c r="A877" s="755"/>
      <c r="B877" s="33"/>
      <c r="C877" s="212"/>
      <c r="D877" s="227"/>
      <c r="E877" s="227"/>
      <c r="F877" s="895"/>
    </row>
    <row r="878" spans="1:6" ht="25.5">
      <c r="A878" s="755" t="s">
        <v>62</v>
      </c>
      <c r="B878" s="33" t="s">
        <v>1266</v>
      </c>
      <c r="C878" s="36" t="s">
        <v>71</v>
      </c>
      <c r="D878" s="89">
        <v>1</v>
      </c>
      <c r="E878" s="57"/>
      <c r="F878" s="877">
        <f>ROUND(D878*E878,2)</f>
        <v>0</v>
      </c>
    </row>
    <row r="879" spans="1:6" customFormat="1" ht="15">
      <c r="A879" s="755"/>
      <c r="B879" s="33"/>
      <c r="C879" s="36"/>
      <c r="D879" s="89"/>
      <c r="E879" s="57"/>
      <c r="F879" s="879"/>
    </row>
    <row r="880" spans="1:6" ht="25.5">
      <c r="A880" s="755" t="s">
        <v>63</v>
      </c>
      <c r="B880" s="33" t="s">
        <v>1267</v>
      </c>
      <c r="C880" s="36" t="s">
        <v>71</v>
      </c>
      <c r="D880" s="89">
        <v>1</v>
      </c>
      <c r="E880" s="57"/>
      <c r="F880" s="877">
        <f>ROUND(D880*E880,2)</f>
        <v>0</v>
      </c>
    </row>
    <row r="881" spans="1:6" customFormat="1" ht="15">
      <c r="A881" s="755"/>
      <c r="B881" s="33"/>
      <c r="C881" s="36"/>
      <c r="D881" s="89"/>
      <c r="E881" s="57"/>
      <c r="F881" s="879"/>
    </row>
    <row r="882" spans="1:6" ht="15">
      <c r="A882" s="755" t="s">
        <v>68</v>
      </c>
      <c r="B882" s="33" t="s">
        <v>1268</v>
      </c>
      <c r="C882" s="36" t="s">
        <v>1079</v>
      </c>
      <c r="D882" s="89">
        <v>2</v>
      </c>
      <c r="E882" s="57"/>
      <c r="F882" s="877">
        <f>ROUND(D882*E882,2)</f>
        <v>0</v>
      </c>
    </row>
    <row r="883" spans="1:6" customFormat="1" ht="15">
      <c r="A883" s="755"/>
      <c r="B883" s="49"/>
      <c r="C883" s="36"/>
      <c r="D883" s="89"/>
      <c r="E883" s="57"/>
      <c r="F883" s="879"/>
    </row>
    <row r="884" spans="1:6" ht="25.5">
      <c r="A884" s="755" t="s">
        <v>70</v>
      </c>
      <c r="B884" s="33" t="s">
        <v>1269</v>
      </c>
      <c r="C884" s="36" t="s">
        <v>1016</v>
      </c>
      <c r="D884" s="89">
        <v>1</v>
      </c>
      <c r="E884" s="57"/>
      <c r="F884" s="877">
        <f>ROUND(D884*E884,2)</f>
        <v>0</v>
      </c>
    </row>
    <row r="885" spans="1:6" customFormat="1" ht="15">
      <c r="A885" s="755"/>
      <c r="B885" s="33"/>
      <c r="C885" s="36"/>
      <c r="D885" s="89"/>
      <c r="E885" s="57"/>
      <c r="F885" s="879"/>
    </row>
    <row r="886" spans="1:6" ht="25.5">
      <c r="A886" s="755" t="s">
        <v>72</v>
      </c>
      <c r="B886" s="33" t="s">
        <v>1270</v>
      </c>
      <c r="C886" s="36" t="s">
        <v>1016</v>
      </c>
      <c r="D886" s="89">
        <v>1</v>
      </c>
      <c r="E886" s="57"/>
      <c r="F886" s="877">
        <f>ROUND(D886*E886,2)</f>
        <v>0</v>
      </c>
    </row>
    <row r="887" spans="1:6" customFormat="1" ht="15">
      <c r="A887" s="755"/>
      <c r="B887" s="33"/>
      <c r="C887" s="36"/>
      <c r="D887" s="89"/>
      <c r="E887" s="57"/>
      <c r="F887" s="879"/>
    </row>
    <row r="888" spans="1:6" ht="25.5">
      <c r="A888" s="755" t="s">
        <v>1271</v>
      </c>
      <c r="B888" s="33" t="s">
        <v>1272</v>
      </c>
      <c r="C888" s="36" t="s">
        <v>1016</v>
      </c>
      <c r="D888" s="89">
        <v>1</v>
      </c>
      <c r="E888" s="57"/>
      <c r="F888" s="877">
        <f>ROUND(D888*E888,2)</f>
        <v>0</v>
      </c>
    </row>
    <row r="889" spans="1:6" customFormat="1" ht="15.75" thickBot="1">
      <c r="A889" s="781"/>
      <c r="B889" s="173"/>
      <c r="C889" s="213"/>
      <c r="D889" s="228"/>
      <c r="E889" s="228"/>
      <c r="F889" s="896"/>
    </row>
    <row r="890" spans="1:6">
      <c r="A890" s="762"/>
      <c r="B890" s="146" t="s">
        <v>1284</v>
      </c>
      <c r="C890" s="37"/>
      <c r="D890" s="91"/>
      <c r="E890" s="91"/>
      <c r="F890" s="889">
        <f>SUM(F866:F889)</f>
        <v>0</v>
      </c>
    </row>
    <row r="891" spans="1:6" customFormat="1" ht="15">
      <c r="A891" s="762"/>
      <c r="B891" s="146"/>
      <c r="C891" s="36"/>
      <c r="D891" s="89"/>
      <c r="E891" s="89"/>
      <c r="F891" s="879"/>
    </row>
    <row r="892" spans="1:6" customFormat="1" ht="25.5">
      <c r="A892" s="762" t="s">
        <v>2929</v>
      </c>
      <c r="B892" s="146" t="s">
        <v>1273</v>
      </c>
      <c r="C892" s="36"/>
      <c r="D892" s="89"/>
      <c r="E892" s="89"/>
      <c r="F892" s="879"/>
    </row>
    <row r="893" spans="1:6" customFormat="1" ht="15">
      <c r="A893" s="779"/>
      <c r="B893" s="49"/>
      <c r="C893" s="36"/>
      <c r="D893" s="89"/>
      <c r="E893" s="89"/>
      <c r="F893" s="879"/>
    </row>
    <row r="894" spans="1:6" ht="76.5">
      <c r="A894" s="755" t="s">
        <v>25</v>
      </c>
      <c r="B894" s="49" t="s">
        <v>1274</v>
      </c>
      <c r="C894" s="36" t="s">
        <v>1079</v>
      </c>
      <c r="D894" s="89">
        <v>16</v>
      </c>
      <c r="E894" s="89"/>
      <c r="F894" s="877">
        <f>ROUND(D894*E894,2)</f>
        <v>0</v>
      </c>
    </row>
    <row r="895" spans="1:6" customFormat="1" ht="15">
      <c r="A895" s="755"/>
      <c r="B895" s="49"/>
      <c r="C895" s="36"/>
      <c r="D895" s="89"/>
      <c r="E895" s="89"/>
      <c r="F895" s="879"/>
    </row>
    <row r="896" spans="1:6" ht="38.25">
      <c r="A896" s="755" t="s">
        <v>30</v>
      </c>
      <c r="B896" s="49" t="s">
        <v>1275</v>
      </c>
      <c r="C896" s="36" t="s">
        <v>1079</v>
      </c>
      <c r="D896" s="89">
        <v>1</v>
      </c>
      <c r="E896" s="89"/>
      <c r="F896" s="877">
        <f>ROUND(D896*E896,2)</f>
        <v>0</v>
      </c>
    </row>
    <row r="897" spans="1:6" customFormat="1" ht="15">
      <c r="A897" s="782"/>
      <c r="B897" s="49" t="s">
        <v>83</v>
      </c>
      <c r="C897" s="36"/>
      <c r="D897" s="89"/>
      <c r="E897" s="89"/>
      <c r="F897" s="879"/>
    </row>
    <row r="898" spans="1:6" customFormat="1" ht="25.5">
      <c r="A898" s="782"/>
      <c r="B898" s="49" t="s">
        <v>1276</v>
      </c>
      <c r="C898" s="36"/>
      <c r="D898" s="89"/>
      <c r="E898" s="89"/>
      <c r="F898" s="879"/>
    </row>
    <row r="899" spans="1:6" customFormat="1" ht="38.25">
      <c r="A899" s="782"/>
      <c r="B899" s="49" t="s">
        <v>1277</v>
      </c>
      <c r="C899" s="36"/>
      <c r="D899" s="89"/>
      <c r="E899" s="89"/>
      <c r="F899" s="879"/>
    </row>
    <row r="900" spans="1:6" customFormat="1" ht="15.75" thickBot="1">
      <c r="A900" s="781"/>
      <c r="B900" s="167"/>
      <c r="C900" s="213"/>
      <c r="D900" s="228"/>
      <c r="E900" s="228"/>
      <c r="F900" s="896"/>
    </row>
    <row r="901" spans="1:6" ht="25.5">
      <c r="A901" s="762"/>
      <c r="B901" s="146" t="s">
        <v>1285</v>
      </c>
      <c r="C901" s="37"/>
      <c r="D901" s="91"/>
      <c r="E901" s="91"/>
      <c r="F901" s="889">
        <f>SUM(F894:F900)</f>
        <v>0</v>
      </c>
    </row>
    <row r="902" spans="1:6" customFormat="1" ht="15">
      <c r="A902" s="755"/>
      <c r="B902" s="33"/>
      <c r="C902" s="36"/>
      <c r="D902" s="89"/>
      <c r="E902" s="89"/>
      <c r="F902" s="879"/>
    </row>
    <row r="903" spans="1:6" customFormat="1" ht="15">
      <c r="A903" s="762" t="s">
        <v>2930</v>
      </c>
      <c r="B903" s="146" t="s">
        <v>1278</v>
      </c>
      <c r="C903" s="36"/>
      <c r="D903" s="89"/>
      <c r="E903" s="89"/>
      <c r="F903" s="879"/>
    </row>
    <row r="904" spans="1:6" customFormat="1" ht="15">
      <c r="A904" s="762"/>
      <c r="B904" s="146"/>
      <c r="C904" s="36"/>
      <c r="D904" s="89"/>
      <c r="E904" s="89"/>
      <c r="F904" s="879"/>
    </row>
    <row r="905" spans="1:6" customFormat="1" ht="15">
      <c r="A905" s="762"/>
      <c r="B905" s="34" t="s">
        <v>83</v>
      </c>
      <c r="C905" s="36"/>
      <c r="D905" s="89"/>
      <c r="E905" s="89"/>
      <c r="F905" s="879"/>
    </row>
    <row r="906" spans="1:6" customFormat="1" ht="25.5">
      <c r="A906" s="762"/>
      <c r="B906" s="33" t="s">
        <v>1279</v>
      </c>
      <c r="C906" s="36"/>
      <c r="D906" s="89"/>
      <c r="E906" s="89"/>
      <c r="F906" s="879"/>
    </row>
    <row r="907" spans="1:6" customFormat="1" ht="38.25">
      <c r="A907" s="782"/>
      <c r="B907" s="49" t="s">
        <v>1280</v>
      </c>
      <c r="C907" s="36"/>
      <c r="D907" s="89"/>
      <c r="E907" s="89"/>
      <c r="F907" s="879"/>
    </row>
    <row r="908" spans="1:6" customFormat="1" ht="15">
      <c r="A908" s="779"/>
      <c r="B908" s="146"/>
      <c r="C908" s="36"/>
      <c r="D908" s="89"/>
      <c r="E908" s="89"/>
      <c r="F908" s="879"/>
    </row>
    <row r="909" spans="1:6" ht="102">
      <c r="A909" s="755" t="s">
        <v>25</v>
      </c>
      <c r="B909" s="49" t="s">
        <v>1281</v>
      </c>
      <c r="C909" s="36" t="s">
        <v>1079</v>
      </c>
      <c r="D909" s="89">
        <v>72</v>
      </c>
      <c r="E909" s="89"/>
      <c r="F909" s="877">
        <f>ROUND(D909*E909,2)</f>
        <v>0</v>
      </c>
    </row>
    <row r="910" spans="1:6" customFormat="1" ht="15">
      <c r="A910" s="755"/>
      <c r="B910" s="49" t="s">
        <v>83</v>
      </c>
      <c r="C910" s="36"/>
      <c r="D910" s="89"/>
      <c r="E910" s="89"/>
      <c r="F910" s="879"/>
    </row>
    <row r="911" spans="1:6" customFormat="1" ht="25.5">
      <c r="A911" s="755"/>
      <c r="B911" s="49" t="s">
        <v>1282</v>
      </c>
      <c r="C911" s="36"/>
      <c r="D911" s="89"/>
      <c r="E911" s="89"/>
      <c r="F911" s="879"/>
    </row>
    <row r="912" spans="1:6" customFormat="1" ht="15">
      <c r="A912" s="755"/>
      <c r="B912" s="49"/>
      <c r="C912" s="36"/>
      <c r="D912" s="89"/>
      <c r="E912" s="89"/>
      <c r="F912" s="879"/>
    </row>
    <row r="913" spans="1:6" ht="38.25">
      <c r="A913" s="755" t="s">
        <v>30</v>
      </c>
      <c r="B913" s="49" t="s">
        <v>1283</v>
      </c>
      <c r="C913" s="36" t="s">
        <v>1079</v>
      </c>
      <c r="D913" s="89">
        <v>5</v>
      </c>
      <c r="E913" s="89"/>
      <c r="F913" s="877">
        <f>ROUND(D913*E913,2)</f>
        <v>0</v>
      </c>
    </row>
    <row r="914" spans="1:6" customFormat="1" ht="15.75" thickBot="1">
      <c r="A914" s="781"/>
      <c r="B914" s="167"/>
      <c r="C914" s="213"/>
      <c r="D914" s="228"/>
      <c r="E914" s="228"/>
      <c r="F914" s="896"/>
    </row>
    <row r="915" spans="1:6">
      <c r="A915" s="755"/>
      <c r="B915" s="146" t="s">
        <v>1286</v>
      </c>
      <c r="C915" s="37"/>
      <c r="D915" s="89"/>
      <c r="E915" s="91"/>
      <c r="F915" s="889">
        <f>SUM(F909:F914)</f>
        <v>0</v>
      </c>
    </row>
    <row r="916" spans="1:6" customFormat="1" ht="15">
      <c r="A916" s="755"/>
      <c r="B916" s="146"/>
      <c r="C916" s="37"/>
      <c r="D916" s="89"/>
      <c r="E916" s="91"/>
      <c r="F916" s="889"/>
    </row>
    <row r="917" spans="1:6" ht="25.5">
      <c r="A917" s="783"/>
      <c r="B917" s="150" t="s">
        <v>1287</v>
      </c>
      <c r="C917" s="139"/>
      <c r="D917" s="96"/>
      <c r="E917" s="96"/>
      <c r="F917" s="881">
        <f>F915+F901+F890</f>
        <v>0</v>
      </c>
    </row>
    <row r="918" spans="1:6" customFormat="1" ht="15">
      <c r="A918" s="786"/>
      <c r="B918" s="39"/>
      <c r="C918" s="229"/>
      <c r="D918" s="239"/>
      <c r="E918" s="239"/>
      <c r="F918" s="855"/>
    </row>
    <row r="919" spans="1:6" customFormat="1" ht="15">
      <c r="A919" s="754" t="s">
        <v>70</v>
      </c>
      <c r="B919" s="150" t="s">
        <v>1288</v>
      </c>
      <c r="C919" s="139"/>
      <c r="D919" s="96"/>
      <c r="E919" s="96"/>
      <c r="F919" s="878"/>
    </row>
    <row r="920" spans="1:6" customFormat="1" ht="15">
      <c r="A920" s="762"/>
      <c r="B920" s="146"/>
      <c r="C920" s="36"/>
      <c r="D920" s="89"/>
      <c r="E920" s="89"/>
      <c r="F920" s="879"/>
    </row>
    <row r="921" spans="1:6" customFormat="1" ht="15">
      <c r="A921" s="755" t="s">
        <v>25</v>
      </c>
      <c r="B921" s="49" t="s">
        <v>1289</v>
      </c>
      <c r="C921" s="36"/>
      <c r="D921" s="89"/>
      <c r="E921" s="89"/>
      <c r="F921" s="879"/>
    </row>
    <row r="922" spans="1:6" ht="25.5">
      <c r="A922" s="755"/>
      <c r="B922" s="49" t="s">
        <v>1290</v>
      </c>
      <c r="C922" s="36" t="s">
        <v>1291</v>
      </c>
      <c r="D922" s="89">
        <v>15</v>
      </c>
      <c r="E922" s="89"/>
      <c r="F922" s="877">
        <f>ROUND(D922*E922,2)</f>
        <v>0</v>
      </c>
    </row>
    <row r="923" spans="1:6" ht="25.5">
      <c r="A923" s="762"/>
      <c r="B923" s="49" t="s">
        <v>1292</v>
      </c>
      <c r="C923" s="36" t="s">
        <v>1291</v>
      </c>
      <c r="D923" s="89">
        <v>100</v>
      </c>
      <c r="E923" s="89"/>
      <c r="F923" s="877">
        <f t="shared" ref="F923:F926" si="12">ROUND(D923*E923,2)</f>
        <v>0</v>
      </c>
    </row>
    <row r="924" spans="1:6">
      <c r="A924" s="762"/>
      <c r="B924" s="49" t="s">
        <v>1293</v>
      </c>
      <c r="C924" s="36" t="s">
        <v>1291</v>
      </c>
      <c r="D924" s="89">
        <v>5</v>
      </c>
      <c r="E924" s="89"/>
      <c r="F924" s="877">
        <f t="shared" si="12"/>
        <v>0</v>
      </c>
    </row>
    <row r="925" spans="1:6" ht="25.5">
      <c r="A925" s="762"/>
      <c r="B925" s="49" t="s">
        <v>1294</v>
      </c>
      <c r="C925" s="36" t="s">
        <v>1291</v>
      </c>
      <c r="D925" s="89">
        <v>50</v>
      </c>
      <c r="E925" s="89"/>
      <c r="F925" s="877">
        <f t="shared" si="12"/>
        <v>0</v>
      </c>
    </row>
    <row r="926" spans="1:6" ht="38.25">
      <c r="A926" s="762"/>
      <c r="B926" s="49" t="s">
        <v>1295</v>
      </c>
      <c r="C926" s="36" t="s">
        <v>1016</v>
      </c>
      <c r="D926" s="89">
        <v>1</v>
      </c>
      <c r="E926" s="89"/>
      <c r="F926" s="877">
        <f t="shared" si="12"/>
        <v>0</v>
      </c>
    </row>
    <row r="927" spans="1:6" customFormat="1" ht="15">
      <c r="A927" s="755"/>
      <c r="B927" s="49"/>
      <c r="C927" s="36"/>
      <c r="D927" s="89"/>
      <c r="E927" s="89"/>
      <c r="F927" s="879"/>
    </row>
    <row r="928" spans="1:6" customFormat="1" ht="25.5">
      <c r="A928" s="755" t="s">
        <v>30</v>
      </c>
      <c r="B928" s="49" t="s">
        <v>1296</v>
      </c>
      <c r="C928" s="36"/>
      <c r="D928" s="89"/>
      <c r="E928" s="89"/>
      <c r="F928" s="879"/>
    </row>
    <row r="929" spans="1:6" customFormat="1" ht="15">
      <c r="A929" s="755"/>
      <c r="B929" s="49" t="s">
        <v>1297</v>
      </c>
      <c r="C929" s="36"/>
      <c r="D929" s="89"/>
      <c r="E929" s="89"/>
      <c r="F929" s="879"/>
    </row>
    <row r="930" spans="1:6" customFormat="1" ht="25.5">
      <c r="A930" s="755"/>
      <c r="B930" s="49" t="s">
        <v>1298</v>
      </c>
      <c r="C930" s="36"/>
      <c r="D930" s="89"/>
      <c r="E930" s="89"/>
      <c r="F930" s="879"/>
    </row>
    <row r="931" spans="1:6" customFormat="1" ht="25.5">
      <c r="A931" s="755"/>
      <c r="B931" s="49" t="s">
        <v>1299</v>
      </c>
      <c r="C931" s="36"/>
      <c r="D931" s="89"/>
      <c r="E931" s="89"/>
      <c r="F931" s="879"/>
    </row>
    <row r="932" spans="1:6" customFormat="1" ht="15">
      <c r="A932" s="755"/>
      <c r="B932" s="49" t="s">
        <v>1300</v>
      </c>
      <c r="C932" s="36"/>
      <c r="D932" s="89"/>
      <c r="E932" s="89"/>
      <c r="F932" s="879"/>
    </row>
    <row r="933" spans="1:6" customFormat="1" ht="15">
      <c r="A933" s="755"/>
      <c r="B933" s="49" t="s">
        <v>1301</v>
      </c>
      <c r="C933" s="36"/>
      <c r="D933" s="89"/>
      <c r="E933" s="89"/>
      <c r="F933" s="879"/>
    </row>
    <row r="934" spans="1:6" customFormat="1" ht="15">
      <c r="A934" s="755"/>
      <c r="B934" s="49" t="s">
        <v>1302</v>
      </c>
      <c r="C934" s="36"/>
      <c r="D934" s="89"/>
      <c r="E934" s="89"/>
      <c r="F934" s="879"/>
    </row>
    <row r="935" spans="1:6" customFormat="1" ht="15">
      <c r="A935" s="755"/>
      <c r="B935" s="49" t="s">
        <v>1303</v>
      </c>
      <c r="C935" s="36"/>
      <c r="D935" s="89"/>
      <c r="E935" s="89"/>
      <c r="F935" s="879"/>
    </row>
    <row r="936" spans="1:6" customFormat="1" ht="15">
      <c r="A936" s="755"/>
      <c r="B936" s="49" t="s">
        <v>1304</v>
      </c>
      <c r="C936" s="36"/>
      <c r="D936" s="89"/>
      <c r="E936" s="89"/>
      <c r="F936" s="879"/>
    </row>
    <row r="937" spans="1:6" customFormat="1" ht="25.5">
      <c r="A937" s="755"/>
      <c r="B937" s="49" t="s">
        <v>1305</v>
      </c>
      <c r="C937" s="36"/>
      <c r="D937" s="89"/>
      <c r="E937" s="89"/>
      <c r="F937" s="879"/>
    </row>
    <row r="938" spans="1:6" customFormat="1" ht="25.5">
      <c r="A938" s="755"/>
      <c r="B938" s="49" t="s">
        <v>1306</v>
      </c>
      <c r="C938" s="36"/>
      <c r="D938" s="89"/>
      <c r="E938" s="89"/>
      <c r="F938" s="879"/>
    </row>
    <row r="939" spans="1:6" customFormat="1" ht="25.5">
      <c r="A939" s="755"/>
      <c r="B939" s="49" t="s">
        <v>1307</v>
      </c>
      <c r="C939" s="36"/>
      <c r="D939" s="89"/>
      <c r="E939" s="89"/>
      <c r="F939" s="879"/>
    </row>
    <row r="940" spans="1:6" customFormat="1" ht="25.5">
      <c r="A940" s="755"/>
      <c r="B940" s="49" t="s">
        <v>1308</v>
      </c>
      <c r="C940" s="36"/>
      <c r="D940" s="89"/>
      <c r="E940" s="89"/>
      <c r="F940" s="879"/>
    </row>
    <row r="941" spans="1:6" customFormat="1" ht="25.5">
      <c r="A941" s="755"/>
      <c r="B941" s="49" t="s">
        <v>1309</v>
      </c>
      <c r="C941" s="36"/>
      <c r="D941" s="89"/>
      <c r="E941" s="89"/>
      <c r="F941" s="879"/>
    </row>
    <row r="942" spans="1:6" customFormat="1" ht="25.5">
      <c r="A942" s="755"/>
      <c r="B942" s="49" t="s">
        <v>1310</v>
      </c>
      <c r="C942" s="36"/>
      <c r="D942" s="89"/>
      <c r="E942" s="89"/>
      <c r="F942" s="879"/>
    </row>
    <row r="943" spans="1:6" customFormat="1" ht="25.5">
      <c r="A943" s="755"/>
      <c r="B943" s="189" t="s">
        <v>1311</v>
      </c>
      <c r="C943" s="214"/>
      <c r="D943" s="240"/>
      <c r="E943" s="89"/>
      <c r="F943" s="879"/>
    </row>
    <row r="944" spans="1:6">
      <c r="A944" s="755"/>
      <c r="B944" s="49"/>
      <c r="C944" s="36" t="s">
        <v>731</v>
      </c>
      <c r="D944" s="89">
        <v>1</v>
      </c>
      <c r="E944" s="89"/>
      <c r="F944" s="877">
        <f>ROUND(D944*E944,2)</f>
        <v>0</v>
      </c>
    </row>
    <row r="945" spans="1:6" customFormat="1" ht="15">
      <c r="A945" s="755"/>
      <c r="B945" s="190" t="s">
        <v>83</v>
      </c>
      <c r="C945" s="36"/>
      <c r="D945" s="89"/>
      <c r="E945" s="89"/>
      <c r="F945" s="879"/>
    </row>
    <row r="946" spans="1:6" customFormat="1" ht="76.5">
      <c r="A946" s="755"/>
      <c r="B946" s="175" t="s">
        <v>1312</v>
      </c>
      <c r="C946" s="36"/>
      <c r="D946" s="89"/>
      <c r="E946" s="89"/>
      <c r="F946" s="879"/>
    </row>
    <row r="947" spans="1:6">
      <c r="A947" s="755"/>
      <c r="B947" s="49"/>
      <c r="C947" s="36"/>
      <c r="D947" s="89"/>
      <c r="E947" s="89"/>
      <c r="F947" s="877">
        <f t="shared" ref="F947:F948" si="13">ROUND(D947*E947,2)</f>
        <v>0</v>
      </c>
    </row>
    <row r="948" spans="1:6" ht="25.5">
      <c r="A948" s="755" t="s">
        <v>35</v>
      </c>
      <c r="B948" s="49" t="s">
        <v>1313</v>
      </c>
      <c r="C948" s="36" t="s">
        <v>731</v>
      </c>
      <c r="D948" s="89">
        <v>1</v>
      </c>
      <c r="E948" s="89"/>
      <c r="F948" s="877">
        <f t="shared" si="13"/>
        <v>0</v>
      </c>
    </row>
    <row r="949" spans="1:6" customFormat="1" ht="15">
      <c r="A949" s="755"/>
      <c r="B949" s="49"/>
      <c r="C949" s="36"/>
      <c r="D949" s="89"/>
      <c r="E949" s="89"/>
      <c r="F949" s="879"/>
    </row>
    <row r="950" spans="1:6">
      <c r="A950" s="766"/>
      <c r="B950" s="150" t="s">
        <v>1314</v>
      </c>
      <c r="C950" s="139"/>
      <c r="D950" s="96"/>
      <c r="E950" s="96"/>
      <c r="F950" s="881">
        <f>SUM(F922:F949)</f>
        <v>0</v>
      </c>
    </row>
    <row r="951" spans="1:6" customFormat="1" ht="15">
      <c r="A951" s="755"/>
      <c r="B951" s="49"/>
      <c r="C951" s="36"/>
      <c r="D951" s="89"/>
      <c r="E951" s="89"/>
      <c r="F951" s="879"/>
    </row>
    <row r="952" spans="1:6" customFormat="1" ht="15">
      <c r="A952" s="754" t="s">
        <v>72</v>
      </c>
      <c r="B952" s="150" t="s">
        <v>2931</v>
      </c>
      <c r="C952" s="139"/>
      <c r="D952" s="96"/>
      <c r="E952" s="96"/>
      <c r="F952" s="878"/>
    </row>
    <row r="953" spans="1:6" customFormat="1" ht="15">
      <c r="A953" s="755"/>
      <c r="B953" s="49"/>
      <c r="C953" s="36"/>
      <c r="D953" s="89"/>
      <c r="E953" s="89"/>
      <c r="F953" s="879"/>
    </row>
    <row r="954" spans="1:6" customFormat="1" ht="344.25">
      <c r="A954" s="784" t="s">
        <v>2932</v>
      </c>
      <c r="B954" s="746" t="s">
        <v>2992</v>
      </c>
      <c r="C954" s="229"/>
      <c r="D954" s="239"/>
      <c r="E954" s="239"/>
      <c r="F954" s="855"/>
    </row>
    <row r="955" spans="1:6" ht="280.5">
      <c r="A955" s="784"/>
      <c r="B955" s="746" t="s">
        <v>2993</v>
      </c>
      <c r="C955" s="736" t="s">
        <v>36</v>
      </c>
      <c r="D955" s="737">
        <v>1</v>
      </c>
      <c r="E955" s="729"/>
      <c r="F955" s="877">
        <f t="shared" ref="F955" si="14">ROUND(D955*E955,2)</f>
        <v>0</v>
      </c>
    </row>
    <row r="956" spans="1:6" customFormat="1" ht="25.5">
      <c r="A956" s="784"/>
      <c r="B956" s="727" t="s">
        <v>904</v>
      </c>
      <c r="C956" s="738"/>
      <c r="D956" s="730"/>
      <c r="E956" s="730"/>
      <c r="F956" s="898"/>
    </row>
    <row r="957" spans="1:6" customFormat="1" ht="382.5">
      <c r="A957" s="784"/>
      <c r="B957" s="746" t="s">
        <v>2933</v>
      </c>
      <c r="C957" s="739"/>
      <c r="D957" s="740"/>
      <c r="E957" s="729"/>
      <c r="F957" s="897"/>
    </row>
    <row r="958" spans="1:6" customFormat="1" ht="15">
      <c r="A958" s="784"/>
      <c r="B958" s="746"/>
      <c r="C958" s="739"/>
      <c r="D958" s="740"/>
      <c r="E958" s="729"/>
      <c r="F958" s="897"/>
    </row>
    <row r="959" spans="1:6" ht="191.25">
      <c r="A959" s="784" t="s">
        <v>2934</v>
      </c>
      <c r="B959" s="747" t="s">
        <v>2935</v>
      </c>
      <c r="C959" s="736" t="s">
        <v>36</v>
      </c>
      <c r="D959" s="737">
        <v>1</v>
      </c>
      <c r="E959" s="729"/>
      <c r="F959" s="877">
        <f t="shared" ref="F959" si="15">ROUND(D959*E959,2)</f>
        <v>0</v>
      </c>
    </row>
    <row r="960" spans="1:6" customFormat="1" ht="25.5">
      <c r="A960" s="784"/>
      <c r="B960" s="727" t="s">
        <v>904</v>
      </c>
      <c r="C960" s="736"/>
      <c r="D960" s="737"/>
      <c r="E960" s="729"/>
      <c r="F960" s="897"/>
    </row>
    <row r="961" spans="1:6" customFormat="1" ht="114.75">
      <c r="A961" s="784"/>
      <c r="B961" s="747" t="s">
        <v>2936</v>
      </c>
      <c r="C961" s="736"/>
      <c r="D961" s="737"/>
      <c r="E961" s="729"/>
      <c r="F961" s="897"/>
    </row>
    <row r="962" spans="1:6" customFormat="1" ht="15">
      <c r="A962" s="784"/>
      <c r="B962" s="727"/>
      <c r="C962" s="739"/>
      <c r="D962" s="740"/>
      <c r="E962" s="729"/>
      <c r="F962" s="897"/>
    </row>
    <row r="963" spans="1:6" ht="165.75">
      <c r="A963" s="784" t="s">
        <v>2937</v>
      </c>
      <c r="B963" s="746" t="s">
        <v>2938</v>
      </c>
      <c r="C963" s="736" t="s">
        <v>36</v>
      </c>
      <c r="D963" s="737">
        <v>1</v>
      </c>
      <c r="E963" s="729"/>
      <c r="F963" s="877">
        <f t="shared" ref="F963" si="16">ROUND(D963*E963,2)</f>
        <v>0</v>
      </c>
    </row>
    <row r="964" spans="1:6" customFormat="1" ht="25.5">
      <c r="A964" s="784"/>
      <c r="B964" s="727" t="s">
        <v>904</v>
      </c>
      <c r="C964" s="736"/>
      <c r="D964" s="737"/>
      <c r="E964" s="729"/>
      <c r="F964" s="897"/>
    </row>
    <row r="965" spans="1:6" customFormat="1" ht="165.75">
      <c r="A965" s="784"/>
      <c r="B965" s="746" t="s">
        <v>2939</v>
      </c>
      <c r="C965" s="736"/>
      <c r="D965" s="737"/>
      <c r="E965" s="729"/>
      <c r="F965" s="897"/>
    </row>
    <row r="966" spans="1:6" customFormat="1" ht="15">
      <c r="A966" s="784"/>
      <c r="B966" s="746"/>
      <c r="C966" s="736"/>
      <c r="D966" s="737"/>
      <c r="E966" s="729"/>
      <c r="F966" s="897"/>
    </row>
    <row r="967" spans="1:6" ht="127.5">
      <c r="A967" s="784" t="s">
        <v>2940</v>
      </c>
      <c r="B967" s="746" t="s">
        <v>2941</v>
      </c>
      <c r="C967" s="736" t="s">
        <v>36</v>
      </c>
      <c r="D967" s="737">
        <v>1</v>
      </c>
      <c r="E967" s="729"/>
      <c r="F967" s="877">
        <f t="shared" ref="F967" si="17">ROUND(D967*E967,2)</f>
        <v>0</v>
      </c>
    </row>
    <row r="968" spans="1:6" customFormat="1" ht="15">
      <c r="A968" s="784"/>
      <c r="B968" s="747"/>
      <c r="C968" s="736"/>
      <c r="D968" s="737"/>
      <c r="E968" s="729"/>
      <c r="F968" s="897"/>
    </row>
    <row r="969" spans="1:6" ht="38.25">
      <c r="A969" s="784" t="s">
        <v>2942</v>
      </c>
      <c r="B969" s="746" t="s">
        <v>2943</v>
      </c>
      <c r="C969" s="736" t="s">
        <v>36</v>
      </c>
      <c r="D969" s="737">
        <v>2</v>
      </c>
      <c r="E969" s="729"/>
      <c r="F969" s="877">
        <f t="shared" ref="F969" si="18">ROUND(D969*E969,2)</f>
        <v>0</v>
      </c>
    </row>
    <row r="970" spans="1:6" customFormat="1" ht="15">
      <c r="A970" s="784"/>
      <c r="B970" s="747"/>
      <c r="C970" s="736"/>
      <c r="D970" s="737"/>
      <c r="E970" s="729"/>
      <c r="F970" s="897"/>
    </row>
    <row r="971" spans="1:6" ht="409.5">
      <c r="A971" s="784" t="s">
        <v>2944</v>
      </c>
      <c r="B971" s="746" t="s">
        <v>2945</v>
      </c>
      <c r="C971" s="736" t="s">
        <v>36</v>
      </c>
      <c r="D971" s="737">
        <v>83</v>
      </c>
      <c r="E971" s="729"/>
      <c r="F971" s="877">
        <f t="shared" ref="F971" si="19">ROUND(D971*E971,2)</f>
        <v>0</v>
      </c>
    </row>
    <row r="972" spans="1:6" customFormat="1" ht="25.5">
      <c r="A972" s="784"/>
      <c r="B972" s="727" t="s">
        <v>904</v>
      </c>
      <c r="C972" s="738"/>
      <c r="D972" s="730"/>
      <c r="E972" s="730"/>
      <c r="F972" s="898"/>
    </row>
    <row r="973" spans="1:6" customFormat="1" ht="267.75">
      <c r="A973" s="784"/>
      <c r="B973" s="746" t="s">
        <v>2946</v>
      </c>
      <c r="C973" s="738"/>
      <c r="D973" s="730"/>
      <c r="E973" s="730"/>
      <c r="F973" s="898"/>
    </row>
    <row r="974" spans="1:6" customFormat="1" ht="15">
      <c r="A974" s="784"/>
      <c r="B974" s="747"/>
      <c r="C974" s="736"/>
      <c r="D974" s="737"/>
      <c r="E974" s="729"/>
      <c r="F974" s="897"/>
    </row>
    <row r="975" spans="1:6" customFormat="1" ht="293.25">
      <c r="A975" s="784" t="s">
        <v>2947</v>
      </c>
      <c r="B975" s="746" t="s">
        <v>2994</v>
      </c>
      <c r="C975" s="229"/>
      <c r="D975" s="239"/>
      <c r="E975" s="239"/>
      <c r="F975" s="855"/>
    </row>
    <row r="976" spans="1:6" ht="267.75">
      <c r="A976" s="784"/>
      <c r="B976" s="746" t="s">
        <v>2995</v>
      </c>
      <c r="C976" s="736" t="s">
        <v>36</v>
      </c>
      <c r="D976" s="737">
        <v>14</v>
      </c>
      <c r="E976" s="729"/>
      <c r="F976" s="877">
        <f t="shared" ref="F976" si="20">ROUND(D976*E976,2)</f>
        <v>0</v>
      </c>
    </row>
    <row r="977" spans="1:6" customFormat="1" ht="25.5">
      <c r="A977" s="784"/>
      <c r="B977" s="727" t="s">
        <v>904</v>
      </c>
      <c r="C977" s="738"/>
      <c r="D977" s="730"/>
      <c r="E977" s="730"/>
      <c r="F977" s="898"/>
    </row>
    <row r="978" spans="1:6" customFormat="1" ht="344.25">
      <c r="A978" s="784"/>
      <c r="B978" s="746" t="s">
        <v>2948</v>
      </c>
      <c r="C978" s="738"/>
      <c r="D978" s="730"/>
      <c r="E978" s="730"/>
      <c r="F978" s="898"/>
    </row>
    <row r="979" spans="1:6" customFormat="1" ht="15">
      <c r="A979" s="784"/>
      <c r="B979" s="747"/>
      <c r="C979" s="736"/>
      <c r="D979" s="737"/>
      <c r="E979" s="729"/>
      <c r="F979" s="897"/>
    </row>
    <row r="980" spans="1:6" ht="63.75">
      <c r="A980" s="784" t="s">
        <v>2949</v>
      </c>
      <c r="B980" s="748" t="s">
        <v>2950</v>
      </c>
      <c r="C980" s="736" t="s">
        <v>36</v>
      </c>
      <c r="D980" s="737">
        <f>D971+D976</f>
        <v>97</v>
      </c>
      <c r="E980" s="729"/>
      <c r="F980" s="877">
        <f t="shared" ref="F980" si="21">ROUND(D980*E980,2)</f>
        <v>0</v>
      </c>
    </row>
    <row r="981" spans="1:6" customFormat="1" ht="15">
      <c r="A981" s="784"/>
      <c r="B981" s="747"/>
      <c r="C981" s="736"/>
      <c r="D981" s="737"/>
      <c r="E981" s="729"/>
      <c r="F981" s="897"/>
    </row>
    <row r="982" spans="1:6" ht="51">
      <c r="A982" s="784" t="s">
        <v>2951</v>
      </c>
      <c r="B982" s="748" t="s">
        <v>2952</v>
      </c>
      <c r="C982" s="736" t="s">
        <v>36</v>
      </c>
      <c r="D982" s="737">
        <v>7</v>
      </c>
      <c r="E982" s="729"/>
      <c r="F982" s="877">
        <f t="shared" ref="F982" si="22">ROUND(D982*E982,2)</f>
        <v>0</v>
      </c>
    </row>
    <row r="983" spans="1:6" customFormat="1" ht="15">
      <c r="A983" s="784"/>
      <c r="B983" s="727"/>
      <c r="C983" s="736"/>
      <c r="D983" s="737"/>
      <c r="E983" s="729"/>
      <c r="F983" s="897"/>
    </row>
    <row r="984" spans="1:6" ht="178.5">
      <c r="A984" s="784" t="s">
        <v>2953</v>
      </c>
      <c r="B984" s="746" t="s">
        <v>2954</v>
      </c>
      <c r="C984" s="736" t="s">
        <v>36</v>
      </c>
      <c r="D984" s="737">
        <v>22</v>
      </c>
      <c r="E984" s="729"/>
      <c r="F984" s="877">
        <f t="shared" ref="F984" si="23">ROUND(D984*E984,2)</f>
        <v>0</v>
      </c>
    </row>
    <row r="985" spans="1:6" customFormat="1" ht="25.5">
      <c r="A985" s="784"/>
      <c r="B985" s="727" t="s">
        <v>904</v>
      </c>
      <c r="C985" s="736"/>
      <c r="D985" s="737"/>
      <c r="E985" s="729"/>
      <c r="F985" s="897"/>
    </row>
    <row r="986" spans="1:6" customFormat="1" ht="102">
      <c r="A986" s="784"/>
      <c r="B986" s="746" t="s">
        <v>2955</v>
      </c>
      <c r="C986" s="736"/>
      <c r="D986" s="737"/>
      <c r="E986" s="729"/>
      <c r="F986" s="897"/>
    </row>
    <row r="987" spans="1:6" customFormat="1" ht="15">
      <c r="A987" s="784"/>
      <c r="B987" s="747"/>
      <c r="C987" s="736"/>
      <c r="D987" s="737"/>
      <c r="E987" s="729"/>
      <c r="F987" s="897"/>
    </row>
    <row r="988" spans="1:6" ht="204">
      <c r="A988" s="784" t="s">
        <v>2956</v>
      </c>
      <c r="B988" s="247" t="s">
        <v>2957</v>
      </c>
      <c r="C988" s="736" t="s">
        <v>36</v>
      </c>
      <c r="D988" s="737">
        <v>22</v>
      </c>
      <c r="E988" s="729"/>
      <c r="F988" s="877">
        <f t="shared" ref="F988" si="24">ROUND(D988*E988,2)</f>
        <v>0</v>
      </c>
    </row>
    <row r="989" spans="1:6" customFormat="1" ht="25.5">
      <c r="A989" s="784"/>
      <c r="B989" s="727" t="s">
        <v>904</v>
      </c>
      <c r="C989" s="736"/>
      <c r="D989" s="737"/>
      <c r="E989" s="729"/>
      <c r="F989" s="897"/>
    </row>
    <row r="990" spans="1:6" customFormat="1" ht="127.5">
      <c r="A990" s="784"/>
      <c r="B990" s="247" t="s">
        <v>2958</v>
      </c>
      <c r="C990" s="736"/>
      <c r="D990" s="737"/>
      <c r="E990" s="729"/>
      <c r="F990" s="897"/>
    </row>
    <row r="991" spans="1:6" customFormat="1" ht="15">
      <c r="A991" s="784"/>
      <c r="B991" s="727"/>
      <c r="C991" s="736"/>
      <c r="D991" s="737"/>
      <c r="E991" s="729"/>
      <c r="F991" s="897"/>
    </row>
    <row r="992" spans="1:6" ht="191.25">
      <c r="A992" s="784" t="s">
        <v>378</v>
      </c>
      <c r="B992" s="746" t="s">
        <v>2959</v>
      </c>
      <c r="C992" s="736" t="s">
        <v>36</v>
      </c>
      <c r="D992" s="737">
        <v>2</v>
      </c>
      <c r="E992" s="729"/>
      <c r="F992" s="877">
        <f t="shared" ref="F992" si="25">ROUND(D992*E992,2)</f>
        <v>0</v>
      </c>
    </row>
    <row r="993" spans="1:6" customFormat="1" ht="25.5">
      <c r="A993" s="784"/>
      <c r="B993" s="727" t="s">
        <v>904</v>
      </c>
      <c r="C993" s="736"/>
      <c r="D993" s="737"/>
      <c r="E993" s="729"/>
      <c r="F993" s="897"/>
    </row>
    <row r="994" spans="1:6" customFormat="1" ht="114.75">
      <c r="A994" s="784"/>
      <c r="B994" s="746" t="s">
        <v>2960</v>
      </c>
      <c r="C994" s="736"/>
      <c r="D994" s="737"/>
      <c r="E994" s="729"/>
      <c r="F994" s="897"/>
    </row>
    <row r="995" spans="1:6" customFormat="1" ht="15">
      <c r="A995" s="784"/>
      <c r="B995" s="727"/>
      <c r="C995" s="736"/>
      <c r="D995" s="737"/>
      <c r="E995" s="729"/>
      <c r="F995" s="897"/>
    </row>
    <row r="996" spans="1:6" ht="165.75">
      <c r="A996" s="784" t="s">
        <v>380</v>
      </c>
      <c r="B996" s="746" t="s">
        <v>2961</v>
      </c>
      <c r="C996" s="736" t="s">
        <v>36</v>
      </c>
      <c r="D996" s="737">
        <v>2</v>
      </c>
      <c r="E996" s="729"/>
      <c r="F996" s="877">
        <f t="shared" ref="F996" si="26">ROUND(D996*E996,2)</f>
        <v>0</v>
      </c>
    </row>
    <row r="997" spans="1:6" customFormat="1" ht="25.5">
      <c r="A997" s="784"/>
      <c r="B997" s="727" t="s">
        <v>904</v>
      </c>
      <c r="C997" s="738"/>
      <c r="D997" s="730"/>
      <c r="E997" s="730"/>
      <c r="F997" s="898"/>
    </row>
    <row r="998" spans="1:6" customFormat="1" ht="102">
      <c r="A998" s="784"/>
      <c r="B998" s="746" t="s">
        <v>2962</v>
      </c>
      <c r="C998" s="738"/>
      <c r="D998" s="730"/>
      <c r="E998" s="730"/>
      <c r="F998" s="898"/>
    </row>
    <row r="999" spans="1:6" customFormat="1" ht="15">
      <c r="A999" s="784"/>
      <c r="B999" s="747"/>
      <c r="C999" s="736"/>
      <c r="D999" s="737"/>
      <c r="E999" s="729"/>
      <c r="F999" s="897"/>
    </row>
    <row r="1000" spans="1:6" ht="38.25">
      <c r="A1000" s="784" t="s">
        <v>412</v>
      </c>
      <c r="B1000" s="747" t="s">
        <v>2963</v>
      </c>
      <c r="C1000" s="736" t="s">
        <v>36</v>
      </c>
      <c r="D1000" s="737">
        <f>D996+D992</f>
        <v>4</v>
      </c>
      <c r="E1000" s="729"/>
      <c r="F1000" s="877">
        <f t="shared" ref="F1000" si="27">ROUND(D1000*E1000,2)</f>
        <v>0</v>
      </c>
    </row>
    <row r="1001" spans="1:6" customFormat="1" ht="15">
      <c r="A1001" s="784"/>
      <c r="B1001" s="727"/>
      <c r="C1001" s="736"/>
      <c r="D1001" s="737"/>
      <c r="E1001" s="729"/>
      <c r="F1001" s="897"/>
    </row>
    <row r="1002" spans="1:6" ht="38.25">
      <c r="A1002" s="784" t="s">
        <v>414</v>
      </c>
      <c r="B1002" s="748" t="s">
        <v>2964</v>
      </c>
      <c r="C1002" s="736" t="s">
        <v>36</v>
      </c>
      <c r="D1002" s="737">
        <v>4</v>
      </c>
      <c r="E1002" s="729"/>
      <c r="F1002" s="877">
        <f t="shared" ref="F1002" si="28">ROUND(D1002*E1002,2)</f>
        <v>0</v>
      </c>
    </row>
    <row r="1003" spans="1:6" customFormat="1" ht="15">
      <c r="A1003" s="784"/>
      <c r="B1003" s="747"/>
      <c r="C1003" s="736"/>
      <c r="D1003" s="737"/>
      <c r="E1003" s="729"/>
      <c r="F1003" s="897"/>
    </row>
    <row r="1004" spans="1:6" ht="25.5">
      <c r="A1004" s="784" t="s">
        <v>416</v>
      </c>
      <c r="B1004" s="748" t="s">
        <v>2965</v>
      </c>
      <c r="C1004" s="736" t="s">
        <v>36</v>
      </c>
      <c r="D1004" s="737">
        <v>1</v>
      </c>
      <c r="E1004" s="729"/>
      <c r="F1004" s="877">
        <f t="shared" ref="F1004" si="29">ROUND(D1004*E1004,2)</f>
        <v>0</v>
      </c>
    </row>
    <row r="1005" spans="1:6" customFormat="1" ht="15">
      <c r="A1005" s="784"/>
      <c r="B1005" s="727"/>
      <c r="C1005" s="736"/>
      <c r="D1005" s="737"/>
      <c r="E1005" s="729"/>
      <c r="F1005" s="897"/>
    </row>
    <row r="1006" spans="1:6" ht="63.75">
      <c r="A1006" s="784" t="s">
        <v>418</v>
      </c>
      <c r="B1006" s="748" t="s">
        <v>3107</v>
      </c>
      <c r="C1006" s="736" t="s">
        <v>731</v>
      </c>
      <c r="D1006" s="737">
        <v>1</v>
      </c>
      <c r="E1006" s="729"/>
      <c r="F1006" s="877">
        <f t="shared" ref="F1006" si="30">ROUND(D1006*E1006,2)</f>
        <v>0</v>
      </c>
    </row>
    <row r="1007" spans="1:6" customFormat="1" ht="15">
      <c r="A1007" s="785"/>
      <c r="B1007" s="727"/>
      <c r="C1007" s="736"/>
      <c r="D1007" s="737"/>
      <c r="E1007" s="729"/>
      <c r="F1007" s="897"/>
    </row>
    <row r="1008" spans="1:6" ht="114.75">
      <c r="A1008" s="784" t="s">
        <v>787</v>
      </c>
      <c r="B1008" s="746" t="s">
        <v>2966</v>
      </c>
      <c r="C1008" s="736" t="s">
        <v>36</v>
      </c>
      <c r="D1008" s="737">
        <v>1</v>
      </c>
      <c r="E1008" s="729"/>
      <c r="F1008" s="877">
        <f t="shared" ref="F1008" si="31">ROUND(D1008*E1008,2)</f>
        <v>0</v>
      </c>
    </row>
    <row r="1009" spans="1:6" customFormat="1" ht="15">
      <c r="A1009" s="785"/>
      <c r="B1009" s="727"/>
      <c r="C1009" s="736"/>
      <c r="D1009" s="737"/>
      <c r="E1009" s="729"/>
      <c r="F1009" s="897"/>
    </row>
    <row r="1010" spans="1:6">
      <c r="A1010" s="784" t="s">
        <v>790</v>
      </c>
      <c r="B1010" s="749" t="s">
        <v>2967</v>
      </c>
      <c r="C1010" s="736" t="s">
        <v>36</v>
      </c>
      <c r="D1010" s="737">
        <v>1</v>
      </c>
      <c r="E1010" s="729"/>
      <c r="F1010" s="877">
        <f t="shared" ref="F1010" si="32">ROUND(D1010*E1010,2)</f>
        <v>0</v>
      </c>
    </row>
    <row r="1011" spans="1:6" customFormat="1" ht="15">
      <c r="A1011" s="785"/>
      <c r="B1011" s="727"/>
      <c r="C1011" s="736"/>
      <c r="D1011" s="737"/>
      <c r="E1011" s="729"/>
      <c r="F1011" s="897"/>
    </row>
    <row r="1012" spans="1:6" ht="25.5">
      <c r="A1012" s="784" t="s">
        <v>921</v>
      </c>
      <c r="B1012" s="748" t="s">
        <v>2968</v>
      </c>
      <c r="C1012" s="736" t="s">
        <v>36</v>
      </c>
      <c r="D1012" s="737">
        <f>D980</f>
        <v>97</v>
      </c>
      <c r="E1012" s="729"/>
      <c r="F1012" s="877">
        <f t="shared" ref="F1012" si="33">ROUND(D1012*E1012,2)</f>
        <v>0</v>
      </c>
    </row>
    <row r="1013" spans="1:6" customFormat="1" ht="15">
      <c r="A1013" s="785"/>
      <c r="B1013" s="727"/>
      <c r="C1013" s="736"/>
      <c r="D1013" s="737"/>
      <c r="E1013" s="729"/>
      <c r="F1013" s="897"/>
    </row>
    <row r="1014" spans="1:6" ht="25.5">
      <c r="A1014" s="784" t="s">
        <v>923</v>
      </c>
      <c r="B1014" s="748" t="s">
        <v>2969</v>
      </c>
      <c r="C1014" s="736" t="s">
        <v>36</v>
      </c>
      <c r="D1014" s="737">
        <f>D1012</f>
        <v>97</v>
      </c>
      <c r="E1014" s="729"/>
      <c r="F1014" s="877">
        <f t="shared" ref="F1014" si="34">ROUND(D1014*E1014,2)</f>
        <v>0</v>
      </c>
    </row>
    <row r="1015" spans="1:6" customFormat="1" ht="15">
      <c r="A1015" s="785"/>
      <c r="B1015" s="727"/>
      <c r="C1015" s="736"/>
      <c r="D1015" s="737"/>
      <c r="E1015" s="729"/>
      <c r="F1015" s="897"/>
    </row>
    <row r="1016" spans="1:6">
      <c r="A1016" s="784" t="s">
        <v>925</v>
      </c>
      <c r="B1016" s="748" t="s">
        <v>2970</v>
      </c>
      <c r="C1016" s="736" t="s">
        <v>36</v>
      </c>
      <c r="D1016" s="737">
        <f>D982</f>
        <v>7</v>
      </c>
      <c r="E1016" s="729"/>
      <c r="F1016" s="877">
        <f t="shared" ref="F1016" si="35">ROUND(D1016*E1016,2)</f>
        <v>0</v>
      </c>
    </row>
    <row r="1017" spans="1:6" customFormat="1" ht="15">
      <c r="A1017" s="785"/>
      <c r="B1017" s="727"/>
      <c r="C1017" s="736"/>
      <c r="D1017" s="737"/>
      <c r="E1017" s="729"/>
      <c r="F1017" s="897"/>
    </row>
    <row r="1018" spans="1:6" ht="25.5">
      <c r="A1018" s="784" t="s">
        <v>927</v>
      </c>
      <c r="B1018" s="748" t="s">
        <v>2971</v>
      </c>
      <c r="C1018" s="736" t="s">
        <v>36</v>
      </c>
      <c r="D1018" s="737">
        <f>D984</f>
        <v>22</v>
      </c>
      <c r="E1018" s="729"/>
      <c r="F1018" s="877">
        <f t="shared" ref="F1018" si="36">ROUND(D1018*E1018,2)</f>
        <v>0</v>
      </c>
    </row>
    <row r="1019" spans="1:6" customFormat="1" ht="15">
      <c r="A1019" s="785"/>
      <c r="B1019" s="727"/>
      <c r="C1019" s="736"/>
      <c r="D1019" s="737"/>
      <c r="E1019" s="729"/>
      <c r="F1019" s="897"/>
    </row>
    <row r="1020" spans="1:6">
      <c r="A1020" s="784" t="s">
        <v>929</v>
      </c>
      <c r="B1020" s="748" t="s">
        <v>2972</v>
      </c>
      <c r="C1020" s="736" t="s">
        <v>36</v>
      </c>
      <c r="D1020" s="737">
        <v>27</v>
      </c>
      <c r="E1020" s="729"/>
      <c r="F1020" s="877">
        <f t="shared" ref="F1020" si="37">ROUND(D1020*E1020,2)</f>
        <v>0</v>
      </c>
    </row>
    <row r="1021" spans="1:6" customFormat="1" ht="15">
      <c r="A1021" s="785"/>
      <c r="B1021" s="748"/>
      <c r="C1021" s="736"/>
      <c r="D1021" s="737"/>
      <c r="E1021" s="729"/>
      <c r="F1021" s="897"/>
    </row>
    <row r="1022" spans="1:6">
      <c r="A1022" s="784" t="s">
        <v>930</v>
      </c>
      <c r="B1022" s="748" t="s">
        <v>2973</v>
      </c>
      <c r="C1022" s="736" t="s">
        <v>36</v>
      </c>
      <c r="D1022" s="737">
        <v>1</v>
      </c>
      <c r="E1022" s="729"/>
      <c r="F1022" s="877">
        <f t="shared" ref="F1022" si="38">ROUND(D1022*E1022,2)</f>
        <v>0</v>
      </c>
    </row>
    <row r="1023" spans="1:6" customFormat="1" ht="15">
      <c r="A1023" s="785"/>
      <c r="B1023" s="748"/>
      <c r="C1023" s="736"/>
      <c r="D1023" s="737"/>
      <c r="E1023" s="729"/>
      <c r="F1023" s="897"/>
    </row>
    <row r="1024" spans="1:6" ht="51">
      <c r="A1024" s="784" t="s">
        <v>932</v>
      </c>
      <c r="B1024" s="748" t="s">
        <v>2974</v>
      </c>
      <c r="C1024" s="736" t="s">
        <v>731</v>
      </c>
      <c r="D1024" s="737">
        <v>1</v>
      </c>
      <c r="E1024" s="729"/>
      <c r="F1024" s="877">
        <f t="shared" ref="F1024" si="39">ROUND(D1024*E1024,2)</f>
        <v>0</v>
      </c>
    </row>
    <row r="1025" spans="1:6" customFormat="1" ht="15">
      <c r="A1025" s="785"/>
      <c r="B1025" s="727"/>
      <c r="C1025" s="736"/>
      <c r="D1025" s="737"/>
      <c r="E1025" s="729"/>
      <c r="F1025" s="897"/>
    </row>
    <row r="1026" spans="1:6" ht="63.75">
      <c r="A1026" s="784" t="s">
        <v>934</v>
      </c>
      <c r="B1026" s="748" t="s">
        <v>2975</v>
      </c>
      <c r="C1026" s="736" t="s">
        <v>731</v>
      </c>
      <c r="D1026" s="737">
        <v>1</v>
      </c>
      <c r="E1026" s="729"/>
      <c r="F1026" s="877">
        <f t="shared" ref="F1026" si="40">ROUND(D1026*E1026,2)</f>
        <v>0</v>
      </c>
    </row>
    <row r="1027" spans="1:6" customFormat="1" ht="15">
      <c r="A1027" s="785"/>
      <c r="B1027" s="748"/>
      <c r="C1027" s="736"/>
      <c r="D1027" s="737"/>
      <c r="E1027" s="729"/>
      <c r="F1027" s="897"/>
    </row>
    <row r="1028" spans="1:6" ht="25.5">
      <c r="A1028" s="784" t="s">
        <v>936</v>
      </c>
      <c r="B1028" s="748" t="s">
        <v>2976</v>
      </c>
      <c r="C1028" s="736" t="s">
        <v>731</v>
      </c>
      <c r="D1028" s="737">
        <v>1</v>
      </c>
      <c r="E1028" s="729"/>
      <c r="F1028" s="877">
        <f t="shared" ref="F1028" si="41">ROUND(D1028*E1028,2)</f>
        <v>0</v>
      </c>
    </row>
    <row r="1029" spans="1:6" customFormat="1" ht="15">
      <c r="A1029" s="785"/>
      <c r="B1029" s="748"/>
      <c r="C1029" s="736"/>
      <c r="D1029" s="737"/>
      <c r="E1029" s="729"/>
      <c r="F1029" s="897"/>
    </row>
    <row r="1030" spans="1:6" ht="38.25">
      <c r="A1030" s="784" t="s">
        <v>938</v>
      </c>
      <c r="B1030" s="748" t="s">
        <v>2977</v>
      </c>
      <c r="C1030" s="736" t="s">
        <v>731</v>
      </c>
      <c r="D1030" s="737">
        <f>D1028</f>
        <v>1</v>
      </c>
      <c r="E1030" s="729"/>
      <c r="F1030" s="877">
        <f t="shared" ref="F1030" si="42">ROUND(D1030*E1030,2)</f>
        <v>0</v>
      </c>
    </row>
    <row r="1031" spans="1:6" customFormat="1" ht="15">
      <c r="A1031" s="785"/>
      <c r="B1031" s="748"/>
      <c r="C1031" s="736"/>
      <c r="D1031" s="737"/>
      <c r="E1031" s="729"/>
      <c r="F1031" s="897"/>
    </row>
    <row r="1032" spans="1:6" ht="63.75">
      <c r="A1032" s="784" t="s">
        <v>939</v>
      </c>
      <c r="B1032" s="748" t="s">
        <v>2978</v>
      </c>
      <c r="C1032" s="736" t="s">
        <v>36</v>
      </c>
      <c r="D1032" s="737">
        <v>8</v>
      </c>
      <c r="E1032" s="729"/>
      <c r="F1032" s="877">
        <f t="shared" ref="F1032" si="43">ROUND(D1032*E1032,2)</f>
        <v>0</v>
      </c>
    </row>
    <row r="1033" spans="1:6" customFormat="1" ht="15">
      <c r="A1033" s="785"/>
      <c r="B1033" s="748"/>
      <c r="C1033" s="736"/>
      <c r="D1033" s="737"/>
      <c r="E1033" s="729"/>
      <c r="F1033" s="897"/>
    </row>
    <row r="1034" spans="1:6" ht="38.25">
      <c r="A1034" s="784" t="s">
        <v>940</v>
      </c>
      <c r="B1034" s="748" t="s">
        <v>2979</v>
      </c>
      <c r="C1034" s="736" t="s">
        <v>36</v>
      </c>
      <c r="D1034" s="737">
        <v>1</v>
      </c>
      <c r="E1034" s="729"/>
      <c r="F1034" s="877">
        <f t="shared" ref="F1034" si="44">ROUND(D1034*E1034,2)</f>
        <v>0</v>
      </c>
    </row>
    <row r="1035" spans="1:6" customFormat="1" ht="15">
      <c r="A1035" s="785"/>
      <c r="B1035" s="748"/>
      <c r="C1035" s="736"/>
      <c r="D1035" s="737"/>
      <c r="E1035" s="729"/>
      <c r="F1035" s="897"/>
    </row>
    <row r="1036" spans="1:6" ht="38.25">
      <c r="A1036" s="784" t="s">
        <v>941</v>
      </c>
      <c r="B1036" s="748" t="s">
        <v>2980</v>
      </c>
      <c r="C1036" s="736" t="s">
        <v>731</v>
      </c>
      <c r="D1036" s="737">
        <f>D1030</f>
        <v>1</v>
      </c>
      <c r="E1036" s="729"/>
      <c r="F1036" s="877">
        <f t="shared" ref="F1036" si="45">ROUND(D1036*E1036,2)</f>
        <v>0</v>
      </c>
    </row>
    <row r="1037" spans="1:6" customFormat="1" ht="15">
      <c r="A1037" s="785"/>
      <c r="B1037" s="727"/>
      <c r="C1037" s="736"/>
      <c r="D1037" s="737"/>
      <c r="E1037" s="729"/>
      <c r="F1037" s="897"/>
    </row>
    <row r="1038" spans="1:6" ht="38.25">
      <c r="A1038" s="784" t="s">
        <v>942</v>
      </c>
      <c r="B1038" s="748" t="s">
        <v>2981</v>
      </c>
      <c r="C1038" s="736" t="s">
        <v>731</v>
      </c>
      <c r="D1038" s="737">
        <v>1</v>
      </c>
      <c r="E1038" s="729"/>
      <c r="F1038" s="877">
        <f t="shared" ref="F1038" si="46">ROUND(D1038*E1038,2)</f>
        <v>0</v>
      </c>
    </row>
    <row r="1039" spans="1:6" customFormat="1" ht="15">
      <c r="A1039" s="785"/>
      <c r="B1039" s="748"/>
      <c r="C1039" s="736"/>
      <c r="D1039" s="737"/>
      <c r="E1039" s="729"/>
      <c r="F1039" s="897"/>
    </row>
    <row r="1040" spans="1:6" ht="27.75">
      <c r="A1040" s="784" t="s">
        <v>944</v>
      </c>
      <c r="B1040" s="748" t="s">
        <v>2982</v>
      </c>
      <c r="C1040" s="736" t="s">
        <v>291</v>
      </c>
      <c r="D1040" s="737">
        <v>17</v>
      </c>
      <c r="E1040" s="729"/>
      <c r="F1040" s="877">
        <f t="shared" ref="F1040" si="47">ROUND(D1040*E1040,2)</f>
        <v>0</v>
      </c>
    </row>
    <row r="1041" spans="1:6" customFormat="1" ht="15">
      <c r="A1041" s="785"/>
      <c r="B1041" s="748"/>
      <c r="C1041" s="736"/>
      <c r="D1041" s="737"/>
      <c r="E1041" s="729"/>
      <c r="F1041" s="897"/>
    </row>
    <row r="1042" spans="1:6" ht="51">
      <c r="A1042" s="784" t="s">
        <v>946</v>
      </c>
      <c r="B1042" s="748" t="s">
        <v>2983</v>
      </c>
      <c r="C1042" s="736" t="s">
        <v>291</v>
      </c>
      <c r="D1042" s="737">
        <v>2200</v>
      </c>
      <c r="E1042" s="729"/>
      <c r="F1042" s="877">
        <f t="shared" ref="F1042" si="48">ROUND(D1042*E1042,2)</f>
        <v>0</v>
      </c>
    </row>
    <row r="1043" spans="1:6" customFormat="1" ht="15">
      <c r="A1043" s="785"/>
      <c r="B1043" s="748"/>
      <c r="C1043" s="736"/>
      <c r="D1043" s="737"/>
      <c r="E1043" s="729"/>
      <c r="F1043" s="897"/>
    </row>
    <row r="1044" spans="1:6" ht="25.5">
      <c r="A1044" s="784" t="s">
        <v>948</v>
      </c>
      <c r="B1044" s="750" t="s">
        <v>2984</v>
      </c>
      <c r="C1044" s="741" t="s">
        <v>291</v>
      </c>
      <c r="D1044" s="742">
        <v>1900</v>
      </c>
      <c r="E1044" s="731"/>
      <c r="F1044" s="877">
        <f t="shared" ref="F1044" si="49">ROUND(D1044*E1044,2)</f>
        <v>0</v>
      </c>
    </row>
    <row r="1045" spans="1:6" customFormat="1" ht="15">
      <c r="A1045" s="785"/>
      <c r="B1045" s="747"/>
      <c r="C1045" s="736"/>
      <c r="D1045" s="737"/>
      <c r="E1045" s="729"/>
      <c r="F1045" s="897"/>
    </row>
    <row r="1046" spans="1:6" ht="51">
      <c r="A1046" s="784" t="s">
        <v>950</v>
      </c>
      <c r="B1046" s="750" t="s">
        <v>2985</v>
      </c>
      <c r="C1046" s="736" t="s">
        <v>291</v>
      </c>
      <c r="D1046" s="737">
        <v>200</v>
      </c>
      <c r="E1046" s="729"/>
      <c r="F1046" s="877">
        <f t="shared" ref="F1046" si="50">ROUND(D1046*E1046,2)</f>
        <v>0</v>
      </c>
    </row>
    <row r="1047" spans="1:6" customFormat="1" ht="15">
      <c r="A1047" s="785"/>
      <c r="B1047" s="748"/>
      <c r="C1047" s="736"/>
      <c r="D1047" s="737"/>
      <c r="E1047" s="729"/>
      <c r="F1047" s="897"/>
    </row>
    <row r="1048" spans="1:6" ht="51">
      <c r="A1048" s="784" t="s">
        <v>952</v>
      </c>
      <c r="B1048" s="750" t="s">
        <v>2986</v>
      </c>
      <c r="C1048" s="736" t="s">
        <v>291</v>
      </c>
      <c r="D1048" s="737">
        <v>100</v>
      </c>
      <c r="E1048" s="729"/>
      <c r="F1048" s="877">
        <f t="shared" ref="F1048" si="51">ROUND(D1048*E1048,2)</f>
        <v>0</v>
      </c>
    </row>
    <row r="1049" spans="1:6" customFormat="1" ht="15">
      <c r="A1049" s="755"/>
      <c r="B1049" s="49"/>
      <c r="C1049" s="36"/>
      <c r="D1049" s="89"/>
      <c r="E1049" s="89"/>
      <c r="F1049" s="879"/>
    </row>
    <row r="1050" spans="1:6">
      <c r="A1050" s="783"/>
      <c r="B1050" s="150" t="s">
        <v>2987</v>
      </c>
      <c r="C1050" s="139"/>
      <c r="D1050" s="96"/>
      <c r="E1050" s="96"/>
      <c r="F1050" s="881">
        <f>SUM(F955:F1049)</f>
        <v>0</v>
      </c>
    </row>
    <row r="1051" spans="1:6" customFormat="1" ht="15">
      <c r="A1051" s="755"/>
      <c r="B1051" s="49"/>
      <c r="C1051" s="36"/>
      <c r="D1051" s="89"/>
      <c r="E1051" s="89"/>
      <c r="F1051" s="879"/>
    </row>
  </sheetData>
  <conditionalFormatting sqref="C838">
    <cfRule type="cellIs" dxfId="0" priority="1" stopIfTrue="1" operator="lessThan">
      <formula>0</formula>
    </cfRule>
  </conditionalFormatting>
  <pageMargins left="0.98425196850393704" right="0.19685039370078741" top="0.55118110236220474" bottom="0.55118110236220474" header="0.31496062992125984" footer="0.31496062992125984"/>
  <pageSetup paperSize="9" orientation="portrait" r:id="rId1"/>
  <headerFooter>
    <oddFooter>&amp;R&amp;8&amp;P/&amp;N</oddFooter>
  </headerFooter>
  <rowBreaks count="5" manualBreakCount="5">
    <brk id="207" max="16383" man="1"/>
    <brk id="211" max="16383" man="1"/>
    <brk id="215" max="16383" man="1"/>
    <brk id="576" max="16383" man="1"/>
    <brk id="951" max="16383" man="1"/>
  </rowBreaks>
  <ignoredErrors>
    <ignoredError sqref="A888 A954 A963 A969 A971 A975 A967 A959 A980 A982 A984 A98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8"/>
  <sheetViews>
    <sheetView view="pageBreakPreview" zoomScaleNormal="100" zoomScaleSheetLayoutView="100" workbookViewId="0">
      <selection activeCell="E5" sqref="E5"/>
    </sheetView>
  </sheetViews>
  <sheetFormatPr defaultRowHeight="15"/>
  <cols>
    <col min="1" max="1" width="6.28515625" customWidth="1"/>
    <col min="2" max="2" width="45.7109375" customWidth="1"/>
    <col min="3" max="3" width="10.42578125" customWidth="1"/>
    <col min="4" max="4" width="8.140625" customWidth="1"/>
    <col min="5" max="5" width="13.42578125" style="796" customWidth="1"/>
  </cols>
  <sheetData>
    <row r="1" spans="1:5">
      <c r="A1" s="16"/>
      <c r="B1" s="17"/>
      <c r="C1" s="18"/>
      <c r="D1" s="19"/>
      <c r="E1" s="856"/>
    </row>
    <row r="2" spans="1:5" ht="26.25" thickBot="1">
      <c r="A2" s="20"/>
      <c r="B2" s="21" t="s">
        <v>2788</v>
      </c>
      <c r="C2" s="22"/>
      <c r="D2" s="23"/>
      <c r="E2" s="857"/>
    </row>
    <row r="3" spans="1:5" ht="15.75" thickTop="1">
      <c r="A3" s="16"/>
      <c r="B3" s="17"/>
      <c r="C3" s="18"/>
      <c r="D3" s="19"/>
      <c r="E3" s="856"/>
    </row>
    <row r="4" spans="1:5">
      <c r="A4" s="24" t="s">
        <v>25</v>
      </c>
      <c r="B4" s="25" t="s">
        <v>719</v>
      </c>
      <c r="C4" s="26"/>
      <c r="D4" s="27"/>
      <c r="E4" s="858">
        <f>GHV!F147</f>
        <v>0</v>
      </c>
    </row>
    <row r="5" spans="1:5">
      <c r="A5" s="16"/>
      <c r="B5" s="17"/>
      <c r="C5" s="18"/>
      <c r="D5" s="19"/>
      <c r="E5" s="856"/>
    </row>
    <row r="6" spans="1:5">
      <c r="A6" s="16" t="s">
        <v>30</v>
      </c>
      <c r="B6" s="17" t="s">
        <v>2765</v>
      </c>
      <c r="C6" s="18"/>
      <c r="D6" s="19"/>
      <c r="E6" s="856">
        <f>GHV!F192</f>
        <v>0</v>
      </c>
    </row>
    <row r="7" spans="1:5">
      <c r="A7" s="16"/>
      <c r="B7" s="17"/>
      <c r="C7" s="18"/>
      <c r="D7" s="19"/>
      <c r="E7" s="856"/>
    </row>
    <row r="8" spans="1:5" ht="25.5">
      <c r="A8" s="28"/>
      <c r="B8" s="29" t="s">
        <v>2789</v>
      </c>
      <c r="C8" s="30"/>
      <c r="D8" s="31"/>
      <c r="E8" s="859">
        <f>E4+E6</f>
        <v>0</v>
      </c>
    </row>
  </sheetData>
  <pageMargins left="0.98425196850393704" right="0.19685039370078741" top="0.55118110236220474" bottom="0.94488188976377963" header="0.31496062992125984" footer="0.31496062992125984"/>
  <pageSetup paperSize="9" orientation="portrait" horizontalDpi="4294967294" r:id="rId1"/>
  <headerFooter>
    <oddFooter>&amp;R&amp;8&amp;P/&amp;N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192"/>
  <sheetViews>
    <sheetView view="pageBreakPreview" zoomScaleNormal="100" zoomScaleSheetLayoutView="100" workbookViewId="0">
      <pane ySplit="1" topLeftCell="A170" activePane="bottomLeft" state="frozen"/>
      <selection pane="bottomLeft" activeCell="F193" sqref="F193"/>
    </sheetView>
  </sheetViews>
  <sheetFormatPr defaultColWidth="9.140625" defaultRowHeight="12.75"/>
  <cols>
    <col min="1" max="1" width="6.7109375" style="136" customWidth="1"/>
    <col min="2" max="2" width="37.7109375" style="83" customWidth="1"/>
    <col min="3" max="3" width="8.7109375" style="113" customWidth="1"/>
    <col min="4" max="4" width="10.7109375" style="133" customWidth="1"/>
    <col min="5" max="5" width="12.7109375" style="133" customWidth="1"/>
    <col min="6" max="6" width="12.7109375" style="900" customWidth="1"/>
    <col min="7" max="16384" width="9.140625" style="86"/>
  </cols>
  <sheetData>
    <row r="1" spans="1:6" ht="33.75">
      <c r="A1" s="134" t="s">
        <v>12</v>
      </c>
      <c r="B1" s="14" t="s">
        <v>13</v>
      </c>
      <c r="C1" s="15" t="s">
        <v>14</v>
      </c>
      <c r="D1" s="129" t="s">
        <v>15</v>
      </c>
      <c r="E1" s="129" t="s">
        <v>16</v>
      </c>
      <c r="F1" s="820" t="s">
        <v>17</v>
      </c>
    </row>
    <row r="3" spans="1:6">
      <c r="A3" s="135" t="s">
        <v>25</v>
      </c>
      <c r="B3" s="85" t="s">
        <v>719</v>
      </c>
      <c r="C3" s="116"/>
      <c r="D3" s="132"/>
      <c r="E3" s="132"/>
      <c r="F3" s="899"/>
    </row>
    <row r="5" spans="1:6" ht="140.25">
      <c r="A5" s="136" t="s">
        <v>25</v>
      </c>
      <c r="B5" s="83" t="s">
        <v>720</v>
      </c>
    </row>
    <row r="6" spans="1:6" ht="25.5">
      <c r="B6" s="83" t="s">
        <v>722</v>
      </c>
    </row>
    <row r="7" spans="1:6">
      <c r="B7" s="83" t="s">
        <v>723</v>
      </c>
    </row>
    <row r="8" spans="1:6">
      <c r="B8" s="83" t="s">
        <v>724</v>
      </c>
    </row>
    <row r="9" spans="1:6" ht="25.5">
      <c r="B9" s="83" t="s">
        <v>725</v>
      </c>
    </row>
    <row r="10" spans="1:6" ht="25.5">
      <c r="B10" s="83" t="s">
        <v>726</v>
      </c>
    </row>
    <row r="11" spans="1:6">
      <c r="B11" s="83" t="s">
        <v>727</v>
      </c>
    </row>
    <row r="12" spans="1:6">
      <c r="B12" s="83" t="s">
        <v>728</v>
      </c>
    </row>
    <row r="13" spans="1:6">
      <c r="B13" s="83" t="s">
        <v>729</v>
      </c>
    </row>
    <row r="14" spans="1:6">
      <c r="B14" s="83" t="s">
        <v>721</v>
      </c>
    </row>
    <row r="15" spans="1:6">
      <c r="B15" s="83" t="s">
        <v>730</v>
      </c>
    </row>
    <row r="16" spans="1:6">
      <c r="C16" s="113" t="s">
        <v>731</v>
      </c>
      <c r="D16" s="133">
        <v>1</v>
      </c>
      <c r="F16" s="900">
        <f>ROUND(D16*E16,2)</f>
        <v>0</v>
      </c>
    </row>
    <row r="19" spans="2:6" ht="25.5">
      <c r="B19" s="83" t="s">
        <v>722</v>
      </c>
    </row>
    <row r="20" spans="2:6">
      <c r="B20" s="83" t="s">
        <v>732</v>
      </c>
    </row>
    <row r="21" spans="2:6">
      <c r="B21" s="83" t="s">
        <v>724</v>
      </c>
    </row>
    <row r="22" spans="2:6" ht="25.5">
      <c r="B22" s="83" t="s">
        <v>725</v>
      </c>
    </row>
    <row r="23" spans="2:6" ht="25.5">
      <c r="B23" s="83" t="s">
        <v>733</v>
      </c>
    </row>
    <row r="24" spans="2:6">
      <c r="B24" s="83" t="s">
        <v>727</v>
      </c>
    </row>
    <row r="25" spans="2:6">
      <c r="B25" s="83" t="s">
        <v>734</v>
      </c>
    </row>
    <row r="26" spans="2:6">
      <c r="B26" s="83" t="s">
        <v>735</v>
      </c>
    </row>
    <row r="27" spans="2:6">
      <c r="B27" s="83" t="s">
        <v>721</v>
      </c>
    </row>
    <row r="28" spans="2:6">
      <c r="B28" s="83" t="s">
        <v>730</v>
      </c>
    </row>
    <row r="29" spans="2:6">
      <c r="C29" s="113" t="s">
        <v>731</v>
      </c>
      <c r="D29" s="133">
        <v>2</v>
      </c>
      <c r="F29" s="900">
        <f>ROUND(D29*E29,2)</f>
        <v>0</v>
      </c>
    </row>
    <row r="31" spans="2:6">
      <c r="B31" s="83" t="s">
        <v>736</v>
      </c>
    </row>
    <row r="32" spans="2:6" ht="38.25">
      <c r="B32" s="83" t="s">
        <v>792</v>
      </c>
    </row>
    <row r="33" spans="1:6">
      <c r="B33" s="83" t="s">
        <v>791</v>
      </c>
    </row>
    <row r="35" spans="1:6" ht="76.5">
      <c r="A35" s="136" t="s">
        <v>30</v>
      </c>
      <c r="B35" s="83" t="s">
        <v>2763</v>
      </c>
    </row>
    <row r="37" spans="1:6" ht="25.5">
      <c r="B37" s="83" t="s">
        <v>737</v>
      </c>
    </row>
    <row r="38" spans="1:6">
      <c r="B38" s="83" t="s">
        <v>738</v>
      </c>
    </row>
    <row r="39" spans="1:6" ht="25.5">
      <c r="B39" s="83" t="s">
        <v>739</v>
      </c>
    </row>
    <row r="40" spans="1:6" ht="25.5">
      <c r="B40" s="83" t="s">
        <v>740</v>
      </c>
    </row>
    <row r="41" spans="1:6">
      <c r="B41" s="83" t="s">
        <v>741</v>
      </c>
    </row>
    <row r="42" spans="1:6" ht="25.5">
      <c r="B42" s="83" t="s">
        <v>742</v>
      </c>
    </row>
    <row r="43" spans="1:6">
      <c r="B43" s="83" t="s">
        <v>743</v>
      </c>
    </row>
    <row r="44" spans="1:6">
      <c r="B44" s="83" t="s">
        <v>744</v>
      </c>
    </row>
    <row r="45" spans="1:6">
      <c r="B45" s="83" t="s">
        <v>745</v>
      </c>
    </row>
    <row r="46" spans="1:6" ht="25.5">
      <c r="B46" s="83" t="s">
        <v>746</v>
      </c>
    </row>
    <row r="47" spans="1:6">
      <c r="C47" s="113" t="s">
        <v>731</v>
      </c>
      <c r="D47" s="133">
        <v>12</v>
      </c>
      <c r="F47" s="900">
        <f>ROUND(D47*E47,2)</f>
        <v>0</v>
      </c>
    </row>
    <row r="50" spans="2:6" ht="25.5">
      <c r="B50" s="83" t="s">
        <v>737</v>
      </c>
    </row>
    <row r="51" spans="2:6">
      <c r="B51" s="83" t="s">
        <v>738</v>
      </c>
    </row>
    <row r="52" spans="2:6" ht="25.5">
      <c r="B52" s="83" t="s">
        <v>747</v>
      </c>
    </row>
    <row r="53" spans="2:6" ht="25.5">
      <c r="B53" s="83" t="s">
        <v>740</v>
      </c>
    </row>
    <row r="54" spans="2:6">
      <c r="B54" s="83" t="s">
        <v>741</v>
      </c>
    </row>
    <row r="55" spans="2:6" ht="25.5">
      <c r="B55" s="83" t="s">
        <v>748</v>
      </c>
    </row>
    <row r="56" spans="2:6">
      <c r="B56" s="83" t="s">
        <v>749</v>
      </c>
    </row>
    <row r="57" spans="2:6">
      <c r="B57" s="83" t="s">
        <v>744</v>
      </c>
    </row>
    <row r="58" spans="2:6">
      <c r="B58" s="83" t="s">
        <v>750</v>
      </c>
    </row>
    <row r="59" spans="2:6" ht="25.5">
      <c r="B59" s="83" t="s">
        <v>751</v>
      </c>
    </row>
    <row r="60" spans="2:6">
      <c r="C60" s="113" t="s">
        <v>731</v>
      </c>
      <c r="D60" s="133">
        <v>48</v>
      </c>
      <c r="F60" s="900">
        <f>ROUND(D60*E60,2)</f>
        <v>0</v>
      </c>
    </row>
    <row r="63" spans="2:6" ht="25.5">
      <c r="B63" s="83" t="s">
        <v>737</v>
      </c>
    </row>
    <row r="64" spans="2:6">
      <c r="B64" s="83" t="s">
        <v>738</v>
      </c>
    </row>
    <row r="65" spans="2:6" ht="25.5">
      <c r="B65" s="83" t="s">
        <v>752</v>
      </c>
    </row>
    <row r="66" spans="2:6" ht="25.5">
      <c r="B66" s="83" t="s">
        <v>740</v>
      </c>
    </row>
    <row r="67" spans="2:6">
      <c r="B67" s="83" t="s">
        <v>741</v>
      </c>
    </row>
    <row r="68" spans="2:6" ht="25.5">
      <c r="B68" s="83" t="s">
        <v>753</v>
      </c>
    </row>
    <row r="69" spans="2:6">
      <c r="B69" s="83" t="s">
        <v>754</v>
      </c>
    </row>
    <row r="70" spans="2:6">
      <c r="B70" s="83" t="s">
        <v>744</v>
      </c>
    </row>
    <row r="71" spans="2:6">
      <c r="B71" s="83" t="s">
        <v>750</v>
      </c>
    </row>
    <row r="72" spans="2:6" ht="25.5">
      <c r="B72" s="83" t="s">
        <v>751</v>
      </c>
    </row>
    <row r="73" spans="2:6">
      <c r="C73" s="113" t="s">
        <v>731</v>
      </c>
      <c r="D73" s="133">
        <v>3</v>
      </c>
      <c r="F73" s="900">
        <f>ROUND(D73*E73,2)</f>
        <v>0</v>
      </c>
    </row>
    <row r="76" spans="2:6" ht="25.5">
      <c r="B76" s="83" t="s">
        <v>737</v>
      </c>
    </row>
    <row r="77" spans="2:6">
      <c r="B77" s="83" t="s">
        <v>738</v>
      </c>
    </row>
    <row r="78" spans="2:6" ht="25.5">
      <c r="B78" s="83" t="s">
        <v>755</v>
      </c>
    </row>
    <row r="79" spans="2:6" ht="25.5">
      <c r="B79" s="83" t="s">
        <v>740</v>
      </c>
    </row>
    <row r="80" spans="2:6">
      <c r="B80" s="83" t="s">
        <v>741</v>
      </c>
    </row>
    <row r="81" spans="1:6" ht="25.5">
      <c r="B81" s="83" t="s">
        <v>756</v>
      </c>
    </row>
    <row r="82" spans="1:6">
      <c r="B82" s="83" t="s">
        <v>757</v>
      </c>
    </row>
    <row r="83" spans="1:6">
      <c r="B83" s="83" t="s">
        <v>744</v>
      </c>
    </row>
    <row r="84" spans="1:6">
      <c r="B84" s="83" t="s">
        <v>758</v>
      </c>
    </row>
    <row r="85" spans="1:6" ht="25.5">
      <c r="B85" s="83" t="s">
        <v>759</v>
      </c>
    </row>
    <row r="86" spans="1:6">
      <c r="C86" s="113" t="s">
        <v>731</v>
      </c>
      <c r="D86" s="133">
        <v>4</v>
      </c>
      <c r="F86" s="900">
        <f>ROUND(D86*E86,2)</f>
        <v>0</v>
      </c>
    </row>
    <row r="89" spans="1:6" ht="38.25">
      <c r="A89" s="136" t="s">
        <v>35</v>
      </c>
      <c r="B89" s="83" t="s">
        <v>760</v>
      </c>
    </row>
    <row r="90" spans="1:6">
      <c r="B90" s="83" t="s">
        <v>761</v>
      </c>
      <c r="C90" s="113" t="s">
        <v>731</v>
      </c>
      <c r="D90" s="133">
        <v>134</v>
      </c>
      <c r="F90" s="900">
        <f>ROUND(D90*E90,2)</f>
        <v>0</v>
      </c>
    </row>
    <row r="92" spans="1:6" ht="25.5">
      <c r="A92" s="136" t="s">
        <v>48</v>
      </c>
      <c r="B92" s="83" t="s">
        <v>762</v>
      </c>
    </row>
    <row r="93" spans="1:6">
      <c r="B93" s="83" t="s">
        <v>763</v>
      </c>
      <c r="C93" s="113" t="s">
        <v>36</v>
      </c>
      <c r="D93" s="133">
        <v>3</v>
      </c>
      <c r="F93" s="900">
        <f t="shared" ref="F93:F94" si="0">ROUND(D93*E93,2)</f>
        <v>0</v>
      </c>
    </row>
    <row r="94" spans="1:6">
      <c r="B94" s="83" t="s">
        <v>764</v>
      </c>
      <c r="C94" s="113" t="s">
        <v>36</v>
      </c>
      <c r="D94" s="133">
        <v>6</v>
      </c>
      <c r="F94" s="900">
        <f t="shared" si="0"/>
        <v>0</v>
      </c>
    </row>
    <row r="96" spans="1:6" ht="25.5">
      <c r="A96" s="136" t="s">
        <v>50</v>
      </c>
      <c r="B96" s="83" t="s">
        <v>765</v>
      </c>
    </row>
    <row r="97" spans="1:6">
      <c r="B97" s="83" t="s">
        <v>763</v>
      </c>
      <c r="C97" s="113" t="s">
        <v>36</v>
      </c>
      <c r="D97" s="133">
        <v>1</v>
      </c>
      <c r="F97" s="900">
        <f t="shared" ref="F97:F98" si="1">ROUND(D97*E97,2)</f>
        <v>0</v>
      </c>
    </row>
    <row r="98" spans="1:6">
      <c r="B98" s="83" t="s">
        <v>764</v>
      </c>
      <c r="C98" s="113" t="s">
        <v>36</v>
      </c>
      <c r="D98" s="133">
        <v>2</v>
      </c>
      <c r="F98" s="900">
        <f t="shared" si="1"/>
        <v>0</v>
      </c>
    </row>
    <row r="100" spans="1:6" ht="89.25">
      <c r="A100" s="136" t="s">
        <v>53</v>
      </c>
      <c r="B100" s="83" t="s">
        <v>766</v>
      </c>
    </row>
    <row r="101" spans="1:6">
      <c r="B101" s="83" t="s">
        <v>767</v>
      </c>
      <c r="C101" s="113" t="s">
        <v>244</v>
      </c>
      <c r="D101" s="133">
        <v>910</v>
      </c>
      <c r="F101" s="900">
        <f t="shared" ref="F101:F106" si="2">ROUND(D101*E101,2)</f>
        <v>0</v>
      </c>
    </row>
    <row r="102" spans="1:6">
      <c r="B102" s="83" t="s">
        <v>768</v>
      </c>
      <c r="C102" s="113" t="s">
        <v>244</v>
      </c>
      <c r="D102" s="133">
        <v>102</v>
      </c>
      <c r="F102" s="900">
        <f t="shared" si="2"/>
        <v>0</v>
      </c>
    </row>
    <row r="103" spans="1:6">
      <c r="B103" s="83" t="s">
        <v>769</v>
      </c>
      <c r="C103" s="113" t="s">
        <v>244</v>
      </c>
      <c r="D103" s="133">
        <v>178</v>
      </c>
      <c r="F103" s="900">
        <f t="shared" si="2"/>
        <v>0</v>
      </c>
    </row>
    <row r="104" spans="1:6">
      <c r="B104" s="83" t="s">
        <v>770</v>
      </c>
      <c r="C104" s="113" t="s">
        <v>244</v>
      </c>
      <c r="D104" s="133">
        <v>82</v>
      </c>
      <c r="F104" s="900">
        <f t="shared" si="2"/>
        <v>0</v>
      </c>
    </row>
    <row r="105" spans="1:6">
      <c r="B105" s="83" t="s">
        <v>763</v>
      </c>
      <c r="C105" s="113" t="s">
        <v>244</v>
      </c>
      <c r="D105" s="133">
        <v>196</v>
      </c>
      <c r="F105" s="900">
        <f t="shared" si="2"/>
        <v>0</v>
      </c>
    </row>
    <row r="106" spans="1:6">
      <c r="B106" s="83" t="s">
        <v>764</v>
      </c>
      <c r="C106" s="113" t="s">
        <v>244</v>
      </c>
      <c r="D106" s="133">
        <v>112</v>
      </c>
      <c r="F106" s="900">
        <f t="shared" si="2"/>
        <v>0</v>
      </c>
    </row>
    <row r="108" spans="1:6" ht="102">
      <c r="A108" s="136" t="s">
        <v>62</v>
      </c>
      <c r="B108" s="83" t="s">
        <v>2764</v>
      </c>
    </row>
    <row r="109" spans="1:6">
      <c r="B109" s="83" t="s">
        <v>767</v>
      </c>
      <c r="C109" s="113" t="s">
        <v>244</v>
      </c>
      <c r="D109" s="133">
        <v>910</v>
      </c>
      <c r="F109" s="900">
        <f t="shared" ref="F109:F114" si="3">ROUND(D109*E109,2)</f>
        <v>0</v>
      </c>
    </row>
    <row r="110" spans="1:6">
      <c r="B110" s="83" t="s">
        <v>768</v>
      </c>
      <c r="C110" s="113" t="s">
        <v>244</v>
      </c>
      <c r="D110" s="133">
        <v>102</v>
      </c>
      <c r="F110" s="900">
        <f t="shared" si="3"/>
        <v>0</v>
      </c>
    </row>
    <row r="111" spans="1:6">
      <c r="B111" s="83" t="s">
        <v>769</v>
      </c>
      <c r="C111" s="113" t="s">
        <v>244</v>
      </c>
      <c r="D111" s="133">
        <v>178</v>
      </c>
      <c r="F111" s="900">
        <f t="shared" si="3"/>
        <v>0</v>
      </c>
    </row>
    <row r="112" spans="1:6">
      <c r="B112" s="83" t="s">
        <v>770</v>
      </c>
      <c r="C112" s="113" t="s">
        <v>244</v>
      </c>
      <c r="D112" s="133">
        <v>82</v>
      </c>
      <c r="F112" s="900">
        <f t="shared" si="3"/>
        <v>0</v>
      </c>
    </row>
    <row r="113" spans="1:6">
      <c r="B113" s="83" t="s">
        <v>763</v>
      </c>
      <c r="C113" s="113" t="s">
        <v>244</v>
      </c>
      <c r="D113" s="133">
        <v>196</v>
      </c>
      <c r="F113" s="900">
        <f t="shared" si="3"/>
        <v>0</v>
      </c>
    </row>
    <row r="114" spans="1:6">
      <c r="B114" s="83" t="s">
        <v>764</v>
      </c>
      <c r="C114" s="113" t="s">
        <v>244</v>
      </c>
      <c r="D114" s="133">
        <v>112</v>
      </c>
      <c r="F114" s="900">
        <f t="shared" si="3"/>
        <v>0</v>
      </c>
    </row>
    <row r="117" spans="1:6" ht="38.25">
      <c r="A117" s="136" t="s">
        <v>63</v>
      </c>
      <c r="B117" s="83" t="s">
        <v>771</v>
      </c>
    </row>
    <row r="118" spans="1:6">
      <c r="B118" s="83" t="s">
        <v>772</v>
      </c>
      <c r="C118" s="113" t="s">
        <v>244</v>
      </c>
      <c r="D118" s="133">
        <v>402</v>
      </c>
      <c r="F118" s="900">
        <f t="shared" ref="F118:F120" si="4">ROUND(D118*E118,2)</f>
        <v>0</v>
      </c>
    </row>
    <row r="119" spans="1:6">
      <c r="B119" s="83" t="s">
        <v>773</v>
      </c>
      <c r="C119" s="113" t="s">
        <v>244</v>
      </c>
      <c r="D119" s="133">
        <v>204</v>
      </c>
      <c r="F119" s="900">
        <f t="shared" si="4"/>
        <v>0</v>
      </c>
    </row>
    <row r="120" spans="1:6">
      <c r="B120" s="83" t="s">
        <v>774</v>
      </c>
      <c r="C120" s="113" t="s">
        <v>244</v>
      </c>
      <c r="D120" s="133">
        <v>10</v>
      </c>
      <c r="F120" s="900">
        <f t="shared" si="4"/>
        <v>0</v>
      </c>
    </row>
    <row r="122" spans="1:6" ht="25.5">
      <c r="A122" s="136" t="s">
        <v>68</v>
      </c>
      <c r="B122" s="83" t="s">
        <v>775</v>
      </c>
      <c r="C122" s="113" t="s">
        <v>244</v>
      </c>
      <c r="D122" s="133">
        <v>14</v>
      </c>
      <c r="F122" s="900">
        <f>ROUND(D122*E122,2)</f>
        <v>0</v>
      </c>
    </row>
    <row r="124" spans="1:6" ht="25.5">
      <c r="A124" s="136" t="s">
        <v>70</v>
      </c>
      <c r="B124" s="83" t="s">
        <v>776</v>
      </c>
    </row>
    <row r="125" spans="1:6">
      <c r="B125" s="83" t="s">
        <v>777</v>
      </c>
    </row>
    <row r="126" spans="1:6">
      <c r="B126" s="83" t="s">
        <v>778</v>
      </c>
      <c r="C126" s="113" t="s">
        <v>731</v>
      </c>
      <c r="D126" s="133">
        <v>1</v>
      </c>
      <c r="F126" s="900">
        <f>ROUND(D126*E126,2)</f>
        <v>0</v>
      </c>
    </row>
    <row r="128" spans="1:6" ht="76.5">
      <c r="A128" s="136" t="s">
        <v>72</v>
      </c>
      <c r="B128" s="83" t="s">
        <v>779</v>
      </c>
    </row>
    <row r="129" spans="1:6">
      <c r="B129" s="83" t="s">
        <v>780</v>
      </c>
      <c r="C129" s="113" t="s">
        <v>731</v>
      </c>
      <c r="D129" s="133">
        <v>2</v>
      </c>
      <c r="F129" s="900">
        <f>ROUND(D129*E129,2)</f>
        <v>0</v>
      </c>
    </row>
    <row r="131" spans="1:6" ht="51">
      <c r="A131" s="136" t="s">
        <v>378</v>
      </c>
      <c r="B131" s="83" t="s">
        <v>781</v>
      </c>
      <c r="C131" s="113" t="s">
        <v>731</v>
      </c>
      <c r="D131" s="133">
        <v>1</v>
      </c>
      <c r="F131" s="900">
        <f>ROUND(D131*E131,2)</f>
        <v>0</v>
      </c>
    </row>
    <row r="133" spans="1:6" ht="51">
      <c r="A133" s="136" t="s">
        <v>380</v>
      </c>
      <c r="B133" s="83" t="s">
        <v>782</v>
      </c>
      <c r="C133" s="113" t="s">
        <v>731</v>
      </c>
      <c r="D133" s="133">
        <v>1</v>
      </c>
      <c r="F133" s="900">
        <f>ROUND(D133*E133,2)</f>
        <v>0</v>
      </c>
    </row>
    <row r="135" spans="1:6">
      <c r="A135" s="136" t="s">
        <v>412</v>
      </c>
      <c r="B135" s="83" t="s">
        <v>783</v>
      </c>
      <c r="C135" s="113" t="s">
        <v>731</v>
      </c>
      <c r="D135" s="133">
        <v>1</v>
      </c>
      <c r="F135" s="900">
        <f>ROUND(D135*E135,2)</f>
        <v>0</v>
      </c>
    </row>
    <row r="137" spans="1:6" ht="38.25">
      <c r="A137" s="136" t="s">
        <v>414</v>
      </c>
      <c r="B137" s="83" t="s">
        <v>784</v>
      </c>
      <c r="C137" s="113" t="s">
        <v>731</v>
      </c>
      <c r="D137" s="133">
        <v>1</v>
      </c>
      <c r="F137" s="900">
        <f>ROUND(D137*E137,2)</f>
        <v>0</v>
      </c>
    </row>
    <row r="139" spans="1:6" ht="38.25">
      <c r="A139" s="136" t="s">
        <v>416</v>
      </c>
      <c r="B139" s="83" t="s">
        <v>785</v>
      </c>
      <c r="C139" s="113" t="s">
        <v>731</v>
      </c>
      <c r="D139" s="133">
        <v>1</v>
      </c>
      <c r="F139" s="900">
        <f>ROUND(D139*E139,2)</f>
        <v>0</v>
      </c>
    </row>
    <row r="141" spans="1:6" ht="63.75">
      <c r="A141" s="136" t="s">
        <v>418</v>
      </c>
      <c r="B141" s="83" t="s">
        <v>786</v>
      </c>
      <c r="C141" s="113" t="s">
        <v>731</v>
      </c>
      <c r="D141" s="133">
        <v>1</v>
      </c>
      <c r="F141" s="900">
        <f>ROUND(D141*E141,2)</f>
        <v>0</v>
      </c>
    </row>
    <row r="143" spans="1:6" ht="25.5">
      <c r="A143" s="136" t="s">
        <v>787</v>
      </c>
      <c r="B143" s="83" t="s">
        <v>788</v>
      </c>
      <c r="C143" s="113" t="s">
        <v>731</v>
      </c>
      <c r="D143" s="133">
        <v>1</v>
      </c>
      <c r="F143" s="900">
        <f>ROUND(D143*E143,2)</f>
        <v>0</v>
      </c>
    </row>
    <row r="145" spans="1:6" ht="25.5">
      <c r="A145" s="136" t="s">
        <v>790</v>
      </c>
      <c r="B145" s="83" t="s">
        <v>789</v>
      </c>
      <c r="C145" s="113" t="s">
        <v>731</v>
      </c>
      <c r="D145" s="133">
        <v>1</v>
      </c>
      <c r="F145" s="900">
        <f>ROUND(D145*E145,2)</f>
        <v>0</v>
      </c>
    </row>
    <row r="147" spans="1:6">
      <c r="A147" s="135"/>
      <c r="B147" s="85" t="s">
        <v>793</v>
      </c>
      <c r="C147" s="116"/>
      <c r="D147" s="132"/>
      <c r="E147" s="132"/>
      <c r="F147" s="899">
        <f>SUM(F5:F146)</f>
        <v>0</v>
      </c>
    </row>
    <row r="149" spans="1:6">
      <c r="A149" s="135" t="s">
        <v>30</v>
      </c>
      <c r="B149" s="85" t="s">
        <v>2765</v>
      </c>
      <c r="C149" s="116"/>
      <c r="D149" s="132"/>
      <c r="E149" s="132"/>
      <c r="F149" s="899"/>
    </row>
    <row r="151" spans="1:6" ht="63.75">
      <c r="A151" s="136" t="s">
        <v>25</v>
      </c>
      <c r="B151" s="617" t="s">
        <v>2766</v>
      </c>
    </row>
    <row r="152" spans="1:6" ht="15">
      <c r="B152" s="618" t="s">
        <v>2767</v>
      </c>
    </row>
    <row r="153" spans="1:6">
      <c r="B153" s="618" t="s">
        <v>2768</v>
      </c>
    </row>
    <row r="154" spans="1:6">
      <c r="B154" s="618" t="s">
        <v>2769</v>
      </c>
    </row>
    <row r="155" spans="1:6">
      <c r="B155" s="618" t="s">
        <v>2770</v>
      </c>
    </row>
    <row r="156" spans="1:6">
      <c r="B156" s="618" t="s">
        <v>2771</v>
      </c>
    </row>
    <row r="157" spans="1:6">
      <c r="B157" s="618" t="s">
        <v>744</v>
      </c>
    </row>
    <row r="158" spans="1:6">
      <c r="C158" s="113" t="s">
        <v>731</v>
      </c>
      <c r="D158" s="133">
        <v>12</v>
      </c>
      <c r="F158" s="900">
        <f>ROUND(D158*E158,2)</f>
        <v>0</v>
      </c>
    </row>
    <row r="160" spans="1:6" ht="25.5">
      <c r="A160" s="136" t="s">
        <v>30</v>
      </c>
      <c r="B160" s="617" t="s">
        <v>2772</v>
      </c>
    </row>
    <row r="162" spans="1:6">
      <c r="B162" s="618" t="s">
        <v>2773</v>
      </c>
      <c r="C162" s="113" t="s">
        <v>244</v>
      </c>
      <c r="D162" s="133">
        <v>29</v>
      </c>
      <c r="F162" s="900">
        <f t="shared" ref="F162:F173" si="5">ROUND(D162*E162,2)</f>
        <v>0</v>
      </c>
    </row>
    <row r="163" spans="1:6">
      <c r="B163" s="618" t="s">
        <v>2774</v>
      </c>
      <c r="C163" s="113" t="s">
        <v>244</v>
      </c>
      <c r="D163" s="133">
        <v>33</v>
      </c>
      <c r="F163" s="900">
        <f t="shared" si="5"/>
        <v>0</v>
      </c>
    </row>
    <row r="164" spans="1:6" ht="15">
      <c r="B164" s="618" t="s">
        <v>2775</v>
      </c>
      <c r="C164" s="113" t="s">
        <v>71</v>
      </c>
      <c r="D164" s="133">
        <v>3</v>
      </c>
      <c r="F164" s="900">
        <f t="shared" si="5"/>
        <v>0</v>
      </c>
    </row>
    <row r="165" spans="1:6" ht="15">
      <c r="B165" s="618" t="s">
        <v>2776</v>
      </c>
      <c r="C165" s="113" t="s">
        <v>71</v>
      </c>
      <c r="D165" s="133">
        <v>4</v>
      </c>
      <c r="F165" s="900">
        <f t="shared" si="5"/>
        <v>0</v>
      </c>
    </row>
    <row r="166" spans="1:6">
      <c r="B166" s="618" t="s">
        <v>2777</v>
      </c>
      <c r="C166" s="113" t="s">
        <v>71</v>
      </c>
      <c r="D166" s="133">
        <v>5</v>
      </c>
      <c r="F166" s="900">
        <f t="shared" si="5"/>
        <v>0</v>
      </c>
    </row>
    <row r="167" spans="1:6">
      <c r="B167" s="618" t="s">
        <v>2778</v>
      </c>
      <c r="C167" s="113" t="s">
        <v>71</v>
      </c>
      <c r="D167" s="133">
        <v>8</v>
      </c>
      <c r="F167" s="900">
        <f t="shared" si="5"/>
        <v>0</v>
      </c>
    </row>
    <row r="168" spans="1:6">
      <c r="B168" s="618" t="s">
        <v>2779</v>
      </c>
      <c r="C168" s="113" t="s">
        <v>71</v>
      </c>
      <c r="D168" s="133">
        <v>1</v>
      </c>
      <c r="F168" s="900">
        <f t="shared" si="5"/>
        <v>0</v>
      </c>
    </row>
    <row r="169" spans="1:6">
      <c r="B169" s="618" t="s">
        <v>2780</v>
      </c>
      <c r="C169" s="113" t="s">
        <v>71</v>
      </c>
      <c r="D169" s="133">
        <v>2</v>
      </c>
      <c r="F169" s="900">
        <f t="shared" si="5"/>
        <v>0</v>
      </c>
    </row>
    <row r="170" spans="1:6" ht="25.5">
      <c r="B170" s="618" t="s">
        <v>2781</v>
      </c>
      <c r="C170" s="113" t="s">
        <v>71</v>
      </c>
      <c r="D170" s="133">
        <v>3</v>
      </c>
      <c r="F170" s="900">
        <f t="shared" si="5"/>
        <v>0</v>
      </c>
    </row>
    <row r="171" spans="1:6">
      <c r="B171" s="618" t="s">
        <v>2782</v>
      </c>
      <c r="C171" s="113" t="s">
        <v>71</v>
      </c>
      <c r="D171" s="133">
        <v>3</v>
      </c>
      <c r="F171" s="900">
        <f t="shared" si="5"/>
        <v>0</v>
      </c>
    </row>
    <row r="172" spans="1:6">
      <c r="B172" s="618" t="s">
        <v>2783</v>
      </c>
      <c r="C172" s="113" t="s">
        <v>71</v>
      </c>
      <c r="D172" s="133">
        <v>3</v>
      </c>
      <c r="F172" s="900">
        <f t="shared" si="5"/>
        <v>0</v>
      </c>
    </row>
    <row r="173" spans="1:6">
      <c r="B173" s="618" t="s">
        <v>2784</v>
      </c>
      <c r="C173" s="113" t="s">
        <v>244</v>
      </c>
      <c r="D173" s="133">
        <v>5</v>
      </c>
      <c r="F173" s="900">
        <f t="shared" si="5"/>
        <v>0</v>
      </c>
    </row>
    <row r="175" spans="1:6" ht="51">
      <c r="A175" s="136" t="s">
        <v>35</v>
      </c>
      <c r="B175" s="617" t="s">
        <v>2785</v>
      </c>
    </row>
    <row r="176" spans="1:6">
      <c r="B176" s="619" t="s">
        <v>2786</v>
      </c>
      <c r="C176" s="113" t="s">
        <v>71</v>
      </c>
      <c r="D176" s="133">
        <v>3</v>
      </c>
      <c r="F176" s="900">
        <f>ROUND(D176*E176,2)</f>
        <v>0</v>
      </c>
    </row>
    <row r="178" spans="1:6" ht="51">
      <c r="A178" s="136" t="s">
        <v>48</v>
      </c>
      <c r="B178" s="83" t="s">
        <v>781</v>
      </c>
      <c r="C178" s="113" t="s">
        <v>731</v>
      </c>
      <c r="D178" s="133">
        <v>1</v>
      </c>
      <c r="F178" s="900">
        <f>ROUND(D178*E178,2)</f>
        <v>0</v>
      </c>
    </row>
    <row r="180" spans="1:6" ht="51">
      <c r="A180" s="136" t="s">
        <v>50</v>
      </c>
      <c r="B180" s="83" t="s">
        <v>782</v>
      </c>
      <c r="C180" s="113" t="s">
        <v>731</v>
      </c>
      <c r="D180" s="133">
        <v>1</v>
      </c>
      <c r="F180" s="900">
        <f>ROUND(D180*E180,2)</f>
        <v>0</v>
      </c>
    </row>
    <row r="182" spans="1:6">
      <c r="A182" s="136" t="s">
        <v>53</v>
      </c>
      <c r="B182" s="83" t="s">
        <v>783</v>
      </c>
      <c r="C182" s="113" t="s">
        <v>731</v>
      </c>
      <c r="D182" s="133">
        <v>1</v>
      </c>
      <c r="F182" s="900">
        <f>ROUND(D182*E182,2)</f>
        <v>0</v>
      </c>
    </row>
    <row r="184" spans="1:6" ht="38.25">
      <c r="A184" s="136" t="s">
        <v>62</v>
      </c>
      <c r="B184" s="83" t="s">
        <v>784</v>
      </c>
      <c r="C184" s="113" t="s">
        <v>731</v>
      </c>
      <c r="D184" s="133">
        <v>1</v>
      </c>
      <c r="F184" s="900">
        <f>ROUND(D184*E184,2)</f>
        <v>0</v>
      </c>
    </row>
    <row r="186" spans="1:6" ht="38.25">
      <c r="A186" s="136" t="s">
        <v>63</v>
      </c>
      <c r="B186" s="83" t="s">
        <v>2787</v>
      </c>
      <c r="C186" s="113" t="s">
        <v>731</v>
      </c>
      <c r="D186" s="133">
        <v>1</v>
      </c>
      <c r="F186" s="900">
        <f>ROUND(D186*E186,2)</f>
        <v>0</v>
      </c>
    </row>
    <row r="188" spans="1:6" ht="25.5">
      <c r="A188" s="136" t="s">
        <v>68</v>
      </c>
      <c r="B188" s="83" t="s">
        <v>788</v>
      </c>
      <c r="C188" s="113" t="s">
        <v>731</v>
      </c>
      <c r="D188" s="133">
        <v>1</v>
      </c>
      <c r="F188" s="900">
        <f>ROUND(D188*E188,2)</f>
        <v>0</v>
      </c>
    </row>
    <row r="190" spans="1:6" ht="25.5">
      <c r="A190" s="136" t="s">
        <v>70</v>
      </c>
      <c r="B190" s="83" t="s">
        <v>789</v>
      </c>
      <c r="C190" s="113" t="s">
        <v>731</v>
      </c>
      <c r="D190" s="133">
        <v>1</v>
      </c>
      <c r="F190" s="900">
        <f>ROUND(D190*E190,2)</f>
        <v>0</v>
      </c>
    </row>
    <row r="192" spans="1:6">
      <c r="A192" s="135"/>
      <c r="B192" s="85" t="s">
        <v>793</v>
      </c>
      <c r="C192" s="116"/>
      <c r="D192" s="132"/>
      <c r="E192" s="132"/>
      <c r="F192" s="899">
        <f>SUM(F150:F191)</f>
        <v>0</v>
      </c>
    </row>
  </sheetData>
  <pageMargins left="0.98425196850393704" right="0.19685039370078741" top="0.55118110236220474" bottom="0.55118110236220474" header="0.31496062992125984" footer="0.31496062992125984"/>
  <pageSetup paperSize="9" orientation="portrait" horizontalDpi="4294967294" r:id="rId1"/>
  <headerFooter>
    <oddFooter>&amp;R&amp;8&amp;P/&amp;N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E8"/>
  <sheetViews>
    <sheetView view="pageBreakPreview" zoomScaleNormal="100" zoomScaleSheetLayoutView="100" workbookViewId="0"/>
  </sheetViews>
  <sheetFormatPr defaultColWidth="9.140625" defaultRowHeight="12.75"/>
  <cols>
    <col min="1" max="1" width="6.28515625" style="86" customWidth="1"/>
    <col min="2" max="2" width="45.7109375" style="86" customWidth="1"/>
    <col min="3" max="3" width="10.42578125" style="82" customWidth="1"/>
    <col min="4" max="4" width="8.140625" style="82" customWidth="1"/>
    <col min="5" max="5" width="13.42578125" style="794" customWidth="1"/>
    <col min="6" max="16384" width="9.140625" style="86"/>
  </cols>
  <sheetData>
    <row r="1" spans="1:5">
      <c r="A1" s="16"/>
      <c r="B1" s="17"/>
      <c r="C1" s="106"/>
      <c r="D1" s="107"/>
      <c r="E1" s="856"/>
    </row>
    <row r="2" spans="1:5" ht="13.5" thickBot="1">
      <c r="A2" s="20"/>
      <c r="B2" s="21" t="s">
        <v>443</v>
      </c>
      <c r="C2" s="108"/>
      <c r="D2" s="109"/>
      <c r="E2" s="857"/>
    </row>
    <row r="3" spans="1:5" ht="13.5" thickTop="1">
      <c r="A3" s="16"/>
      <c r="B3" s="17"/>
      <c r="C3" s="106"/>
      <c r="D3" s="107"/>
      <c r="E3" s="856"/>
    </row>
    <row r="4" spans="1:5">
      <c r="A4" s="120" t="s">
        <v>25</v>
      </c>
      <c r="B4" s="121" t="s">
        <v>711</v>
      </c>
      <c r="C4" s="122"/>
      <c r="D4" s="123"/>
      <c r="E4" s="858">
        <f>KRAJOBRAZ!F262</f>
        <v>0</v>
      </c>
    </row>
    <row r="5" spans="1:5">
      <c r="A5" s="16"/>
      <c r="B5" s="17"/>
      <c r="C5" s="106"/>
      <c r="D5" s="107"/>
      <c r="E5" s="856"/>
    </row>
    <row r="6" spans="1:5">
      <c r="A6" s="120" t="s">
        <v>30</v>
      </c>
      <c r="B6" s="121" t="s">
        <v>451</v>
      </c>
      <c r="C6" s="122"/>
      <c r="D6" s="123"/>
      <c r="E6" s="858">
        <f>KRAJOBRAZ!F557</f>
        <v>0</v>
      </c>
    </row>
    <row r="7" spans="1:5">
      <c r="A7" s="16"/>
      <c r="B7" s="17"/>
      <c r="C7" s="106"/>
      <c r="D7" s="107"/>
      <c r="E7" s="856"/>
    </row>
    <row r="8" spans="1:5">
      <c r="A8" s="28"/>
      <c r="B8" s="29" t="s">
        <v>444</v>
      </c>
      <c r="C8" s="110"/>
      <c r="D8" s="111"/>
      <c r="E8" s="859">
        <f>E4+E6</f>
        <v>0</v>
      </c>
    </row>
  </sheetData>
  <pageMargins left="0.98425196850393704" right="0.19685039370078741" top="0.55118110236220474" bottom="0.94488188976377963" header="0.31496062992125984" footer="0.31496062992125984"/>
  <pageSetup paperSize="9" orientation="portrait" horizontalDpi="4294967294" r:id="rId1"/>
  <headerFooter>
    <oddFooter>&amp;R&amp;8&amp;P/&amp;N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F557"/>
  <sheetViews>
    <sheetView view="pageBreakPreview" zoomScaleNormal="100" zoomScaleSheetLayoutView="100" workbookViewId="0">
      <pane ySplit="1" topLeftCell="A2" activePane="bottomLeft" state="frozen"/>
      <selection pane="bottomLeft" activeCell="B349" sqref="B349"/>
    </sheetView>
  </sheetViews>
  <sheetFormatPr defaultColWidth="9.140625" defaultRowHeight="12.75"/>
  <cols>
    <col min="1" max="1" width="6.7109375" style="113" customWidth="1"/>
    <col min="2" max="2" width="37.7109375" style="97" customWidth="1"/>
    <col min="3" max="3" width="8.7109375" style="113" customWidth="1"/>
    <col min="4" max="4" width="10.7109375" style="93" customWidth="1"/>
    <col min="5" max="5" width="12.7109375" style="93" customWidth="1"/>
    <col min="6" max="6" width="12.7109375" style="912" customWidth="1"/>
    <col min="7" max="16384" width="9.140625" style="86"/>
  </cols>
  <sheetData>
    <row r="1" spans="1:6" ht="33.75">
      <c r="A1" s="15" t="s">
        <v>12</v>
      </c>
      <c r="B1" s="38" t="s">
        <v>13</v>
      </c>
      <c r="C1" s="15" t="s">
        <v>14</v>
      </c>
      <c r="D1" s="129" t="s">
        <v>15</v>
      </c>
      <c r="E1" s="129" t="s">
        <v>16</v>
      </c>
      <c r="F1" s="907" t="s">
        <v>17</v>
      </c>
    </row>
    <row r="2" spans="1:6">
      <c r="F2" s="877"/>
    </row>
    <row r="3" spans="1:6">
      <c r="A3" s="116"/>
      <c r="B3" s="98" t="s">
        <v>258</v>
      </c>
      <c r="C3" s="117"/>
      <c r="D3" s="614"/>
      <c r="E3" s="614"/>
      <c r="F3" s="901"/>
    </row>
    <row r="4" spans="1:6">
      <c r="F4" s="877"/>
    </row>
    <row r="5" spans="1:6">
      <c r="A5" s="116" t="s">
        <v>25</v>
      </c>
      <c r="B5" s="98" t="s">
        <v>711</v>
      </c>
      <c r="C5" s="117"/>
      <c r="D5" s="614"/>
      <c r="E5" s="614"/>
      <c r="F5" s="901"/>
    </row>
    <row r="6" spans="1:6">
      <c r="F6" s="877"/>
    </row>
    <row r="7" spans="1:6">
      <c r="B7" s="34" t="s">
        <v>260</v>
      </c>
      <c r="F7" s="877"/>
    </row>
    <row r="8" spans="1:6" ht="63.75">
      <c r="B8" s="33" t="s">
        <v>261</v>
      </c>
      <c r="F8" s="877"/>
    </row>
    <row r="9" spans="1:6" ht="51">
      <c r="B9" s="33" t="s">
        <v>262</v>
      </c>
      <c r="F9" s="877"/>
    </row>
    <row r="10" spans="1:6" ht="38.25">
      <c r="B10" s="33" t="s">
        <v>263</v>
      </c>
      <c r="F10" s="877"/>
    </row>
    <row r="11" spans="1:6" ht="38.25">
      <c r="B11" s="33" t="s">
        <v>264</v>
      </c>
      <c r="F11" s="877"/>
    </row>
    <row r="12" spans="1:6" ht="38.25">
      <c r="B12" s="33" t="s">
        <v>265</v>
      </c>
      <c r="F12" s="877"/>
    </row>
    <row r="13" spans="1:6" ht="38.25">
      <c r="B13" s="33" t="s">
        <v>266</v>
      </c>
      <c r="F13" s="877"/>
    </row>
    <row r="14" spans="1:6" ht="76.5">
      <c r="B14" s="33" t="s">
        <v>267</v>
      </c>
      <c r="F14" s="877"/>
    </row>
    <row r="15" spans="1:6" ht="178.5">
      <c r="B15" s="33" t="s">
        <v>268</v>
      </c>
      <c r="F15" s="877"/>
    </row>
    <row r="16" spans="1:6" ht="63.75">
      <c r="B16" s="33" t="s">
        <v>269</v>
      </c>
      <c r="F16" s="877"/>
    </row>
    <row r="17" spans="1:6" ht="63.75">
      <c r="B17" s="33" t="s">
        <v>270</v>
      </c>
      <c r="F17" s="877"/>
    </row>
    <row r="18" spans="1:6" ht="38.25">
      <c r="B18" s="33" t="s">
        <v>271</v>
      </c>
      <c r="F18" s="877"/>
    </row>
    <row r="19" spans="1:6" ht="76.5">
      <c r="B19" s="33" t="s">
        <v>272</v>
      </c>
      <c r="F19" s="877"/>
    </row>
    <row r="20" spans="1:6" ht="102">
      <c r="B20" s="33" t="s">
        <v>273</v>
      </c>
      <c r="F20" s="877"/>
    </row>
    <row r="21" spans="1:6">
      <c r="F21" s="877"/>
    </row>
    <row r="22" spans="1:6" ht="25.5">
      <c r="A22" s="94" t="s">
        <v>23</v>
      </c>
      <c r="B22" s="60" t="s">
        <v>274</v>
      </c>
      <c r="C22" s="128"/>
      <c r="D22" s="95"/>
      <c r="E22" s="96"/>
      <c r="F22" s="878"/>
    </row>
    <row r="23" spans="1:6">
      <c r="A23" s="87"/>
      <c r="B23" s="34"/>
      <c r="C23" s="37"/>
      <c r="D23" s="88"/>
      <c r="E23" s="89"/>
      <c r="F23" s="879"/>
    </row>
    <row r="24" spans="1:6">
      <c r="A24" s="32" t="s">
        <v>275</v>
      </c>
      <c r="B24" s="34" t="s">
        <v>276</v>
      </c>
      <c r="C24" s="36"/>
      <c r="D24" s="88"/>
      <c r="E24" s="89"/>
      <c r="F24" s="879"/>
    </row>
    <row r="25" spans="1:6" ht="51">
      <c r="A25" s="36"/>
      <c r="B25" s="33" t="s">
        <v>277</v>
      </c>
      <c r="C25" s="36"/>
      <c r="D25" s="88"/>
      <c r="E25" s="89"/>
      <c r="F25" s="879"/>
    </row>
    <row r="26" spans="1:6" ht="89.25">
      <c r="A26" s="36"/>
      <c r="B26" s="33" t="s">
        <v>278</v>
      </c>
      <c r="C26" s="36" t="s">
        <v>36</v>
      </c>
      <c r="D26" s="89">
        <v>22</v>
      </c>
      <c r="E26" s="89"/>
      <c r="F26" s="911">
        <f t="shared" ref="F26" si="0">ROUND(D26*E26,2)</f>
        <v>0</v>
      </c>
    </row>
    <row r="27" spans="1:6">
      <c r="A27" s="36"/>
      <c r="B27" s="33"/>
      <c r="C27" s="36"/>
      <c r="D27" s="88"/>
      <c r="E27" s="89"/>
      <c r="F27" s="879"/>
    </row>
    <row r="28" spans="1:6">
      <c r="A28" s="32" t="s">
        <v>279</v>
      </c>
      <c r="B28" s="34" t="s">
        <v>280</v>
      </c>
      <c r="C28" s="36"/>
      <c r="D28" s="88"/>
      <c r="E28" s="89"/>
      <c r="F28" s="879"/>
    </row>
    <row r="29" spans="1:6" ht="51">
      <c r="A29" s="32"/>
      <c r="B29" s="33" t="s">
        <v>281</v>
      </c>
      <c r="C29" s="36" t="s">
        <v>282</v>
      </c>
      <c r="D29" s="89">
        <v>30</v>
      </c>
      <c r="E29" s="89"/>
      <c r="F29" s="911">
        <f t="shared" ref="F29" si="1">ROUND(D29*E29,2)</f>
        <v>0</v>
      </c>
    </row>
    <row r="30" spans="1:6">
      <c r="A30" s="32"/>
      <c r="B30" s="33"/>
      <c r="C30" s="36"/>
      <c r="D30" s="88"/>
      <c r="E30" s="89"/>
      <c r="F30" s="879"/>
    </row>
    <row r="31" spans="1:6">
      <c r="A31" s="32" t="s">
        <v>283</v>
      </c>
      <c r="B31" s="34" t="s">
        <v>284</v>
      </c>
      <c r="C31" s="36"/>
      <c r="D31" s="88"/>
      <c r="E31" s="89"/>
      <c r="F31" s="879"/>
    </row>
    <row r="32" spans="1:6" ht="102">
      <c r="A32" s="36"/>
      <c r="B32" s="33" t="s">
        <v>285</v>
      </c>
      <c r="C32" s="36" t="s">
        <v>36</v>
      </c>
      <c r="D32" s="89">
        <v>5</v>
      </c>
      <c r="E32" s="89"/>
      <c r="F32" s="911">
        <f t="shared" ref="F32" si="2">ROUND(D32*E32,2)</f>
        <v>0</v>
      </c>
    </row>
    <row r="33" spans="1:6">
      <c r="A33" s="36"/>
      <c r="B33" s="33"/>
      <c r="C33" s="36"/>
      <c r="D33" s="88"/>
      <c r="E33" s="89"/>
      <c r="F33" s="879"/>
    </row>
    <row r="34" spans="1:6">
      <c r="A34" s="32" t="s">
        <v>286</v>
      </c>
      <c r="B34" s="34" t="s">
        <v>287</v>
      </c>
      <c r="C34" s="36"/>
      <c r="D34" s="88"/>
      <c r="E34" s="89"/>
      <c r="F34" s="879"/>
    </row>
    <row r="35" spans="1:6" ht="51">
      <c r="A35" s="36"/>
      <c r="B35" s="33" t="s">
        <v>288</v>
      </c>
      <c r="C35" s="36"/>
      <c r="D35" s="88"/>
      <c r="E35" s="89"/>
      <c r="F35" s="879"/>
    </row>
    <row r="36" spans="1:6" ht="89.25">
      <c r="A36" s="36"/>
      <c r="B36" s="33" t="s">
        <v>289</v>
      </c>
      <c r="C36" s="36"/>
      <c r="D36" s="88"/>
      <c r="E36" s="89"/>
      <c r="F36" s="879"/>
    </row>
    <row r="37" spans="1:6" ht="29.25" customHeight="1">
      <c r="A37" s="36"/>
      <c r="B37" s="33" t="s">
        <v>290</v>
      </c>
      <c r="C37" s="36" t="s">
        <v>291</v>
      </c>
      <c r="D37" s="89">
        <v>1</v>
      </c>
      <c r="E37" s="89"/>
      <c r="F37" s="911">
        <f t="shared" ref="F37" si="3">ROUND(D37*E37,2)</f>
        <v>0</v>
      </c>
    </row>
    <row r="38" spans="1:6">
      <c r="A38" s="36"/>
      <c r="B38" s="33"/>
      <c r="C38" s="36"/>
      <c r="D38" s="88"/>
      <c r="E38" s="89"/>
      <c r="F38" s="879"/>
    </row>
    <row r="39" spans="1:6">
      <c r="A39" s="32" t="s">
        <v>292</v>
      </c>
      <c r="B39" s="34" t="s">
        <v>293</v>
      </c>
      <c r="C39" s="36"/>
      <c r="D39" s="88"/>
      <c r="E39" s="89"/>
      <c r="F39" s="879"/>
    </row>
    <row r="40" spans="1:6" ht="51">
      <c r="A40" s="36"/>
      <c r="B40" s="33" t="s">
        <v>294</v>
      </c>
      <c r="C40" s="36" t="s">
        <v>282</v>
      </c>
      <c r="D40" s="89">
        <v>17</v>
      </c>
      <c r="E40" s="89"/>
      <c r="F40" s="911">
        <f t="shared" ref="F40:F41" si="4">ROUND(D40*E40,2)</f>
        <v>0</v>
      </c>
    </row>
    <row r="41" spans="1:6" ht="168.75" customHeight="1">
      <c r="A41" s="36"/>
      <c r="B41" s="33" t="s">
        <v>295</v>
      </c>
      <c r="C41" s="36" t="s">
        <v>66</v>
      </c>
      <c r="D41" s="89">
        <v>17</v>
      </c>
      <c r="E41" s="89"/>
      <c r="F41" s="911">
        <f t="shared" si="4"/>
        <v>0</v>
      </c>
    </row>
    <row r="42" spans="1:6">
      <c r="A42" s="36"/>
      <c r="B42" s="33"/>
      <c r="C42" s="36"/>
      <c r="D42" s="88"/>
      <c r="E42" s="89"/>
      <c r="F42" s="879"/>
    </row>
    <row r="43" spans="1:6">
      <c r="A43" s="32" t="s">
        <v>296</v>
      </c>
      <c r="B43" s="34" t="s">
        <v>297</v>
      </c>
      <c r="C43" s="36"/>
      <c r="D43" s="88"/>
      <c r="E43" s="89"/>
      <c r="F43" s="879"/>
    </row>
    <row r="44" spans="1:6" ht="76.5">
      <c r="A44" s="36"/>
      <c r="B44" s="33" t="s">
        <v>298</v>
      </c>
      <c r="C44" s="36" t="s">
        <v>291</v>
      </c>
      <c r="D44" s="89">
        <v>109</v>
      </c>
      <c r="E44" s="89"/>
      <c r="F44" s="911">
        <f t="shared" ref="F44" si="5">ROUND(D44*E44,2)</f>
        <v>0</v>
      </c>
    </row>
    <row r="45" spans="1:6">
      <c r="A45" s="36"/>
      <c r="B45" s="33"/>
      <c r="C45" s="36"/>
      <c r="D45" s="88"/>
      <c r="E45" s="89"/>
      <c r="F45" s="879"/>
    </row>
    <row r="46" spans="1:6">
      <c r="A46" s="32" t="s">
        <v>299</v>
      </c>
      <c r="B46" s="34" t="s">
        <v>300</v>
      </c>
      <c r="C46" s="36"/>
      <c r="D46" s="88"/>
      <c r="E46" s="89"/>
      <c r="F46" s="879"/>
    </row>
    <row r="47" spans="1:6" ht="76.5">
      <c r="A47" s="36"/>
      <c r="B47" s="33" t="s">
        <v>301</v>
      </c>
      <c r="C47" s="36"/>
      <c r="D47" s="88"/>
      <c r="E47" s="89"/>
      <c r="F47" s="879"/>
    </row>
    <row r="48" spans="1:6" ht="25.5">
      <c r="A48" s="36"/>
      <c r="B48" s="33" t="s">
        <v>302</v>
      </c>
      <c r="C48" s="36" t="s">
        <v>66</v>
      </c>
      <c r="D48" s="89">
        <v>2</v>
      </c>
      <c r="E48" s="89"/>
      <c r="F48" s="911">
        <f t="shared" ref="F48" si="6">ROUND(D48*E48,2)</f>
        <v>0</v>
      </c>
    </row>
    <row r="49" spans="1:6">
      <c r="A49" s="36"/>
      <c r="B49" s="33"/>
      <c r="C49" s="36"/>
      <c r="D49" s="89"/>
      <c r="E49" s="89"/>
      <c r="F49" s="879"/>
    </row>
    <row r="50" spans="1:6">
      <c r="A50" s="32" t="s">
        <v>303</v>
      </c>
      <c r="B50" s="34" t="s">
        <v>304</v>
      </c>
      <c r="C50" s="36"/>
      <c r="D50" s="88"/>
      <c r="E50" s="89"/>
      <c r="F50" s="879"/>
    </row>
    <row r="51" spans="1:6" ht="76.5">
      <c r="A51" s="32"/>
      <c r="B51" s="33" t="s">
        <v>305</v>
      </c>
      <c r="C51" s="36"/>
      <c r="D51" s="89"/>
      <c r="E51" s="89"/>
      <c r="F51" s="879"/>
    </row>
    <row r="52" spans="1:6" ht="51">
      <c r="A52" s="32"/>
      <c r="B52" s="33" t="s">
        <v>306</v>
      </c>
      <c r="C52" s="36" t="s">
        <v>307</v>
      </c>
      <c r="D52" s="89">
        <v>5</v>
      </c>
      <c r="E52" s="89"/>
      <c r="F52" s="911">
        <f t="shared" ref="F52:F53" si="7">ROUND(D52*E52,2)</f>
        <v>0</v>
      </c>
    </row>
    <row r="53" spans="1:6" ht="38.25">
      <c r="A53" s="32"/>
      <c r="B53" s="33" t="s">
        <v>308</v>
      </c>
      <c r="C53" s="36" t="s">
        <v>307</v>
      </c>
      <c r="D53" s="89">
        <v>70</v>
      </c>
      <c r="E53" s="89"/>
      <c r="F53" s="911">
        <f t="shared" si="7"/>
        <v>0</v>
      </c>
    </row>
    <row r="54" spans="1:6">
      <c r="A54" s="32"/>
      <c r="B54" s="34"/>
      <c r="C54" s="36"/>
      <c r="D54" s="88"/>
      <c r="E54" s="89"/>
      <c r="F54" s="879"/>
    </row>
    <row r="55" spans="1:6" ht="25.5">
      <c r="A55" s="94" t="s">
        <v>23</v>
      </c>
      <c r="B55" s="60" t="s">
        <v>445</v>
      </c>
      <c r="C55" s="61"/>
      <c r="D55" s="62"/>
      <c r="E55" s="62"/>
      <c r="F55" s="908">
        <f>SUM(F23:F54)</f>
        <v>0</v>
      </c>
    </row>
    <row r="56" spans="1:6">
      <c r="A56" s="36"/>
      <c r="B56" s="33"/>
      <c r="C56" s="36"/>
      <c r="D56" s="88"/>
      <c r="E56" s="91"/>
      <c r="F56" s="879"/>
    </row>
    <row r="57" spans="1:6">
      <c r="A57" s="94" t="s">
        <v>38</v>
      </c>
      <c r="B57" s="924" t="s">
        <v>309</v>
      </c>
      <c r="C57" s="925"/>
      <c r="D57" s="95"/>
      <c r="E57" s="96"/>
      <c r="F57" s="878"/>
    </row>
    <row r="58" spans="1:6">
      <c r="A58" s="87"/>
      <c r="B58" s="34"/>
      <c r="C58" s="37"/>
      <c r="D58" s="88"/>
      <c r="E58" s="89"/>
      <c r="F58" s="879"/>
    </row>
    <row r="59" spans="1:6" ht="89.25">
      <c r="A59" s="87"/>
      <c r="B59" s="34" t="s">
        <v>310</v>
      </c>
      <c r="C59" s="37"/>
      <c r="D59" s="88"/>
      <c r="E59" s="89"/>
      <c r="F59" s="879"/>
    </row>
    <row r="60" spans="1:6" ht="89.25">
      <c r="A60" s="32" t="s">
        <v>311</v>
      </c>
      <c r="B60" s="33" t="s">
        <v>312</v>
      </c>
      <c r="C60" s="36" t="s">
        <v>282</v>
      </c>
      <c r="D60" s="89">
        <v>3</v>
      </c>
      <c r="E60" s="89"/>
      <c r="F60" s="911">
        <f t="shared" ref="F60:F64" si="8">ROUND(D60*E60,2)</f>
        <v>0</v>
      </c>
    </row>
    <row r="61" spans="1:6">
      <c r="A61" s="36"/>
      <c r="B61" s="33"/>
      <c r="C61" s="36"/>
      <c r="D61" s="88"/>
      <c r="E61" s="89"/>
      <c r="F61" s="879"/>
    </row>
    <row r="62" spans="1:6" ht="127.5">
      <c r="A62" s="32" t="s">
        <v>313</v>
      </c>
      <c r="B62" s="33" t="s">
        <v>314</v>
      </c>
      <c r="C62" s="36" t="s">
        <v>282</v>
      </c>
      <c r="D62" s="89">
        <v>57</v>
      </c>
      <c r="E62" s="89"/>
      <c r="F62" s="911">
        <f t="shared" si="8"/>
        <v>0</v>
      </c>
    </row>
    <row r="63" spans="1:6">
      <c r="A63" s="32"/>
      <c r="B63" s="33"/>
      <c r="C63" s="36"/>
      <c r="D63" s="89"/>
      <c r="E63" s="89"/>
      <c r="F63" s="879"/>
    </row>
    <row r="64" spans="1:6" ht="102">
      <c r="A64" s="32" t="s">
        <v>315</v>
      </c>
      <c r="B64" s="33" t="s">
        <v>316</v>
      </c>
      <c r="C64" s="36" t="s">
        <v>282</v>
      </c>
      <c r="D64" s="89">
        <v>85</v>
      </c>
      <c r="E64" s="89"/>
      <c r="F64" s="911">
        <f t="shared" si="8"/>
        <v>0</v>
      </c>
    </row>
    <row r="65" spans="1:6">
      <c r="A65" s="32"/>
      <c r="B65" s="33"/>
      <c r="C65" s="36"/>
      <c r="D65" s="88"/>
      <c r="E65" s="89"/>
      <c r="F65" s="879"/>
    </row>
    <row r="66" spans="1:6" ht="89.25">
      <c r="A66" s="32" t="s">
        <v>317</v>
      </c>
      <c r="B66" s="33" t="s">
        <v>318</v>
      </c>
      <c r="C66" s="36"/>
      <c r="D66" s="89"/>
      <c r="E66" s="89"/>
      <c r="F66" s="879"/>
    </row>
    <row r="67" spans="1:6">
      <c r="A67" s="32"/>
      <c r="B67" s="33" t="s">
        <v>319</v>
      </c>
      <c r="C67" s="36" t="s">
        <v>307</v>
      </c>
      <c r="D67" s="89">
        <v>233</v>
      </c>
      <c r="E67" s="89"/>
      <c r="F67" s="911">
        <f t="shared" ref="F67:F69" si="9">ROUND(D67*E67,2)</f>
        <v>0</v>
      </c>
    </row>
    <row r="68" spans="1:6">
      <c r="A68" s="32"/>
      <c r="B68" s="33" t="s">
        <v>320</v>
      </c>
      <c r="C68" s="36" t="s">
        <v>307</v>
      </c>
      <c r="D68" s="89">
        <v>400</v>
      </c>
      <c r="E68" s="89"/>
      <c r="F68" s="911">
        <f t="shared" si="9"/>
        <v>0</v>
      </c>
    </row>
    <row r="69" spans="1:6">
      <c r="A69" s="32"/>
      <c r="B69" s="33" t="s">
        <v>321</v>
      </c>
      <c r="C69" s="36" t="s">
        <v>307</v>
      </c>
      <c r="D69" s="89">
        <v>75</v>
      </c>
      <c r="E69" s="89"/>
      <c r="F69" s="911">
        <f t="shared" si="9"/>
        <v>0</v>
      </c>
    </row>
    <row r="70" spans="1:6">
      <c r="A70" s="36"/>
      <c r="B70" s="33"/>
      <c r="C70" s="36"/>
      <c r="D70" s="88"/>
      <c r="E70" s="89"/>
      <c r="F70" s="879"/>
    </row>
    <row r="71" spans="1:6" ht="51">
      <c r="A71" s="32" t="s">
        <v>322</v>
      </c>
      <c r="B71" s="33" t="s">
        <v>323</v>
      </c>
      <c r="C71" s="36"/>
      <c r="D71" s="88"/>
      <c r="E71" s="89"/>
      <c r="F71" s="879"/>
    </row>
    <row r="72" spans="1:6">
      <c r="A72" s="32"/>
      <c r="B72" s="33" t="s">
        <v>319</v>
      </c>
      <c r="C72" s="36" t="s">
        <v>282</v>
      </c>
      <c r="D72" s="89">
        <v>9</v>
      </c>
      <c r="E72" s="89"/>
      <c r="F72" s="911">
        <f t="shared" ref="F72:F74" si="10">ROUND(D72*E72,2)</f>
        <v>0</v>
      </c>
    </row>
    <row r="73" spans="1:6">
      <c r="A73" s="32"/>
      <c r="B73" s="33" t="s">
        <v>320</v>
      </c>
      <c r="C73" s="36" t="s">
        <v>282</v>
      </c>
      <c r="D73" s="89">
        <v>16</v>
      </c>
      <c r="E73" s="89"/>
      <c r="F73" s="911">
        <f t="shared" si="10"/>
        <v>0</v>
      </c>
    </row>
    <row r="74" spans="1:6">
      <c r="A74" s="32"/>
      <c r="B74" s="33" t="s">
        <v>321</v>
      </c>
      <c r="C74" s="36" t="s">
        <v>282</v>
      </c>
      <c r="D74" s="89">
        <v>3</v>
      </c>
      <c r="E74" s="89"/>
      <c r="F74" s="911">
        <f t="shared" si="10"/>
        <v>0</v>
      </c>
    </row>
    <row r="75" spans="1:6">
      <c r="A75" s="32"/>
      <c r="B75" s="33"/>
      <c r="C75" s="36"/>
      <c r="D75" s="89"/>
      <c r="E75" s="89"/>
      <c r="F75" s="879"/>
    </row>
    <row r="76" spans="1:6" ht="102">
      <c r="A76" s="32" t="s">
        <v>324</v>
      </c>
      <c r="B76" s="33" t="s">
        <v>325</v>
      </c>
      <c r="C76" s="36"/>
      <c r="D76" s="89"/>
      <c r="E76" s="89"/>
      <c r="F76" s="879"/>
    </row>
    <row r="77" spans="1:6">
      <c r="A77" s="32"/>
      <c r="B77" s="33" t="s">
        <v>319</v>
      </c>
      <c r="C77" s="36" t="s">
        <v>307</v>
      </c>
      <c r="D77" s="89">
        <v>233</v>
      </c>
      <c r="E77" s="89"/>
      <c r="F77" s="911">
        <f t="shared" ref="F77:F79" si="11">ROUND(D77*E77,2)</f>
        <v>0</v>
      </c>
    </row>
    <row r="78" spans="1:6">
      <c r="A78" s="32"/>
      <c r="B78" s="33" t="s">
        <v>320</v>
      </c>
      <c r="C78" s="36" t="s">
        <v>307</v>
      </c>
      <c r="D78" s="89">
        <v>400</v>
      </c>
      <c r="E78" s="89"/>
      <c r="F78" s="911">
        <f t="shared" si="11"/>
        <v>0</v>
      </c>
    </row>
    <row r="79" spans="1:6">
      <c r="A79" s="32"/>
      <c r="B79" s="33" t="s">
        <v>321</v>
      </c>
      <c r="C79" s="36" t="s">
        <v>307</v>
      </c>
      <c r="D79" s="89">
        <v>75</v>
      </c>
      <c r="E79" s="89"/>
      <c r="F79" s="911">
        <f t="shared" si="11"/>
        <v>0</v>
      </c>
    </row>
    <row r="80" spans="1:6">
      <c r="A80" s="32"/>
      <c r="B80" s="33"/>
      <c r="C80" s="36"/>
      <c r="D80" s="89"/>
      <c r="E80" s="89"/>
      <c r="F80" s="879"/>
    </row>
    <row r="81" spans="1:6" ht="89.25">
      <c r="A81" s="32" t="s">
        <v>326</v>
      </c>
      <c r="B81" s="33" t="s">
        <v>327</v>
      </c>
      <c r="C81" s="36" t="s">
        <v>307</v>
      </c>
      <c r="D81" s="89">
        <v>223</v>
      </c>
      <c r="E81" s="89"/>
      <c r="F81" s="911">
        <f t="shared" ref="F81" si="12">ROUND(D81*E81,2)</f>
        <v>0</v>
      </c>
    </row>
    <row r="82" spans="1:6">
      <c r="A82" s="36"/>
      <c r="B82" s="33"/>
      <c r="C82" s="36"/>
      <c r="D82" s="88"/>
      <c r="E82" s="89"/>
      <c r="F82" s="879"/>
    </row>
    <row r="83" spans="1:6">
      <c r="A83" s="94" t="s">
        <v>38</v>
      </c>
      <c r="B83" s="924" t="s">
        <v>446</v>
      </c>
      <c r="C83" s="925"/>
      <c r="D83" s="95"/>
      <c r="E83" s="96"/>
      <c r="F83" s="909">
        <f>SUM(F58:F82)</f>
        <v>0</v>
      </c>
    </row>
    <row r="84" spans="1:6">
      <c r="A84" s="36"/>
      <c r="B84" s="33"/>
      <c r="C84" s="36"/>
      <c r="D84" s="88"/>
      <c r="E84" s="89"/>
      <c r="F84" s="879"/>
    </row>
    <row r="85" spans="1:6" ht="25.5">
      <c r="A85" s="94" t="s">
        <v>74</v>
      </c>
      <c r="B85" s="60" t="s">
        <v>328</v>
      </c>
      <c r="C85" s="128"/>
      <c r="D85" s="96"/>
      <c r="E85" s="614"/>
      <c r="F85" s="901"/>
    </row>
    <row r="86" spans="1:6">
      <c r="A86" s="87"/>
      <c r="B86" s="34"/>
      <c r="C86" s="37"/>
      <c r="D86" s="89"/>
      <c r="F86" s="877"/>
    </row>
    <row r="87" spans="1:6" ht="102">
      <c r="A87" s="32" t="s">
        <v>329</v>
      </c>
      <c r="B87" s="33" t="s">
        <v>3108</v>
      </c>
      <c r="C87" s="92" t="s">
        <v>330</v>
      </c>
      <c r="D87" s="89">
        <v>96036</v>
      </c>
      <c r="E87" s="89"/>
      <c r="F87" s="911">
        <f t="shared" ref="F87:F96" si="13">ROUND(D87*E87,2)</f>
        <v>0</v>
      </c>
    </row>
    <row r="88" spans="1:6">
      <c r="A88" s="32"/>
      <c r="B88" s="33"/>
      <c r="C88" s="92"/>
      <c r="D88" s="88"/>
      <c r="E88" s="89"/>
      <c r="F88" s="879"/>
    </row>
    <row r="89" spans="1:6" ht="153">
      <c r="A89" s="32" t="s">
        <v>331</v>
      </c>
      <c r="B89" s="33" t="s">
        <v>3109</v>
      </c>
      <c r="C89" s="36" t="s">
        <v>66</v>
      </c>
      <c r="D89" s="89">
        <v>42</v>
      </c>
      <c r="E89" s="89"/>
      <c r="F89" s="911">
        <f t="shared" si="13"/>
        <v>0</v>
      </c>
    </row>
    <row r="90" spans="1:6" ht="38.25">
      <c r="A90" s="36"/>
      <c r="B90" s="33" t="s">
        <v>332</v>
      </c>
      <c r="C90" s="36" t="s">
        <v>66</v>
      </c>
      <c r="D90" s="89">
        <v>42</v>
      </c>
      <c r="E90" s="89"/>
      <c r="F90" s="911">
        <f t="shared" si="13"/>
        <v>0</v>
      </c>
    </row>
    <row r="91" spans="1:6">
      <c r="A91" s="36"/>
      <c r="B91" s="33"/>
      <c r="C91" s="36"/>
      <c r="D91" s="88"/>
      <c r="E91" s="89"/>
      <c r="F91" s="879"/>
    </row>
    <row r="92" spans="1:6" ht="89.25">
      <c r="A92" s="32" t="s">
        <v>333</v>
      </c>
      <c r="B92" s="33" t="s">
        <v>334</v>
      </c>
      <c r="C92" s="36" t="s">
        <v>330</v>
      </c>
      <c r="D92" s="89">
        <v>8010</v>
      </c>
      <c r="E92" s="89"/>
      <c r="F92" s="911">
        <f t="shared" si="13"/>
        <v>0</v>
      </c>
    </row>
    <row r="93" spans="1:6">
      <c r="A93" s="36"/>
      <c r="B93" s="33"/>
      <c r="C93" s="36"/>
      <c r="D93" s="88"/>
      <c r="E93" s="89"/>
      <c r="F93" s="879"/>
    </row>
    <row r="94" spans="1:6" ht="38.25">
      <c r="A94" s="32" t="s">
        <v>335</v>
      </c>
      <c r="B94" s="45" t="s">
        <v>336</v>
      </c>
      <c r="C94" s="36" t="s">
        <v>307</v>
      </c>
      <c r="D94" s="89">
        <v>178</v>
      </c>
      <c r="E94" s="89"/>
      <c r="F94" s="911">
        <f t="shared" si="13"/>
        <v>0</v>
      </c>
    </row>
    <row r="95" spans="1:6">
      <c r="A95" s="36"/>
      <c r="B95" s="33"/>
      <c r="C95" s="36"/>
      <c r="D95" s="88"/>
      <c r="E95" s="89"/>
      <c r="F95" s="879"/>
    </row>
    <row r="96" spans="1:6" ht="63.75">
      <c r="A96" s="32" t="s">
        <v>337</v>
      </c>
      <c r="B96" s="45" t="s">
        <v>3110</v>
      </c>
      <c r="C96" s="36" t="s">
        <v>197</v>
      </c>
      <c r="D96" s="89">
        <v>35</v>
      </c>
      <c r="E96" s="89"/>
      <c r="F96" s="911">
        <f t="shared" si="13"/>
        <v>0</v>
      </c>
    </row>
    <row r="97" spans="1:6">
      <c r="A97" s="32"/>
      <c r="B97" s="45"/>
      <c r="C97" s="36"/>
      <c r="D97" s="88"/>
      <c r="E97" s="89"/>
      <c r="F97" s="879"/>
    </row>
    <row r="98" spans="1:6" ht="25.5">
      <c r="A98" s="94" t="s">
        <v>74</v>
      </c>
      <c r="B98" s="60" t="s">
        <v>447</v>
      </c>
      <c r="C98" s="128"/>
      <c r="D98" s="96"/>
      <c r="E98" s="614"/>
      <c r="F98" s="910">
        <f>SUM(F86:F97)</f>
        <v>0</v>
      </c>
    </row>
    <row r="99" spans="1:6">
      <c r="A99" s="36"/>
      <c r="B99" s="33"/>
      <c r="C99" s="36"/>
      <c r="D99" s="88"/>
      <c r="E99" s="89"/>
      <c r="F99" s="879"/>
    </row>
    <row r="100" spans="1:6">
      <c r="A100" s="94" t="s">
        <v>91</v>
      </c>
      <c r="B100" s="60" t="s">
        <v>338</v>
      </c>
      <c r="C100" s="128"/>
      <c r="D100" s="96"/>
      <c r="E100" s="96"/>
      <c r="F100" s="878"/>
    </row>
    <row r="101" spans="1:6">
      <c r="A101" s="87"/>
      <c r="B101" s="34"/>
      <c r="C101" s="37"/>
      <c r="D101" s="89"/>
      <c r="E101" s="89"/>
      <c r="F101" s="879"/>
    </row>
    <row r="102" spans="1:6" ht="127.5">
      <c r="A102" s="32" t="s">
        <v>339</v>
      </c>
      <c r="B102" s="33" t="s">
        <v>340</v>
      </c>
      <c r="C102" s="36" t="s">
        <v>36</v>
      </c>
      <c r="D102" s="89">
        <v>42</v>
      </c>
      <c r="E102" s="89"/>
      <c r="F102" s="911">
        <f t="shared" ref="F102:F114" si="14">ROUND(D102*E102,2)</f>
        <v>0</v>
      </c>
    </row>
    <row r="103" spans="1:6">
      <c r="A103" s="32"/>
      <c r="B103" s="33"/>
      <c r="C103" s="36"/>
      <c r="D103" s="88"/>
      <c r="E103" s="89"/>
      <c r="F103" s="879"/>
    </row>
    <row r="104" spans="1:6" ht="89.25">
      <c r="A104" s="32" t="s">
        <v>341</v>
      </c>
      <c r="B104" s="45" t="s">
        <v>342</v>
      </c>
      <c r="C104" s="36" t="s">
        <v>36</v>
      </c>
      <c r="D104" s="89">
        <v>366</v>
      </c>
      <c r="E104" s="89"/>
      <c r="F104" s="911">
        <f t="shared" si="14"/>
        <v>0</v>
      </c>
    </row>
    <row r="105" spans="1:6">
      <c r="A105" s="36"/>
      <c r="B105" s="33"/>
      <c r="C105" s="36"/>
      <c r="D105" s="88"/>
      <c r="E105" s="89"/>
      <c r="F105" s="879"/>
    </row>
    <row r="106" spans="1:6" ht="76.5">
      <c r="A106" s="32" t="s">
        <v>343</v>
      </c>
      <c r="B106" s="45" t="s">
        <v>344</v>
      </c>
      <c r="C106" s="36" t="s">
        <v>36</v>
      </c>
      <c r="D106" s="89">
        <v>1139</v>
      </c>
      <c r="E106" s="89"/>
      <c r="F106" s="911">
        <f t="shared" si="14"/>
        <v>0</v>
      </c>
    </row>
    <row r="107" spans="1:6">
      <c r="A107" s="32"/>
      <c r="B107" s="45"/>
      <c r="C107" s="36"/>
      <c r="D107" s="88"/>
      <c r="E107" s="89"/>
      <c r="F107" s="879"/>
    </row>
    <row r="108" spans="1:6" ht="63.75">
      <c r="A108" s="32" t="s">
        <v>345</v>
      </c>
      <c r="B108" s="45" t="s">
        <v>346</v>
      </c>
      <c r="C108" s="36" t="s">
        <v>36</v>
      </c>
      <c r="D108" s="89">
        <v>1687</v>
      </c>
      <c r="E108" s="89"/>
      <c r="F108" s="911">
        <f t="shared" si="14"/>
        <v>0</v>
      </c>
    </row>
    <row r="109" spans="1:6">
      <c r="A109" s="32"/>
      <c r="B109" s="45"/>
      <c r="C109" s="36"/>
      <c r="D109" s="88"/>
      <c r="E109" s="89"/>
      <c r="F109" s="879"/>
    </row>
    <row r="110" spans="1:6" ht="114.75">
      <c r="A110" s="32" t="s">
        <v>347</v>
      </c>
      <c r="B110" s="45" t="s">
        <v>348</v>
      </c>
      <c r="C110" s="36" t="s">
        <v>36</v>
      </c>
      <c r="D110" s="89">
        <v>834</v>
      </c>
      <c r="E110" s="89"/>
      <c r="F110" s="911">
        <f t="shared" si="14"/>
        <v>0</v>
      </c>
    </row>
    <row r="111" spans="1:6">
      <c r="A111" s="32"/>
      <c r="B111" s="45"/>
      <c r="C111" s="36"/>
      <c r="D111" s="89"/>
      <c r="E111" s="89"/>
      <c r="F111" s="879"/>
    </row>
    <row r="112" spans="1:6" ht="51">
      <c r="A112" s="32" t="s">
        <v>349</v>
      </c>
      <c r="B112" s="45" t="s">
        <v>350</v>
      </c>
      <c r="C112" s="36" t="s">
        <v>36</v>
      </c>
      <c r="D112" s="89">
        <v>100</v>
      </c>
      <c r="E112" s="89"/>
      <c r="F112" s="911">
        <f t="shared" si="14"/>
        <v>0</v>
      </c>
    </row>
    <row r="113" spans="1:6">
      <c r="A113" s="32"/>
      <c r="B113" s="45"/>
      <c r="C113" s="36"/>
      <c r="D113" s="89"/>
      <c r="E113" s="89"/>
      <c r="F113" s="879"/>
    </row>
    <row r="114" spans="1:6" ht="63.75">
      <c r="A114" s="32" t="s">
        <v>351</v>
      </c>
      <c r="B114" s="45" t="s">
        <v>352</v>
      </c>
      <c r="C114" s="36" t="s">
        <v>36</v>
      </c>
      <c r="D114" s="89">
        <v>234</v>
      </c>
      <c r="E114" s="89"/>
      <c r="F114" s="911">
        <f t="shared" si="14"/>
        <v>0</v>
      </c>
    </row>
    <row r="115" spans="1:6">
      <c r="A115" s="32"/>
      <c r="B115" s="45"/>
      <c r="C115" s="36"/>
      <c r="D115" s="88"/>
      <c r="E115" s="89"/>
      <c r="F115" s="879"/>
    </row>
    <row r="116" spans="1:6">
      <c r="A116" s="94" t="s">
        <v>91</v>
      </c>
      <c r="B116" s="60" t="s">
        <v>448</v>
      </c>
      <c r="C116" s="128"/>
      <c r="D116" s="96"/>
      <c r="E116" s="96"/>
      <c r="F116" s="909">
        <f>SUM(F101:F115)</f>
        <v>0</v>
      </c>
    </row>
    <row r="117" spans="1:6">
      <c r="A117" s="36"/>
      <c r="B117" s="33"/>
      <c r="C117" s="36"/>
      <c r="D117" s="88"/>
      <c r="E117" s="89"/>
      <c r="F117" s="879"/>
    </row>
    <row r="118" spans="1:6">
      <c r="A118" s="94" t="s">
        <v>128</v>
      </c>
      <c r="B118" s="60" t="s">
        <v>353</v>
      </c>
      <c r="C118" s="128"/>
      <c r="D118" s="96"/>
      <c r="E118" s="96"/>
      <c r="F118" s="878"/>
    </row>
    <row r="119" spans="1:6">
      <c r="A119" s="87"/>
      <c r="B119" s="34"/>
      <c r="C119" s="37"/>
      <c r="D119" s="89"/>
      <c r="E119" s="89"/>
      <c r="F119" s="879"/>
    </row>
    <row r="120" spans="1:6">
      <c r="A120" s="36"/>
      <c r="B120" s="99" t="s">
        <v>354</v>
      </c>
      <c r="C120" s="36"/>
      <c r="D120" s="88"/>
      <c r="E120" s="89"/>
      <c r="F120" s="879"/>
    </row>
    <row r="121" spans="1:6" ht="114.75">
      <c r="A121" s="36"/>
      <c r="B121" s="100" t="s">
        <v>355</v>
      </c>
      <c r="C121" s="36"/>
      <c r="D121" s="88"/>
      <c r="E121" s="89"/>
      <c r="F121" s="879"/>
    </row>
    <row r="122" spans="1:6" ht="38.25">
      <c r="A122" s="36"/>
      <c r="B122" s="100" t="s">
        <v>356</v>
      </c>
      <c r="C122" s="36"/>
      <c r="D122" s="88"/>
      <c r="E122" s="89"/>
      <c r="F122" s="879"/>
    </row>
    <row r="123" spans="1:6" ht="76.5">
      <c r="A123" s="36"/>
      <c r="B123" s="100" t="s">
        <v>357</v>
      </c>
      <c r="C123" s="36"/>
      <c r="D123" s="88"/>
      <c r="E123" s="89"/>
      <c r="F123" s="879"/>
    </row>
    <row r="124" spans="1:6" ht="51">
      <c r="A124" s="36"/>
      <c r="B124" s="100" t="s">
        <v>358</v>
      </c>
      <c r="C124" s="36"/>
      <c r="D124" s="88"/>
      <c r="E124" s="89"/>
      <c r="F124" s="879"/>
    </row>
    <row r="125" spans="1:6" ht="51">
      <c r="A125" s="36"/>
      <c r="B125" s="100" t="s">
        <v>359</v>
      </c>
      <c r="C125" s="36"/>
      <c r="D125" s="88"/>
      <c r="E125" s="89"/>
      <c r="F125" s="879"/>
    </row>
    <row r="126" spans="1:6" ht="51">
      <c r="A126" s="36"/>
      <c r="B126" s="100" t="s">
        <v>360</v>
      </c>
      <c r="C126" s="36"/>
      <c r="D126" s="88"/>
      <c r="E126" s="89"/>
      <c r="F126" s="879"/>
    </row>
    <row r="127" spans="1:6">
      <c r="A127" s="36"/>
      <c r="B127" s="100"/>
      <c r="C127" s="36"/>
      <c r="D127" s="88"/>
      <c r="E127" s="89"/>
      <c r="F127" s="879"/>
    </row>
    <row r="128" spans="1:6">
      <c r="A128" s="32" t="s">
        <v>361</v>
      </c>
      <c r="B128" s="99" t="s">
        <v>362</v>
      </c>
      <c r="C128" s="36"/>
      <c r="D128" s="88"/>
      <c r="E128" s="89"/>
      <c r="F128" s="879"/>
    </row>
    <row r="129" spans="1:6">
      <c r="A129" s="90" t="s">
        <v>25</v>
      </c>
      <c r="B129" s="101" t="s">
        <v>363</v>
      </c>
      <c r="C129" s="36"/>
      <c r="D129" s="88"/>
      <c r="E129" s="89"/>
      <c r="F129" s="879"/>
    </row>
    <row r="130" spans="1:6" ht="63.75">
      <c r="A130" s="90"/>
      <c r="B130" s="33" t="s">
        <v>364</v>
      </c>
      <c r="C130" s="36" t="s">
        <v>36</v>
      </c>
      <c r="D130" s="89">
        <v>2</v>
      </c>
      <c r="E130" s="89"/>
      <c r="F130" s="911">
        <f>ROUND(D130*E130,2)</f>
        <v>0</v>
      </c>
    </row>
    <row r="131" spans="1:6">
      <c r="A131" s="90"/>
      <c r="B131" s="33"/>
      <c r="C131" s="36"/>
      <c r="D131" s="88"/>
      <c r="E131" s="89"/>
      <c r="F131" s="879"/>
    </row>
    <row r="132" spans="1:6">
      <c r="A132" s="90" t="s">
        <v>30</v>
      </c>
      <c r="B132" s="101" t="s">
        <v>365</v>
      </c>
      <c r="C132" s="36"/>
      <c r="D132" s="88"/>
      <c r="E132" s="89"/>
      <c r="F132" s="879"/>
    </row>
    <row r="133" spans="1:6" ht="63.75">
      <c r="A133" s="90"/>
      <c r="B133" s="33" t="s">
        <v>364</v>
      </c>
      <c r="C133" s="36" t="s">
        <v>36</v>
      </c>
      <c r="D133" s="89">
        <v>3</v>
      </c>
      <c r="E133" s="89"/>
      <c r="F133" s="911">
        <f>ROUND(D133*E133,2)</f>
        <v>0</v>
      </c>
    </row>
    <row r="134" spans="1:6">
      <c r="A134" s="90"/>
      <c r="B134" s="33"/>
      <c r="C134" s="36"/>
      <c r="D134" s="89"/>
      <c r="E134" s="89"/>
      <c r="F134" s="879"/>
    </row>
    <row r="135" spans="1:6">
      <c r="A135" s="90" t="s">
        <v>35</v>
      </c>
      <c r="B135" s="101" t="s">
        <v>366</v>
      </c>
      <c r="C135" s="36"/>
      <c r="D135" s="89"/>
      <c r="E135" s="89"/>
      <c r="F135" s="879"/>
    </row>
    <row r="136" spans="1:6" ht="63.75">
      <c r="A136" s="90"/>
      <c r="B136" s="33" t="s">
        <v>364</v>
      </c>
      <c r="C136" s="36" t="s">
        <v>36</v>
      </c>
      <c r="D136" s="89">
        <v>3</v>
      </c>
      <c r="E136" s="89"/>
      <c r="F136" s="911">
        <f>ROUND(D136*E136,2)</f>
        <v>0</v>
      </c>
    </row>
    <row r="137" spans="1:6">
      <c r="A137" s="90"/>
      <c r="B137" s="33"/>
      <c r="C137" s="36"/>
      <c r="D137" s="88"/>
      <c r="E137" s="89"/>
      <c r="F137" s="879"/>
    </row>
    <row r="138" spans="1:6">
      <c r="A138" s="90" t="s">
        <v>48</v>
      </c>
      <c r="B138" s="101" t="s">
        <v>367</v>
      </c>
      <c r="C138" s="36"/>
      <c r="D138" s="88"/>
      <c r="E138" s="89"/>
      <c r="F138" s="879"/>
    </row>
    <row r="139" spans="1:6" ht="63.75">
      <c r="A139" s="90"/>
      <c r="B139" s="33" t="s">
        <v>364</v>
      </c>
      <c r="C139" s="36" t="s">
        <v>36</v>
      </c>
      <c r="D139" s="89">
        <v>3</v>
      </c>
      <c r="E139" s="89"/>
      <c r="F139" s="911">
        <f>ROUND(D139*E139,2)</f>
        <v>0</v>
      </c>
    </row>
    <row r="140" spans="1:6">
      <c r="A140" s="90"/>
      <c r="B140" s="33"/>
      <c r="C140" s="36"/>
      <c r="D140" s="89"/>
      <c r="E140" s="89"/>
      <c r="F140" s="879"/>
    </row>
    <row r="141" spans="1:6">
      <c r="A141" s="90" t="s">
        <v>50</v>
      </c>
      <c r="B141" s="101" t="s">
        <v>368</v>
      </c>
      <c r="C141" s="36"/>
      <c r="D141" s="89"/>
      <c r="E141" s="89"/>
      <c r="F141" s="879"/>
    </row>
    <row r="142" spans="1:6" ht="63.75">
      <c r="A142" s="90"/>
      <c r="B142" s="33" t="s">
        <v>369</v>
      </c>
      <c r="C142" s="36" t="s">
        <v>36</v>
      </c>
      <c r="D142" s="89">
        <v>5</v>
      </c>
      <c r="E142" s="89"/>
      <c r="F142" s="911">
        <f>ROUND(D142*E142,2)</f>
        <v>0</v>
      </c>
    </row>
    <row r="143" spans="1:6">
      <c r="A143" s="90"/>
      <c r="B143" s="33"/>
      <c r="C143" s="36"/>
      <c r="D143" s="88"/>
      <c r="E143" s="89"/>
      <c r="F143" s="879"/>
    </row>
    <row r="144" spans="1:6">
      <c r="A144" s="90" t="s">
        <v>53</v>
      </c>
      <c r="B144" s="101" t="s">
        <v>370</v>
      </c>
      <c r="C144" s="36"/>
      <c r="D144" s="88"/>
      <c r="E144" s="89"/>
      <c r="F144" s="879"/>
    </row>
    <row r="145" spans="1:6" ht="63.75">
      <c r="A145" s="90"/>
      <c r="B145" s="33" t="s">
        <v>369</v>
      </c>
      <c r="C145" s="36" t="s">
        <v>36</v>
      </c>
      <c r="D145" s="89">
        <v>5</v>
      </c>
      <c r="E145" s="89"/>
      <c r="F145" s="911">
        <f>ROUND(D145*E145,2)</f>
        <v>0</v>
      </c>
    </row>
    <row r="146" spans="1:6">
      <c r="A146" s="90"/>
      <c r="B146" s="33"/>
      <c r="C146" s="36"/>
      <c r="D146" s="89"/>
      <c r="E146" s="89"/>
      <c r="F146" s="879"/>
    </row>
    <row r="147" spans="1:6">
      <c r="A147" s="90" t="s">
        <v>62</v>
      </c>
      <c r="B147" s="101" t="s">
        <v>371</v>
      </c>
      <c r="C147" s="36"/>
      <c r="D147" s="89"/>
      <c r="E147" s="89"/>
      <c r="F147" s="879"/>
    </row>
    <row r="148" spans="1:6" ht="51">
      <c r="A148" s="90"/>
      <c r="B148" s="33" t="s">
        <v>372</v>
      </c>
      <c r="C148" s="36" t="s">
        <v>36</v>
      </c>
      <c r="D148" s="89">
        <v>3</v>
      </c>
      <c r="E148" s="89"/>
      <c r="F148" s="911">
        <f>ROUND(D148*E148,2)</f>
        <v>0</v>
      </c>
    </row>
    <row r="149" spans="1:6">
      <c r="A149" s="90"/>
      <c r="B149" s="33"/>
      <c r="C149" s="36"/>
      <c r="D149" s="89"/>
      <c r="E149" s="89"/>
      <c r="F149" s="879"/>
    </row>
    <row r="150" spans="1:6">
      <c r="A150" s="90" t="s">
        <v>63</v>
      </c>
      <c r="B150" s="101" t="s">
        <v>373</v>
      </c>
      <c r="C150" s="36"/>
      <c r="D150" s="89"/>
      <c r="E150" s="89"/>
      <c r="F150" s="879"/>
    </row>
    <row r="151" spans="1:6" ht="38.25">
      <c r="A151" s="90"/>
      <c r="B151" s="33" t="s">
        <v>374</v>
      </c>
      <c r="C151" s="36" t="s">
        <v>36</v>
      </c>
      <c r="D151" s="89">
        <v>3</v>
      </c>
      <c r="E151" s="89"/>
      <c r="F151" s="911">
        <f>ROUND(D151*E151,2)</f>
        <v>0</v>
      </c>
    </row>
    <row r="152" spans="1:6">
      <c r="A152" s="90"/>
      <c r="B152" s="33"/>
      <c r="C152" s="36"/>
      <c r="D152" s="89"/>
      <c r="E152" s="89"/>
      <c r="F152" s="879"/>
    </row>
    <row r="153" spans="1:6">
      <c r="A153" s="90" t="s">
        <v>68</v>
      </c>
      <c r="B153" s="101" t="s">
        <v>375</v>
      </c>
      <c r="C153" s="36"/>
      <c r="D153" s="88"/>
      <c r="E153" s="89"/>
      <c r="F153" s="879"/>
    </row>
    <row r="154" spans="1:6" ht="63.75">
      <c r="A154" s="90"/>
      <c r="B154" s="33" t="s">
        <v>369</v>
      </c>
      <c r="C154" s="36" t="s">
        <v>36</v>
      </c>
      <c r="D154" s="89">
        <v>1</v>
      </c>
      <c r="E154" s="89"/>
      <c r="F154" s="911">
        <f>ROUND(D154*E154,2)</f>
        <v>0</v>
      </c>
    </row>
    <row r="155" spans="1:6">
      <c r="A155" s="90"/>
      <c r="B155" s="33"/>
      <c r="C155" s="36"/>
      <c r="D155" s="88"/>
      <c r="E155" s="89"/>
      <c r="F155" s="879"/>
    </row>
    <row r="156" spans="1:6">
      <c r="A156" s="90" t="s">
        <v>70</v>
      </c>
      <c r="B156" s="101" t="s">
        <v>376</v>
      </c>
      <c r="C156" s="36"/>
      <c r="D156" s="88"/>
      <c r="E156" s="89"/>
      <c r="F156" s="879"/>
    </row>
    <row r="157" spans="1:6" ht="63.75">
      <c r="A157" s="90"/>
      <c r="B157" s="33" t="s">
        <v>369</v>
      </c>
      <c r="C157" s="36" t="s">
        <v>36</v>
      </c>
      <c r="D157" s="89">
        <v>3</v>
      </c>
      <c r="E157" s="89"/>
      <c r="F157" s="911">
        <f>ROUND(D157*E157,2)</f>
        <v>0</v>
      </c>
    </row>
    <row r="158" spans="1:6">
      <c r="A158" s="90"/>
      <c r="B158" s="33"/>
      <c r="C158" s="36"/>
      <c r="D158" s="89"/>
      <c r="E158" s="89"/>
      <c r="F158" s="879"/>
    </row>
    <row r="159" spans="1:6">
      <c r="A159" s="90" t="s">
        <v>72</v>
      </c>
      <c r="B159" s="101" t="s">
        <v>377</v>
      </c>
      <c r="C159" s="36"/>
      <c r="D159" s="89"/>
      <c r="E159" s="89"/>
      <c r="F159" s="879"/>
    </row>
    <row r="160" spans="1:6" ht="63.75">
      <c r="A160" s="90"/>
      <c r="B160" s="33" t="s">
        <v>369</v>
      </c>
      <c r="C160" s="36" t="s">
        <v>36</v>
      </c>
      <c r="D160" s="89">
        <v>5</v>
      </c>
      <c r="E160" s="89"/>
      <c r="F160" s="911">
        <f>ROUND(D160*E160,2)</f>
        <v>0</v>
      </c>
    </row>
    <row r="161" spans="1:6">
      <c r="A161" s="90"/>
      <c r="B161" s="33"/>
      <c r="C161" s="36"/>
      <c r="D161" s="89"/>
      <c r="E161" s="89"/>
      <c r="F161" s="879"/>
    </row>
    <row r="162" spans="1:6">
      <c r="A162" s="90" t="s">
        <v>378</v>
      </c>
      <c r="B162" s="101" t="s">
        <v>379</v>
      </c>
      <c r="C162" s="36"/>
      <c r="D162" s="89"/>
      <c r="E162" s="89"/>
      <c r="F162" s="879"/>
    </row>
    <row r="163" spans="1:6" ht="63.75">
      <c r="A163" s="90"/>
      <c r="B163" s="33" t="s">
        <v>364</v>
      </c>
      <c r="C163" s="36" t="s">
        <v>36</v>
      </c>
      <c r="D163" s="89">
        <v>3</v>
      </c>
      <c r="E163" s="89"/>
      <c r="F163" s="911">
        <f>ROUND(D163*E163,2)</f>
        <v>0</v>
      </c>
    </row>
    <row r="164" spans="1:6">
      <c r="A164" s="90"/>
      <c r="B164" s="33"/>
      <c r="C164" s="36"/>
      <c r="D164" s="89"/>
      <c r="E164" s="89"/>
      <c r="F164" s="879"/>
    </row>
    <row r="165" spans="1:6">
      <c r="A165" s="90" t="s">
        <v>380</v>
      </c>
      <c r="B165" s="101" t="s">
        <v>381</v>
      </c>
      <c r="C165" s="36"/>
      <c r="D165" s="89"/>
      <c r="E165" s="89"/>
      <c r="F165" s="879"/>
    </row>
    <row r="166" spans="1:6" ht="63.75">
      <c r="A166" s="90"/>
      <c r="B166" s="33" t="s">
        <v>369</v>
      </c>
      <c r="C166" s="36" t="s">
        <v>36</v>
      </c>
      <c r="D166" s="89">
        <v>3</v>
      </c>
      <c r="E166" s="89"/>
      <c r="F166" s="911">
        <f>ROUND(D166*E166,2)</f>
        <v>0</v>
      </c>
    </row>
    <row r="167" spans="1:6">
      <c r="A167" s="90"/>
      <c r="B167" s="33"/>
      <c r="C167" s="36"/>
      <c r="D167" s="89"/>
      <c r="E167" s="89"/>
      <c r="F167" s="879"/>
    </row>
    <row r="168" spans="1:6">
      <c r="A168" s="32" t="s">
        <v>382</v>
      </c>
      <c r="B168" s="99" t="s">
        <v>383</v>
      </c>
      <c r="C168" s="36"/>
      <c r="D168" s="88"/>
      <c r="E168" s="89"/>
      <c r="F168" s="879"/>
    </row>
    <row r="169" spans="1:6">
      <c r="A169" s="90" t="s">
        <v>25</v>
      </c>
      <c r="B169" s="101" t="s">
        <v>377</v>
      </c>
      <c r="C169" s="36"/>
      <c r="D169" s="88"/>
      <c r="E169" s="89"/>
      <c r="F169" s="879"/>
    </row>
    <row r="170" spans="1:6" ht="38.25">
      <c r="A170" s="90"/>
      <c r="B170" s="33" t="s">
        <v>384</v>
      </c>
      <c r="C170" s="36" t="s">
        <v>36</v>
      </c>
      <c r="D170" s="93">
        <v>366</v>
      </c>
      <c r="E170" s="89"/>
      <c r="F170" s="911">
        <f>ROUND(D170*E170,2)</f>
        <v>0</v>
      </c>
    </row>
    <row r="171" spans="1:6">
      <c r="A171" s="36"/>
      <c r="B171" s="102"/>
      <c r="C171" s="36"/>
      <c r="D171" s="88"/>
      <c r="E171" s="89"/>
      <c r="F171" s="879"/>
    </row>
    <row r="172" spans="1:6">
      <c r="A172" s="32" t="s">
        <v>385</v>
      </c>
      <c r="B172" s="99" t="s">
        <v>386</v>
      </c>
      <c r="C172" s="36"/>
      <c r="D172" s="88"/>
      <c r="E172" s="89"/>
      <c r="F172" s="879"/>
    </row>
    <row r="173" spans="1:6">
      <c r="A173" s="36"/>
      <c r="B173" s="101"/>
      <c r="C173" s="36"/>
      <c r="D173" s="88"/>
      <c r="E173" s="89"/>
      <c r="F173" s="879"/>
    </row>
    <row r="174" spans="1:6">
      <c r="A174" s="90" t="s">
        <v>25</v>
      </c>
      <c r="B174" s="101" t="s">
        <v>387</v>
      </c>
      <c r="C174" s="36"/>
      <c r="D174" s="88"/>
      <c r="E174" s="89"/>
      <c r="F174" s="879"/>
    </row>
    <row r="175" spans="1:6" ht="38.25">
      <c r="A175" s="90"/>
      <c r="B175" s="33" t="s">
        <v>388</v>
      </c>
      <c r="C175" s="36" t="s">
        <v>36</v>
      </c>
      <c r="D175" s="89">
        <v>1139</v>
      </c>
      <c r="E175" s="89"/>
      <c r="F175" s="911">
        <f>ROUND(D175*E175,2)</f>
        <v>0</v>
      </c>
    </row>
    <row r="176" spans="1:6">
      <c r="A176" s="90"/>
      <c r="B176" s="33"/>
      <c r="C176" s="36"/>
      <c r="D176" s="89"/>
      <c r="E176" s="89"/>
      <c r="F176" s="879"/>
    </row>
    <row r="177" spans="1:6">
      <c r="A177" s="32" t="s">
        <v>389</v>
      </c>
      <c r="B177" s="99" t="s">
        <v>390</v>
      </c>
      <c r="C177" s="36"/>
      <c r="D177" s="88"/>
      <c r="E177" s="89"/>
      <c r="F177" s="879"/>
    </row>
    <row r="178" spans="1:6">
      <c r="A178" s="90"/>
      <c r="B178" s="33"/>
      <c r="C178" s="36"/>
      <c r="D178" s="88"/>
      <c r="E178" s="89"/>
      <c r="F178" s="879"/>
    </row>
    <row r="179" spans="1:6" ht="25.5">
      <c r="A179" s="90" t="s">
        <v>30</v>
      </c>
      <c r="B179" s="101" t="s">
        <v>391</v>
      </c>
      <c r="C179" s="36"/>
      <c r="D179" s="88"/>
      <c r="E179" s="89"/>
      <c r="F179" s="879"/>
    </row>
    <row r="180" spans="1:6" ht="38.25">
      <c r="A180" s="90"/>
      <c r="B180" s="33" t="s">
        <v>392</v>
      </c>
      <c r="C180" s="36" t="s">
        <v>36</v>
      </c>
      <c r="D180" s="89">
        <v>1687</v>
      </c>
      <c r="E180" s="89"/>
      <c r="F180" s="911">
        <f>ROUND(D180*E180,2)</f>
        <v>0</v>
      </c>
    </row>
    <row r="181" spans="1:6">
      <c r="A181" s="90"/>
      <c r="B181" s="103"/>
      <c r="C181" s="36"/>
      <c r="D181" s="89"/>
      <c r="E181" s="89"/>
      <c r="F181" s="879"/>
    </row>
    <row r="182" spans="1:6">
      <c r="A182" s="32" t="s">
        <v>393</v>
      </c>
      <c r="B182" s="99" t="s">
        <v>394</v>
      </c>
      <c r="C182" s="36"/>
      <c r="D182" s="88"/>
      <c r="E182" s="89"/>
      <c r="F182" s="879"/>
    </row>
    <row r="183" spans="1:6">
      <c r="A183" s="90" t="s">
        <v>25</v>
      </c>
      <c r="B183" s="101" t="s">
        <v>395</v>
      </c>
      <c r="C183" s="36"/>
      <c r="D183" s="88"/>
      <c r="E183" s="89"/>
      <c r="F183" s="879"/>
    </row>
    <row r="184" spans="1:6" ht="38.25">
      <c r="A184" s="90"/>
      <c r="B184" s="33" t="s">
        <v>396</v>
      </c>
      <c r="C184" s="36" t="s">
        <v>36</v>
      </c>
      <c r="D184" s="89">
        <v>99</v>
      </c>
      <c r="E184" s="89"/>
      <c r="F184" s="911">
        <f>ROUND(D184*E184,2)</f>
        <v>0</v>
      </c>
    </row>
    <row r="185" spans="1:6">
      <c r="A185" s="90"/>
      <c r="B185" s="101"/>
      <c r="C185" s="36"/>
      <c r="D185" s="88"/>
      <c r="E185" s="89"/>
      <c r="F185" s="879"/>
    </row>
    <row r="186" spans="1:6">
      <c r="A186" s="90" t="s">
        <v>30</v>
      </c>
      <c r="B186" s="101" t="s">
        <v>397</v>
      </c>
      <c r="C186" s="36"/>
      <c r="D186" s="88"/>
      <c r="E186" s="89"/>
      <c r="F186" s="879"/>
    </row>
    <row r="187" spans="1:6" ht="38.25">
      <c r="A187" s="90"/>
      <c r="B187" s="33" t="s">
        <v>398</v>
      </c>
      <c r="C187" s="36" t="s">
        <v>36</v>
      </c>
      <c r="D187" s="89">
        <v>39</v>
      </c>
      <c r="E187" s="89"/>
      <c r="F187" s="911">
        <f>ROUND(D187*E187,2)</f>
        <v>0</v>
      </c>
    </row>
    <row r="188" spans="1:6">
      <c r="A188" s="90"/>
      <c r="B188" s="101"/>
      <c r="C188" s="36"/>
      <c r="D188" s="88"/>
      <c r="E188" s="89"/>
      <c r="F188" s="879"/>
    </row>
    <row r="189" spans="1:6">
      <c r="A189" s="90" t="s">
        <v>35</v>
      </c>
      <c r="B189" s="101" t="s">
        <v>399</v>
      </c>
      <c r="C189" s="36"/>
      <c r="D189" s="88"/>
      <c r="E189" s="89"/>
      <c r="F189" s="879"/>
    </row>
    <row r="190" spans="1:6" ht="38.25">
      <c r="A190" s="90"/>
      <c r="B190" s="33" t="s">
        <v>396</v>
      </c>
      <c r="C190" s="36" t="s">
        <v>36</v>
      </c>
      <c r="D190" s="89">
        <v>39</v>
      </c>
      <c r="E190" s="89"/>
      <c r="F190" s="911">
        <f>ROUND(D190*E190,2)</f>
        <v>0</v>
      </c>
    </row>
    <row r="191" spans="1:6">
      <c r="A191" s="90"/>
      <c r="B191" s="101"/>
      <c r="C191" s="36"/>
      <c r="D191" s="88"/>
      <c r="E191" s="89"/>
      <c r="F191" s="879"/>
    </row>
    <row r="192" spans="1:6">
      <c r="A192" s="90" t="s">
        <v>48</v>
      </c>
      <c r="B192" s="101" t="s">
        <v>400</v>
      </c>
      <c r="C192" s="36"/>
      <c r="D192" s="88"/>
      <c r="E192" s="89"/>
      <c r="F192" s="879"/>
    </row>
    <row r="193" spans="1:6" ht="38.25">
      <c r="A193" s="36"/>
      <c r="B193" s="33" t="s">
        <v>396</v>
      </c>
      <c r="C193" s="36" t="s">
        <v>36</v>
      </c>
      <c r="D193" s="89">
        <v>38</v>
      </c>
      <c r="E193" s="89"/>
      <c r="F193" s="911">
        <f>ROUND(D193*E193,2)</f>
        <v>0</v>
      </c>
    </row>
    <row r="194" spans="1:6">
      <c r="A194" s="90"/>
      <c r="B194" s="101"/>
      <c r="C194" s="36"/>
      <c r="D194" s="89"/>
      <c r="E194" s="89"/>
      <c r="F194" s="879"/>
    </row>
    <row r="195" spans="1:6">
      <c r="A195" s="90" t="s">
        <v>50</v>
      </c>
      <c r="B195" s="101" t="s">
        <v>401</v>
      </c>
      <c r="C195" s="36"/>
      <c r="D195" s="89"/>
      <c r="E195" s="89"/>
      <c r="F195" s="879"/>
    </row>
    <row r="196" spans="1:6" ht="38.25">
      <c r="A196" s="90"/>
      <c r="B196" s="33" t="s">
        <v>402</v>
      </c>
      <c r="C196" s="36" t="s">
        <v>36</v>
      </c>
      <c r="D196" s="89">
        <v>39</v>
      </c>
      <c r="E196" s="89"/>
      <c r="F196" s="911">
        <f>ROUND(D196*E196,2)</f>
        <v>0</v>
      </c>
    </row>
    <row r="197" spans="1:6">
      <c r="A197" s="90"/>
      <c r="B197" s="101"/>
      <c r="C197" s="36"/>
      <c r="D197" s="88"/>
      <c r="E197" s="89"/>
      <c r="F197" s="879"/>
    </row>
    <row r="198" spans="1:6">
      <c r="A198" s="90" t="s">
        <v>53</v>
      </c>
      <c r="B198" s="101" t="s">
        <v>403</v>
      </c>
      <c r="C198" s="36"/>
      <c r="D198" s="88"/>
      <c r="E198" s="89"/>
      <c r="F198" s="879"/>
    </row>
    <row r="199" spans="1:6" ht="38.25">
      <c r="A199" s="90"/>
      <c r="B199" s="33" t="s">
        <v>396</v>
      </c>
      <c r="C199" s="36" t="s">
        <v>36</v>
      </c>
      <c r="D199" s="89">
        <v>38</v>
      </c>
      <c r="E199" s="89"/>
      <c r="F199" s="911">
        <f>ROUND(D199*E199,2)</f>
        <v>0</v>
      </c>
    </row>
    <row r="200" spans="1:6">
      <c r="A200" s="90"/>
      <c r="B200" s="101"/>
      <c r="C200" s="36"/>
      <c r="D200" s="88"/>
      <c r="E200" s="89"/>
      <c r="F200" s="879"/>
    </row>
    <row r="201" spans="1:6">
      <c r="A201" s="90" t="s">
        <v>62</v>
      </c>
      <c r="B201" s="101" t="s">
        <v>404</v>
      </c>
      <c r="C201" s="36"/>
      <c r="D201" s="88"/>
      <c r="E201" s="89"/>
      <c r="F201" s="879"/>
    </row>
    <row r="202" spans="1:6" ht="38.25">
      <c r="A202" s="90"/>
      <c r="B202" s="33" t="s">
        <v>405</v>
      </c>
      <c r="C202" s="36" t="s">
        <v>36</v>
      </c>
      <c r="D202" s="89">
        <v>98</v>
      </c>
      <c r="E202" s="89"/>
      <c r="F202" s="911">
        <f>ROUND(D202*E202,2)</f>
        <v>0</v>
      </c>
    </row>
    <row r="203" spans="1:6">
      <c r="A203" s="90"/>
      <c r="B203" s="101"/>
      <c r="C203" s="36"/>
      <c r="D203" s="88"/>
      <c r="E203" s="89"/>
      <c r="F203" s="879"/>
    </row>
    <row r="204" spans="1:6">
      <c r="A204" s="90" t="s">
        <v>63</v>
      </c>
      <c r="B204" s="101" t="s">
        <v>406</v>
      </c>
      <c r="C204" s="36"/>
      <c r="D204" s="88"/>
      <c r="E204" s="89"/>
      <c r="F204" s="879"/>
    </row>
    <row r="205" spans="1:6" ht="38.25">
      <c r="A205" s="90"/>
      <c r="B205" s="33" t="s">
        <v>405</v>
      </c>
      <c r="C205" s="36" t="s">
        <v>36</v>
      </c>
      <c r="D205" s="89">
        <v>26</v>
      </c>
      <c r="E205" s="89"/>
      <c r="F205" s="911">
        <f>ROUND(D205*E205,2)</f>
        <v>0</v>
      </c>
    </row>
    <row r="206" spans="1:6">
      <c r="A206" s="90"/>
      <c r="B206" s="101"/>
      <c r="C206" s="36"/>
      <c r="D206" s="88"/>
      <c r="E206" s="89"/>
      <c r="F206" s="879"/>
    </row>
    <row r="207" spans="1:6">
      <c r="A207" s="90" t="s">
        <v>68</v>
      </c>
      <c r="B207" s="101" t="s">
        <v>407</v>
      </c>
      <c r="C207" s="36"/>
      <c r="D207" s="88"/>
      <c r="E207" s="89"/>
      <c r="F207" s="879"/>
    </row>
    <row r="208" spans="1:6" ht="38.25">
      <c r="A208" s="90"/>
      <c r="B208" s="33" t="s">
        <v>405</v>
      </c>
      <c r="C208" s="36" t="s">
        <v>36</v>
      </c>
      <c r="D208" s="89">
        <v>26</v>
      </c>
      <c r="E208" s="89"/>
      <c r="F208" s="911">
        <f>ROUND(D208*E208,2)</f>
        <v>0</v>
      </c>
    </row>
    <row r="209" spans="1:6">
      <c r="A209" s="90"/>
      <c r="B209" s="101"/>
      <c r="C209" s="36"/>
      <c r="D209" s="88"/>
      <c r="E209" s="89"/>
      <c r="F209" s="879"/>
    </row>
    <row r="210" spans="1:6">
      <c r="A210" s="90" t="s">
        <v>70</v>
      </c>
      <c r="B210" s="101" t="s">
        <v>408</v>
      </c>
      <c r="C210" s="36"/>
      <c r="D210" s="88"/>
      <c r="E210" s="89"/>
      <c r="F210" s="879"/>
    </row>
    <row r="211" spans="1:6" ht="38.25">
      <c r="A211" s="90"/>
      <c r="B211" s="33" t="s">
        <v>396</v>
      </c>
      <c r="C211" s="36" t="s">
        <v>36</v>
      </c>
      <c r="D211" s="89">
        <v>25</v>
      </c>
      <c r="E211" s="89"/>
      <c r="F211" s="911">
        <f>ROUND(D211*E211,2)</f>
        <v>0</v>
      </c>
    </row>
    <row r="212" spans="1:6">
      <c r="A212" s="90"/>
      <c r="B212" s="101"/>
      <c r="C212" s="36"/>
      <c r="D212" s="88"/>
      <c r="E212" s="89"/>
      <c r="F212" s="879"/>
    </row>
    <row r="213" spans="1:6">
      <c r="A213" s="90" t="s">
        <v>72</v>
      </c>
      <c r="B213" s="101" t="s">
        <v>409</v>
      </c>
      <c r="C213" s="36"/>
      <c r="D213" s="88"/>
      <c r="E213" s="89"/>
      <c r="F213" s="879"/>
    </row>
    <row r="214" spans="1:6" ht="38.25">
      <c r="A214" s="90"/>
      <c r="B214" s="33" t="s">
        <v>396</v>
      </c>
      <c r="C214" s="36" t="s">
        <v>36</v>
      </c>
      <c r="D214" s="89">
        <v>25</v>
      </c>
      <c r="E214" s="89"/>
      <c r="F214" s="911">
        <f>ROUND(D214*E214,2)</f>
        <v>0</v>
      </c>
    </row>
    <row r="215" spans="1:6">
      <c r="A215" s="90"/>
      <c r="B215" s="101"/>
      <c r="C215" s="36"/>
      <c r="D215" s="88"/>
      <c r="E215" s="89"/>
      <c r="F215" s="879"/>
    </row>
    <row r="216" spans="1:6">
      <c r="A216" s="90" t="s">
        <v>378</v>
      </c>
      <c r="B216" s="101" t="s">
        <v>410</v>
      </c>
      <c r="C216" s="36"/>
      <c r="D216" s="88"/>
      <c r="E216" s="89"/>
      <c r="F216" s="879"/>
    </row>
    <row r="217" spans="1:6" ht="38.25">
      <c r="A217" s="90"/>
      <c r="B217" s="33" t="s">
        <v>405</v>
      </c>
      <c r="C217" s="36" t="s">
        <v>36</v>
      </c>
      <c r="D217" s="89">
        <v>26</v>
      </c>
      <c r="E217" s="89"/>
      <c r="F217" s="911">
        <f>ROUND(D217*E217,2)</f>
        <v>0</v>
      </c>
    </row>
    <row r="218" spans="1:6">
      <c r="A218" s="90"/>
      <c r="B218" s="101"/>
      <c r="C218" s="36"/>
      <c r="D218" s="88"/>
      <c r="E218" s="89"/>
      <c r="F218" s="879"/>
    </row>
    <row r="219" spans="1:6">
      <c r="A219" s="90" t="s">
        <v>380</v>
      </c>
      <c r="B219" s="101" t="s">
        <v>411</v>
      </c>
      <c r="C219" s="36"/>
      <c r="D219" s="88"/>
      <c r="E219" s="89"/>
      <c r="F219" s="879"/>
    </row>
    <row r="220" spans="1:6" ht="38.25">
      <c r="A220" s="90"/>
      <c r="B220" s="33" t="s">
        <v>396</v>
      </c>
      <c r="C220" s="36" t="s">
        <v>36</v>
      </c>
      <c r="D220" s="89">
        <v>63</v>
      </c>
      <c r="E220" s="89"/>
      <c r="F220" s="911">
        <f>ROUND(D220*E220,2)</f>
        <v>0</v>
      </c>
    </row>
    <row r="221" spans="1:6">
      <c r="A221" s="90"/>
      <c r="B221" s="101"/>
      <c r="C221" s="36"/>
      <c r="D221" s="88"/>
      <c r="E221" s="89"/>
      <c r="F221" s="879"/>
    </row>
    <row r="222" spans="1:6">
      <c r="A222" s="90" t="s">
        <v>412</v>
      </c>
      <c r="B222" s="101" t="s">
        <v>413</v>
      </c>
      <c r="C222" s="36"/>
      <c r="D222" s="88"/>
      <c r="E222" s="89"/>
      <c r="F222" s="879"/>
    </row>
    <row r="223" spans="1:6" ht="38.25">
      <c r="A223" s="90"/>
      <c r="B223" s="33" t="s">
        <v>396</v>
      </c>
      <c r="C223" s="36" t="s">
        <v>36</v>
      </c>
      <c r="D223" s="89">
        <v>64</v>
      </c>
      <c r="E223" s="89"/>
      <c r="F223" s="911">
        <f>ROUND(D223*E223,2)</f>
        <v>0</v>
      </c>
    </row>
    <row r="224" spans="1:6">
      <c r="A224" s="90"/>
      <c r="B224" s="101"/>
      <c r="C224" s="36"/>
      <c r="D224" s="88"/>
      <c r="E224" s="89"/>
      <c r="F224" s="879"/>
    </row>
    <row r="225" spans="1:6">
      <c r="A225" s="90" t="s">
        <v>414</v>
      </c>
      <c r="B225" s="101" t="s">
        <v>415</v>
      </c>
      <c r="C225" s="36"/>
      <c r="D225" s="88"/>
      <c r="E225" s="89"/>
      <c r="F225" s="879"/>
    </row>
    <row r="226" spans="1:6" ht="38.25">
      <c r="A226" s="90"/>
      <c r="B226" s="33" t="s">
        <v>396</v>
      </c>
      <c r="C226" s="36" t="s">
        <v>36</v>
      </c>
      <c r="D226" s="89">
        <v>63</v>
      </c>
      <c r="E226" s="89"/>
      <c r="F226" s="911">
        <f>ROUND(D226*E226,2)</f>
        <v>0</v>
      </c>
    </row>
    <row r="227" spans="1:6">
      <c r="A227" s="90"/>
      <c r="B227" s="101"/>
      <c r="C227" s="36"/>
      <c r="D227" s="88"/>
      <c r="E227" s="89"/>
      <c r="F227" s="879"/>
    </row>
    <row r="228" spans="1:6">
      <c r="A228" s="90" t="s">
        <v>416</v>
      </c>
      <c r="B228" s="101" t="s">
        <v>417</v>
      </c>
      <c r="C228" s="36"/>
      <c r="D228" s="88"/>
      <c r="E228" s="89"/>
      <c r="F228" s="879"/>
    </row>
    <row r="229" spans="1:6" ht="38.25">
      <c r="A229" s="90"/>
      <c r="B229" s="33" t="s">
        <v>396</v>
      </c>
      <c r="C229" s="36" t="s">
        <v>36</v>
      </c>
      <c r="D229" s="89">
        <v>63</v>
      </c>
      <c r="E229" s="89"/>
      <c r="F229" s="911">
        <f>ROUND(D229*E229,2)</f>
        <v>0</v>
      </c>
    </row>
    <row r="230" spans="1:6">
      <c r="A230" s="90"/>
      <c r="B230" s="101"/>
      <c r="C230" s="36"/>
      <c r="D230" s="88"/>
      <c r="E230" s="89"/>
      <c r="F230" s="879"/>
    </row>
    <row r="231" spans="1:6">
      <c r="A231" s="90" t="s">
        <v>418</v>
      </c>
      <c r="B231" s="101" t="s">
        <v>419</v>
      </c>
      <c r="C231" s="36"/>
      <c r="D231" s="88"/>
      <c r="E231" s="89"/>
      <c r="F231" s="879"/>
    </row>
    <row r="232" spans="1:6" ht="38.25">
      <c r="A232" s="90"/>
      <c r="B232" s="33" t="s">
        <v>405</v>
      </c>
      <c r="C232" s="36" t="s">
        <v>36</v>
      </c>
      <c r="D232" s="89">
        <v>63</v>
      </c>
      <c r="E232" s="89"/>
      <c r="F232" s="911">
        <f>ROUND(D232*E232,2)</f>
        <v>0</v>
      </c>
    </row>
    <row r="233" spans="1:6">
      <c r="A233" s="90"/>
      <c r="B233" s="33"/>
      <c r="C233" s="36"/>
      <c r="D233" s="89"/>
      <c r="E233" s="89"/>
      <c r="F233" s="879"/>
    </row>
    <row r="234" spans="1:6" ht="25.5">
      <c r="A234" s="32" t="s">
        <v>420</v>
      </c>
      <c r="B234" s="34" t="s">
        <v>421</v>
      </c>
      <c r="C234" s="36"/>
      <c r="D234" s="89"/>
      <c r="E234" s="89"/>
      <c r="F234" s="879"/>
    </row>
    <row r="235" spans="1:6" ht="38.25">
      <c r="A235" s="36"/>
      <c r="B235" s="33" t="s">
        <v>422</v>
      </c>
      <c r="C235" s="36"/>
      <c r="D235" s="89"/>
      <c r="E235" s="89"/>
      <c r="F235" s="879"/>
    </row>
    <row r="236" spans="1:6">
      <c r="A236" s="90" t="s">
        <v>25</v>
      </c>
      <c r="B236" s="101" t="s">
        <v>423</v>
      </c>
      <c r="C236" s="36" t="s">
        <v>36</v>
      </c>
      <c r="D236" s="89">
        <v>11</v>
      </c>
      <c r="E236" s="89"/>
      <c r="F236" s="911">
        <f t="shared" ref="F236:F240" si="15">ROUND(D236*E236,2)</f>
        <v>0</v>
      </c>
    </row>
    <row r="237" spans="1:6">
      <c r="A237" s="90" t="s">
        <v>30</v>
      </c>
      <c r="B237" s="101" t="s">
        <v>424</v>
      </c>
      <c r="C237" s="36" t="s">
        <v>36</v>
      </c>
      <c r="D237" s="89">
        <v>29</v>
      </c>
      <c r="E237" s="89"/>
      <c r="F237" s="911">
        <f t="shared" si="15"/>
        <v>0</v>
      </c>
    </row>
    <row r="238" spans="1:6">
      <c r="A238" s="90" t="s">
        <v>35</v>
      </c>
      <c r="B238" s="101" t="s">
        <v>425</v>
      </c>
      <c r="C238" s="36" t="s">
        <v>36</v>
      </c>
      <c r="D238" s="89">
        <v>21</v>
      </c>
      <c r="E238" s="89"/>
      <c r="F238" s="911">
        <f t="shared" si="15"/>
        <v>0</v>
      </c>
    </row>
    <row r="239" spans="1:6">
      <c r="A239" s="90" t="s">
        <v>48</v>
      </c>
      <c r="B239" s="101" t="s">
        <v>426</v>
      </c>
      <c r="C239" s="36" t="s">
        <v>36</v>
      </c>
      <c r="D239" s="89">
        <v>24</v>
      </c>
      <c r="E239" s="89"/>
      <c r="F239" s="911">
        <f t="shared" si="15"/>
        <v>0</v>
      </c>
    </row>
    <row r="240" spans="1:6">
      <c r="A240" s="90" t="s">
        <v>50</v>
      </c>
      <c r="B240" s="101" t="s">
        <v>427</v>
      </c>
      <c r="C240" s="36" t="s">
        <v>36</v>
      </c>
      <c r="D240" s="89">
        <v>15</v>
      </c>
      <c r="E240" s="89"/>
      <c r="F240" s="911">
        <f t="shared" si="15"/>
        <v>0</v>
      </c>
    </row>
    <row r="241" spans="1:6">
      <c r="A241" s="36"/>
      <c r="B241" s="33" t="s">
        <v>428</v>
      </c>
      <c r="C241" s="36"/>
      <c r="D241" s="89"/>
      <c r="E241" s="89"/>
      <c r="F241" s="879"/>
    </row>
    <row r="242" spans="1:6">
      <c r="A242" s="90" t="s">
        <v>25</v>
      </c>
      <c r="B242" s="101" t="s">
        <v>429</v>
      </c>
      <c r="C242" s="36" t="s">
        <v>36</v>
      </c>
      <c r="D242" s="89">
        <v>44</v>
      </c>
      <c r="E242" s="89"/>
      <c r="F242" s="911">
        <f t="shared" ref="F242:F251" si="16">ROUND(D242*E242,2)</f>
        <v>0</v>
      </c>
    </row>
    <row r="243" spans="1:6">
      <c r="A243" s="90" t="s">
        <v>30</v>
      </c>
      <c r="B243" s="101" t="s">
        <v>430</v>
      </c>
      <c r="C243" s="36" t="s">
        <v>36</v>
      </c>
      <c r="D243" s="89">
        <v>30</v>
      </c>
      <c r="E243" s="89"/>
      <c r="F243" s="911">
        <f t="shared" si="16"/>
        <v>0</v>
      </c>
    </row>
    <row r="244" spans="1:6">
      <c r="A244" s="90" t="s">
        <v>35</v>
      </c>
      <c r="B244" s="101" t="s">
        <v>431</v>
      </c>
      <c r="C244" s="36" t="s">
        <v>36</v>
      </c>
      <c r="D244" s="89">
        <v>30</v>
      </c>
      <c r="E244" s="89"/>
      <c r="F244" s="911">
        <f t="shared" si="16"/>
        <v>0</v>
      </c>
    </row>
    <row r="245" spans="1:6">
      <c r="A245" s="90" t="s">
        <v>48</v>
      </c>
      <c r="B245" s="101" t="s">
        <v>432</v>
      </c>
      <c r="C245" s="36" t="s">
        <v>36</v>
      </c>
      <c r="D245" s="89">
        <v>30</v>
      </c>
      <c r="E245" s="89"/>
      <c r="F245" s="911">
        <f t="shared" si="16"/>
        <v>0</v>
      </c>
    </row>
    <row r="246" spans="1:6">
      <c r="A246" s="90" t="s">
        <v>50</v>
      </c>
      <c r="B246" s="101" t="s">
        <v>433</v>
      </c>
      <c r="C246" s="36" t="s">
        <v>36</v>
      </c>
      <c r="D246" s="89">
        <v>30</v>
      </c>
      <c r="E246" s="89"/>
      <c r="F246" s="911">
        <f t="shared" si="16"/>
        <v>0</v>
      </c>
    </row>
    <row r="247" spans="1:6">
      <c r="A247" s="90" t="s">
        <v>53</v>
      </c>
      <c r="B247" s="101" t="s">
        <v>434</v>
      </c>
      <c r="C247" s="36" t="s">
        <v>36</v>
      </c>
      <c r="D247" s="89">
        <v>30</v>
      </c>
      <c r="E247" s="89"/>
      <c r="F247" s="911">
        <f t="shared" si="16"/>
        <v>0</v>
      </c>
    </row>
    <row r="248" spans="1:6">
      <c r="A248" s="90" t="s">
        <v>62</v>
      </c>
      <c r="B248" s="101" t="s">
        <v>435</v>
      </c>
      <c r="C248" s="36" t="s">
        <v>36</v>
      </c>
      <c r="D248" s="89">
        <v>5</v>
      </c>
      <c r="E248" s="89"/>
      <c r="F248" s="911">
        <f t="shared" si="16"/>
        <v>0</v>
      </c>
    </row>
    <row r="249" spans="1:6">
      <c r="A249" s="90" t="s">
        <v>63</v>
      </c>
      <c r="B249" s="101" t="s">
        <v>436</v>
      </c>
      <c r="C249" s="36" t="s">
        <v>36</v>
      </c>
      <c r="D249" s="89">
        <v>5</v>
      </c>
      <c r="E249" s="89"/>
      <c r="F249" s="911">
        <f t="shared" si="16"/>
        <v>0</v>
      </c>
    </row>
    <row r="250" spans="1:6">
      <c r="A250" s="90" t="s">
        <v>68</v>
      </c>
      <c r="B250" s="101" t="s">
        <v>437</v>
      </c>
      <c r="C250" s="36" t="s">
        <v>36</v>
      </c>
      <c r="D250" s="89">
        <v>5</v>
      </c>
      <c r="E250" s="89"/>
      <c r="F250" s="911">
        <f t="shared" si="16"/>
        <v>0</v>
      </c>
    </row>
    <row r="251" spans="1:6">
      <c r="A251" s="90" t="s">
        <v>70</v>
      </c>
      <c r="B251" s="101" t="s">
        <v>438</v>
      </c>
      <c r="C251" s="36" t="s">
        <v>36</v>
      </c>
      <c r="D251" s="89">
        <v>25</v>
      </c>
      <c r="E251" s="89"/>
      <c r="F251" s="911">
        <f t="shared" si="16"/>
        <v>0</v>
      </c>
    </row>
    <row r="252" spans="1:6">
      <c r="A252" s="36"/>
      <c r="B252" s="104"/>
      <c r="C252" s="36"/>
      <c r="D252" s="89"/>
      <c r="E252" s="89"/>
      <c r="F252" s="879"/>
    </row>
    <row r="253" spans="1:6" ht="25.5">
      <c r="A253" s="94" t="s">
        <v>128</v>
      </c>
      <c r="B253" s="60" t="s">
        <v>449</v>
      </c>
      <c r="C253" s="128"/>
      <c r="D253" s="96"/>
      <c r="E253" s="96"/>
      <c r="F253" s="909">
        <f>SUM(F120:F252)</f>
        <v>0</v>
      </c>
    </row>
    <row r="254" spans="1:6">
      <c r="A254" s="36"/>
      <c r="B254" s="101"/>
      <c r="C254" s="36"/>
      <c r="D254" s="88"/>
      <c r="E254" s="89"/>
      <c r="F254" s="889"/>
    </row>
    <row r="255" spans="1:6">
      <c r="A255" s="94" t="s">
        <v>140</v>
      </c>
      <c r="B255" s="60" t="s">
        <v>439</v>
      </c>
      <c r="C255" s="61"/>
      <c r="D255" s="62"/>
      <c r="E255" s="96"/>
      <c r="F255" s="878"/>
    </row>
    <row r="256" spans="1:6">
      <c r="A256" s="87"/>
      <c r="B256" s="34"/>
      <c r="C256" s="58"/>
      <c r="D256" s="59"/>
      <c r="E256" s="89"/>
      <c r="F256" s="879"/>
    </row>
    <row r="257" spans="1:6" ht="178.5">
      <c r="A257" s="36"/>
      <c r="B257" s="33" t="s">
        <v>440</v>
      </c>
      <c r="C257" s="36" t="s">
        <v>307</v>
      </c>
      <c r="D257" s="89">
        <v>708</v>
      </c>
      <c r="E257" s="89"/>
      <c r="F257" s="911">
        <f>ROUND(D257*E257,2)</f>
        <v>0</v>
      </c>
    </row>
    <row r="258" spans="1:6" ht="25.5">
      <c r="A258" s="36"/>
      <c r="B258" s="33" t="s">
        <v>441</v>
      </c>
      <c r="C258" s="36"/>
      <c r="D258" s="88"/>
      <c r="E258" s="89"/>
      <c r="F258" s="879"/>
    </row>
    <row r="259" spans="1:6">
      <c r="A259" s="36"/>
      <c r="B259" s="33"/>
      <c r="C259" s="36"/>
      <c r="D259" s="88"/>
      <c r="E259" s="89"/>
      <c r="F259" s="879"/>
    </row>
    <row r="260" spans="1:6">
      <c r="A260" s="94" t="s">
        <v>140</v>
      </c>
      <c r="B260" s="60" t="s">
        <v>450</v>
      </c>
      <c r="C260" s="61"/>
      <c r="D260" s="62"/>
      <c r="E260" s="96"/>
      <c r="F260" s="909">
        <f>SUM(F256:F259)</f>
        <v>0</v>
      </c>
    </row>
    <row r="261" spans="1:6">
      <c r="A261" s="87"/>
      <c r="B261" s="34"/>
      <c r="C261" s="58"/>
      <c r="D261" s="59"/>
      <c r="E261" s="89"/>
      <c r="F261" s="889"/>
    </row>
    <row r="262" spans="1:6">
      <c r="A262" s="94" t="s">
        <v>25</v>
      </c>
      <c r="B262" s="60" t="s">
        <v>712</v>
      </c>
      <c r="C262" s="61"/>
      <c r="D262" s="62"/>
      <c r="E262" s="96"/>
      <c r="F262" s="909">
        <f>F55+F83+F98+F116+F253+F260</f>
        <v>0</v>
      </c>
    </row>
    <row r="263" spans="1:6">
      <c r="F263" s="877"/>
    </row>
    <row r="264" spans="1:6">
      <c r="A264" s="116" t="s">
        <v>30</v>
      </c>
      <c r="B264" s="98" t="s">
        <v>451</v>
      </c>
      <c r="C264" s="117"/>
      <c r="D264" s="614"/>
      <c r="E264" s="614"/>
      <c r="F264" s="901"/>
    </row>
    <row r="265" spans="1:6">
      <c r="F265" s="877"/>
    </row>
    <row r="266" spans="1:6">
      <c r="B266" s="34" t="s">
        <v>452</v>
      </c>
      <c r="F266" s="877"/>
    </row>
    <row r="267" spans="1:6" ht="293.25">
      <c r="B267" s="33" t="s">
        <v>453</v>
      </c>
      <c r="F267" s="877"/>
    </row>
    <row r="268" spans="1:6" ht="102">
      <c r="B268" s="33" t="s">
        <v>454</v>
      </c>
      <c r="F268" s="877"/>
    </row>
    <row r="269" spans="1:6" ht="25.5">
      <c r="B269" s="33" t="s">
        <v>455</v>
      </c>
      <c r="F269" s="877"/>
    </row>
    <row r="270" spans="1:6" ht="76.5">
      <c r="B270" s="33" t="s">
        <v>456</v>
      </c>
      <c r="F270" s="877"/>
    </row>
    <row r="271" spans="1:6" ht="38.25">
      <c r="B271" s="33" t="s">
        <v>457</v>
      </c>
      <c r="F271" s="877"/>
    </row>
    <row r="272" spans="1:6" ht="38.25">
      <c r="B272" s="33" t="s">
        <v>458</v>
      </c>
      <c r="F272" s="877"/>
    </row>
    <row r="273" spans="2:6">
      <c r="B273" s="34" t="s">
        <v>459</v>
      </c>
      <c r="F273" s="877"/>
    </row>
    <row r="274" spans="2:6" ht="216.75">
      <c r="B274" s="33" t="s">
        <v>460</v>
      </c>
      <c r="F274" s="877"/>
    </row>
    <row r="275" spans="2:6">
      <c r="B275" s="34" t="s">
        <v>461</v>
      </c>
      <c r="F275" s="877"/>
    </row>
    <row r="276" spans="2:6" ht="102">
      <c r="B276" s="33" t="s">
        <v>462</v>
      </c>
      <c r="F276" s="877"/>
    </row>
    <row r="277" spans="2:6">
      <c r="B277" s="34" t="s">
        <v>463</v>
      </c>
      <c r="F277" s="877"/>
    </row>
    <row r="278" spans="2:6" ht="51">
      <c r="B278" s="33" t="s">
        <v>464</v>
      </c>
      <c r="F278" s="877"/>
    </row>
    <row r="279" spans="2:6" ht="25.5">
      <c r="B279" s="34" t="s">
        <v>465</v>
      </c>
      <c r="F279" s="877"/>
    </row>
    <row r="280" spans="2:6" ht="140.25">
      <c r="B280" s="33" t="s">
        <v>466</v>
      </c>
      <c r="F280" s="877"/>
    </row>
    <row r="281" spans="2:6">
      <c r="B281" s="34" t="s">
        <v>467</v>
      </c>
      <c r="F281" s="877"/>
    </row>
    <row r="282" spans="2:6" ht="38.25">
      <c r="B282" s="33" t="s">
        <v>468</v>
      </c>
      <c r="F282" s="877"/>
    </row>
    <row r="283" spans="2:6">
      <c r="B283" s="34" t="s">
        <v>16</v>
      </c>
      <c r="F283" s="877"/>
    </row>
    <row r="284" spans="2:6" ht="127.5">
      <c r="B284" s="33" t="s">
        <v>469</v>
      </c>
      <c r="F284" s="877"/>
    </row>
    <row r="285" spans="2:6" ht="127.5">
      <c r="B285" s="33" t="s">
        <v>470</v>
      </c>
      <c r="F285" s="877"/>
    </row>
    <row r="286" spans="2:6" ht="127.5">
      <c r="B286" s="33" t="s">
        <v>470</v>
      </c>
      <c r="F286" s="877"/>
    </row>
    <row r="287" spans="2:6" ht="38.25">
      <c r="B287" s="33" t="s">
        <v>471</v>
      </c>
      <c r="F287" s="877"/>
    </row>
    <row r="288" spans="2:6" ht="102">
      <c r="B288" s="33" t="s">
        <v>472</v>
      </c>
      <c r="F288" s="877"/>
    </row>
    <row r="289" spans="2:6">
      <c r="B289" s="34" t="s">
        <v>473</v>
      </c>
      <c r="F289" s="877"/>
    </row>
    <row r="290" spans="2:6" ht="280.5">
      <c r="B290" s="33" t="s">
        <v>474</v>
      </c>
      <c r="F290" s="877"/>
    </row>
    <row r="291" spans="2:6">
      <c r="B291" s="34" t="s">
        <v>475</v>
      </c>
      <c r="F291" s="877"/>
    </row>
    <row r="292" spans="2:6" ht="76.5">
      <c r="B292" s="33" t="s">
        <v>476</v>
      </c>
      <c r="F292" s="877"/>
    </row>
    <row r="293" spans="2:6">
      <c r="B293" s="34" t="s">
        <v>477</v>
      </c>
      <c r="F293" s="877"/>
    </row>
    <row r="294" spans="2:6" ht="102">
      <c r="B294" s="33" t="s">
        <v>478</v>
      </c>
      <c r="F294" s="877"/>
    </row>
    <row r="295" spans="2:6">
      <c r="B295" s="34" t="s">
        <v>479</v>
      </c>
      <c r="F295" s="877"/>
    </row>
    <row r="296" spans="2:6" ht="242.25">
      <c r="B296" s="33" t="s">
        <v>480</v>
      </c>
      <c r="F296" s="877"/>
    </row>
    <row r="297" spans="2:6">
      <c r="B297" s="34" t="s">
        <v>481</v>
      </c>
      <c r="F297" s="877"/>
    </row>
    <row r="298" spans="2:6" ht="127.5">
      <c r="B298" s="33" t="s">
        <v>483</v>
      </c>
      <c r="F298" s="877"/>
    </row>
    <row r="299" spans="2:6" ht="165.75">
      <c r="B299" s="33" t="s">
        <v>484</v>
      </c>
      <c r="F299" s="877"/>
    </row>
    <row r="300" spans="2:6" ht="127.5">
      <c r="B300" s="33" t="s">
        <v>485</v>
      </c>
      <c r="F300" s="877"/>
    </row>
    <row r="301" spans="2:6" ht="229.5">
      <c r="B301" s="33" t="s">
        <v>486</v>
      </c>
      <c r="F301" s="877"/>
    </row>
    <row r="302" spans="2:6" ht="153">
      <c r="B302" s="33" t="s">
        <v>491</v>
      </c>
      <c r="F302" s="877"/>
    </row>
    <row r="303" spans="2:6" ht="114.75">
      <c r="B303" s="33" t="s">
        <v>492</v>
      </c>
      <c r="F303" s="877"/>
    </row>
    <row r="304" spans="2:6" ht="76.5">
      <c r="B304" s="33" t="s">
        <v>489</v>
      </c>
      <c r="F304" s="877"/>
    </row>
    <row r="305" spans="1:6" ht="165.75">
      <c r="B305" s="33" t="s">
        <v>490</v>
      </c>
      <c r="F305" s="877"/>
    </row>
    <row r="306" spans="1:6" ht="140.25">
      <c r="B306" s="33" t="s">
        <v>487</v>
      </c>
      <c r="F306" s="877"/>
    </row>
    <row r="307" spans="1:6" ht="102">
      <c r="B307" s="33" t="s">
        <v>488</v>
      </c>
      <c r="F307" s="877"/>
    </row>
    <row r="308" spans="1:6" ht="114.75">
      <c r="B308" s="33" t="s">
        <v>482</v>
      </c>
      <c r="F308" s="877"/>
    </row>
    <row r="309" spans="1:6">
      <c r="F309" s="877"/>
    </row>
    <row r="310" spans="1:6">
      <c r="A310" s="124" t="s">
        <v>23</v>
      </c>
      <c r="B310" s="85" t="s">
        <v>493</v>
      </c>
      <c r="C310" s="117"/>
      <c r="D310" s="614"/>
      <c r="E310" s="614"/>
      <c r="F310" s="901"/>
    </row>
    <row r="311" spans="1:6">
      <c r="A311" s="112"/>
      <c r="B311" s="127"/>
      <c r="F311" s="877"/>
    </row>
    <row r="312" spans="1:6">
      <c r="B312" s="127" t="s">
        <v>494</v>
      </c>
      <c r="F312" s="877"/>
    </row>
    <row r="313" spans="1:6" ht="229.5">
      <c r="B313" s="33" t="s">
        <v>495</v>
      </c>
      <c r="C313" s="84"/>
      <c r="D313" s="133"/>
      <c r="E313" s="133"/>
      <c r="F313" s="877"/>
    </row>
    <row r="314" spans="1:6">
      <c r="B314" s="83"/>
      <c r="F314" s="877"/>
    </row>
    <row r="315" spans="1:6">
      <c r="A315" s="113" t="s">
        <v>496</v>
      </c>
      <c r="B315" s="127" t="s">
        <v>497</v>
      </c>
      <c r="F315" s="877"/>
    </row>
    <row r="316" spans="1:6" ht="102">
      <c r="B316" s="33" t="s">
        <v>498</v>
      </c>
      <c r="C316" s="36"/>
      <c r="D316" s="89"/>
      <c r="F316" s="877"/>
    </row>
    <row r="317" spans="1:6" ht="25.5">
      <c r="B317" s="33" t="s">
        <v>499</v>
      </c>
      <c r="C317" s="114"/>
      <c r="D317" s="615"/>
      <c r="F317" s="877"/>
    </row>
    <row r="318" spans="1:6">
      <c r="B318" s="33" t="s">
        <v>500</v>
      </c>
      <c r="C318" s="36" t="s">
        <v>36</v>
      </c>
      <c r="D318" s="89">
        <v>2</v>
      </c>
      <c r="F318" s="911">
        <f>ROUND(D318*E318,2)</f>
        <v>0</v>
      </c>
    </row>
    <row r="319" spans="1:6">
      <c r="B319" s="83"/>
      <c r="F319" s="877"/>
    </row>
    <row r="320" spans="1:6" ht="25.5">
      <c r="A320" s="118" t="s">
        <v>501</v>
      </c>
      <c r="B320" s="127" t="s">
        <v>502</v>
      </c>
      <c r="F320" s="877"/>
    </row>
    <row r="321" spans="1:6" ht="102">
      <c r="B321" s="33" t="s">
        <v>503</v>
      </c>
      <c r="C321" s="36"/>
      <c r="D321" s="89"/>
      <c r="F321" s="877"/>
    </row>
    <row r="322" spans="1:6" ht="25.5">
      <c r="B322" s="33" t="s">
        <v>504</v>
      </c>
      <c r="C322" s="36" t="s">
        <v>282</v>
      </c>
      <c r="D322" s="89">
        <v>6</v>
      </c>
      <c r="F322" s="911">
        <f>ROUND(D322*E322,2)</f>
        <v>0</v>
      </c>
    </row>
    <row r="323" spans="1:6">
      <c r="B323" s="83"/>
      <c r="F323" s="877"/>
    </row>
    <row r="324" spans="1:6" ht="25.5">
      <c r="A324" s="118" t="s">
        <v>505</v>
      </c>
      <c r="B324" s="127" t="s">
        <v>506</v>
      </c>
      <c r="F324" s="877"/>
    </row>
    <row r="325" spans="1:6" ht="102">
      <c r="B325" s="33" t="s">
        <v>507</v>
      </c>
      <c r="C325" s="36"/>
      <c r="D325" s="89"/>
      <c r="F325" s="877"/>
    </row>
    <row r="326" spans="1:6" ht="38.25">
      <c r="B326" s="33" t="s">
        <v>508</v>
      </c>
      <c r="C326" s="114"/>
      <c r="D326" s="615"/>
      <c r="F326" s="877"/>
    </row>
    <row r="327" spans="1:6">
      <c r="B327" s="33" t="s">
        <v>509</v>
      </c>
      <c r="C327" s="36" t="s">
        <v>36</v>
      </c>
      <c r="D327" s="89">
        <v>8</v>
      </c>
      <c r="F327" s="911">
        <f>ROUND(D327*E327,2)</f>
        <v>0</v>
      </c>
    </row>
    <row r="328" spans="1:6">
      <c r="B328" s="83"/>
      <c r="F328" s="877"/>
    </row>
    <row r="329" spans="1:6" ht="25.5">
      <c r="A329" s="118" t="s">
        <v>510</v>
      </c>
      <c r="B329" s="127" t="s">
        <v>511</v>
      </c>
      <c r="F329" s="877"/>
    </row>
    <row r="330" spans="1:6" ht="76.5">
      <c r="B330" s="33" t="s">
        <v>512</v>
      </c>
      <c r="C330" s="36"/>
      <c r="D330" s="89"/>
      <c r="F330" s="877"/>
    </row>
    <row r="331" spans="1:6" ht="25.5">
      <c r="B331" s="33" t="s">
        <v>513</v>
      </c>
      <c r="C331" s="36" t="s">
        <v>282</v>
      </c>
      <c r="D331" s="89">
        <v>2</v>
      </c>
      <c r="F331" s="911">
        <f>ROUND(D331*E331,2)</f>
        <v>0</v>
      </c>
    </row>
    <row r="332" spans="1:6">
      <c r="B332" s="83"/>
      <c r="F332" s="877"/>
    </row>
    <row r="333" spans="1:6" ht="51">
      <c r="A333" s="118" t="s">
        <v>514</v>
      </c>
      <c r="B333" s="127" t="s">
        <v>515</v>
      </c>
      <c r="F333" s="877"/>
    </row>
    <row r="334" spans="1:6" ht="102">
      <c r="B334" s="33" t="s">
        <v>516</v>
      </c>
      <c r="C334" s="36"/>
      <c r="D334" s="89"/>
      <c r="F334" s="877"/>
    </row>
    <row r="335" spans="1:6" ht="89.25">
      <c r="B335" s="33" t="s">
        <v>517</v>
      </c>
      <c r="C335" s="36"/>
      <c r="D335" s="89"/>
      <c r="F335" s="877"/>
    </row>
    <row r="336" spans="1:6" ht="51">
      <c r="B336" s="33" t="s">
        <v>518</v>
      </c>
      <c r="C336" s="36"/>
      <c r="D336" s="89"/>
      <c r="F336" s="877"/>
    </row>
    <row r="337" spans="1:6" ht="25.5">
      <c r="B337" s="33" t="s">
        <v>519</v>
      </c>
      <c r="C337" s="36" t="s">
        <v>307</v>
      </c>
      <c r="D337" s="89">
        <v>20</v>
      </c>
      <c r="F337" s="911">
        <f>ROUND(D337*E337,2)</f>
        <v>0</v>
      </c>
    </row>
    <row r="338" spans="1:6">
      <c r="B338" s="83"/>
      <c r="F338" s="877"/>
    </row>
    <row r="339" spans="1:6" ht="25.5">
      <c r="A339" s="118" t="s">
        <v>520</v>
      </c>
      <c r="B339" s="127" t="s">
        <v>521</v>
      </c>
      <c r="F339" s="877"/>
    </row>
    <row r="340" spans="1:6" ht="25.5">
      <c r="B340" s="33" t="s">
        <v>522</v>
      </c>
      <c r="C340" s="36"/>
      <c r="D340" s="89"/>
      <c r="F340" s="877"/>
    </row>
    <row r="341" spans="1:6">
      <c r="B341" s="33" t="s">
        <v>523</v>
      </c>
      <c r="C341" s="36" t="s">
        <v>36</v>
      </c>
      <c r="D341" s="89">
        <v>1</v>
      </c>
      <c r="F341" s="911">
        <f>ROUND(D341*E341,2)</f>
        <v>0</v>
      </c>
    </row>
    <row r="342" spans="1:6" ht="25.5">
      <c r="B342" s="33" t="s">
        <v>524</v>
      </c>
      <c r="C342" s="36" t="s">
        <v>307</v>
      </c>
      <c r="D342" s="89">
        <v>1</v>
      </c>
      <c r="F342" s="911">
        <f>ROUND(D342*E342,2)</f>
        <v>0</v>
      </c>
    </row>
    <row r="343" spans="1:6">
      <c r="B343" s="83"/>
      <c r="F343" s="877"/>
    </row>
    <row r="344" spans="1:6">
      <c r="A344" s="118" t="s">
        <v>525</v>
      </c>
      <c r="B344" s="127" t="s">
        <v>526</v>
      </c>
      <c r="F344" s="877"/>
    </row>
    <row r="345" spans="1:6" ht="51">
      <c r="B345" s="33" t="s">
        <v>527</v>
      </c>
      <c r="C345" s="36"/>
      <c r="D345" s="89"/>
      <c r="F345" s="877"/>
    </row>
    <row r="346" spans="1:6">
      <c r="B346" s="33" t="s">
        <v>528</v>
      </c>
      <c r="C346" s="36" t="s">
        <v>529</v>
      </c>
      <c r="D346" s="89">
        <v>40</v>
      </c>
      <c r="F346" s="911">
        <f>ROUND(D346*E346,2)</f>
        <v>0</v>
      </c>
    </row>
    <row r="347" spans="1:6">
      <c r="B347" s="83"/>
      <c r="F347" s="877"/>
    </row>
    <row r="348" spans="1:6" ht="25.5">
      <c r="A348" s="118" t="s">
        <v>530</v>
      </c>
      <c r="B348" s="127" t="s">
        <v>531</v>
      </c>
      <c r="F348" s="877"/>
    </row>
    <row r="349" spans="1:6" ht="89.25">
      <c r="B349" s="33" t="s">
        <v>532</v>
      </c>
      <c r="C349" s="36"/>
      <c r="D349" s="89"/>
      <c r="F349" s="877"/>
    </row>
    <row r="350" spans="1:6">
      <c r="B350" s="33"/>
      <c r="C350" s="36" t="s">
        <v>66</v>
      </c>
      <c r="D350" s="89">
        <v>1</v>
      </c>
      <c r="F350" s="911">
        <f>ROUND(D350*E350,2)</f>
        <v>0</v>
      </c>
    </row>
    <row r="351" spans="1:6">
      <c r="B351" s="83"/>
      <c r="F351" s="877"/>
    </row>
    <row r="352" spans="1:6" ht="25.5">
      <c r="A352" s="118" t="s">
        <v>533</v>
      </c>
      <c r="B352" s="34" t="s">
        <v>534</v>
      </c>
      <c r="F352" s="877"/>
    </row>
    <row r="353" spans="1:6" ht="344.25">
      <c r="B353" s="33" t="s">
        <v>535</v>
      </c>
      <c r="C353" s="36"/>
      <c r="D353" s="89"/>
      <c r="F353" s="877"/>
    </row>
    <row r="354" spans="1:6" ht="38.25">
      <c r="B354" s="33" t="s">
        <v>536</v>
      </c>
      <c r="C354" s="36"/>
      <c r="D354" s="89"/>
      <c r="F354" s="877"/>
    </row>
    <row r="355" spans="1:6" ht="51">
      <c r="B355" s="33" t="s">
        <v>537</v>
      </c>
      <c r="C355" s="36" t="s">
        <v>282</v>
      </c>
      <c r="D355" s="89">
        <v>8</v>
      </c>
      <c r="F355" s="911">
        <f>ROUND(D355*E355,2)</f>
        <v>0</v>
      </c>
    </row>
    <row r="356" spans="1:6" ht="51">
      <c r="B356" s="33" t="s">
        <v>538</v>
      </c>
      <c r="C356" s="36" t="s">
        <v>282</v>
      </c>
      <c r="D356" s="89">
        <v>1</v>
      </c>
      <c r="F356" s="911">
        <f>ROUND(D356*E356,2)</f>
        <v>0</v>
      </c>
    </row>
    <row r="357" spans="1:6" ht="38.25">
      <c r="B357" s="33" t="s">
        <v>539</v>
      </c>
      <c r="C357" s="36" t="s">
        <v>282</v>
      </c>
      <c r="D357" s="89">
        <v>2</v>
      </c>
      <c r="F357" s="911">
        <f>ROUND(D357*E357,2)</f>
        <v>0</v>
      </c>
    </row>
    <row r="358" spans="1:6" ht="38.25">
      <c r="B358" s="33" t="s">
        <v>540</v>
      </c>
      <c r="C358" s="36" t="s">
        <v>282</v>
      </c>
      <c r="D358" s="89">
        <v>2</v>
      </c>
      <c r="F358" s="911">
        <f>ROUND(D358*E358,2)</f>
        <v>0</v>
      </c>
    </row>
    <row r="359" spans="1:6" ht="38.25">
      <c r="B359" s="33" t="s">
        <v>541</v>
      </c>
      <c r="C359" s="36" t="s">
        <v>282</v>
      </c>
      <c r="D359" s="89">
        <v>2.5</v>
      </c>
      <c r="F359" s="911">
        <f>ROUND(D359*E359,2)</f>
        <v>0</v>
      </c>
    </row>
    <row r="360" spans="1:6">
      <c r="B360" s="83"/>
      <c r="F360" s="877"/>
    </row>
    <row r="361" spans="1:6">
      <c r="A361" s="118" t="s">
        <v>542</v>
      </c>
      <c r="B361" s="127" t="s">
        <v>543</v>
      </c>
      <c r="F361" s="877"/>
    </row>
    <row r="362" spans="1:6" ht="63.75">
      <c r="B362" s="33" t="s">
        <v>544</v>
      </c>
      <c r="C362" s="36"/>
      <c r="D362" s="89"/>
      <c r="F362" s="877"/>
    </row>
    <row r="363" spans="1:6" ht="63.75">
      <c r="B363" s="33" t="s">
        <v>545</v>
      </c>
      <c r="C363" s="36"/>
      <c r="D363" s="89"/>
      <c r="F363" s="877"/>
    </row>
    <row r="364" spans="1:6" ht="63.75">
      <c r="B364" s="33" t="s">
        <v>546</v>
      </c>
      <c r="C364" s="36"/>
      <c r="D364" s="89"/>
      <c r="F364" s="877"/>
    </row>
    <row r="365" spans="1:6" ht="27.75">
      <c r="B365" s="33" t="s">
        <v>547</v>
      </c>
      <c r="C365" s="36" t="s">
        <v>307</v>
      </c>
      <c r="D365" s="89">
        <v>2600</v>
      </c>
      <c r="F365" s="911">
        <f>ROUND(D365*E365,2)</f>
        <v>0</v>
      </c>
    </row>
    <row r="366" spans="1:6">
      <c r="B366" s="83"/>
      <c r="F366" s="877"/>
    </row>
    <row r="367" spans="1:6">
      <c r="A367" s="118" t="s">
        <v>548</v>
      </c>
      <c r="B367" s="127" t="s">
        <v>549</v>
      </c>
      <c r="F367" s="877"/>
    </row>
    <row r="368" spans="1:6" ht="38.25">
      <c r="B368" s="33" t="s">
        <v>550</v>
      </c>
      <c r="C368" s="36"/>
      <c r="D368" s="89"/>
      <c r="F368" s="877"/>
    </row>
    <row r="369" spans="1:6" ht="114.75">
      <c r="B369" s="33" t="s">
        <v>551</v>
      </c>
      <c r="C369" s="36"/>
      <c r="D369" s="89"/>
      <c r="F369" s="877"/>
    </row>
    <row r="370" spans="1:6">
      <c r="B370" s="33" t="s">
        <v>552</v>
      </c>
      <c r="C370" s="36"/>
      <c r="D370" s="89"/>
      <c r="F370" s="877"/>
    </row>
    <row r="371" spans="1:6">
      <c r="B371" s="33" t="s">
        <v>553</v>
      </c>
      <c r="C371" s="36"/>
      <c r="D371" s="89"/>
      <c r="F371" s="877"/>
    </row>
    <row r="372" spans="1:6" ht="25.5">
      <c r="B372" s="33" t="s">
        <v>554</v>
      </c>
      <c r="C372" s="36" t="s">
        <v>307</v>
      </c>
      <c r="D372" s="89">
        <v>2600</v>
      </c>
      <c r="F372" s="911">
        <f>ROUND(D372*E372,2)</f>
        <v>0</v>
      </c>
    </row>
    <row r="373" spans="1:6">
      <c r="B373" s="83"/>
      <c r="F373" s="877"/>
    </row>
    <row r="374" spans="1:6">
      <c r="A374" s="118" t="s">
        <v>555</v>
      </c>
      <c r="B374" s="127" t="s">
        <v>556</v>
      </c>
      <c r="F374" s="877"/>
    </row>
    <row r="375" spans="1:6" ht="102">
      <c r="B375" s="33" t="s">
        <v>557</v>
      </c>
      <c r="C375" s="36"/>
      <c r="D375" s="89"/>
      <c r="F375" s="877"/>
    </row>
    <row r="376" spans="1:6" ht="38.25">
      <c r="B376" s="33" t="s">
        <v>558</v>
      </c>
      <c r="C376" s="36"/>
      <c r="D376" s="89"/>
      <c r="F376" s="877"/>
    </row>
    <row r="377" spans="1:6" ht="25.5">
      <c r="B377" s="33" t="s">
        <v>559</v>
      </c>
      <c r="C377" s="36" t="s">
        <v>282</v>
      </c>
      <c r="D377" s="89">
        <v>100</v>
      </c>
      <c r="F377" s="911">
        <f>ROUND(D377*E377,2)</f>
        <v>0</v>
      </c>
    </row>
    <row r="378" spans="1:6">
      <c r="B378" s="83"/>
      <c r="F378" s="877"/>
    </row>
    <row r="379" spans="1:6" ht="25.5">
      <c r="A379" s="118" t="s">
        <v>560</v>
      </c>
      <c r="B379" s="127" t="s">
        <v>561</v>
      </c>
      <c r="F379" s="877"/>
    </row>
    <row r="380" spans="1:6" ht="204">
      <c r="B380" s="33" t="s">
        <v>562</v>
      </c>
      <c r="C380" s="36"/>
      <c r="D380" s="89"/>
      <c r="F380" s="877"/>
    </row>
    <row r="381" spans="1:6" ht="51">
      <c r="B381" s="33" t="s">
        <v>563</v>
      </c>
      <c r="C381" s="36"/>
      <c r="D381" s="89"/>
      <c r="F381" s="877"/>
    </row>
    <row r="382" spans="1:6" ht="25.5">
      <c r="B382" s="33" t="s">
        <v>564</v>
      </c>
      <c r="C382" s="36" t="s">
        <v>282</v>
      </c>
      <c r="D382" s="89">
        <v>650</v>
      </c>
      <c r="F382" s="911">
        <f>ROUND(D382*E382,2)</f>
        <v>0</v>
      </c>
    </row>
    <row r="383" spans="1:6">
      <c r="B383" s="83"/>
      <c r="F383" s="877"/>
    </row>
    <row r="384" spans="1:6" ht="38.25">
      <c r="A384" s="118" t="s">
        <v>565</v>
      </c>
      <c r="B384" s="127" t="s">
        <v>566</v>
      </c>
      <c r="F384" s="877"/>
    </row>
    <row r="385" spans="1:6" ht="242.25">
      <c r="B385" s="33" t="s">
        <v>567</v>
      </c>
      <c r="C385" s="36"/>
      <c r="D385" s="89"/>
      <c r="F385" s="877"/>
    </row>
    <row r="386" spans="1:6" ht="63.75">
      <c r="B386" s="33" t="s">
        <v>568</v>
      </c>
      <c r="C386" s="36"/>
      <c r="D386" s="89"/>
      <c r="F386" s="877"/>
    </row>
    <row r="387" spans="1:6" ht="25.5">
      <c r="B387" s="33" t="s">
        <v>569</v>
      </c>
      <c r="C387" s="36" t="s">
        <v>282</v>
      </c>
      <c r="D387" s="89">
        <v>100</v>
      </c>
      <c r="F387" s="911">
        <f>ROUND(D387*E387,2)</f>
        <v>0</v>
      </c>
    </row>
    <row r="388" spans="1:6">
      <c r="B388" s="83"/>
      <c r="F388" s="877"/>
    </row>
    <row r="389" spans="1:6" ht="25.5">
      <c r="A389" s="118" t="s">
        <v>570</v>
      </c>
      <c r="B389" s="127" t="s">
        <v>571</v>
      </c>
      <c r="C389" s="36" t="s">
        <v>66</v>
      </c>
      <c r="D389" s="89">
        <v>1</v>
      </c>
      <c r="F389" s="911">
        <f>ROUND(D389*E389,2)</f>
        <v>0</v>
      </c>
    </row>
    <row r="390" spans="1:6">
      <c r="B390" s="83"/>
      <c r="F390" s="877"/>
    </row>
    <row r="391" spans="1:6" ht="51">
      <c r="A391" s="118" t="s">
        <v>572</v>
      </c>
      <c r="B391" s="33" t="s">
        <v>573</v>
      </c>
      <c r="C391" s="115" t="s">
        <v>574</v>
      </c>
      <c r="D391" s="89">
        <v>5</v>
      </c>
      <c r="F391" s="911">
        <f>ROUND(D391*E391,2)</f>
        <v>0</v>
      </c>
    </row>
    <row r="392" spans="1:6">
      <c r="B392" s="33"/>
      <c r="C392" s="115"/>
      <c r="D392" s="89"/>
      <c r="F392" s="879"/>
    </row>
    <row r="393" spans="1:6">
      <c r="A393" s="124" t="s">
        <v>23</v>
      </c>
      <c r="B393" s="85" t="s">
        <v>713</v>
      </c>
      <c r="C393" s="117"/>
      <c r="D393" s="614"/>
      <c r="E393" s="614"/>
      <c r="F393" s="910">
        <f>SUM(F311:F392)</f>
        <v>0</v>
      </c>
    </row>
    <row r="394" spans="1:6">
      <c r="B394" s="83"/>
      <c r="F394" s="877"/>
    </row>
    <row r="395" spans="1:6">
      <c r="A395" s="125" t="s">
        <v>38</v>
      </c>
      <c r="B395" s="60" t="s">
        <v>575</v>
      </c>
      <c r="C395" s="117"/>
      <c r="D395" s="614"/>
      <c r="E395" s="614"/>
      <c r="F395" s="901"/>
    </row>
    <row r="396" spans="1:6">
      <c r="A396" s="35"/>
      <c r="B396" s="34"/>
      <c r="F396" s="877"/>
    </row>
    <row r="397" spans="1:6" ht="51">
      <c r="B397" s="33" t="s">
        <v>576</v>
      </c>
      <c r="F397" s="877"/>
    </row>
    <row r="398" spans="1:6" ht="25.5">
      <c r="B398" s="33" t="s">
        <v>3111</v>
      </c>
      <c r="F398" s="877"/>
    </row>
    <row r="399" spans="1:6" ht="76.5">
      <c r="B399" s="33" t="s">
        <v>3112</v>
      </c>
      <c r="F399" s="877"/>
    </row>
    <row r="400" spans="1:6" ht="204">
      <c r="B400" s="34" t="s">
        <v>577</v>
      </c>
      <c r="F400" s="877"/>
    </row>
    <row r="401" spans="1:6" ht="165.75">
      <c r="B401" s="33" t="s">
        <v>578</v>
      </c>
      <c r="F401" s="877"/>
    </row>
    <row r="402" spans="1:6" ht="51">
      <c r="B402" s="33" t="s">
        <v>579</v>
      </c>
      <c r="F402" s="877"/>
    </row>
    <row r="403" spans="1:6" ht="38.25">
      <c r="B403" s="33" t="s">
        <v>580</v>
      </c>
      <c r="C403" s="36" t="s">
        <v>282</v>
      </c>
      <c r="D403" s="89">
        <v>23</v>
      </c>
      <c r="F403" s="911">
        <f>ROUND(D403*E403,2)</f>
        <v>0</v>
      </c>
    </row>
    <row r="404" spans="1:6">
      <c r="B404" s="83"/>
      <c r="F404" s="877"/>
    </row>
    <row r="405" spans="1:6">
      <c r="A405" s="118" t="s">
        <v>581</v>
      </c>
      <c r="B405" s="127" t="s">
        <v>582</v>
      </c>
      <c r="F405" s="877"/>
    </row>
    <row r="406" spans="1:6" ht="63.75">
      <c r="B406" s="33" t="s">
        <v>583</v>
      </c>
      <c r="F406" s="877"/>
    </row>
    <row r="407" spans="1:6">
      <c r="B407" s="33" t="s">
        <v>584</v>
      </c>
      <c r="C407" s="36" t="s">
        <v>282</v>
      </c>
      <c r="D407" s="89">
        <v>4</v>
      </c>
      <c r="F407" s="911">
        <f>ROUND(D407*E407,2)</f>
        <v>0</v>
      </c>
    </row>
    <row r="408" spans="1:6">
      <c r="B408" s="83"/>
      <c r="F408" s="877"/>
    </row>
    <row r="409" spans="1:6" ht="25.5">
      <c r="A409" s="118" t="s">
        <v>585</v>
      </c>
      <c r="B409" s="127" t="s">
        <v>586</v>
      </c>
      <c r="F409" s="877"/>
    </row>
    <row r="410" spans="1:6" ht="51">
      <c r="B410" s="33" t="s">
        <v>587</v>
      </c>
      <c r="F410" s="877"/>
    </row>
    <row r="411" spans="1:6" ht="25.5">
      <c r="B411" s="33" t="s">
        <v>588</v>
      </c>
      <c r="F411" s="877"/>
    </row>
    <row r="412" spans="1:6" ht="102">
      <c r="B412" s="33" t="s">
        <v>589</v>
      </c>
      <c r="F412" s="877"/>
    </row>
    <row r="413" spans="1:6" ht="63.75">
      <c r="B413" s="33" t="s">
        <v>3113</v>
      </c>
      <c r="C413" s="36" t="s">
        <v>282</v>
      </c>
      <c r="D413" s="89">
        <v>4</v>
      </c>
      <c r="F413" s="911">
        <f>ROUND(D413*E413,2)</f>
        <v>0</v>
      </c>
    </row>
    <row r="414" spans="1:6">
      <c r="B414" s="83"/>
      <c r="F414" s="877"/>
    </row>
    <row r="415" spans="1:6">
      <c r="A415" s="118" t="s">
        <v>590</v>
      </c>
      <c r="B415" s="127" t="s">
        <v>591</v>
      </c>
      <c r="F415" s="877"/>
    </row>
    <row r="416" spans="1:6" ht="140.25">
      <c r="B416" s="33" t="s">
        <v>592</v>
      </c>
      <c r="F416" s="877"/>
    </row>
    <row r="417" spans="1:6" ht="63.75">
      <c r="B417" s="33" t="s">
        <v>593</v>
      </c>
      <c r="F417" s="877"/>
    </row>
    <row r="418" spans="1:6" ht="127.5">
      <c r="B418" s="33" t="s">
        <v>594</v>
      </c>
      <c r="F418" s="877"/>
    </row>
    <row r="419" spans="1:6" ht="51">
      <c r="B419" s="33" t="s">
        <v>3114</v>
      </c>
      <c r="C419" s="36" t="s">
        <v>282</v>
      </c>
      <c r="D419" s="89">
        <v>35</v>
      </c>
      <c r="F419" s="911">
        <f>ROUND(D419*E419,2)</f>
        <v>0</v>
      </c>
    </row>
    <row r="420" spans="1:6">
      <c r="B420" s="83"/>
      <c r="F420" s="877"/>
    </row>
    <row r="421" spans="1:6" ht="25.5">
      <c r="A421" s="118" t="s">
        <v>595</v>
      </c>
      <c r="B421" s="127" t="s">
        <v>596</v>
      </c>
      <c r="F421" s="877"/>
    </row>
    <row r="422" spans="1:6" ht="165.75">
      <c r="B422" s="33" t="s">
        <v>597</v>
      </c>
      <c r="F422" s="877"/>
    </row>
    <row r="423" spans="1:6">
      <c r="B423" s="33" t="s">
        <v>598</v>
      </c>
      <c r="F423" s="877"/>
    </row>
    <row r="424" spans="1:6" ht="51">
      <c r="B424" s="33" t="s">
        <v>599</v>
      </c>
      <c r="F424" s="877"/>
    </row>
    <row r="425" spans="1:6" ht="25.5">
      <c r="B425" s="33" t="s">
        <v>600</v>
      </c>
      <c r="F425" s="877"/>
    </row>
    <row r="426" spans="1:6" ht="63.75">
      <c r="B426" s="33" t="s">
        <v>601</v>
      </c>
      <c r="F426" s="877"/>
    </row>
    <row r="427" spans="1:6" ht="63.75">
      <c r="B427" s="33" t="s">
        <v>602</v>
      </c>
      <c r="F427" s="877"/>
    </row>
    <row r="428" spans="1:6" ht="25.5">
      <c r="B428" s="33" t="s">
        <v>603</v>
      </c>
      <c r="F428" s="877"/>
    </row>
    <row r="429" spans="1:6" ht="51">
      <c r="B429" s="33" t="s">
        <v>604</v>
      </c>
      <c r="F429" s="877"/>
    </row>
    <row r="430" spans="1:6" ht="25.5">
      <c r="B430" s="33" t="s">
        <v>605</v>
      </c>
      <c r="F430" s="877"/>
    </row>
    <row r="431" spans="1:6" ht="51">
      <c r="B431" s="33" t="s">
        <v>606</v>
      </c>
      <c r="F431" s="877"/>
    </row>
    <row r="432" spans="1:6" ht="51">
      <c r="B432" s="33" t="s">
        <v>607</v>
      </c>
      <c r="F432" s="877"/>
    </row>
    <row r="433" spans="1:6" ht="63.75">
      <c r="B433" s="33" t="s">
        <v>608</v>
      </c>
      <c r="F433" s="877"/>
    </row>
    <row r="434" spans="1:6" ht="25.5">
      <c r="B434" s="33" t="s">
        <v>609</v>
      </c>
      <c r="F434" s="877"/>
    </row>
    <row r="435" spans="1:6">
      <c r="B435" s="33"/>
      <c r="F435" s="877"/>
    </row>
    <row r="436" spans="1:6" ht="102">
      <c r="B436" s="33" t="s">
        <v>610</v>
      </c>
      <c r="F436" s="877"/>
    </row>
    <row r="437" spans="1:6">
      <c r="B437" s="33" t="s">
        <v>611</v>
      </c>
      <c r="C437" s="36" t="s">
        <v>282</v>
      </c>
      <c r="D437" s="89">
        <v>9</v>
      </c>
      <c r="F437" s="911">
        <f>ROUND(D437*E437,2)</f>
        <v>0</v>
      </c>
    </row>
    <row r="438" spans="1:6">
      <c r="B438" s="33" t="s">
        <v>612</v>
      </c>
      <c r="C438" s="36" t="s">
        <v>36</v>
      </c>
      <c r="D438" s="89">
        <v>10</v>
      </c>
      <c r="F438" s="911">
        <f>ROUND(D438*E438,2)</f>
        <v>0</v>
      </c>
    </row>
    <row r="439" spans="1:6">
      <c r="B439" s="83"/>
      <c r="F439" s="877"/>
    </row>
    <row r="440" spans="1:6" ht="51">
      <c r="A440" s="118"/>
      <c r="B440" s="127" t="s">
        <v>613</v>
      </c>
      <c r="F440" s="877"/>
    </row>
    <row r="441" spans="1:6">
      <c r="B441" s="33" t="s">
        <v>611</v>
      </c>
      <c r="C441" s="36" t="s">
        <v>282</v>
      </c>
      <c r="D441" s="89">
        <v>2</v>
      </c>
      <c r="F441" s="911">
        <f>ROUND(D441*E441,2)</f>
        <v>0</v>
      </c>
    </row>
    <row r="442" spans="1:6">
      <c r="B442" s="33" t="s">
        <v>612</v>
      </c>
      <c r="C442" s="36" t="s">
        <v>36</v>
      </c>
      <c r="D442" s="89">
        <v>15</v>
      </c>
      <c r="F442" s="911">
        <f>ROUND(D442*E442,2)</f>
        <v>0</v>
      </c>
    </row>
    <row r="443" spans="1:6">
      <c r="B443" s="33"/>
      <c r="C443" s="36"/>
      <c r="D443" s="89"/>
      <c r="F443" s="879"/>
    </row>
    <row r="444" spans="1:6" ht="51">
      <c r="B444" s="33" t="s">
        <v>614</v>
      </c>
      <c r="F444" s="877"/>
    </row>
    <row r="445" spans="1:6">
      <c r="B445" s="33" t="s">
        <v>611</v>
      </c>
      <c r="C445" s="36" t="s">
        <v>282</v>
      </c>
      <c r="D445" s="89">
        <v>1</v>
      </c>
      <c r="F445" s="911">
        <f>ROUND(D445*E445,2)</f>
        <v>0</v>
      </c>
    </row>
    <row r="446" spans="1:6">
      <c r="B446" s="33" t="s">
        <v>612</v>
      </c>
      <c r="C446" s="36" t="s">
        <v>36</v>
      </c>
      <c r="D446" s="89">
        <v>18</v>
      </c>
      <c r="F446" s="911">
        <f>ROUND(D446*E446,2)</f>
        <v>0</v>
      </c>
    </row>
    <row r="447" spans="1:6">
      <c r="B447" s="83"/>
      <c r="F447" s="877"/>
    </row>
    <row r="448" spans="1:6">
      <c r="B448" s="34" t="s">
        <v>615</v>
      </c>
      <c r="F448" s="877"/>
    </row>
    <row r="449" spans="1:6" ht="102">
      <c r="B449" s="33" t="s">
        <v>616</v>
      </c>
      <c r="F449" s="877"/>
    </row>
    <row r="450" spans="1:6" ht="89.25">
      <c r="B450" s="33" t="s">
        <v>617</v>
      </c>
      <c r="F450" s="877"/>
    </row>
    <row r="451" spans="1:6" ht="114.75">
      <c r="B451" s="33" t="s">
        <v>618</v>
      </c>
      <c r="F451" s="877"/>
    </row>
    <row r="452" spans="1:6" ht="25.5">
      <c r="A452" s="125" t="s">
        <v>38</v>
      </c>
      <c r="B452" s="60" t="s">
        <v>714</v>
      </c>
      <c r="C452" s="117"/>
      <c r="D452" s="614"/>
      <c r="E452" s="614"/>
      <c r="F452" s="910">
        <f>SUM(F396:F451)</f>
        <v>0</v>
      </c>
    </row>
    <row r="453" spans="1:6">
      <c r="B453" s="83"/>
      <c r="F453" s="877"/>
    </row>
    <row r="454" spans="1:6" ht="25.5">
      <c r="A454" s="126" t="s">
        <v>619</v>
      </c>
      <c r="B454" s="60" t="s">
        <v>620</v>
      </c>
      <c r="C454" s="117"/>
      <c r="D454" s="614"/>
      <c r="E454" s="614"/>
      <c r="F454" s="901"/>
    </row>
    <row r="455" spans="1:6">
      <c r="A455" s="119"/>
      <c r="B455" s="34"/>
      <c r="F455" s="877"/>
    </row>
    <row r="456" spans="1:6" ht="25.5">
      <c r="A456" s="118" t="s">
        <v>621</v>
      </c>
      <c r="B456" s="127" t="s">
        <v>622</v>
      </c>
      <c r="F456" s="877"/>
    </row>
    <row r="457" spans="1:6" ht="242.25">
      <c r="B457" s="33" t="s">
        <v>623</v>
      </c>
      <c r="C457" s="36"/>
      <c r="D457" s="89"/>
      <c r="F457" s="877"/>
    </row>
    <row r="458" spans="1:6" ht="191.25">
      <c r="B458" s="33" t="s">
        <v>624</v>
      </c>
      <c r="C458" s="36"/>
      <c r="D458" s="89"/>
      <c r="F458" s="877"/>
    </row>
    <row r="459" spans="1:6" ht="76.5">
      <c r="B459" s="33" t="s">
        <v>625</v>
      </c>
      <c r="C459" s="36"/>
      <c r="D459" s="89"/>
      <c r="F459" s="877"/>
    </row>
    <row r="460" spans="1:6">
      <c r="B460" s="33" t="s">
        <v>626</v>
      </c>
      <c r="C460" s="36" t="s">
        <v>36</v>
      </c>
      <c r="D460" s="89">
        <v>10</v>
      </c>
      <c r="F460" s="911">
        <f>ROUND(D460*E460,2)</f>
        <v>0</v>
      </c>
    </row>
    <row r="461" spans="1:6">
      <c r="B461" s="83"/>
      <c r="F461" s="877"/>
    </row>
    <row r="462" spans="1:6" ht="38.25">
      <c r="A462" s="118" t="s">
        <v>627</v>
      </c>
      <c r="B462" s="127" t="s">
        <v>628</v>
      </c>
      <c r="F462" s="877"/>
    </row>
    <row r="463" spans="1:6" ht="357">
      <c r="B463" s="33" t="s">
        <v>629</v>
      </c>
      <c r="C463" s="36"/>
      <c r="D463" s="89"/>
      <c r="F463" s="877"/>
    </row>
    <row r="464" spans="1:6">
      <c r="B464" s="33" t="s">
        <v>630</v>
      </c>
      <c r="C464" s="36" t="s">
        <v>36</v>
      </c>
      <c r="D464" s="89">
        <v>12</v>
      </c>
      <c r="F464" s="911">
        <f>ROUND(D464*E464,2)</f>
        <v>0</v>
      </c>
    </row>
    <row r="465" spans="1:6">
      <c r="B465" s="83"/>
      <c r="F465" s="877"/>
    </row>
    <row r="466" spans="1:6" ht="25.5">
      <c r="A466" s="118" t="s">
        <v>631</v>
      </c>
      <c r="B466" s="127" t="s">
        <v>632</v>
      </c>
      <c r="F466" s="877"/>
    </row>
    <row r="467" spans="1:6" ht="357">
      <c r="B467" s="33" t="s">
        <v>633</v>
      </c>
      <c r="C467" s="36"/>
      <c r="D467" s="89"/>
      <c r="F467" s="877"/>
    </row>
    <row r="468" spans="1:6">
      <c r="B468" s="33" t="s">
        <v>634</v>
      </c>
      <c r="C468" s="36" t="s">
        <v>282</v>
      </c>
      <c r="D468" s="89">
        <v>1</v>
      </c>
      <c r="F468" s="911">
        <f>ROUND(D468*E468,2)</f>
        <v>0</v>
      </c>
    </row>
    <row r="469" spans="1:6">
      <c r="B469" s="83"/>
      <c r="F469" s="877"/>
    </row>
    <row r="470" spans="1:6">
      <c r="B470" s="83"/>
      <c r="F470" s="877"/>
    </row>
    <row r="471" spans="1:6" ht="25.5">
      <c r="A471" s="118" t="s">
        <v>635</v>
      </c>
      <c r="B471" s="127" t="s">
        <v>636</v>
      </c>
      <c r="F471" s="877"/>
    </row>
    <row r="472" spans="1:6" ht="89.25">
      <c r="B472" s="33" t="s">
        <v>637</v>
      </c>
      <c r="F472" s="877"/>
    </row>
    <row r="473" spans="1:6" ht="25.5">
      <c r="B473" s="33" t="s">
        <v>638</v>
      </c>
      <c r="F473" s="877"/>
    </row>
    <row r="474" spans="1:6" ht="25.5">
      <c r="B474" s="33" t="s">
        <v>639</v>
      </c>
      <c r="F474" s="877"/>
    </row>
    <row r="475" spans="1:6">
      <c r="B475" s="33" t="s">
        <v>640</v>
      </c>
      <c r="F475" s="877"/>
    </row>
    <row r="476" spans="1:6" ht="51">
      <c r="B476" s="33" t="s">
        <v>641</v>
      </c>
      <c r="F476" s="877"/>
    </row>
    <row r="477" spans="1:6" ht="89.25">
      <c r="B477" s="33" t="s">
        <v>642</v>
      </c>
      <c r="F477" s="877"/>
    </row>
    <row r="478" spans="1:6" ht="165.75">
      <c r="B478" s="33" t="s">
        <v>643</v>
      </c>
      <c r="F478" s="877"/>
    </row>
    <row r="479" spans="1:6" ht="89.25">
      <c r="B479" s="33" t="s">
        <v>644</v>
      </c>
      <c r="F479" s="877"/>
    </row>
    <row r="480" spans="1:6" ht="153">
      <c r="B480" s="33" t="s">
        <v>645</v>
      </c>
      <c r="F480" s="877"/>
    </row>
    <row r="481" spans="1:6" ht="38.25">
      <c r="B481" s="33" t="s">
        <v>646</v>
      </c>
      <c r="F481" s="877"/>
    </row>
    <row r="482" spans="1:6" ht="25.5">
      <c r="B482" s="33" t="s">
        <v>647</v>
      </c>
      <c r="F482" s="877"/>
    </row>
    <row r="483" spans="1:6">
      <c r="B483" s="33" t="s">
        <v>648</v>
      </c>
      <c r="F483" s="877"/>
    </row>
    <row r="484" spans="1:6">
      <c r="B484" s="33" t="s">
        <v>649</v>
      </c>
      <c r="C484" s="36" t="s">
        <v>90</v>
      </c>
      <c r="D484" s="89">
        <v>785</v>
      </c>
      <c r="E484" s="89"/>
      <c r="F484" s="911">
        <f>ROUND(D484*E484,2)</f>
        <v>0</v>
      </c>
    </row>
    <row r="485" spans="1:6">
      <c r="B485" s="83"/>
      <c r="F485" s="877"/>
    </row>
    <row r="486" spans="1:6">
      <c r="A486" s="118" t="s">
        <v>650</v>
      </c>
      <c r="B486" s="127" t="s">
        <v>651</v>
      </c>
      <c r="F486" s="877"/>
    </row>
    <row r="487" spans="1:6" ht="25.5">
      <c r="B487" s="33" t="s">
        <v>652</v>
      </c>
      <c r="F487" s="877"/>
    </row>
    <row r="488" spans="1:6" ht="229.5">
      <c r="B488" s="33" t="s">
        <v>653</v>
      </c>
      <c r="F488" s="877"/>
    </row>
    <row r="489" spans="1:6" ht="114.75">
      <c r="B489" s="33" t="s">
        <v>654</v>
      </c>
      <c r="F489" s="877"/>
    </row>
    <row r="490" spans="1:6">
      <c r="B490" s="33" t="s">
        <v>655</v>
      </c>
      <c r="C490" s="36" t="s">
        <v>307</v>
      </c>
      <c r="D490" s="89">
        <v>590</v>
      </c>
      <c r="E490" s="89"/>
      <c r="F490" s="911">
        <f>ROUND(D490*E490,2)</f>
        <v>0</v>
      </c>
    </row>
    <row r="491" spans="1:6">
      <c r="B491" s="83"/>
      <c r="F491" s="877"/>
    </row>
    <row r="492" spans="1:6">
      <c r="A492" s="118" t="s">
        <v>656</v>
      </c>
      <c r="B492" s="127" t="s">
        <v>657</v>
      </c>
      <c r="F492" s="877"/>
    </row>
    <row r="493" spans="1:6" ht="140.25">
      <c r="B493" s="33" t="s">
        <v>658</v>
      </c>
      <c r="C493" s="36"/>
      <c r="D493" s="89"/>
      <c r="E493" s="89"/>
      <c r="F493" s="877"/>
    </row>
    <row r="494" spans="1:6" ht="114.75">
      <c r="B494" s="33" t="s">
        <v>659</v>
      </c>
      <c r="C494" s="36"/>
      <c r="D494" s="89"/>
      <c r="E494" s="89"/>
      <c r="F494" s="877"/>
    </row>
    <row r="495" spans="1:6">
      <c r="B495" s="33" t="s">
        <v>660</v>
      </c>
      <c r="C495" s="36" t="s">
        <v>307</v>
      </c>
      <c r="D495" s="89">
        <v>395</v>
      </c>
      <c r="E495" s="89"/>
      <c r="F495" s="911">
        <f>ROUND(D495*E495,2)</f>
        <v>0</v>
      </c>
    </row>
    <row r="496" spans="1:6">
      <c r="B496" s="33" t="s">
        <v>661</v>
      </c>
      <c r="C496" s="36" t="s">
        <v>291</v>
      </c>
      <c r="D496" s="89">
        <v>1500</v>
      </c>
      <c r="E496" s="89"/>
      <c r="F496" s="911">
        <f>ROUND(D496*E496,2)</f>
        <v>0</v>
      </c>
    </row>
    <row r="497" spans="1:6">
      <c r="B497" s="83"/>
      <c r="F497" s="877"/>
    </row>
    <row r="498" spans="1:6">
      <c r="A498" s="118" t="s">
        <v>662</v>
      </c>
      <c r="B498" s="127" t="s">
        <v>663</v>
      </c>
      <c r="F498" s="877"/>
    </row>
    <row r="499" spans="1:6" ht="89.25">
      <c r="A499" s="118"/>
      <c r="B499" s="33" t="s">
        <v>664</v>
      </c>
      <c r="F499" s="877"/>
    </row>
    <row r="500" spans="1:6">
      <c r="B500" s="33" t="s">
        <v>665</v>
      </c>
      <c r="C500" s="36" t="s">
        <v>36</v>
      </c>
      <c r="D500" s="89">
        <v>83</v>
      </c>
      <c r="F500" s="911">
        <f>ROUND(D500*E500,2)</f>
        <v>0</v>
      </c>
    </row>
    <row r="501" spans="1:6">
      <c r="B501" s="83"/>
      <c r="F501" s="877"/>
    </row>
    <row r="502" spans="1:6" ht="25.5">
      <c r="A502" s="118" t="s">
        <v>666</v>
      </c>
      <c r="B502" s="127" t="s">
        <v>667</v>
      </c>
      <c r="F502" s="877"/>
    </row>
    <row r="503" spans="1:6" ht="178.5">
      <c r="B503" s="83" t="s">
        <v>668</v>
      </c>
      <c r="F503" s="877"/>
    </row>
    <row r="504" spans="1:6">
      <c r="B504" s="33" t="s">
        <v>669</v>
      </c>
      <c r="C504" s="36" t="s">
        <v>36</v>
      </c>
      <c r="D504" s="89">
        <v>7</v>
      </c>
      <c r="F504" s="911">
        <f>ROUND(D504*E504,2)</f>
        <v>0</v>
      </c>
    </row>
    <row r="505" spans="1:6">
      <c r="B505" s="33" t="s">
        <v>670</v>
      </c>
      <c r="C505" s="36" t="s">
        <v>36</v>
      </c>
      <c r="D505" s="89">
        <v>7</v>
      </c>
      <c r="F505" s="911">
        <f>ROUND(D505*E505,2)</f>
        <v>0</v>
      </c>
    </row>
    <row r="506" spans="1:6">
      <c r="B506" s="83"/>
      <c r="F506" s="877"/>
    </row>
    <row r="507" spans="1:6">
      <c r="A507" s="118" t="s">
        <v>671</v>
      </c>
      <c r="B507" s="127" t="s">
        <v>672</v>
      </c>
      <c r="F507" s="877"/>
    </row>
    <row r="508" spans="1:6" ht="216.75">
      <c r="B508" s="83" t="s">
        <v>2996</v>
      </c>
      <c r="F508" s="877"/>
    </row>
    <row r="509" spans="1:6" ht="63.75">
      <c r="B509" s="83" t="s">
        <v>673</v>
      </c>
      <c r="F509" s="877"/>
    </row>
    <row r="510" spans="1:6">
      <c r="B510" s="33" t="s">
        <v>674</v>
      </c>
      <c r="C510" s="36" t="s">
        <v>307</v>
      </c>
      <c r="D510" s="89">
        <v>800</v>
      </c>
      <c r="E510" s="89"/>
      <c r="F510" s="911">
        <f>ROUND(D510*E510,2)</f>
        <v>0</v>
      </c>
    </row>
    <row r="511" spans="1:6">
      <c r="B511" s="33" t="s">
        <v>675</v>
      </c>
      <c r="C511" s="36">
        <v>1</v>
      </c>
      <c r="D511" s="89">
        <v>220</v>
      </c>
      <c r="E511" s="89"/>
      <c r="F511" s="911">
        <f>ROUND(D511*E511,2)</f>
        <v>0</v>
      </c>
    </row>
    <row r="512" spans="1:6">
      <c r="B512" s="33"/>
      <c r="C512" s="36"/>
      <c r="D512" s="89"/>
      <c r="E512" s="89"/>
      <c r="F512" s="879"/>
    </row>
    <row r="513" spans="1:6" ht="25.5">
      <c r="A513" s="126" t="s">
        <v>619</v>
      </c>
      <c r="B513" s="60" t="s">
        <v>715</v>
      </c>
      <c r="C513" s="117"/>
      <c r="D513" s="614"/>
      <c r="E513" s="614"/>
      <c r="F513" s="910">
        <f>SUM(F455:F512)</f>
        <v>0</v>
      </c>
    </row>
    <row r="514" spans="1:6">
      <c r="B514" s="83"/>
      <c r="F514" s="877"/>
    </row>
    <row r="515" spans="1:6">
      <c r="A515" s="128" t="s">
        <v>91</v>
      </c>
      <c r="B515" s="60" t="s">
        <v>676</v>
      </c>
      <c r="C515" s="117"/>
      <c r="D515" s="614"/>
      <c r="E515" s="614"/>
      <c r="F515" s="901"/>
    </row>
    <row r="516" spans="1:6">
      <c r="A516" s="37"/>
      <c r="B516" s="34"/>
      <c r="F516" s="877"/>
    </row>
    <row r="517" spans="1:6" ht="25.5">
      <c r="A517" s="118" t="s">
        <v>677</v>
      </c>
      <c r="B517" s="127" t="s">
        <v>678</v>
      </c>
      <c r="F517" s="877"/>
    </row>
    <row r="518" spans="1:6" ht="89.25">
      <c r="B518" s="33" t="s">
        <v>679</v>
      </c>
      <c r="C518" s="36" t="s">
        <v>307</v>
      </c>
      <c r="D518" s="89">
        <v>2</v>
      </c>
      <c r="F518" s="911">
        <f>ROUND(D518*E518,2)</f>
        <v>0</v>
      </c>
    </row>
    <row r="519" spans="1:6">
      <c r="B519" s="83"/>
      <c r="F519" s="877"/>
    </row>
    <row r="520" spans="1:6">
      <c r="A520" s="118" t="s">
        <v>680</v>
      </c>
      <c r="B520" s="34" t="s">
        <v>681</v>
      </c>
      <c r="F520" s="877"/>
    </row>
    <row r="521" spans="1:6" ht="127.5">
      <c r="B521" s="33" t="s">
        <v>682</v>
      </c>
      <c r="C521" s="36" t="s">
        <v>683</v>
      </c>
      <c r="D521" s="89">
        <v>1</v>
      </c>
      <c r="F521" s="911">
        <f>ROUND(D521*E521,2)</f>
        <v>0</v>
      </c>
    </row>
    <row r="522" spans="1:6">
      <c r="B522" s="83"/>
      <c r="F522" s="877"/>
    </row>
    <row r="523" spans="1:6" ht="25.5">
      <c r="A523" s="118" t="s">
        <v>684</v>
      </c>
      <c r="B523" s="34" t="s">
        <v>685</v>
      </c>
      <c r="F523" s="877"/>
    </row>
    <row r="524" spans="1:6" ht="76.5">
      <c r="B524" s="33" t="s">
        <v>686</v>
      </c>
      <c r="F524" s="877"/>
    </row>
    <row r="525" spans="1:6" ht="51">
      <c r="B525" s="33" t="s">
        <v>687</v>
      </c>
      <c r="C525" s="36" t="s">
        <v>683</v>
      </c>
      <c r="D525" s="89">
        <v>10</v>
      </c>
      <c r="F525" s="911">
        <f>ROUND(D525*E525,2)</f>
        <v>0</v>
      </c>
    </row>
    <row r="526" spans="1:6">
      <c r="B526" s="83"/>
      <c r="F526" s="877"/>
    </row>
    <row r="527" spans="1:6">
      <c r="A527" s="118" t="s">
        <v>688</v>
      </c>
      <c r="B527" s="34" t="s">
        <v>689</v>
      </c>
      <c r="F527" s="877"/>
    </row>
    <row r="528" spans="1:6" ht="140.25">
      <c r="B528" s="33" t="s">
        <v>690</v>
      </c>
      <c r="C528" s="36" t="s">
        <v>683</v>
      </c>
      <c r="D528" s="89">
        <v>1</v>
      </c>
      <c r="F528" s="911">
        <f>ROUND(D528*E528,2)</f>
        <v>0</v>
      </c>
    </row>
    <row r="529" spans="1:6">
      <c r="B529" s="33"/>
      <c r="C529" s="36"/>
      <c r="D529" s="89"/>
      <c r="F529" s="877"/>
    </row>
    <row r="530" spans="1:6" ht="25.5">
      <c r="A530" s="118" t="s">
        <v>691</v>
      </c>
      <c r="B530" s="34" t="s">
        <v>692</v>
      </c>
      <c r="F530" s="877"/>
    </row>
    <row r="531" spans="1:6" ht="89.25">
      <c r="A531" s="118"/>
      <c r="B531" s="33" t="s">
        <v>3067</v>
      </c>
      <c r="F531" s="877"/>
    </row>
    <row r="532" spans="1:6" ht="51">
      <c r="A532" s="118"/>
      <c r="B532" s="33" t="s">
        <v>693</v>
      </c>
      <c r="F532" s="877"/>
    </row>
    <row r="533" spans="1:6" ht="51">
      <c r="B533" s="33" t="s">
        <v>694</v>
      </c>
      <c r="C533" s="36" t="s">
        <v>683</v>
      </c>
      <c r="D533" s="89">
        <v>5</v>
      </c>
      <c r="F533" s="911">
        <f>ROUND(D533*E533,2)</f>
        <v>0</v>
      </c>
    </row>
    <row r="534" spans="1:6">
      <c r="B534" s="33"/>
      <c r="C534" s="36"/>
      <c r="D534" s="89"/>
      <c r="F534" s="877"/>
    </row>
    <row r="535" spans="1:6">
      <c r="A535" s="118" t="s">
        <v>695</v>
      </c>
      <c r="B535" s="34" t="s">
        <v>696</v>
      </c>
      <c r="C535" s="36"/>
      <c r="D535" s="89"/>
      <c r="F535" s="877"/>
    </row>
    <row r="536" spans="1:6" ht="38.25">
      <c r="B536" s="33" t="s">
        <v>3066</v>
      </c>
      <c r="C536" s="36"/>
      <c r="D536" s="89"/>
      <c r="F536" s="877"/>
    </row>
    <row r="537" spans="1:6" ht="38.25">
      <c r="B537" s="33" t="s">
        <v>697</v>
      </c>
      <c r="C537" s="36"/>
      <c r="D537" s="89"/>
      <c r="F537" s="877"/>
    </row>
    <row r="538" spans="1:6" ht="76.5">
      <c r="B538" s="33" t="s">
        <v>698</v>
      </c>
      <c r="C538" s="36" t="s">
        <v>291</v>
      </c>
      <c r="D538" s="89">
        <v>40</v>
      </c>
      <c r="F538" s="911">
        <f>ROUND(D538*E538,2)</f>
        <v>0</v>
      </c>
    </row>
    <row r="539" spans="1:6">
      <c r="B539" s="33"/>
      <c r="C539" s="36"/>
      <c r="D539" s="89"/>
      <c r="F539" s="877"/>
    </row>
    <row r="540" spans="1:6" ht="51">
      <c r="B540" s="33" t="s">
        <v>3115</v>
      </c>
      <c r="C540" s="36" t="s">
        <v>307</v>
      </c>
      <c r="D540" s="89">
        <v>30</v>
      </c>
      <c r="F540" s="911">
        <f>ROUND(D540*E540,2)</f>
        <v>0</v>
      </c>
    </row>
    <row r="541" spans="1:6">
      <c r="B541" s="33"/>
      <c r="C541" s="36"/>
      <c r="D541" s="89"/>
      <c r="F541" s="877"/>
    </row>
    <row r="542" spans="1:6" ht="51">
      <c r="B542" s="33" t="s">
        <v>699</v>
      </c>
      <c r="C542" s="36" t="s">
        <v>307</v>
      </c>
      <c r="D542" s="89">
        <v>45</v>
      </c>
      <c r="F542" s="911">
        <f>ROUND(D542*E542,2)</f>
        <v>0</v>
      </c>
    </row>
    <row r="543" spans="1:6">
      <c r="B543" s="33"/>
      <c r="C543" s="36"/>
      <c r="D543" s="89"/>
      <c r="F543" s="877"/>
    </row>
    <row r="544" spans="1:6" ht="38.25">
      <c r="A544" s="118" t="s">
        <v>700</v>
      </c>
      <c r="B544" s="34" t="s">
        <v>701</v>
      </c>
      <c r="C544" s="36"/>
      <c r="D544" s="89"/>
      <c r="F544" s="877"/>
    </row>
    <row r="545" spans="1:6" ht="114.75">
      <c r="A545" s="118"/>
      <c r="B545" s="33" t="s">
        <v>702</v>
      </c>
      <c r="C545" s="36"/>
      <c r="D545" s="89"/>
      <c r="F545" s="877"/>
    </row>
    <row r="546" spans="1:6">
      <c r="A546" s="118"/>
      <c r="B546" s="33" t="s">
        <v>703</v>
      </c>
      <c r="C546" s="36"/>
      <c r="D546" s="89"/>
      <c r="F546" s="877"/>
    </row>
    <row r="547" spans="1:6" ht="51">
      <c r="A547" s="118"/>
      <c r="B547" s="33" t="s">
        <v>704</v>
      </c>
      <c r="C547" s="36"/>
      <c r="D547" s="89"/>
      <c r="F547" s="877"/>
    </row>
    <row r="548" spans="1:6" ht="51">
      <c r="A548" s="118"/>
      <c r="B548" s="33" t="s">
        <v>705</v>
      </c>
      <c r="C548" s="36"/>
      <c r="D548" s="89"/>
      <c r="F548" s="877"/>
    </row>
    <row r="549" spans="1:6" ht="63.75">
      <c r="A549" s="118"/>
      <c r="B549" s="33" t="s">
        <v>706</v>
      </c>
      <c r="C549" s="36"/>
      <c r="D549" s="89"/>
      <c r="F549" s="877"/>
    </row>
    <row r="550" spans="1:6" ht="51">
      <c r="A550" s="118"/>
      <c r="B550" s="33" t="s">
        <v>707</v>
      </c>
      <c r="C550" s="36"/>
      <c r="D550" s="89"/>
      <c r="F550" s="877"/>
    </row>
    <row r="551" spans="1:6" ht="51">
      <c r="A551" s="118"/>
      <c r="B551" s="33" t="s">
        <v>708</v>
      </c>
      <c r="C551" s="36"/>
      <c r="D551" s="89"/>
      <c r="F551" s="877"/>
    </row>
    <row r="552" spans="1:6" ht="51">
      <c r="B552" s="83" t="s">
        <v>709</v>
      </c>
      <c r="F552" s="877"/>
    </row>
    <row r="553" spans="1:6" ht="25.5">
      <c r="B553" s="33" t="s">
        <v>710</v>
      </c>
      <c r="C553" s="36" t="s">
        <v>36</v>
      </c>
      <c r="D553" s="89">
        <v>1</v>
      </c>
      <c r="F553" s="911">
        <f>ROUND(D553*E553,2)</f>
        <v>0</v>
      </c>
    </row>
    <row r="554" spans="1:6">
      <c r="B554" s="33"/>
      <c r="F554" s="877"/>
    </row>
    <row r="555" spans="1:6">
      <c r="A555" s="128" t="s">
        <v>91</v>
      </c>
      <c r="B555" s="60" t="s">
        <v>716</v>
      </c>
      <c r="C555" s="117"/>
      <c r="D555" s="614"/>
      <c r="E555" s="614"/>
      <c r="F555" s="910">
        <f>SUM(F516:F554)</f>
        <v>0</v>
      </c>
    </row>
    <row r="556" spans="1:6">
      <c r="F556" s="877"/>
    </row>
    <row r="557" spans="1:6">
      <c r="A557" s="116" t="s">
        <v>30</v>
      </c>
      <c r="B557" s="98" t="s">
        <v>717</v>
      </c>
      <c r="C557" s="116"/>
      <c r="D557" s="221"/>
      <c r="E557" s="221"/>
      <c r="F557" s="910">
        <f>F393+F452+F513+F555</f>
        <v>0</v>
      </c>
    </row>
  </sheetData>
  <mergeCells count="2">
    <mergeCell ref="B57:C57"/>
    <mergeCell ref="B83:C83"/>
  </mergeCells>
  <pageMargins left="0.98425196850393704" right="0.19685039370078741" top="0.55118110236220474" bottom="0.55118110236220474" header="0.31496062992125984" footer="0.31496062992125984"/>
  <pageSetup paperSize="9" orientation="portrait" horizontalDpi="4294967294" r:id="rId1"/>
  <headerFooter>
    <oddFooter>&amp;R&amp;8&amp;P/&amp;N</oddFooter>
  </headerFooter>
  <rowBreaks count="19" manualBreakCount="19">
    <brk id="109" max="5" man="1"/>
    <brk id="127" max="5" man="1"/>
    <brk id="152" max="5" man="1"/>
    <brk id="181" max="5" man="1"/>
    <brk id="215" max="5" man="1"/>
    <brk id="254" max="5" man="1"/>
    <brk id="268" max="5" man="1"/>
    <brk id="319" max="5" man="1"/>
    <brk id="351" max="5" man="1"/>
    <brk id="360" max="5" man="1"/>
    <brk id="378" max="5" man="1"/>
    <brk id="404" max="5" man="1"/>
    <brk id="418" max="5" man="1"/>
    <brk id="453" max="5" man="1"/>
    <brk id="461" max="5" man="1"/>
    <brk id="465" max="5" man="1"/>
    <brk id="485" max="5" man="1"/>
    <brk id="497" max="5" man="1"/>
    <brk id="52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2"/>
  <sheetViews>
    <sheetView view="pageBreakPreview" zoomScaleNormal="100" zoomScaleSheetLayoutView="100" workbookViewId="0">
      <selection activeCell="E14" sqref="E14"/>
    </sheetView>
  </sheetViews>
  <sheetFormatPr defaultRowHeight="15"/>
  <cols>
    <col min="1" max="1" width="6.28515625" customWidth="1"/>
    <col min="2" max="2" width="45.7109375" customWidth="1"/>
    <col min="3" max="3" width="10.42578125" customWidth="1"/>
    <col min="4" max="4" width="8.140625" customWidth="1"/>
    <col min="5" max="5" width="13.42578125" style="796" customWidth="1"/>
    <col min="6" max="6" width="13.42578125" style="130" customWidth="1"/>
  </cols>
  <sheetData>
    <row r="3" spans="1:5" ht="16.5" thickBot="1">
      <c r="A3" s="64" t="s">
        <v>252</v>
      </c>
      <c r="B3" s="65"/>
      <c r="C3" s="65"/>
      <c r="D3" s="66"/>
      <c r="E3" s="787"/>
    </row>
    <row r="4" spans="1:5" ht="15.75" thickTop="1">
      <c r="A4" s="67"/>
      <c r="B4" s="68"/>
      <c r="C4" s="68"/>
      <c r="D4" s="69"/>
      <c r="E4" s="788"/>
    </row>
    <row r="5" spans="1:5">
      <c r="A5" s="70"/>
      <c r="B5" s="71" t="s">
        <v>253</v>
      </c>
      <c r="C5" s="71"/>
      <c r="D5" s="71"/>
      <c r="E5" s="789">
        <f>'REK_GO RADOVI'!E42</f>
        <v>0</v>
      </c>
    </row>
    <row r="6" spans="1:5">
      <c r="A6" s="72"/>
      <c r="B6" s="73"/>
      <c r="C6" s="73"/>
      <c r="D6" s="72"/>
      <c r="E6" s="790"/>
    </row>
    <row r="7" spans="1:5">
      <c r="A7" s="74"/>
      <c r="B7" s="74" t="s">
        <v>254</v>
      </c>
      <c r="C7" s="74"/>
      <c r="D7" s="74"/>
      <c r="E7" s="791">
        <f>REK_ViK!E16</f>
        <v>0</v>
      </c>
    </row>
    <row r="8" spans="1:5">
      <c r="A8" s="70"/>
      <c r="B8" s="71"/>
      <c r="C8" s="71"/>
      <c r="D8" s="71"/>
      <c r="E8" s="789"/>
    </row>
    <row r="9" spans="1:5">
      <c r="A9" s="74"/>
      <c r="B9" s="75" t="s">
        <v>3000</v>
      </c>
      <c r="C9" s="75"/>
      <c r="D9" s="74"/>
      <c r="E9" s="791">
        <f>REK_EL_INST!E26</f>
        <v>0</v>
      </c>
    </row>
    <row r="10" spans="1:5">
      <c r="A10" s="74"/>
      <c r="B10" s="74"/>
      <c r="C10" s="74"/>
      <c r="D10" s="74"/>
      <c r="E10" s="791"/>
    </row>
    <row r="11" spans="1:5">
      <c r="A11" s="74"/>
      <c r="B11" s="75" t="s">
        <v>719</v>
      </c>
      <c r="C11" s="75"/>
      <c r="D11" s="74"/>
      <c r="E11" s="791">
        <f>REK_GHV!E8</f>
        <v>0</v>
      </c>
    </row>
    <row r="12" spans="1:5">
      <c r="A12" s="74"/>
      <c r="B12" s="74"/>
      <c r="C12" s="74"/>
      <c r="D12" s="74"/>
      <c r="E12" s="791"/>
    </row>
    <row r="13" spans="1:5">
      <c r="A13" s="74"/>
      <c r="B13" s="74" t="s">
        <v>258</v>
      </c>
      <c r="C13" s="74"/>
      <c r="D13" s="74"/>
      <c r="E13" s="791">
        <f>REK_KRAJOBRAZ!E8</f>
        <v>0</v>
      </c>
    </row>
    <row r="14" spans="1:5">
      <c r="A14" s="76"/>
      <c r="B14" s="76"/>
      <c r="C14" s="76"/>
      <c r="D14" s="76"/>
      <c r="E14" s="792"/>
    </row>
    <row r="15" spans="1:5" ht="15.75" thickBot="1">
      <c r="A15" s="77"/>
      <c r="B15" s="78" t="s">
        <v>255</v>
      </c>
      <c r="C15" s="78"/>
      <c r="D15" s="78"/>
      <c r="E15" s="793">
        <f>E5+E7+E9+E11+E13</f>
        <v>0</v>
      </c>
    </row>
    <row r="16" spans="1:5">
      <c r="A16" s="69"/>
      <c r="B16" s="69"/>
      <c r="C16" s="69"/>
      <c r="D16" s="69"/>
      <c r="E16" s="788"/>
    </row>
    <row r="17" spans="1:6">
      <c r="A17" s="68"/>
      <c r="B17" s="68"/>
      <c r="C17" s="68"/>
      <c r="D17" s="69"/>
      <c r="E17" s="788"/>
    </row>
    <row r="18" spans="1:6" ht="15.75" thickBot="1">
      <c r="A18" s="78"/>
      <c r="B18" s="78" t="s">
        <v>256</v>
      </c>
      <c r="C18" s="78"/>
      <c r="D18" s="79"/>
      <c r="E18" s="793">
        <f>E15*0.25</f>
        <v>0</v>
      </c>
    </row>
    <row r="19" spans="1:6" ht="15.75" thickTop="1">
      <c r="A19" s="80"/>
      <c r="B19" s="80"/>
      <c r="C19" s="80"/>
      <c r="D19" s="80"/>
      <c r="E19" s="794"/>
    </row>
    <row r="20" spans="1:6" ht="15.75" thickBot="1">
      <c r="A20" s="80"/>
      <c r="B20" s="80"/>
      <c r="C20" s="80"/>
      <c r="D20" s="80"/>
      <c r="E20" s="794"/>
      <c r="F20" s="131"/>
    </row>
    <row r="21" spans="1:6" ht="16.5" thickTop="1" thickBot="1">
      <c r="A21" s="81"/>
      <c r="B21" s="81" t="s">
        <v>257</v>
      </c>
      <c r="C21" s="81"/>
      <c r="D21" s="81"/>
      <c r="E21" s="795">
        <f>E15+E18</f>
        <v>0</v>
      </c>
      <c r="F21" s="131"/>
    </row>
    <row r="22" spans="1:6" ht="15.75" thickTop="1"/>
  </sheetData>
  <pageMargins left="0.98425196850393704" right="0.19685039370078741" top="0.55118110236220474" bottom="0.55118110236220474" header="0.31496062992125984" footer="0.31496062992125984"/>
  <pageSetup paperSize="9" orientation="portrait" r:id="rId1"/>
  <headerFooter>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E42"/>
  <sheetViews>
    <sheetView view="pageBreakPreview" topLeftCell="A39" zoomScaleNormal="100" zoomScaleSheetLayoutView="100" workbookViewId="0"/>
  </sheetViews>
  <sheetFormatPr defaultColWidth="9.140625" defaultRowHeight="15"/>
  <cols>
    <col min="1" max="1" width="6.28515625" style="589" customWidth="1"/>
    <col min="2" max="2" width="45.7109375" style="507" customWidth="1"/>
    <col min="3" max="3" width="10.42578125" style="507" customWidth="1"/>
    <col min="4" max="4" width="8.140625" style="507" customWidth="1"/>
    <col min="5" max="5" width="13.42578125" style="819" customWidth="1"/>
    <col min="6" max="16384" width="9.140625" style="507"/>
  </cols>
  <sheetData>
    <row r="1" spans="1:5">
      <c r="A1" s="505"/>
      <c r="B1" s="17"/>
      <c r="C1" s="505"/>
      <c r="D1" s="506"/>
      <c r="E1" s="797"/>
    </row>
    <row r="2" spans="1:5" ht="15.75" thickBot="1">
      <c r="A2" s="508"/>
      <c r="B2" s="21" t="s">
        <v>2686</v>
      </c>
      <c r="C2" s="508"/>
      <c r="D2" s="509"/>
      <c r="E2" s="798"/>
    </row>
    <row r="3" spans="1:5" ht="15.75" thickTop="1">
      <c r="A3" s="505"/>
      <c r="B3" s="17"/>
      <c r="C3" s="505"/>
      <c r="D3" s="506"/>
      <c r="E3" s="797"/>
    </row>
    <row r="4" spans="1:5" s="514" customFormat="1" ht="12.75">
      <c r="A4" s="510" t="s">
        <v>496</v>
      </c>
      <c r="B4" s="511" t="s">
        <v>1424</v>
      </c>
      <c r="C4" s="512"/>
      <c r="D4" s="513"/>
      <c r="E4" s="799">
        <f>'GO RADOVI'!F48</f>
        <v>0</v>
      </c>
    </row>
    <row r="5" spans="1:5" s="514" customFormat="1" ht="12.75">
      <c r="A5" s="515"/>
      <c r="B5" s="25"/>
      <c r="C5" s="515"/>
      <c r="D5" s="516"/>
      <c r="E5" s="800"/>
    </row>
    <row r="6" spans="1:5" s="514" customFormat="1" ht="12.75">
      <c r="A6" s="517" t="s">
        <v>501</v>
      </c>
      <c r="B6" s="518" t="s">
        <v>1989</v>
      </c>
      <c r="C6" s="519"/>
      <c r="D6" s="520"/>
      <c r="E6" s="801">
        <f>'GO RADOVI'!F201</f>
        <v>0</v>
      </c>
    </row>
    <row r="7" spans="1:5" s="514" customFormat="1" ht="12.75">
      <c r="A7" s="515"/>
      <c r="B7" s="25"/>
      <c r="C7" s="515"/>
      <c r="D7" s="516"/>
      <c r="E7" s="800"/>
    </row>
    <row r="8" spans="1:5" s="514" customFormat="1" ht="12.75">
      <c r="A8" s="521" t="s">
        <v>505</v>
      </c>
      <c r="B8" s="522" t="s">
        <v>493</v>
      </c>
      <c r="C8" s="523"/>
      <c r="D8" s="524"/>
      <c r="E8" s="802">
        <f>'GO RADOVI'!F230</f>
        <v>0</v>
      </c>
    </row>
    <row r="9" spans="1:5" s="514" customFormat="1" ht="12.75">
      <c r="A9" s="515"/>
      <c r="B9" s="25"/>
      <c r="C9" s="515"/>
      <c r="D9" s="516"/>
      <c r="E9" s="800"/>
    </row>
    <row r="10" spans="1:5" s="514" customFormat="1" ht="12.75">
      <c r="A10" s="525" t="s">
        <v>510</v>
      </c>
      <c r="B10" s="526" t="s">
        <v>2110</v>
      </c>
      <c r="C10" s="527"/>
      <c r="D10" s="528"/>
      <c r="E10" s="803">
        <f>'GO RADOVI'!F261</f>
        <v>0</v>
      </c>
    </row>
    <row r="11" spans="1:5" s="514" customFormat="1" ht="12.75">
      <c r="A11" s="515"/>
      <c r="B11" s="25"/>
      <c r="C11" s="515"/>
      <c r="D11" s="516"/>
      <c r="E11" s="800"/>
    </row>
    <row r="12" spans="1:5" s="514" customFormat="1" ht="12.75">
      <c r="A12" s="529" t="s">
        <v>514</v>
      </c>
      <c r="B12" s="530" t="s">
        <v>2129</v>
      </c>
      <c r="C12" s="531"/>
      <c r="D12" s="532"/>
      <c r="E12" s="804">
        <f>'GO RADOVI'!F272</f>
        <v>0</v>
      </c>
    </row>
    <row r="13" spans="1:5" s="514" customFormat="1" ht="12.75">
      <c r="A13" s="515"/>
      <c r="B13" s="25"/>
      <c r="C13" s="515"/>
      <c r="D13" s="516"/>
      <c r="E13" s="800"/>
    </row>
    <row r="14" spans="1:5" s="514" customFormat="1" ht="12.75">
      <c r="A14" s="533" t="s">
        <v>520</v>
      </c>
      <c r="B14" s="534" t="s">
        <v>2138</v>
      </c>
      <c r="C14" s="535"/>
      <c r="D14" s="536"/>
      <c r="E14" s="805">
        <f>'GO RADOVI'!F459</f>
        <v>0</v>
      </c>
    </row>
    <row r="15" spans="1:5" s="514" customFormat="1" ht="12.75">
      <c r="A15" s="537"/>
      <c r="B15" s="538"/>
      <c r="C15" s="505"/>
      <c r="D15" s="506"/>
      <c r="E15" s="797"/>
    </row>
    <row r="16" spans="1:5" s="514" customFormat="1" ht="12.75">
      <c r="A16" s="539" t="s">
        <v>525</v>
      </c>
      <c r="B16" s="540" t="s">
        <v>2228</v>
      </c>
      <c r="C16" s="541"/>
      <c r="D16" s="542"/>
      <c r="E16" s="806">
        <f>'GO RADOVI'!F576</f>
        <v>0</v>
      </c>
    </row>
    <row r="17" spans="1:5" s="514" customFormat="1" ht="12.75">
      <c r="A17" s="537"/>
      <c r="B17" s="538"/>
      <c r="C17" s="505"/>
      <c r="D17" s="506"/>
      <c r="E17" s="797"/>
    </row>
    <row r="18" spans="1:5" s="514" customFormat="1" ht="12.75">
      <c r="A18" s="543" t="s">
        <v>530</v>
      </c>
      <c r="B18" s="544" t="s">
        <v>2320</v>
      </c>
      <c r="C18" s="545"/>
      <c r="D18" s="546"/>
      <c r="E18" s="807">
        <f>'GO RADOVI'!F670</f>
        <v>0</v>
      </c>
    </row>
    <row r="19" spans="1:5" s="514" customFormat="1" ht="12.75">
      <c r="A19" s="537"/>
      <c r="B19" s="538"/>
      <c r="C19" s="505"/>
      <c r="D19" s="506"/>
      <c r="E19" s="797"/>
    </row>
    <row r="20" spans="1:5" s="514" customFormat="1" ht="12.75">
      <c r="A20" s="547" t="s">
        <v>533</v>
      </c>
      <c r="B20" s="548" t="s">
        <v>2380</v>
      </c>
      <c r="C20" s="549"/>
      <c r="D20" s="550"/>
      <c r="E20" s="808">
        <f>'GO RADOVI'!F694</f>
        <v>0</v>
      </c>
    </row>
    <row r="21" spans="1:5" s="514" customFormat="1" ht="12.75">
      <c r="A21" s="537"/>
      <c r="B21" s="538"/>
      <c r="C21" s="505"/>
      <c r="D21" s="506"/>
      <c r="E21" s="797"/>
    </row>
    <row r="22" spans="1:5" s="514" customFormat="1" ht="12.75">
      <c r="A22" s="551" t="s">
        <v>542</v>
      </c>
      <c r="B22" s="552" t="s">
        <v>2400</v>
      </c>
      <c r="C22" s="553"/>
      <c r="D22" s="554"/>
      <c r="E22" s="809">
        <f>'GO RADOVI'!F730</f>
        <v>0</v>
      </c>
    </row>
    <row r="23" spans="1:5" s="514" customFormat="1" ht="12.75">
      <c r="A23" s="537"/>
      <c r="B23" s="538"/>
      <c r="C23" s="505"/>
      <c r="D23" s="506"/>
      <c r="E23" s="797"/>
    </row>
    <row r="24" spans="1:5" s="514" customFormat="1" ht="12.75">
      <c r="A24" s="555" t="s">
        <v>572</v>
      </c>
      <c r="B24" s="556" t="s">
        <v>2420</v>
      </c>
      <c r="C24" s="557"/>
      <c r="D24" s="558"/>
      <c r="E24" s="810">
        <f>'GO RADOVI'!F749</f>
        <v>0</v>
      </c>
    </row>
    <row r="25" spans="1:5" s="514" customFormat="1" ht="12.75">
      <c r="A25" s="537"/>
      <c r="B25" s="538"/>
      <c r="C25" s="505"/>
      <c r="D25" s="506"/>
      <c r="E25" s="797"/>
    </row>
    <row r="26" spans="1:5" s="514" customFormat="1" ht="12.75">
      <c r="A26" s="559" t="s">
        <v>2428</v>
      </c>
      <c r="B26" s="560" t="s">
        <v>1843</v>
      </c>
      <c r="C26" s="561"/>
      <c r="D26" s="562"/>
      <c r="E26" s="811">
        <f>'GO RADOVI'!F775</f>
        <v>0</v>
      </c>
    </row>
    <row r="27" spans="1:5" s="514" customFormat="1" ht="12.75">
      <c r="A27" s="537"/>
      <c r="B27" s="538"/>
      <c r="C27" s="505"/>
      <c r="D27" s="506"/>
      <c r="E27" s="797"/>
    </row>
    <row r="28" spans="1:5" s="514" customFormat="1" ht="12.75">
      <c r="A28" s="563" t="s">
        <v>2445</v>
      </c>
      <c r="B28" s="564" t="s">
        <v>1814</v>
      </c>
      <c r="C28" s="565"/>
      <c r="D28" s="566"/>
      <c r="E28" s="812">
        <f>'GO RADOVI'!F924</f>
        <v>0</v>
      </c>
    </row>
    <row r="29" spans="1:5" s="514" customFormat="1" ht="12.75">
      <c r="A29" s="537"/>
      <c r="B29" s="538"/>
      <c r="C29" s="505"/>
      <c r="D29" s="506"/>
      <c r="E29" s="797"/>
    </row>
    <row r="30" spans="1:5" s="514" customFormat="1" ht="12.75">
      <c r="A30" s="567" t="s">
        <v>2536</v>
      </c>
      <c r="B30" s="568" t="s">
        <v>1889</v>
      </c>
      <c r="C30" s="569"/>
      <c r="D30" s="570"/>
      <c r="E30" s="813">
        <f>'GO RADOVI'!F966</f>
        <v>0</v>
      </c>
    </row>
    <row r="31" spans="1:5" s="514" customFormat="1" ht="12.75">
      <c r="A31" s="537"/>
      <c r="B31" s="538"/>
      <c r="C31" s="505"/>
      <c r="D31" s="506"/>
      <c r="E31" s="797"/>
    </row>
    <row r="32" spans="1:5" s="514" customFormat="1" ht="12.75">
      <c r="A32" s="571" t="s">
        <v>2561</v>
      </c>
      <c r="B32" s="572" t="s">
        <v>2562</v>
      </c>
      <c r="C32" s="573"/>
      <c r="D32" s="574"/>
      <c r="E32" s="814">
        <f>'GO RADOVI'!F1014</f>
        <v>0</v>
      </c>
    </row>
    <row r="33" spans="1:5" s="514" customFormat="1" ht="12.75">
      <c r="A33" s="537"/>
      <c r="B33" s="538"/>
      <c r="C33" s="505"/>
      <c r="D33" s="506"/>
      <c r="E33" s="797"/>
    </row>
    <row r="34" spans="1:5" s="514" customFormat="1" ht="12.75">
      <c r="A34" s="575" t="s">
        <v>2593</v>
      </c>
      <c r="B34" s="576" t="s">
        <v>1786</v>
      </c>
      <c r="C34" s="577"/>
      <c r="D34" s="578"/>
      <c r="E34" s="815">
        <f>'GO RADOVI'!F1060</f>
        <v>0</v>
      </c>
    </row>
    <row r="35" spans="1:5" s="514" customFormat="1" ht="12.75">
      <c r="A35" s="537"/>
      <c r="B35" s="538"/>
      <c r="C35" s="505"/>
      <c r="D35" s="506"/>
      <c r="E35" s="797"/>
    </row>
    <row r="36" spans="1:5" s="514" customFormat="1" ht="12.75">
      <c r="A36" s="579" t="s">
        <v>2622</v>
      </c>
      <c r="B36" s="580" t="s">
        <v>2623</v>
      </c>
      <c r="C36" s="581"/>
      <c r="D36" s="582"/>
      <c r="E36" s="816">
        <f>'GO RADOVI'!F1080</f>
        <v>0</v>
      </c>
    </row>
    <row r="37" spans="1:5" s="514" customFormat="1" ht="12.75">
      <c r="A37" s="537"/>
      <c r="B37" s="538"/>
      <c r="C37" s="505"/>
      <c r="D37" s="506"/>
      <c r="E37" s="797"/>
    </row>
    <row r="38" spans="1:5" s="514" customFormat="1" ht="12.75">
      <c r="A38" s="583" t="s">
        <v>2633</v>
      </c>
      <c r="B38" s="584" t="s">
        <v>1744</v>
      </c>
      <c r="C38" s="585"/>
      <c r="D38" s="586"/>
      <c r="E38" s="817">
        <f>'GO RADOVI'!F1106</f>
        <v>0</v>
      </c>
    </row>
    <row r="39" spans="1:5" s="514" customFormat="1" ht="12.75">
      <c r="A39" s="537"/>
      <c r="B39" s="538"/>
      <c r="C39" s="505"/>
      <c r="D39" s="506"/>
      <c r="E39" s="797"/>
    </row>
    <row r="40" spans="1:5" s="514" customFormat="1" ht="12.75">
      <c r="A40" s="551" t="s">
        <v>2653</v>
      </c>
      <c r="B40" s="552" t="s">
        <v>1288</v>
      </c>
      <c r="C40" s="553"/>
      <c r="D40" s="554"/>
      <c r="E40" s="809">
        <f>'GO RADOVI'!F1141</f>
        <v>0</v>
      </c>
    </row>
    <row r="41" spans="1:5">
      <c r="A41" s="505"/>
      <c r="B41" s="17"/>
      <c r="C41" s="505"/>
      <c r="D41" s="506"/>
      <c r="E41" s="797"/>
    </row>
    <row r="42" spans="1:5">
      <c r="A42" s="587"/>
      <c r="B42" s="29" t="s">
        <v>2687</v>
      </c>
      <c r="C42" s="587"/>
      <c r="D42" s="588"/>
      <c r="E42" s="818">
        <f>SUM(E4:E40)</f>
        <v>0</v>
      </c>
    </row>
  </sheetData>
  <pageMargins left="0.98425196850393704" right="0.19685039370078741" top="0.55118110236220474" bottom="0.94488188976377963" header="0.31496062992125984" footer="0.31496062992125984"/>
  <pageSetup paperSize="9" orientation="portrait" r:id="rId1"/>
  <headerFooter>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A1:F758"/>
  <sheetViews>
    <sheetView view="pageBreakPreview" topLeftCell="A82" zoomScaleNormal="100" zoomScaleSheetLayoutView="100" workbookViewId="0">
      <selection activeCell="B93" sqref="B93"/>
    </sheetView>
  </sheetViews>
  <sheetFormatPr defaultRowHeight="15"/>
  <cols>
    <col min="1" max="1" width="6.7109375" customWidth="1"/>
    <col min="2" max="2" width="80.7109375" style="604" customWidth="1"/>
  </cols>
  <sheetData>
    <row r="1" spans="1:6">
      <c r="A1" s="241"/>
      <c r="B1" s="590" t="s">
        <v>1922</v>
      </c>
    </row>
    <row r="2" spans="1:6">
      <c r="B2" s="591"/>
      <c r="C2" s="255"/>
      <c r="D2" s="256"/>
      <c r="E2" s="257"/>
      <c r="F2" s="257"/>
    </row>
    <row r="3" spans="1:6">
      <c r="B3" s="592" t="s">
        <v>1354</v>
      </c>
      <c r="C3" s="259"/>
      <c r="D3" s="256"/>
      <c r="E3" s="257"/>
      <c r="F3" s="257"/>
    </row>
    <row r="4" spans="1:6" ht="25.5">
      <c r="B4" s="593" t="s">
        <v>1924</v>
      </c>
      <c r="C4" s="260"/>
      <c r="D4" s="256"/>
      <c r="E4" s="257"/>
      <c r="F4" s="257"/>
    </row>
    <row r="5" spans="1:6" ht="38.25">
      <c r="B5" s="593" t="s">
        <v>1923</v>
      </c>
      <c r="C5" s="260"/>
      <c r="D5" s="256"/>
      <c r="E5" s="257"/>
      <c r="F5" s="257"/>
    </row>
    <row r="6" spans="1:6" ht="51">
      <c r="B6" s="593" t="s">
        <v>1355</v>
      </c>
      <c r="C6" s="260"/>
      <c r="D6" s="256"/>
      <c r="E6" s="257"/>
      <c r="F6" s="257"/>
    </row>
    <row r="7" spans="1:6" ht="51">
      <c r="B7" s="593" t="s">
        <v>1356</v>
      </c>
      <c r="C7" s="261"/>
      <c r="D7" s="256"/>
      <c r="E7" s="257"/>
      <c r="F7" s="257"/>
    </row>
    <row r="8" spans="1:6" ht="89.25">
      <c r="B8" s="593" t="s">
        <v>1357</v>
      </c>
      <c r="C8" s="261"/>
      <c r="D8" s="256"/>
      <c r="E8" s="257"/>
      <c r="F8" s="257"/>
    </row>
    <row r="9" spans="1:6" ht="51">
      <c r="B9" s="593" t="s">
        <v>1358</v>
      </c>
      <c r="C9" s="261"/>
      <c r="D9" s="256"/>
      <c r="E9" s="257"/>
      <c r="F9" s="257"/>
    </row>
    <row r="10" spans="1:6" ht="51">
      <c r="B10" s="593" t="s">
        <v>1359</v>
      </c>
      <c r="C10" s="261"/>
      <c r="D10" s="256"/>
      <c r="E10" s="257"/>
      <c r="F10" s="257"/>
    </row>
    <row r="11" spans="1:6">
      <c r="B11" s="593" t="s">
        <v>1360</v>
      </c>
      <c r="C11" s="261"/>
      <c r="D11" s="256"/>
      <c r="E11" s="257"/>
      <c r="F11" s="257"/>
    </row>
    <row r="12" spans="1:6" ht="63.75">
      <c r="B12" s="593" t="s">
        <v>1361</v>
      </c>
      <c r="C12" s="260"/>
      <c r="D12" s="262"/>
      <c r="E12" s="257"/>
      <c r="F12" s="257"/>
    </row>
    <row r="13" spans="1:6" ht="25.5">
      <c r="B13" s="593" t="s">
        <v>1362</v>
      </c>
      <c r="C13" s="261"/>
      <c r="D13" s="256"/>
      <c r="E13" s="257"/>
      <c r="F13" s="257"/>
    </row>
    <row r="14" spans="1:6" ht="89.25">
      <c r="B14" s="593" t="s">
        <v>1363</v>
      </c>
      <c r="C14" s="261"/>
      <c r="D14" s="256"/>
      <c r="E14" s="257"/>
      <c r="F14" s="257"/>
    </row>
    <row r="15" spans="1:6" ht="102">
      <c r="B15" s="593" t="s">
        <v>1364</v>
      </c>
      <c r="C15" s="261"/>
      <c r="D15" s="263"/>
      <c r="E15" s="257"/>
      <c r="F15" s="257"/>
    </row>
    <row r="16" spans="1:6" ht="38.25">
      <c r="B16" s="593" t="s">
        <v>1365</v>
      </c>
      <c r="C16" s="261"/>
      <c r="D16" s="256"/>
      <c r="E16" s="257"/>
      <c r="F16" s="257"/>
    </row>
    <row r="17" spans="2:6" ht="25.5">
      <c r="B17" s="593" t="s">
        <v>1366</v>
      </c>
      <c r="C17" s="260"/>
      <c r="D17" s="256"/>
      <c r="E17" s="257"/>
      <c r="F17" s="257"/>
    </row>
    <row r="18" spans="2:6" ht="229.5">
      <c r="B18" s="593" t="s">
        <v>1367</v>
      </c>
      <c r="C18" s="260"/>
      <c r="D18" s="263"/>
      <c r="E18" s="257"/>
      <c r="F18" s="257"/>
    </row>
    <row r="19" spans="2:6" ht="63.75">
      <c r="B19" s="593" t="s">
        <v>1368</v>
      </c>
      <c r="C19" s="260"/>
      <c r="D19" s="256"/>
      <c r="E19" s="257"/>
      <c r="F19" s="257"/>
    </row>
    <row r="20" spans="2:6" ht="63.75">
      <c r="B20" s="593" t="s">
        <v>1369</v>
      </c>
      <c r="C20" s="260"/>
      <c r="D20" s="256"/>
      <c r="E20" s="257"/>
      <c r="F20" s="257"/>
    </row>
    <row r="21" spans="2:6">
      <c r="B21" s="594"/>
      <c r="C21" s="264"/>
      <c r="D21" s="265"/>
      <c r="E21" s="257"/>
      <c r="F21" s="257"/>
    </row>
    <row r="22" spans="2:6" ht="25.5">
      <c r="B22" s="593" t="s">
        <v>1370</v>
      </c>
      <c r="C22" s="260"/>
      <c r="D22" s="256"/>
      <c r="E22" s="257"/>
      <c r="F22" s="257"/>
    </row>
    <row r="23" spans="2:6" ht="63.75">
      <c r="B23" s="593" t="s">
        <v>1925</v>
      </c>
      <c r="C23" s="260"/>
      <c r="D23" s="265"/>
      <c r="E23" s="257"/>
      <c r="F23" s="257"/>
    </row>
    <row r="24" spans="2:6" ht="25.5">
      <c r="B24" s="593" t="s">
        <v>1371</v>
      </c>
      <c r="C24" s="260"/>
      <c r="D24" s="256"/>
      <c r="E24" s="257"/>
      <c r="F24" s="257"/>
    </row>
    <row r="25" spans="2:6" ht="25.5">
      <c r="B25" s="593" t="s">
        <v>1372</v>
      </c>
      <c r="C25" s="261"/>
      <c r="D25" s="256"/>
      <c r="E25" s="257"/>
      <c r="F25" s="257"/>
    </row>
    <row r="26" spans="2:6">
      <c r="B26" s="592"/>
      <c r="C26" s="266"/>
      <c r="D26" s="256"/>
      <c r="E26" s="257"/>
      <c r="F26" s="257"/>
    </row>
    <row r="27" spans="2:6">
      <c r="B27" s="592" t="s">
        <v>1373</v>
      </c>
      <c r="C27" s="259"/>
      <c r="D27" s="256"/>
      <c r="E27" s="257"/>
      <c r="F27" s="257"/>
    </row>
    <row r="28" spans="2:6" ht="25.5">
      <c r="B28" s="593" t="s">
        <v>1374</v>
      </c>
      <c r="C28" s="261"/>
      <c r="D28" s="256"/>
      <c r="E28" s="257"/>
      <c r="F28" s="257"/>
    </row>
    <row r="29" spans="2:6" ht="89.25">
      <c r="B29" s="593" t="s">
        <v>1375</v>
      </c>
      <c r="C29" s="261"/>
      <c r="D29" s="256"/>
      <c r="E29" s="257"/>
      <c r="F29" s="257"/>
    </row>
    <row r="30" spans="2:6" ht="38.25">
      <c r="B30" s="593" t="s">
        <v>1376</v>
      </c>
      <c r="C30" s="261"/>
      <c r="D30" s="256"/>
      <c r="E30" s="257"/>
      <c r="F30" s="257"/>
    </row>
    <row r="31" spans="2:6" ht="25.5">
      <c r="B31" s="593" t="s">
        <v>1926</v>
      </c>
      <c r="C31" s="261"/>
      <c r="D31" s="267"/>
      <c r="E31" s="257"/>
      <c r="F31" s="257"/>
    </row>
    <row r="32" spans="2:6" ht="25.5">
      <c r="B32" s="593" t="s">
        <v>1377</v>
      </c>
      <c r="C32" s="261"/>
      <c r="D32" s="265"/>
      <c r="E32" s="268"/>
      <c r="F32" s="268"/>
    </row>
    <row r="33" spans="2:6" ht="25.5">
      <c r="B33" s="593" t="s">
        <v>1378</v>
      </c>
      <c r="C33" s="261"/>
      <c r="D33" s="265"/>
      <c r="E33" s="268"/>
      <c r="F33" s="268"/>
    </row>
    <row r="34" spans="2:6">
      <c r="B34" s="593" t="s">
        <v>1379</v>
      </c>
      <c r="C34" s="260"/>
      <c r="D34" s="256"/>
      <c r="E34" s="257"/>
      <c r="F34" s="257"/>
    </row>
    <row r="35" spans="2:6" ht="25.5">
      <c r="B35" s="593" t="s">
        <v>1380</v>
      </c>
      <c r="C35" s="261"/>
      <c r="D35" s="256"/>
      <c r="E35" s="257"/>
      <c r="F35" s="257"/>
    </row>
    <row r="36" spans="2:6" ht="25.5">
      <c r="B36" s="593" t="s">
        <v>1381</v>
      </c>
      <c r="C36" s="261"/>
      <c r="D36" s="256"/>
      <c r="E36" s="257"/>
      <c r="F36" s="257"/>
    </row>
    <row r="37" spans="2:6" ht="38.25">
      <c r="B37" s="593" t="s">
        <v>1382</v>
      </c>
      <c r="C37" s="261"/>
      <c r="D37" s="256"/>
      <c r="E37" s="257"/>
      <c r="F37" s="257"/>
    </row>
    <row r="38" spans="2:6" ht="38.25">
      <c r="B38" s="593" t="s">
        <v>1383</v>
      </c>
      <c r="C38" s="261"/>
      <c r="D38" s="256"/>
      <c r="E38" s="257"/>
      <c r="F38" s="257"/>
    </row>
    <row r="39" spans="2:6">
      <c r="B39" s="593"/>
      <c r="C39" s="261"/>
      <c r="D39" s="256"/>
      <c r="E39" s="257"/>
      <c r="F39" s="257"/>
    </row>
    <row r="40" spans="2:6">
      <c r="B40" s="592" t="s">
        <v>1384</v>
      </c>
      <c r="C40" s="258"/>
      <c r="D40" s="256"/>
      <c r="E40" s="257"/>
      <c r="F40" s="257"/>
    </row>
    <row r="41" spans="2:6" ht="63.75">
      <c r="B41" s="593" t="s">
        <v>1385</v>
      </c>
      <c r="C41" s="260"/>
      <c r="D41" s="256"/>
      <c r="E41" s="257"/>
      <c r="F41" s="257"/>
    </row>
    <row r="42" spans="2:6" ht="38.25">
      <c r="B42" s="593" t="s">
        <v>1386</v>
      </c>
      <c r="C42" s="261"/>
      <c r="D42" s="256"/>
      <c r="E42" s="257"/>
      <c r="F42" s="257"/>
    </row>
    <row r="43" spans="2:6" ht="102">
      <c r="B43" s="593" t="s">
        <v>2688</v>
      </c>
      <c r="C43" s="261"/>
      <c r="D43" s="256"/>
      <c r="E43" s="257"/>
      <c r="F43" s="257"/>
    </row>
    <row r="44" spans="2:6" ht="63.75">
      <c r="B44" s="593" t="s">
        <v>1387</v>
      </c>
      <c r="C44" s="261"/>
      <c r="D44" s="256"/>
      <c r="E44" s="257"/>
      <c r="F44" s="257"/>
    </row>
    <row r="45" spans="2:6" ht="38.25">
      <c r="B45" s="593" t="s">
        <v>1388</v>
      </c>
      <c r="C45" s="261"/>
      <c r="D45" s="256"/>
      <c r="E45" s="257"/>
      <c r="F45" s="257"/>
    </row>
    <row r="46" spans="2:6" ht="63.75">
      <c r="B46" s="593" t="s">
        <v>1389</v>
      </c>
      <c r="C46" s="261"/>
      <c r="D46" s="256"/>
      <c r="E46" s="257"/>
      <c r="F46" s="257"/>
    </row>
    <row r="47" spans="2:6">
      <c r="B47" s="593" t="s">
        <v>1390</v>
      </c>
      <c r="C47" s="261"/>
      <c r="D47" s="265"/>
      <c r="E47" s="257"/>
      <c r="F47" s="257"/>
    </row>
    <row r="48" spans="2:6" ht="89.25">
      <c r="B48" s="593" t="s">
        <v>1391</v>
      </c>
      <c r="C48" s="261"/>
      <c r="D48" s="256"/>
      <c r="E48" s="257"/>
      <c r="F48" s="257"/>
    </row>
    <row r="49" spans="2:6">
      <c r="B49" s="593"/>
      <c r="C49" s="260"/>
      <c r="D49" s="256"/>
      <c r="E49" s="257"/>
      <c r="F49" s="257"/>
    </row>
    <row r="50" spans="2:6">
      <c r="B50" s="592" t="s">
        <v>1392</v>
      </c>
      <c r="C50" s="259"/>
      <c r="D50" s="256"/>
      <c r="E50" s="257"/>
      <c r="F50" s="257"/>
    </row>
    <row r="51" spans="2:6" ht="25.5">
      <c r="B51" s="593" t="s">
        <v>1393</v>
      </c>
      <c r="C51" s="261"/>
      <c r="D51" s="256"/>
      <c r="E51" s="257"/>
      <c r="F51" s="257"/>
    </row>
    <row r="52" spans="2:6" ht="76.5">
      <c r="B52" s="593" t="s">
        <v>1394</v>
      </c>
      <c r="C52" s="260"/>
      <c r="D52" s="256"/>
      <c r="E52" s="257"/>
      <c r="F52" s="257"/>
    </row>
    <row r="53" spans="2:6" ht="38.25">
      <c r="B53" s="593" t="s">
        <v>1395</v>
      </c>
      <c r="C53" s="261"/>
      <c r="D53" s="256"/>
      <c r="E53" s="257"/>
      <c r="F53" s="257"/>
    </row>
    <row r="54" spans="2:6" ht="38.25">
      <c r="B54" s="593" t="s">
        <v>1396</v>
      </c>
      <c r="C54" s="261"/>
      <c r="D54" s="263"/>
      <c r="E54" s="257"/>
      <c r="F54" s="257"/>
    </row>
    <row r="55" spans="2:6" ht="25.5">
      <c r="B55" s="593" t="s">
        <v>1397</v>
      </c>
      <c r="C55" s="261"/>
      <c r="D55" s="256"/>
      <c r="E55" s="257"/>
      <c r="F55" s="257"/>
    </row>
    <row r="56" spans="2:6">
      <c r="B56" s="592"/>
      <c r="C56" s="259"/>
      <c r="D56" s="256"/>
      <c r="E56" s="257"/>
      <c r="F56" s="257"/>
    </row>
    <row r="57" spans="2:6">
      <c r="B57" s="592" t="s">
        <v>1398</v>
      </c>
      <c r="C57" s="259"/>
      <c r="D57" s="256"/>
      <c r="E57" s="257"/>
      <c r="F57" s="257"/>
    </row>
    <row r="58" spans="2:6" ht="25.5">
      <c r="B58" s="593" t="s">
        <v>1399</v>
      </c>
      <c r="C58" s="261"/>
      <c r="D58" s="256"/>
      <c r="E58" s="257"/>
      <c r="F58" s="257"/>
    </row>
    <row r="59" spans="2:6" ht="38.25">
      <c r="B59" s="593" t="s">
        <v>1400</v>
      </c>
      <c r="C59" s="261"/>
      <c r="D59" s="256"/>
      <c r="E59" s="257"/>
      <c r="F59" s="257"/>
    </row>
    <row r="60" spans="2:6" ht="63.75">
      <c r="B60" s="593" t="s">
        <v>1401</v>
      </c>
      <c r="C60" s="261"/>
      <c r="D60" s="256"/>
      <c r="E60" s="257"/>
      <c r="F60" s="257"/>
    </row>
    <row r="61" spans="2:6">
      <c r="B61" s="593"/>
      <c r="C61" s="261"/>
      <c r="D61" s="256"/>
      <c r="E61" s="257"/>
      <c r="F61" s="257"/>
    </row>
    <row r="62" spans="2:6">
      <c r="B62" s="592" t="s">
        <v>1402</v>
      </c>
      <c r="C62" s="258"/>
      <c r="D62" s="256"/>
      <c r="E62" s="257"/>
      <c r="F62" s="257"/>
    </row>
    <row r="63" spans="2:6" ht="38.25">
      <c r="B63" s="593" t="s">
        <v>1403</v>
      </c>
      <c r="C63" s="260"/>
      <c r="D63" s="256"/>
      <c r="E63" s="257"/>
      <c r="F63" s="257"/>
    </row>
    <row r="64" spans="2:6" ht="51">
      <c r="B64" s="593" t="s">
        <v>1404</v>
      </c>
      <c r="C64" s="261"/>
      <c r="D64" s="263"/>
      <c r="E64" s="257"/>
      <c r="F64" s="257"/>
    </row>
    <row r="65" spans="2:6">
      <c r="B65" s="593" t="s">
        <v>1405</v>
      </c>
      <c r="C65" s="261"/>
      <c r="D65" s="263"/>
      <c r="E65" s="257"/>
      <c r="F65" s="257"/>
    </row>
    <row r="66" spans="2:6" ht="38.25">
      <c r="B66" s="593" t="s">
        <v>1406</v>
      </c>
      <c r="C66" s="261"/>
      <c r="D66" s="263"/>
      <c r="E66" s="257"/>
      <c r="F66" s="257"/>
    </row>
    <row r="67" spans="2:6" ht="51">
      <c r="B67" s="593" t="s">
        <v>1407</v>
      </c>
      <c r="C67" s="261"/>
      <c r="D67" s="256"/>
      <c r="E67" s="257"/>
      <c r="F67" s="257"/>
    </row>
    <row r="68" spans="2:6" ht="38.25">
      <c r="B68" s="593" t="s">
        <v>1408</v>
      </c>
      <c r="C68" s="261"/>
      <c r="D68" s="256"/>
      <c r="E68" s="257"/>
      <c r="F68" s="257"/>
    </row>
    <row r="69" spans="2:6">
      <c r="B69" s="593"/>
      <c r="C69" s="261"/>
      <c r="D69" s="256"/>
      <c r="E69" s="257"/>
      <c r="F69" s="257"/>
    </row>
    <row r="70" spans="2:6">
      <c r="B70" s="592" t="s">
        <v>1409</v>
      </c>
      <c r="C70" s="261"/>
      <c r="D70" s="256"/>
      <c r="E70" s="257"/>
      <c r="F70" s="257"/>
    </row>
    <row r="71" spans="2:6" ht="25.5">
      <c r="B71" s="593" t="s">
        <v>1410</v>
      </c>
      <c r="C71" s="261"/>
      <c r="D71" s="263"/>
      <c r="E71" s="257"/>
      <c r="F71" s="257"/>
    </row>
    <row r="72" spans="2:6" ht="38.25">
      <c r="B72" s="593" t="s">
        <v>1411</v>
      </c>
      <c r="C72" s="261"/>
      <c r="D72" s="256"/>
      <c r="E72" s="257"/>
      <c r="F72" s="257"/>
    </row>
    <row r="73" spans="2:6" ht="63.75">
      <c r="B73" s="593" t="s">
        <v>1412</v>
      </c>
      <c r="C73" s="259"/>
      <c r="D73" s="256"/>
      <c r="E73" s="257"/>
      <c r="F73" s="257"/>
    </row>
    <row r="74" spans="2:6">
      <c r="B74" s="593"/>
      <c r="C74" s="261"/>
      <c r="D74" s="256"/>
      <c r="E74" s="257"/>
      <c r="F74" s="257"/>
    </row>
    <row r="75" spans="2:6">
      <c r="B75" s="592" t="s">
        <v>1413</v>
      </c>
      <c r="C75" s="260"/>
      <c r="D75" s="256"/>
      <c r="E75" s="257"/>
      <c r="F75" s="257"/>
    </row>
    <row r="76" spans="2:6" ht="25.5">
      <c r="B76" s="593" t="s">
        <v>1414</v>
      </c>
      <c r="C76" s="261"/>
      <c r="D76" s="256"/>
      <c r="E76" s="257"/>
      <c r="F76" s="257"/>
    </row>
    <row r="77" spans="2:6" ht="38.25">
      <c r="B77" s="593" t="s">
        <v>1415</v>
      </c>
      <c r="C77" s="261"/>
      <c r="D77" s="256"/>
      <c r="E77" s="257"/>
      <c r="F77" s="257"/>
    </row>
    <row r="78" spans="2:6" ht="51">
      <c r="B78" s="593" t="s">
        <v>1416</v>
      </c>
      <c r="C78" s="258"/>
      <c r="D78" s="256"/>
      <c r="E78" s="257"/>
      <c r="F78" s="257"/>
    </row>
    <row r="79" spans="2:6">
      <c r="B79" s="593"/>
      <c r="C79" s="261"/>
      <c r="D79" s="256"/>
      <c r="E79" s="257"/>
      <c r="F79" s="257"/>
    </row>
    <row r="80" spans="2:6">
      <c r="B80" s="595" t="s">
        <v>1417</v>
      </c>
      <c r="C80" s="261"/>
      <c r="D80" s="256"/>
      <c r="E80" s="257"/>
      <c r="F80" s="257"/>
    </row>
    <row r="81" spans="2:6" ht="25.5">
      <c r="B81" s="593" t="s">
        <v>1418</v>
      </c>
      <c r="C81" s="261"/>
      <c r="D81" s="256"/>
      <c r="E81" s="257"/>
      <c r="F81" s="257"/>
    </row>
    <row r="82" spans="2:6" ht="25.5">
      <c r="B82" s="593" t="s">
        <v>1419</v>
      </c>
      <c r="C82" s="261"/>
      <c r="D82" s="256"/>
      <c r="E82" s="257"/>
      <c r="F82" s="257"/>
    </row>
    <row r="83" spans="2:6" ht="51">
      <c r="B83" s="593" t="s">
        <v>1420</v>
      </c>
      <c r="C83" s="269"/>
      <c r="D83" s="263"/>
      <c r="E83" s="270"/>
      <c r="F83" s="270"/>
    </row>
    <row r="84" spans="2:6" ht="89.25">
      <c r="B84" s="593" t="s">
        <v>1421</v>
      </c>
      <c r="C84" s="261"/>
      <c r="D84" s="913"/>
      <c r="E84" s="257"/>
      <c r="F84" s="257"/>
    </row>
    <row r="85" spans="2:6" ht="63.75">
      <c r="B85" s="593" t="s">
        <v>1422</v>
      </c>
      <c r="C85" s="261"/>
      <c r="D85" s="256"/>
      <c r="E85" s="257"/>
      <c r="F85" s="257"/>
    </row>
    <row r="86" spans="2:6">
      <c r="B86" s="593"/>
      <c r="C86" s="261"/>
      <c r="D86" s="256"/>
      <c r="E86" s="257"/>
      <c r="F86" s="257"/>
    </row>
    <row r="87" spans="2:6" ht="25.5">
      <c r="B87" s="592" t="s">
        <v>1423</v>
      </c>
      <c r="C87" s="261"/>
      <c r="D87" s="256"/>
      <c r="E87" s="257"/>
      <c r="F87" s="257"/>
    </row>
    <row r="88" spans="2:6">
      <c r="B88" s="593"/>
      <c r="C88" s="261"/>
      <c r="D88" s="263"/>
      <c r="E88" s="257"/>
      <c r="F88" s="257"/>
    </row>
    <row r="89" spans="2:6">
      <c r="B89" s="592" t="s">
        <v>1424</v>
      </c>
      <c r="C89" s="266"/>
      <c r="D89" s="256"/>
      <c r="E89" s="257"/>
      <c r="F89" s="257"/>
    </row>
    <row r="90" spans="2:6" ht="51">
      <c r="B90" s="593" t="s">
        <v>1425</v>
      </c>
      <c r="C90" s="271"/>
      <c r="D90" s="256"/>
      <c r="E90" s="257"/>
      <c r="F90" s="257"/>
    </row>
    <row r="91" spans="2:6" ht="25.5">
      <c r="B91" s="593" t="s">
        <v>1426</v>
      </c>
      <c r="C91" s="261"/>
      <c r="D91" s="256"/>
      <c r="E91" s="257"/>
      <c r="F91" s="257"/>
    </row>
    <row r="92" spans="2:6">
      <c r="B92" s="592" t="s">
        <v>1427</v>
      </c>
      <c r="C92" s="261"/>
      <c r="D92" s="256"/>
      <c r="E92" s="257"/>
      <c r="F92" s="257"/>
    </row>
    <row r="93" spans="2:6" ht="25.5">
      <c r="B93" s="593" t="s">
        <v>1428</v>
      </c>
      <c r="C93" s="261"/>
      <c r="D93" s="256"/>
      <c r="E93" s="257"/>
      <c r="F93" s="257"/>
    </row>
    <row r="94" spans="2:6">
      <c r="B94" s="593" t="s">
        <v>1429</v>
      </c>
      <c r="C94" s="261"/>
      <c r="D94" s="256"/>
      <c r="E94" s="257"/>
      <c r="F94" s="257"/>
    </row>
    <row r="95" spans="2:6" ht="25.5">
      <c r="B95" s="593" t="s">
        <v>1430</v>
      </c>
      <c r="C95" s="261"/>
      <c r="D95" s="256"/>
      <c r="E95" s="257"/>
      <c r="F95" s="257"/>
    </row>
    <row r="96" spans="2:6">
      <c r="B96" s="593" t="s">
        <v>1431</v>
      </c>
      <c r="C96" s="261"/>
      <c r="D96" s="256"/>
      <c r="E96" s="257"/>
      <c r="F96" s="257"/>
    </row>
    <row r="97" spans="2:6" ht="38.25">
      <c r="B97" s="593" t="s">
        <v>1432</v>
      </c>
      <c r="C97" s="261"/>
      <c r="D97" s="256"/>
      <c r="E97" s="257"/>
      <c r="F97" s="257"/>
    </row>
    <row r="98" spans="2:6">
      <c r="B98" s="593" t="s">
        <v>1433</v>
      </c>
      <c r="C98" s="261"/>
      <c r="D98" s="256"/>
      <c r="E98" s="257"/>
      <c r="F98" s="257"/>
    </row>
    <row r="99" spans="2:6" ht="25.5">
      <c r="B99" s="593" t="s">
        <v>1434</v>
      </c>
      <c r="C99" s="261"/>
      <c r="D99" s="256"/>
      <c r="E99" s="257"/>
      <c r="F99" s="257"/>
    </row>
    <row r="100" spans="2:6" ht="25.5">
      <c r="B100" s="593" t="s">
        <v>1435</v>
      </c>
      <c r="C100" s="261"/>
      <c r="D100" s="256"/>
      <c r="E100" s="257"/>
      <c r="F100" s="257"/>
    </row>
    <row r="101" spans="2:6" ht="25.5">
      <c r="B101" s="593" t="s">
        <v>1436</v>
      </c>
      <c r="C101" s="261"/>
      <c r="D101" s="256"/>
      <c r="E101" s="257"/>
      <c r="F101" s="257"/>
    </row>
    <row r="102" spans="2:6" ht="25.5">
      <c r="B102" s="593" t="s">
        <v>1437</v>
      </c>
      <c r="C102" s="261"/>
      <c r="D102" s="256"/>
      <c r="E102" s="257"/>
      <c r="F102" s="257"/>
    </row>
    <row r="103" spans="2:6">
      <c r="B103" s="593" t="s">
        <v>1438</v>
      </c>
      <c r="C103" s="261"/>
      <c r="D103" s="256"/>
      <c r="E103" s="257"/>
      <c r="F103" s="257"/>
    </row>
    <row r="104" spans="2:6" ht="38.25">
      <c r="B104" s="593" t="s">
        <v>1439</v>
      </c>
      <c r="C104" s="261"/>
      <c r="D104" s="256"/>
      <c r="E104" s="257"/>
      <c r="F104" s="257"/>
    </row>
    <row r="105" spans="2:6" ht="25.5">
      <c r="B105" s="593" t="s">
        <v>1440</v>
      </c>
      <c r="C105" s="261"/>
      <c r="D105" s="256"/>
      <c r="E105" s="257"/>
      <c r="F105" s="257"/>
    </row>
    <row r="106" spans="2:6" ht="25.5">
      <c r="B106" s="593" t="s">
        <v>1441</v>
      </c>
      <c r="C106" s="261"/>
      <c r="D106" s="256"/>
      <c r="E106" s="257"/>
      <c r="F106" s="257"/>
    </row>
    <row r="107" spans="2:6" ht="25.5">
      <c r="B107" s="593" t="s">
        <v>1442</v>
      </c>
      <c r="C107" s="261"/>
      <c r="D107" s="256"/>
      <c r="E107" s="257"/>
      <c r="F107" s="257"/>
    </row>
    <row r="108" spans="2:6" ht="38.25">
      <c r="B108" s="593" t="s">
        <v>1443</v>
      </c>
      <c r="C108" s="261"/>
      <c r="D108" s="256"/>
      <c r="E108" s="257"/>
      <c r="F108" s="257"/>
    </row>
    <row r="109" spans="2:6">
      <c r="B109" s="592" t="s">
        <v>1444</v>
      </c>
      <c r="C109" s="261"/>
      <c r="D109" s="263"/>
      <c r="E109" s="257"/>
      <c r="F109" s="257"/>
    </row>
    <row r="110" spans="2:6" ht="63.75">
      <c r="B110" s="593" t="s">
        <v>1445</v>
      </c>
      <c r="C110" s="261"/>
      <c r="D110" s="256"/>
      <c r="E110" s="257"/>
      <c r="F110" s="257"/>
    </row>
    <row r="111" spans="2:6">
      <c r="B111" s="592" t="s">
        <v>1446</v>
      </c>
      <c r="C111" s="261"/>
      <c r="D111" s="256"/>
      <c r="E111" s="257"/>
      <c r="F111" s="257"/>
    </row>
    <row r="112" spans="2:6" ht="38.25">
      <c r="B112" s="593" t="s">
        <v>2689</v>
      </c>
      <c r="C112" s="261"/>
      <c r="D112" s="256"/>
      <c r="E112" s="257"/>
      <c r="F112" s="257"/>
    </row>
    <row r="113" spans="2:6">
      <c r="B113" s="592" t="s">
        <v>1447</v>
      </c>
      <c r="C113" s="261"/>
      <c r="D113" s="256"/>
      <c r="E113" s="257"/>
      <c r="F113" s="257"/>
    </row>
    <row r="114" spans="2:6" ht="76.5">
      <c r="B114" s="593" t="s">
        <v>1448</v>
      </c>
      <c r="C114" s="261"/>
      <c r="D114" s="256"/>
      <c r="E114" s="257"/>
      <c r="F114" s="257"/>
    </row>
    <row r="115" spans="2:6">
      <c r="B115" s="592" t="s">
        <v>1449</v>
      </c>
      <c r="C115" s="261"/>
      <c r="D115" s="256"/>
      <c r="E115" s="257"/>
      <c r="F115" s="257"/>
    </row>
    <row r="116" spans="2:6" ht="38.25">
      <c r="B116" s="593" t="s">
        <v>1450</v>
      </c>
      <c r="C116" s="261"/>
      <c r="D116" s="256"/>
      <c r="E116" s="257"/>
      <c r="F116" s="257"/>
    </row>
    <row r="117" spans="2:6">
      <c r="B117" s="592" t="s">
        <v>1451</v>
      </c>
      <c r="C117" s="261"/>
      <c r="D117" s="256"/>
      <c r="E117" s="257"/>
      <c r="F117" s="257"/>
    </row>
    <row r="118" spans="2:6" ht="25.5">
      <c r="B118" s="593" t="s">
        <v>1452</v>
      </c>
      <c r="C118" s="261"/>
      <c r="D118" s="256"/>
      <c r="E118" s="257"/>
      <c r="F118" s="257"/>
    </row>
    <row r="119" spans="2:6">
      <c r="B119" s="592" t="s">
        <v>1453</v>
      </c>
      <c r="C119" s="261"/>
      <c r="D119" s="256"/>
      <c r="E119" s="257"/>
      <c r="F119" s="257"/>
    </row>
    <row r="120" spans="2:6" ht="63.75">
      <c r="B120" s="593" t="s">
        <v>1454</v>
      </c>
      <c r="C120" s="261"/>
      <c r="D120" s="256"/>
      <c r="E120" s="257"/>
      <c r="F120" s="257"/>
    </row>
    <row r="121" spans="2:6">
      <c r="B121" s="593"/>
      <c r="C121" s="261"/>
      <c r="D121" s="256"/>
      <c r="E121" s="257"/>
      <c r="F121" s="257"/>
    </row>
    <row r="122" spans="2:6">
      <c r="B122" s="592" t="s">
        <v>1455</v>
      </c>
      <c r="C122" s="261"/>
      <c r="D122" s="256"/>
      <c r="E122" s="257"/>
      <c r="F122" s="257"/>
    </row>
    <row r="123" spans="2:6">
      <c r="B123" s="592"/>
      <c r="C123" s="261"/>
      <c r="D123" s="263"/>
      <c r="E123" s="257"/>
      <c r="F123" s="257"/>
    </row>
    <row r="124" spans="2:6">
      <c r="B124" s="592" t="s">
        <v>493</v>
      </c>
      <c r="C124" s="261"/>
      <c r="D124" s="256"/>
      <c r="E124" s="257"/>
      <c r="F124" s="257"/>
    </row>
    <row r="125" spans="2:6" ht="25.5">
      <c r="B125" s="593" t="s">
        <v>1456</v>
      </c>
      <c r="C125" s="271"/>
      <c r="D125" s="256"/>
      <c r="E125" s="257"/>
      <c r="F125" s="257"/>
    </row>
    <row r="126" spans="2:6" ht="25.5">
      <c r="B126" s="593" t="s">
        <v>1457</v>
      </c>
      <c r="C126" s="266"/>
      <c r="D126" s="256"/>
      <c r="E126" s="257"/>
      <c r="F126" s="257"/>
    </row>
    <row r="127" spans="2:6" ht="51">
      <c r="B127" s="593" t="s">
        <v>1458</v>
      </c>
      <c r="C127" s="272"/>
      <c r="D127" s="256"/>
      <c r="E127" s="257"/>
      <c r="F127" s="257"/>
    </row>
    <row r="128" spans="2:6" ht="38.25">
      <c r="B128" s="593" t="s">
        <v>1459</v>
      </c>
      <c r="C128" s="261"/>
      <c r="D128" s="256"/>
      <c r="E128" s="257"/>
      <c r="F128" s="257"/>
    </row>
    <row r="129" spans="2:6" ht="38.25">
      <c r="B129" s="593" t="s">
        <v>1460</v>
      </c>
      <c r="C129" s="261"/>
      <c r="D129" s="256"/>
      <c r="E129" s="257"/>
      <c r="F129" s="257"/>
    </row>
    <row r="130" spans="2:6" ht="38.25">
      <c r="B130" s="593" t="s">
        <v>1461</v>
      </c>
      <c r="C130" s="261"/>
      <c r="D130" s="256"/>
      <c r="E130" s="257"/>
      <c r="F130" s="257"/>
    </row>
    <row r="131" spans="2:6" ht="38.25">
      <c r="B131" s="593" t="s">
        <v>1462</v>
      </c>
      <c r="C131" s="261"/>
      <c r="D131" s="256"/>
      <c r="E131" s="257"/>
      <c r="F131" s="257"/>
    </row>
    <row r="132" spans="2:6">
      <c r="B132" s="593"/>
      <c r="C132" s="261"/>
      <c r="D132" s="263"/>
      <c r="E132" s="257"/>
      <c r="F132" s="257"/>
    </row>
    <row r="133" spans="2:6">
      <c r="B133" s="592" t="s">
        <v>1463</v>
      </c>
      <c r="C133" s="261"/>
      <c r="D133" s="256"/>
      <c r="E133" s="257"/>
      <c r="F133" s="257"/>
    </row>
    <row r="134" spans="2:6" ht="25.5">
      <c r="B134" s="593" t="s">
        <v>1464</v>
      </c>
      <c r="C134" s="261"/>
      <c r="D134" s="256"/>
      <c r="E134" s="257"/>
      <c r="F134" s="257"/>
    </row>
    <row r="135" spans="2:6">
      <c r="B135" s="593"/>
      <c r="C135" s="266"/>
      <c r="D135" s="256"/>
      <c r="E135" s="257"/>
      <c r="F135" s="257"/>
    </row>
    <row r="136" spans="2:6">
      <c r="B136" s="592" t="s">
        <v>1465</v>
      </c>
      <c r="C136" s="272"/>
      <c r="D136" s="256"/>
      <c r="E136" s="257"/>
      <c r="F136" s="257"/>
    </row>
    <row r="137" spans="2:6">
      <c r="B137" s="593"/>
      <c r="C137" s="261"/>
      <c r="D137" s="256"/>
      <c r="E137" s="257"/>
      <c r="F137" s="257"/>
    </row>
    <row r="138" spans="2:6">
      <c r="B138" s="592" t="s">
        <v>260</v>
      </c>
      <c r="C138" s="266"/>
      <c r="D138" s="256"/>
      <c r="E138" s="257"/>
      <c r="F138" s="257"/>
    </row>
    <row r="139" spans="2:6">
      <c r="B139" s="593" t="s">
        <v>1466</v>
      </c>
      <c r="C139" s="272"/>
      <c r="D139" s="256"/>
      <c r="E139" s="257"/>
      <c r="F139" s="257"/>
    </row>
    <row r="140" spans="2:6">
      <c r="B140" s="593" t="s">
        <v>1927</v>
      </c>
      <c r="C140" s="266"/>
      <c r="D140" s="256"/>
      <c r="E140" s="257"/>
      <c r="F140" s="257"/>
    </row>
    <row r="141" spans="2:6" ht="25.5">
      <c r="B141" s="593" t="s">
        <v>1467</v>
      </c>
      <c r="C141" s="266"/>
      <c r="D141" s="256"/>
      <c r="E141" s="257"/>
      <c r="F141" s="257"/>
    </row>
    <row r="142" spans="2:6" ht="51">
      <c r="B142" s="593" t="s">
        <v>1468</v>
      </c>
      <c r="C142" s="261"/>
      <c r="D142" s="256"/>
      <c r="E142" s="257"/>
      <c r="F142" s="257"/>
    </row>
    <row r="143" spans="2:6" ht="63.75">
      <c r="B143" s="593" t="s">
        <v>1469</v>
      </c>
      <c r="C143" s="261"/>
      <c r="D143" s="256"/>
      <c r="E143" s="257"/>
      <c r="F143" s="257"/>
    </row>
    <row r="144" spans="2:6" ht="38.25">
      <c r="B144" s="593" t="s">
        <v>1470</v>
      </c>
      <c r="C144" s="261"/>
      <c r="D144" s="256"/>
      <c r="E144" s="257"/>
      <c r="F144" s="257"/>
    </row>
    <row r="145" spans="2:6" ht="25.5">
      <c r="B145" s="593" t="s">
        <v>1471</v>
      </c>
      <c r="C145" s="261"/>
      <c r="D145" s="256"/>
      <c r="E145" s="257"/>
      <c r="F145" s="257"/>
    </row>
    <row r="146" spans="2:6" ht="25.5">
      <c r="B146" s="593" t="s">
        <v>1472</v>
      </c>
      <c r="C146" s="261"/>
      <c r="D146" s="256"/>
      <c r="E146" s="257"/>
      <c r="F146" s="257"/>
    </row>
    <row r="147" spans="2:6" ht="25.5">
      <c r="B147" s="593" t="s">
        <v>1473</v>
      </c>
      <c r="C147" s="261"/>
      <c r="D147" s="256"/>
      <c r="E147" s="257"/>
      <c r="F147" s="257"/>
    </row>
    <row r="148" spans="2:6" ht="51">
      <c r="B148" s="593" t="s">
        <v>2700</v>
      </c>
      <c r="C148" s="261"/>
      <c r="D148" s="256"/>
      <c r="E148" s="257"/>
      <c r="F148" s="257"/>
    </row>
    <row r="149" spans="2:6">
      <c r="B149" s="593" t="s">
        <v>1474</v>
      </c>
      <c r="C149" s="261"/>
      <c r="D149" s="256"/>
      <c r="E149" s="257"/>
      <c r="F149" s="257"/>
    </row>
    <row r="150" spans="2:6" ht="25.5">
      <c r="B150" s="593" t="s">
        <v>1475</v>
      </c>
      <c r="C150" s="261"/>
      <c r="D150" s="256"/>
      <c r="E150" s="257"/>
      <c r="F150" s="257"/>
    </row>
    <row r="151" spans="2:6">
      <c r="B151" s="593" t="s">
        <v>1476</v>
      </c>
      <c r="C151" s="261"/>
      <c r="D151" s="256"/>
      <c r="E151" s="257"/>
      <c r="F151" s="257"/>
    </row>
    <row r="152" spans="2:6" ht="51">
      <c r="B152" s="593" t="s">
        <v>1477</v>
      </c>
      <c r="C152" s="261"/>
      <c r="D152" s="263"/>
      <c r="E152" s="257"/>
      <c r="F152" s="257"/>
    </row>
    <row r="153" spans="2:6" ht="38.25">
      <c r="B153" s="593" t="s">
        <v>1478</v>
      </c>
      <c r="C153" s="261"/>
      <c r="D153" s="256"/>
      <c r="E153" s="257"/>
      <c r="F153" s="257"/>
    </row>
    <row r="154" spans="2:6" ht="25.5">
      <c r="B154" s="593" t="s">
        <v>1479</v>
      </c>
      <c r="C154" s="261"/>
      <c r="D154" s="256"/>
      <c r="E154" s="257"/>
      <c r="F154" s="257"/>
    </row>
    <row r="155" spans="2:6" ht="38.25">
      <c r="B155" s="593" t="s">
        <v>1480</v>
      </c>
      <c r="C155" s="261"/>
      <c r="D155" s="256"/>
      <c r="E155" s="257"/>
      <c r="F155" s="257"/>
    </row>
    <row r="156" spans="2:6" ht="102">
      <c r="B156" s="593" t="s">
        <v>1481</v>
      </c>
      <c r="C156" s="261"/>
      <c r="D156" s="256"/>
      <c r="E156" s="257"/>
      <c r="F156" s="257"/>
    </row>
    <row r="157" spans="2:6" ht="51">
      <c r="B157" s="593" t="s">
        <v>1482</v>
      </c>
      <c r="C157" s="261"/>
      <c r="D157" s="256"/>
      <c r="E157" s="257"/>
      <c r="F157" s="257"/>
    </row>
    <row r="158" spans="2:6" ht="25.5">
      <c r="B158" s="593" t="s">
        <v>1483</v>
      </c>
      <c r="C158" s="261"/>
      <c r="D158" s="256"/>
      <c r="E158" s="257"/>
      <c r="F158" s="257"/>
    </row>
    <row r="159" spans="2:6" ht="25.5">
      <c r="B159" s="593" t="s">
        <v>1484</v>
      </c>
      <c r="C159" s="261"/>
      <c r="D159" s="256"/>
      <c r="E159" s="257"/>
      <c r="F159" s="257"/>
    </row>
    <row r="160" spans="2:6" ht="51">
      <c r="B160" s="593" t="s">
        <v>1485</v>
      </c>
      <c r="C160" s="261"/>
      <c r="D160" s="256"/>
      <c r="E160" s="257"/>
      <c r="F160" s="257"/>
    </row>
    <row r="161" spans="2:6" ht="25.5">
      <c r="B161" s="593" t="s">
        <v>1486</v>
      </c>
      <c r="C161" s="261"/>
      <c r="D161" s="256"/>
      <c r="E161" s="257"/>
      <c r="F161" s="257"/>
    </row>
    <row r="162" spans="2:6" ht="51">
      <c r="B162" s="593" t="s">
        <v>1487</v>
      </c>
      <c r="C162" s="261"/>
      <c r="D162" s="256"/>
      <c r="E162" s="257"/>
      <c r="F162" s="257"/>
    </row>
    <row r="163" spans="2:6" ht="25.5">
      <c r="B163" s="593" t="s">
        <v>1488</v>
      </c>
      <c r="C163" s="261"/>
      <c r="D163" s="263"/>
      <c r="E163" s="257"/>
      <c r="F163" s="257"/>
    </row>
    <row r="164" spans="2:6">
      <c r="B164" s="593" t="s">
        <v>1489</v>
      </c>
      <c r="C164" s="261"/>
      <c r="D164" s="256"/>
      <c r="E164" s="257"/>
      <c r="F164" s="257"/>
    </row>
    <row r="165" spans="2:6" ht="38.25">
      <c r="B165" s="593" t="s">
        <v>1490</v>
      </c>
      <c r="C165" s="261"/>
      <c r="D165" s="256"/>
      <c r="E165" s="257"/>
      <c r="F165" s="257"/>
    </row>
    <row r="166" spans="2:6" ht="38.25">
      <c r="B166" s="593" t="s">
        <v>1491</v>
      </c>
      <c r="C166" s="261"/>
      <c r="D166" s="256"/>
      <c r="E166" s="257"/>
      <c r="F166" s="257"/>
    </row>
    <row r="167" spans="2:6" ht="63.75">
      <c r="B167" s="593" t="s">
        <v>1492</v>
      </c>
      <c r="C167" s="261"/>
      <c r="D167" s="256"/>
      <c r="E167" s="257"/>
      <c r="F167" s="257"/>
    </row>
    <row r="168" spans="2:6" ht="63.75">
      <c r="B168" s="593" t="s">
        <v>1493</v>
      </c>
      <c r="C168" s="261"/>
      <c r="D168" s="263"/>
      <c r="E168" s="257"/>
      <c r="F168" s="257"/>
    </row>
    <row r="169" spans="2:6" ht="63.75">
      <c r="B169" s="593" t="s">
        <v>1494</v>
      </c>
      <c r="C169" s="261"/>
      <c r="D169" s="256"/>
      <c r="E169" s="257"/>
      <c r="F169" s="257"/>
    </row>
    <row r="170" spans="2:6" ht="38.25">
      <c r="B170" s="593" t="s">
        <v>1495</v>
      </c>
      <c r="C170" s="261"/>
      <c r="D170" s="273"/>
      <c r="E170" s="257"/>
      <c r="F170" s="257"/>
    </row>
    <row r="171" spans="2:6">
      <c r="B171" s="596"/>
      <c r="C171" s="261"/>
      <c r="D171" s="273"/>
      <c r="E171" s="257"/>
      <c r="F171" s="257"/>
    </row>
    <row r="172" spans="2:6">
      <c r="B172" s="592" t="s">
        <v>1496</v>
      </c>
      <c r="C172" s="261"/>
      <c r="D172" s="256"/>
      <c r="E172" s="257"/>
      <c r="F172" s="257"/>
    </row>
    <row r="173" spans="2:6" ht="51">
      <c r="B173" s="593" t="s">
        <v>1497</v>
      </c>
      <c r="C173" s="261"/>
      <c r="D173" s="256"/>
      <c r="E173" s="257"/>
      <c r="F173" s="257"/>
    </row>
    <row r="174" spans="2:6" ht="51">
      <c r="B174" s="593" t="s">
        <v>2700</v>
      </c>
      <c r="C174" s="275"/>
      <c r="D174" s="256"/>
      <c r="E174" s="257"/>
      <c r="F174" s="257"/>
    </row>
    <row r="175" spans="2:6" ht="51">
      <c r="B175" s="593" t="s">
        <v>1498</v>
      </c>
      <c r="C175" s="266"/>
      <c r="D175" s="256"/>
      <c r="E175" s="257"/>
      <c r="F175" s="257"/>
    </row>
    <row r="176" spans="2:6" ht="25.5">
      <c r="B176" s="593" t="s">
        <v>1499</v>
      </c>
      <c r="C176" s="261"/>
      <c r="D176" s="263"/>
      <c r="E176" s="257"/>
      <c r="F176" s="257"/>
    </row>
    <row r="177" spans="2:6">
      <c r="B177" s="593" t="s">
        <v>1500</v>
      </c>
      <c r="C177" s="261"/>
      <c r="D177" s="256"/>
      <c r="E177" s="257"/>
      <c r="F177" s="257"/>
    </row>
    <row r="178" spans="2:6">
      <c r="B178" s="593" t="s">
        <v>1501</v>
      </c>
      <c r="C178" s="261"/>
      <c r="D178" s="256"/>
      <c r="E178" s="257"/>
      <c r="F178" s="257"/>
    </row>
    <row r="179" spans="2:6">
      <c r="B179" s="593" t="s">
        <v>1502</v>
      </c>
      <c r="C179" s="261"/>
      <c r="D179" s="256"/>
      <c r="E179" s="257"/>
      <c r="F179" s="257"/>
    </row>
    <row r="180" spans="2:6">
      <c r="B180" s="593" t="s">
        <v>1503</v>
      </c>
      <c r="C180" s="261"/>
      <c r="D180" s="256"/>
      <c r="E180" s="257"/>
      <c r="F180" s="257"/>
    </row>
    <row r="181" spans="2:6">
      <c r="B181" s="593" t="s">
        <v>1504</v>
      </c>
      <c r="C181" s="261"/>
      <c r="D181" s="256"/>
      <c r="E181" s="257"/>
      <c r="F181" s="257"/>
    </row>
    <row r="182" spans="2:6" ht="25.5">
      <c r="B182" s="593" t="s">
        <v>1505</v>
      </c>
      <c r="C182" s="261"/>
      <c r="D182" s="256"/>
      <c r="E182" s="257"/>
      <c r="F182" s="257"/>
    </row>
    <row r="183" spans="2:6">
      <c r="B183" s="593" t="s">
        <v>1506</v>
      </c>
      <c r="C183" s="261"/>
      <c r="D183" s="256"/>
      <c r="E183" s="257"/>
      <c r="F183" s="257"/>
    </row>
    <row r="184" spans="2:6">
      <c r="B184" s="593" t="s">
        <v>1507</v>
      </c>
      <c r="C184" s="261"/>
      <c r="D184" s="256"/>
      <c r="E184" s="257"/>
      <c r="F184" s="257"/>
    </row>
    <row r="185" spans="2:6">
      <c r="B185" s="593" t="s">
        <v>1508</v>
      </c>
      <c r="C185" s="261"/>
      <c r="D185" s="256"/>
      <c r="E185" s="257"/>
      <c r="F185" s="257"/>
    </row>
    <row r="186" spans="2:6">
      <c r="B186" s="593" t="s">
        <v>1509</v>
      </c>
      <c r="C186" s="261"/>
      <c r="D186" s="256"/>
      <c r="E186" s="257"/>
      <c r="F186" s="257"/>
    </row>
    <row r="187" spans="2:6">
      <c r="B187" s="593"/>
      <c r="C187" s="261"/>
      <c r="D187" s="256"/>
      <c r="E187" s="257"/>
      <c r="F187" s="257"/>
    </row>
    <row r="188" spans="2:6" ht="25.5">
      <c r="B188" s="593" t="s">
        <v>1510</v>
      </c>
      <c r="C188" s="261"/>
      <c r="D188" s="256"/>
      <c r="E188" s="257"/>
      <c r="F188" s="257"/>
    </row>
    <row r="189" spans="2:6">
      <c r="B189" s="593"/>
      <c r="C189" s="261"/>
      <c r="D189" s="256"/>
      <c r="E189" s="257"/>
      <c r="F189" s="257"/>
    </row>
    <row r="190" spans="2:6" ht="25.5">
      <c r="B190" s="593" t="s">
        <v>1511</v>
      </c>
      <c r="C190" s="261"/>
      <c r="D190" s="256"/>
      <c r="E190" s="257"/>
      <c r="F190" s="257"/>
    </row>
    <row r="191" spans="2:6" ht="38.25">
      <c r="B191" s="593" t="s">
        <v>1512</v>
      </c>
      <c r="C191" s="260"/>
      <c r="D191" s="256"/>
      <c r="E191" s="257"/>
      <c r="F191" s="257"/>
    </row>
    <row r="192" spans="2:6" ht="51">
      <c r="B192" s="593" t="s">
        <v>1513</v>
      </c>
      <c r="C192" s="261"/>
      <c r="D192" s="256"/>
      <c r="E192" s="257"/>
      <c r="F192" s="257"/>
    </row>
    <row r="193" spans="2:6">
      <c r="B193" s="593"/>
      <c r="C193" s="261"/>
      <c r="D193" s="256"/>
      <c r="E193" s="257"/>
      <c r="F193" s="257"/>
    </row>
    <row r="194" spans="2:6">
      <c r="B194" s="593" t="s">
        <v>1514</v>
      </c>
      <c r="C194" s="261"/>
      <c r="D194" s="256"/>
      <c r="E194" s="257"/>
      <c r="F194" s="257"/>
    </row>
    <row r="195" spans="2:6" ht="25.5">
      <c r="B195" s="593" t="s">
        <v>1515</v>
      </c>
      <c r="C195" s="261"/>
      <c r="D195" s="256"/>
      <c r="E195" s="257"/>
      <c r="F195" s="257"/>
    </row>
    <row r="196" spans="2:6">
      <c r="B196" s="593"/>
      <c r="C196" s="261"/>
      <c r="D196" s="256"/>
      <c r="E196" s="257"/>
      <c r="F196" s="257"/>
    </row>
    <row r="197" spans="2:6">
      <c r="B197" s="592" t="s">
        <v>1516</v>
      </c>
      <c r="C197" s="261"/>
      <c r="D197" s="256"/>
      <c r="E197" s="257"/>
      <c r="F197" s="257"/>
    </row>
    <row r="198" spans="2:6" ht="25.5">
      <c r="B198" s="593" t="s">
        <v>1517</v>
      </c>
      <c r="C198" s="261"/>
      <c r="D198" s="256"/>
      <c r="E198" s="257"/>
      <c r="F198" s="257"/>
    </row>
    <row r="199" spans="2:6">
      <c r="B199" s="593" t="s">
        <v>1518</v>
      </c>
      <c r="C199" s="261"/>
      <c r="D199" s="256"/>
      <c r="E199" s="257"/>
      <c r="F199" s="257"/>
    </row>
    <row r="200" spans="2:6" ht="38.25">
      <c r="B200" s="593" t="s">
        <v>1519</v>
      </c>
      <c r="C200" s="261"/>
      <c r="D200" s="256"/>
      <c r="E200" s="257"/>
      <c r="F200" s="257"/>
    </row>
    <row r="201" spans="2:6" ht="38.25">
      <c r="B201" s="593" t="s">
        <v>1520</v>
      </c>
      <c r="C201" s="261"/>
      <c r="D201" s="256"/>
      <c r="E201" s="257"/>
      <c r="F201" s="257"/>
    </row>
    <row r="202" spans="2:6" ht="38.25">
      <c r="B202" s="593" t="s">
        <v>1521</v>
      </c>
      <c r="C202" s="261"/>
      <c r="D202" s="256"/>
      <c r="E202" s="257"/>
      <c r="F202" s="257"/>
    </row>
    <row r="203" spans="2:6" ht="76.5">
      <c r="B203" s="593" t="s">
        <v>1522</v>
      </c>
      <c r="C203" s="261"/>
      <c r="D203" s="256"/>
      <c r="E203" s="257"/>
      <c r="F203" s="257"/>
    </row>
    <row r="204" spans="2:6" ht="38.25">
      <c r="B204" s="593" t="s">
        <v>1523</v>
      </c>
      <c r="C204" s="261"/>
      <c r="D204" s="256"/>
      <c r="E204" s="257"/>
      <c r="F204" s="257"/>
    </row>
    <row r="205" spans="2:6" ht="25.5">
      <c r="B205" s="593" t="s">
        <v>1524</v>
      </c>
      <c r="C205" s="261"/>
      <c r="D205" s="256"/>
      <c r="E205" s="257"/>
      <c r="F205" s="257"/>
    </row>
    <row r="206" spans="2:6">
      <c r="B206" s="593" t="s">
        <v>1525</v>
      </c>
      <c r="C206" s="261"/>
      <c r="D206" s="263"/>
      <c r="E206" s="257"/>
      <c r="F206" s="257"/>
    </row>
    <row r="207" spans="2:6">
      <c r="B207" s="593" t="s">
        <v>1526</v>
      </c>
      <c r="C207" s="261"/>
      <c r="D207" s="256"/>
      <c r="E207" s="257"/>
      <c r="F207" s="257"/>
    </row>
    <row r="208" spans="2:6">
      <c r="B208" s="593" t="s">
        <v>1527</v>
      </c>
      <c r="C208" s="261"/>
      <c r="D208" s="256"/>
      <c r="E208" s="257"/>
      <c r="F208" s="257"/>
    </row>
    <row r="209" spans="2:6">
      <c r="B209" s="593" t="s">
        <v>1528</v>
      </c>
      <c r="C209" s="274"/>
      <c r="D209" s="256"/>
      <c r="E209" s="257"/>
      <c r="F209" s="257"/>
    </row>
    <row r="210" spans="2:6">
      <c r="B210" s="593" t="s">
        <v>1529</v>
      </c>
      <c r="C210" s="274"/>
      <c r="D210" s="256"/>
      <c r="E210" s="257"/>
      <c r="F210" s="257"/>
    </row>
    <row r="211" spans="2:6">
      <c r="B211" s="593" t="s">
        <v>1530</v>
      </c>
      <c r="C211" s="274"/>
      <c r="D211" s="256"/>
      <c r="E211" s="257"/>
      <c r="F211" s="257"/>
    </row>
    <row r="212" spans="2:6">
      <c r="B212" s="593" t="s">
        <v>1531</v>
      </c>
      <c r="C212" s="274"/>
      <c r="D212" s="256"/>
      <c r="E212" s="257"/>
      <c r="F212" s="257"/>
    </row>
    <row r="213" spans="2:6">
      <c r="B213" s="593" t="s">
        <v>1532</v>
      </c>
      <c r="C213" s="274"/>
      <c r="D213" s="256"/>
      <c r="E213" s="257"/>
      <c r="F213" s="257"/>
    </row>
    <row r="214" spans="2:6" ht="51">
      <c r="B214" s="593" t="s">
        <v>1533</v>
      </c>
      <c r="C214" s="274"/>
      <c r="D214" s="256"/>
      <c r="E214" s="257"/>
      <c r="F214" s="257"/>
    </row>
    <row r="215" spans="2:6">
      <c r="B215" s="593" t="s">
        <v>1534</v>
      </c>
      <c r="C215" s="274"/>
      <c r="D215" s="256"/>
      <c r="E215" s="257"/>
      <c r="F215" s="257"/>
    </row>
    <row r="216" spans="2:6">
      <c r="B216" s="593" t="s">
        <v>1535</v>
      </c>
      <c r="C216" s="274"/>
      <c r="D216" s="256"/>
      <c r="E216" s="257"/>
      <c r="F216" s="257"/>
    </row>
    <row r="217" spans="2:6" ht="25.5">
      <c r="B217" s="593" t="s">
        <v>1536</v>
      </c>
      <c r="C217" s="261"/>
      <c r="D217" s="256"/>
      <c r="E217" s="257"/>
      <c r="F217" s="257"/>
    </row>
    <row r="218" spans="2:6">
      <c r="B218" s="593"/>
      <c r="C218" s="261"/>
      <c r="D218" s="256"/>
      <c r="E218" s="257"/>
      <c r="F218" s="257"/>
    </row>
    <row r="219" spans="2:6">
      <c r="B219" s="592" t="s">
        <v>1449</v>
      </c>
      <c r="C219" s="261"/>
      <c r="D219" s="256"/>
      <c r="E219" s="257"/>
      <c r="F219" s="257"/>
    </row>
    <row r="220" spans="2:6" ht="38.25">
      <c r="B220" s="593" t="s">
        <v>1537</v>
      </c>
      <c r="C220" s="261"/>
      <c r="D220" s="256"/>
      <c r="E220" s="257"/>
      <c r="F220" s="257"/>
    </row>
    <row r="221" spans="2:6" ht="63.75">
      <c r="B221" s="593" t="s">
        <v>1538</v>
      </c>
      <c r="C221" s="261"/>
      <c r="D221" s="256"/>
      <c r="E221" s="257"/>
      <c r="F221" s="257"/>
    </row>
    <row r="222" spans="2:6" ht="25.5">
      <c r="B222" s="593" t="s">
        <v>1539</v>
      </c>
      <c r="C222" s="275"/>
      <c r="D222" s="256"/>
      <c r="E222" s="257"/>
      <c r="F222" s="257"/>
    </row>
    <row r="223" spans="2:6" ht="25.5">
      <c r="B223" s="593" t="s">
        <v>1540</v>
      </c>
      <c r="C223" s="261"/>
      <c r="D223" s="256"/>
      <c r="E223" s="257"/>
      <c r="F223" s="257"/>
    </row>
    <row r="224" spans="2:6" ht="89.25">
      <c r="B224" s="593" t="s">
        <v>1541</v>
      </c>
      <c r="C224" s="261"/>
      <c r="D224" s="256"/>
      <c r="E224" s="257"/>
      <c r="F224" s="257"/>
    </row>
    <row r="225" spans="2:6" ht="51">
      <c r="B225" s="593" t="s">
        <v>1542</v>
      </c>
      <c r="C225" s="261"/>
      <c r="D225" s="256"/>
      <c r="E225" s="257"/>
      <c r="F225" s="257"/>
    </row>
    <row r="226" spans="2:6" ht="63.75">
      <c r="B226" s="593" t="s">
        <v>1543</v>
      </c>
      <c r="C226" s="261"/>
      <c r="D226" s="256"/>
      <c r="E226" s="257"/>
      <c r="F226" s="257"/>
    </row>
    <row r="227" spans="2:6" ht="51">
      <c r="B227" s="593" t="s">
        <v>1544</v>
      </c>
      <c r="C227" s="261"/>
      <c r="D227" s="256"/>
      <c r="E227" s="257"/>
      <c r="F227" s="257"/>
    </row>
    <row r="228" spans="2:6" ht="38.25">
      <c r="B228" s="593" t="s">
        <v>1545</v>
      </c>
      <c r="C228" s="261"/>
      <c r="D228" s="256"/>
      <c r="E228" s="257"/>
      <c r="F228" s="257"/>
    </row>
    <row r="229" spans="2:6" ht="25.5">
      <c r="B229" s="593" t="s">
        <v>1546</v>
      </c>
      <c r="C229" s="261"/>
      <c r="D229" s="256"/>
      <c r="E229" s="257"/>
      <c r="F229" s="257"/>
    </row>
    <row r="230" spans="2:6" ht="63.75">
      <c r="B230" s="593" t="s">
        <v>1547</v>
      </c>
      <c r="C230" s="261"/>
      <c r="D230" s="256"/>
      <c r="E230" s="257"/>
      <c r="F230" s="257"/>
    </row>
    <row r="231" spans="2:6">
      <c r="B231" s="593"/>
      <c r="C231" s="261"/>
      <c r="D231" s="256"/>
      <c r="E231" s="257"/>
      <c r="F231" s="257"/>
    </row>
    <row r="232" spans="2:6">
      <c r="B232" s="246" t="s">
        <v>2694</v>
      </c>
      <c r="C232" s="261"/>
      <c r="D232" s="256"/>
      <c r="E232" s="257"/>
      <c r="F232" s="257"/>
    </row>
    <row r="233" spans="2:6" ht="89.25">
      <c r="B233" s="247" t="s">
        <v>1928</v>
      </c>
      <c r="C233" s="302"/>
      <c r="D233" s="302"/>
      <c r="E233" s="302"/>
      <c r="F233" s="302"/>
    </row>
    <row r="234" spans="2:6">
      <c r="B234" s="593"/>
      <c r="C234" s="261"/>
      <c r="D234" s="256"/>
      <c r="E234" s="257"/>
      <c r="F234" s="257"/>
    </row>
    <row r="235" spans="2:6">
      <c r="B235" s="246" t="s">
        <v>1548</v>
      </c>
      <c r="C235" s="261"/>
      <c r="D235" s="256"/>
      <c r="E235" s="257"/>
      <c r="F235" s="257"/>
    </row>
    <row r="236" spans="2:6" ht="242.25">
      <c r="B236" s="303" t="s">
        <v>1549</v>
      </c>
      <c r="C236" s="302"/>
      <c r="D236" s="302"/>
      <c r="E236" s="302"/>
      <c r="F236" s="302"/>
    </row>
    <row r="237" spans="2:6" ht="204">
      <c r="B237" s="303" t="s">
        <v>2695</v>
      </c>
      <c r="C237" s="302"/>
      <c r="D237" s="302"/>
      <c r="E237" s="302"/>
      <c r="F237" s="302"/>
    </row>
    <row r="238" spans="2:6" ht="38.25">
      <c r="B238" s="305" t="s">
        <v>1550</v>
      </c>
      <c r="C238" s="304"/>
      <c r="D238" s="304"/>
      <c r="E238" s="304"/>
      <c r="F238" s="257"/>
    </row>
    <row r="239" spans="2:6" ht="76.5">
      <c r="B239" s="305" t="s">
        <v>1551</v>
      </c>
      <c r="C239" s="304"/>
      <c r="D239" s="304"/>
      <c r="E239" s="304"/>
      <c r="F239" s="257"/>
    </row>
    <row r="240" spans="2:6" ht="89.25">
      <c r="B240" s="305" t="s">
        <v>2696</v>
      </c>
      <c r="C240" s="304"/>
      <c r="D240" s="304"/>
      <c r="E240" s="304"/>
      <c r="F240" s="257"/>
    </row>
    <row r="241" spans="2:6">
      <c r="B241" s="593"/>
      <c r="C241" s="261"/>
      <c r="D241" s="256"/>
      <c r="E241" s="257"/>
      <c r="F241" s="257"/>
    </row>
    <row r="242" spans="2:6">
      <c r="B242" s="592" t="s">
        <v>1552</v>
      </c>
      <c r="C242" s="261"/>
      <c r="D242" s="256"/>
      <c r="E242" s="257"/>
      <c r="F242" s="257"/>
    </row>
    <row r="243" spans="2:6">
      <c r="B243" s="592"/>
      <c r="C243" s="261"/>
      <c r="D243" s="256"/>
      <c r="E243" s="257"/>
      <c r="F243" s="257"/>
    </row>
    <row r="244" spans="2:6" ht="25.5">
      <c r="B244" s="593" t="s">
        <v>1929</v>
      </c>
      <c r="C244" s="261"/>
      <c r="D244" s="256"/>
      <c r="E244" s="257"/>
      <c r="F244" s="257"/>
    </row>
    <row r="245" spans="2:6" ht="25.5">
      <c r="B245" s="593" t="s">
        <v>1930</v>
      </c>
      <c r="C245" s="275"/>
      <c r="D245" s="276"/>
      <c r="E245" s="277"/>
      <c r="F245" s="277"/>
    </row>
    <row r="246" spans="2:6">
      <c r="B246" s="593" t="s">
        <v>1553</v>
      </c>
      <c r="C246" s="275"/>
      <c r="D246" s="276"/>
      <c r="E246" s="277"/>
      <c r="F246" s="277"/>
    </row>
    <row r="247" spans="2:6">
      <c r="B247" s="593" t="s">
        <v>1554</v>
      </c>
      <c r="C247" s="261"/>
      <c r="D247" s="278"/>
      <c r="E247" s="277"/>
      <c r="F247" s="277"/>
    </row>
    <row r="248" spans="2:6" ht="38.25">
      <c r="B248" s="593" t="s">
        <v>1555</v>
      </c>
      <c r="C248" s="261"/>
      <c r="D248" s="278"/>
      <c r="E248" s="277"/>
      <c r="F248" s="277"/>
    </row>
    <row r="249" spans="2:6" ht="25.5">
      <c r="B249" s="593" t="s">
        <v>1556</v>
      </c>
      <c r="C249" s="261"/>
      <c r="D249" s="278"/>
      <c r="E249" s="277"/>
      <c r="F249" s="277"/>
    </row>
    <row r="250" spans="2:6" ht="89.25">
      <c r="B250" s="593" t="s">
        <v>1557</v>
      </c>
      <c r="C250" s="261"/>
      <c r="D250" s="278"/>
      <c r="E250" s="277"/>
      <c r="F250" s="277"/>
    </row>
    <row r="251" spans="2:6">
      <c r="B251" s="592"/>
      <c r="C251" s="261"/>
      <c r="D251" s="278"/>
      <c r="E251" s="277"/>
      <c r="F251" s="277"/>
    </row>
    <row r="252" spans="2:6">
      <c r="B252" s="592" t="s">
        <v>1558</v>
      </c>
      <c r="C252" s="261"/>
      <c r="D252" s="278"/>
      <c r="E252" s="277"/>
      <c r="F252" s="277"/>
    </row>
    <row r="253" spans="2:6" ht="63.75">
      <c r="B253" s="593" t="s">
        <v>1559</v>
      </c>
      <c r="C253" s="261"/>
      <c r="D253" s="278"/>
      <c r="E253" s="277"/>
      <c r="F253" s="277"/>
    </row>
    <row r="254" spans="2:6" ht="25.5">
      <c r="B254" s="593" t="s">
        <v>1931</v>
      </c>
      <c r="C254" s="275"/>
      <c r="D254" s="278"/>
      <c r="E254" s="277"/>
      <c r="F254" s="277"/>
    </row>
    <row r="255" spans="2:6" ht="38.25">
      <c r="B255" s="593" t="s">
        <v>1560</v>
      </c>
      <c r="C255" s="275"/>
      <c r="D255" s="278"/>
      <c r="E255" s="277"/>
      <c r="F255" s="277"/>
    </row>
    <row r="256" spans="2:6">
      <c r="B256" s="592"/>
      <c r="C256" s="261"/>
      <c r="D256" s="278"/>
      <c r="E256" s="277"/>
      <c r="F256" s="277"/>
    </row>
    <row r="257" spans="2:6">
      <c r="B257" s="592" t="s">
        <v>1561</v>
      </c>
      <c r="C257" s="261"/>
      <c r="D257" s="278"/>
      <c r="E257" s="277"/>
      <c r="F257" s="277"/>
    </row>
    <row r="258" spans="2:6">
      <c r="B258" s="593" t="s">
        <v>1562</v>
      </c>
      <c r="C258" s="261"/>
      <c r="D258" s="278"/>
      <c r="E258" s="277"/>
      <c r="F258" s="277"/>
    </row>
    <row r="259" spans="2:6" ht="25.5">
      <c r="B259" s="593" t="s">
        <v>1563</v>
      </c>
      <c r="C259" s="275"/>
      <c r="D259" s="278"/>
      <c r="E259" s="277"/>
      <c r="F259" s="277"/>
    </row>
    <row r="260" spans="2:6" ht="76.5">
      <c r="B260" s="593" t="s">
        <v>1564</v>
      </c>
      <c r="C260" s="261"/>
      <c r="D260" s="278"/>
      <c r="E260" s="277"/>
      <c r="F260" s="277"/>
    </row>
    <row r="261" spans="2:6">
      <c r="B261" s="592" t="s">
        <v>1565</v>
      </c>
      <c r="C261" s="261"/>
      <c r="D261" s="278"/>
      <c r="E261" s="277"/>
      <c r="F261" s="277"/>
    </row>
    <row r="262" spans="2:6" ht="25.5">
      <c r="B262" s="593" t="s">
        <v>1566</v>
      </c>
      <c r="C262" s="261"/>
      <c r="D262" s="278"/>
      <c r="E262" s="277"/>
      <c r="F262" s="277"/>
    </row>
    <row r="263" spans="2:6" ht="25.5">
      <c r="B263" s="593" t="s">
        <v>1567</v>
      </c>
      <c r="C263" s="261"/>
      <c r="D263" s="278"/>
      <c r="E263" s="277"/>
      <c r="F263" s="277"/>
    </row>
    <row r="264" spans="2:6" ht="38.25">
      <c r="B264" s="593" t="s">
        <v>1568</v>
      </c>
      <c r="C264" s="259"/>
      <c r="D264" s="278"/>
      <c r="E264" s="277"/>
      <c r="F264" s="277"/>
    </row>
    <row r="265" spans="2:6">
      <c r="B265" s="592"/>
      <c r="C265" s="261"/>
      <c r="D265" s="276"/>
      <c r="E265" s="277"/>
      <c r="F265" s="277"/>
    </row>
    <row r="266" spans="2:6">
      <c r="B266" s="592" t="s">
        <v>1569</v>
      </c>
      <c r="C266" s="261"/>
      <c r="D266" s="276"/>
      <c r="E266" s="277"/>
      <c r="F266" s="277"/>
    </row>
    <row r="267" spans="2:6" ht="51">
      <c r="B267" s="593" t="s">
        <v>1570</v>
      </c>
      <c r="C267" s="261"/>
      <c r="D267" s="276"/>
      <c r="E267" s="277"/>
      <c r="F267" s="277"/>
    </row>
    <row r="268" spans="2:6" ht="51">
      <c r="B268" s="593" t="s">
        <v>1571</v>
      </c>
      <c r="C268" s="275"/>
      <c r="D268" s="276"/>
      <c r="E268" s="277"/>
      <c r="F268" s="277"/>
    </row>
    <row r="269" spans="2:6" ht="38.25">
      <c r="B269" s="593" t="s">
        <v>2701</v>
      </c>
      <c r="C269" s="275"/>
      <c r="D269" s="276"/>
      <c r="E269" s="277"/>
      <c r="F269" s="277"/>
    </row>
    <row r="270" spans="2:6">
      <c r="B270" s="593"/>
      <c r="C270" s="261"/>
      <c r="D270" s="276"/>
      <c r="E270" s="277"/>
      <c r="F270" s="277"/>
    </row>
    <row r="271" spans="2:6">
      <c r="B271" s="596" t="s">
        <v>1572</v>
      </c>
      <c r="C271" s="261"/>
      <c r="D271" s="276"/>
      <c r="E271" s="277"/>
      <c r="F271" s="277"/>
    </row>
    <row r="272" spans="2:6" ht="38.25">
      <c r="B272" s="593" t="s">
        <v>1573</v>
      </c>
      <c r="C272" s="261"/>
      <c r="D272" s="276"/>
      <c r="E272" s="277"/>
      <c r="F272" s="277"/>
    </row>
    <row r="273" spans="2:6" ht="51">
      <c r="B273" s="593" t="s">
        <v>1574</v>
      </c>
      <c r="C273" s="261"/>
      <c r="D273" s="276"/>
      <c r="E273" s="277"/>
      <c r="F273" s="277"/>
    </row>
    <row r="274" spans="2:6" ht="51">
      <c r="B274" s="593" t="s">
        <v>1575</v>
      </c>
      <c r="C274" s="275"/>
      <c r="D274" s="276"/>
      <c r="E274" s="277"/>
      <c r="F274" s="277"/>
    </row>
    <row r="275" spans="2:6" ht="38.25">
      <c r="B275" s="593" t="s">
        <v>2702</v>
      </c>
      <c r="C275" s="261"/>
      <c r="D275" s="276"/>
      <c r="E275" s="277"/>
      <c r="F275" s="277"/>
    </row>
    <row r="276" spans="2:6" ht="38.25">
      <c r="B276" s="593" t="s">
        <v>1576</v>
      </c>
      <c r="C276" s="261"/>
      <c r="D276" s="276"/>
      <c r="E276" s="277"/>
      <c r="F276" s="277"/>
    </row>
    <row r="277" spans="2:6" ht="38.25">
      <c r="B277" s="593" t="s">
        <v>1577</v>
      </c>
      <c r="C277" s="261"/>
      <c r="D277" s="276"/>
      <c r="E277" s="277"/>
      <c r="F277" s="277"/>
    </row>
    <row r="278" spans="2:6" ht="51">
      <c r="B278" s="593" t="s">
        <v>1578</v>
      </c>
      <c r="C278" s="261"/>
      <c r="D278" s="276"/>
      <c r="E278" s="277"/>
      <c r="F278" s="277"/>
    </row>
    <row r="279" spans="2:6" ht="25.5">
      <c r="B279" s="593" t="s">
        <v>1579</v>
      </c>
      <c r="C279" s="261"/>
      <c r="D279" s="276"/>
      <c r="E279" s="277"/>
      <c r="F279" s="277"/>
    </row>
    <row r="280" spans="2:6" ht="63.75">
      <c r="B280" s="593" t="s">
        <v>1580</v>
      </c>
      <c r="C280" s="261"/>
      <c r="D280" s="276"/>
      <c r="E280" s="277"/>
      <c r="F280" s="277"/>
    </row>
    <row r="281" spans="2:6" ht="51">
      <c r="B281" s="593" t="s">
        <v>1581</v>
      </c>
      <c r="C281" s="279"/>
      <c r="D281" s="276"/>
      <c r="E281" s="277"/>
      <c r="F281" s="277"/>
    </row>
    <row r="282" spans="2:6" ht="51">
      <c r="B282" s="593" t="s">
        <v>1582</v>
      </c>
      <c r="C282" s="261"/>
      <c r="D282" s="276"/>
      <c r="E282" s="277"/>
      <c r="F282" s="277"/>
    </row>
    <row r="283" spans="2:6" ht="89.25">
      <c r="B283" s="593" t="s">
        <v>1583</v>
      </c>
      <c r="C283" s="261"/>
      <c r="D283" s="276"/>
      <c r="E283" s="277"/>
      <c r="F283" s="277"/>
    </row>
    <row r="284" spans="2:6">
      <c r="B284" s="597"/>
      <c r="C284" s="261"/>
      <c r="D284" s="276"/>
      <c r="E284" s="277"/>
      <c r="F284" s="277"/>
    </row>
    <row r="285" spans="2:6">
      <c r="B285" s="592" t="s">
        <v>1584</v>
      </c>
      <c r="C285" s="261"/>
      <c r="D285" s="276"/>
      <c r="E285" s="277"/>
      <c r="F285" s="277"/>
    </row>
    <row r="286" spans="2:6">
      <c r="B286" s="592"/>
      <c r="C286" s="261"/>
      <c r="D286" s="276"/>
      <c r="E286" s="277"/>
      <c r="F286" s="277"/>
    </row>
    <row r="287" spans="2:6">
      <c r="B287" s="592" t="s">
        <v>1585</v>
      </c>
      <c r="C287" s="280"/>
      <c r="D287" s="276"/>
      <c r="E287" s="277"/>
      <c r="F287" s="277"/>
    </row>
    <row r="288" spans="2:6" ht="38.25">
      <c r="B288" s="593" t="s">
        <v>1586</v>
      </c>
      <c r="C288" s="275"/>
      <c r="D288" s="256"/>
      <c r="E288" s="257"/>
      <c r="F288" s="257"/>
    </row>
    <row r="289" spans="2:6">
      <c r="B289" s="593" t="s">
        <v>1587</v>
      </c>
      <c r="C289" s="275"/>
      <c r="D289" s="256"/>
      <c r="E289" s="257"/>
      <c r="F289" s="257"/>
    </row>
    <row r="290" spans="2:6" ht="25.5">
      <c r="B290" s="593" t="s">
        <v>1588</v>
      </c>
      <c r="C290" s="275"/>
      <c r="D290" s="256"/>
      <c r="E290" s="257"/>
      <c r="F290" s="257"/>
    </row>
    <row r="291" spans="2:6" ht="25.5">
      <c r="B291" s="593" t="s">
        <v>1589</v>
      </c>
      <c r="C291" s="260"/>
      <c r="D291" s="256"/>
      <c r="E291" s="257"/>
      <c r="F291" s="257"/>
    </row>
    <row r="292" spans="2:6">
      <c r="B292" s="593" t="s">
        <v>1590</v>
      </c>
      <c r="C292" s="281"/>
      <c r="D292" s="256"/>
      <c r="E292" s="257"/>
      <c r="F292" s="257"/>
    </row>
    <row r="293" spans="2:6">
      <c r="B293" s="593" t="s">
        <v>1591</v>
      </c>
      <c r="C293" s="260"/>
      <c r="D293" s="263"/>
      <c r="E293" s="257"/>
      <c r="F293" s="257"/>
    </row>
    <row r="294" spans="2:6">
      <c r="B294" s="593" t="s">
        <v>1592</v>
      </c>
      <c r="C294" s="260"/>
      <c r="D294" s="256"/>
      <c r="E294" s="257"/>
      <c r="F294" s="257"/>
    </row>
    <row r="295" spans="2:6">
      <c r="B295" s="593" t="s">
        <v>1593</v>
      </c>
      <c r="C295" s="260"/>
      <c r="D295" s="256"/>
      <c r="E295" s="257"/>
      <c r="F295" s="257"/>
    </row>
    <row r="296" spans="2:6" ht="25.5">
      <c r="B296" s="593" t="s">
        <v>1594</v>
      </c>
      <c r="C296" s="260"/>
      <c r="D296" s="256"/>
      <c r="E296" s="257"/>
      <c r="F296" s="257"/>
    </row>
    <row r="297" spans="2:6">
      <c r="B297" s="593" t="s">
        <v>1595</v>
      </c>
      <c r="C297" s="260"/>
      <c r="D297" s="256"/>
      <c r="E297" s="257"/>
      <c r="F297" s="257"/>
    </row>
    <row r="298" spans="2:6">
      <c r="B298" s="593" t="s">
        <v>1596</v>
      </c>
      <c r="C298" s="260"/>
      <c r="D298" s="256"/>
      <c r="E298" s="257"/>
      <c r="F298" s="257"/>
    </row>
    <row r="299" spans="2:6">
      <c r="B299" s="593" t="s">
        <v>1597</v>
      </c>
      <c r="C299" s="260"/>
      <c r="D299" s="263"/>
      <c r="E299" s="257"/>
      <c r="F299" s="257"/>
    </row>
    <row r="300" spans="2:6">
      <c r="B300" s="593" t="s">
        <v>1598</v>
      </c>
      <c r="C300" s="260"/>
      <c r="D300" s="256"/>
      <c r="E300" s="257"/>
      <c r="F300" s="257"/>
    </row>
    <row r="301" spans="2:6">
      <c r="B301" s="593" t="s">
        <v>1599</v>
      </c>
      <c r="C301" s="260"/>
      <c r="D301" s="256"/>
      <c r="E301" s="257"/>
      <c r="F301" s="257"/>
    </row>
    <row r="302" spans="2:6">
      <c r="B302" s="593" t="s">
        <v>1600</v>
      </c>
      <c r="C302" s="260"/>
      <c r="D302" s="256"/>
      <c r="E302" s="257"/>
      <c r="F302" s="257"/>
    </row>
    <row r="303" spans="2:6">
      <c r="B303" s="593" t="s">
        <v>1601</v>
      </c>
      <c r="C303" s="260"/>
      <c r="D303" s="256"/>
      <c r="E303" s="257"/>
      <c r="F303" s="257"/>
    </row>
    <row r="304" spans="2:6">
      <c r="B304" s="593" t="s">
        <v>1602</v>
      </c>
      <c r="C304" s="260"/>
      <c r="D304" s="256"/>
      <c r="E304" s="257"/>
      <c r="F304" s="257"/>
    </row>
    <row r="305" spans="2:6" ht="25.5">
      <c r="B305" s="593" t="s">
        <v>1603</v>
      </c>
      <c r="C305" s="260"/>
      <c r="D305" s="256"/>
      <c r="E305" s="257"/>
      <c r="F305" s="257"/>
    </row>
    <row r="306" spans="2:6" ht="25.5">
      <c r="B306" s="593" t="s">
        <v>1604</v>
      </c>
      <c r="C306" s="260"/>
      <c r="D306" s="256"/>
      <c r="E306" s="257"/>
      <c r="F306" s="257"/>
    </row>
    <row r="307" spans="2:6" ht="25.5">
      <c r="B307" s="593" t="s">
        <v>1605</v>
      </c>
      <c r="C307" s="260"/>
      <c r="D307" s="256"/>
      <c r="E307" s="257"/>
      <c r="F307" s="257"/>
    </row>
    <row r="308" spans="2:6">
      <c r="B308" s="593" t="s">
        <v>1606</v>
      </c>
      <c r="C308" s="260"/>
      <c r="D308" s="256"/>
      <c r="E308" s="257"/>
      <c r="F308" s="257"/>
    </row>
    <row r="309" spans="2:6">
      <c r="B309" s="596"/>
      <c r="C309" s="260"/>
      <c r="D309" s="256"/>
      <c r="E309" s="257"/>
      <c r="F309" s="257"/>
    </row>
    <row r="310" spans="2:6">
      <c r="B310" s="592" t="s">
        <v>1607</v>
      </c>
      <c r="C310" s="260"/>
      <c r="D310" s="256"/>
      <c r="E310" s="257"/>
      <c r="F310" s="257"/>
    </row>
    <row r="311" spans="2:6">
      <c r="B311" s="593"/>
      <c r="C311" s="260"/>
      <c r="D311" s="256"/>
      <c r="E311" s="257"/>
      <c r="F311" s="257"/>
    </row>
    <row r="312" spans="2:6">
      <c r="B312" s="592" t="s">
        <v>1608</v>
      </c>
      <c r="C312" s="275"/>
      <c r="D312" s="278"/>
      <c r="E312" s="277"/>
      <c r="F312" s="277"/>
    </row>
    <row r="313" spans="2:6" ht="25.5">
      <c r="B313" s="593" t="s">
        <v>1609</v>
      </c>
      <c r="C313" s="275"/>
      <c r="D313" s="278"/>
      <c r="E313" s="277"/>
      <c r="F313" s="277"/>
    </row>
    <row r="314" spans="2:6" ht="63.75">
      <c r="B314" s="593" t="s">
        <v>1610</v>
      </c>
      <c r="C314" s="275"/>
      <c r="D314" s="278"/>
      <c r="E314" s="277"/>
      <c r="F314" s="277"/>
    </row>
    <row r="315" spans="2:6" ht="25.5">
      <c r="B315" s="593" t="s">
        <v>1611</v>
      </c>
      <c r="C315" s="275"/>
      <c r="D315" s="278"/>
      <c r="E315" s="277"/>
      <c r="F315" s="277"/>
    </row>
    <row r="316" spans="2:6">
      <c r="B316" s="593" t="s">
        <v>1612</v>
      </c>
      <c r="C316" s="261"/>
      <c r="D316" s="278"/>
      <c r="E316" s="277"/>
      <c r="F316" s="277"/>
    </row>
    <row r="317" spans="2:6">
      <c r="B317" s="593" t="s">
        <v>1613</v>
      </c>
      <c r="C317" s="261"/>
      <c r="D317" s="276"/>
      <c r="E317" s="277"/>
      <c r="F317" s="277"/>
    </row>
    <row r="318" spans="2:6">
      <c r="B318" s="593" t="s">
        <v>1614</v>
      </c>
      <c r="C318" s="261"/>
      <c r="D318" s="276"/>
      <c r="E318" s="277"/>
      <c r="F318" s="277"/>
    </row>
    <row r="319" spans="2:6">
      <c r="B319" s="593" t="s">
        <v>1615</v>
      </c>
      <c r="C319" s="274"/>
      <c r="D319" s="276"/>
      <c r="E319" s="277"/>
      <c r="F319" s="277"/>
    </row>
    <row r="320" spans="2:6">
      <c r="B320" s="593" t="s">
        <v>1616</v>
      </c>
      <c r="C320" s="261"/>
      <c r="D320" s="276"/>
      <c r="E320" s="277"/>
      <c r="F320" s="277"/>
    </row>
    <row r="321" spans="2:6">
      <c r="B321" s="593" t="s">
        <v>1617</v>
      </c>
      <c r="C321" s="261"/>
      <c r="D321" s="276"/>
      <c r="E321" s="277"/>
      <c r="F321" s="277"/>
    </row>
    <row r="322" spans="2:6">
      <c r="B322" s="593" t="s">
        <v>1618</v>
      </c>
      <c r="C322" s="261"/>
      <c r="D322" s="276"/>
      <c r="E322" s="277"/>
      <c r="F322" s="277"/>
    </row>
    <row r="323" spans="2:6">
      <c r="B323" s="593" t="s">
        <v>1619</v>
      </c>
      <c r="C323" s="261"/>
      <c r="D323" s="276"/>
      <c r="E323" s="277"/>
      <c r="F323" s="277"/>
    </row>
    <row r="324" spans="2:6">
      <c r="B324" s="593" t="s">
        <v>1620</v>
      </c>
      <c r="C324" s="261"/>
      <c r="D324" s="276"/>
      <c r="E324" s="277"/>
      <c r="F324" s="277"/>
    </row>
    <row r="325" spans="2:6">
      <c r="B325" s="593" t="s">
        <v>1621</v>
      </c>
      <c r="C325" s="261"/>
      <c r="D325" s="276"/>
      <c r="E325" s="277"/>
      <c r="F325" s="277"/>
    </row>
    <row r="326" spans="2:6">
      <c r="B326" s="593" t="s">
        <v>1622</v>
      </c>
      <c r="C326" s="261"/>
      <c r="D326" s="276"/>
      <c r="E326" s="277"/>
      <c r="F326" s="277"/>
    </row>
    <row r="327" spans="2:6">
      <c r="B327" s="593"/>
      <c r="C327" s="261"/>
      <c r="D327" s="276"/>
      <c r="E327" s="277"/>
      <c r="F327" s="277"/>
    </row>
    <row r="328" spans="2:6">
      <c r="B328" s="592" t="s">
        <v>1623</v>
      </c>
      <c r="C328" s="261"/>
      <c r="D328" s="276"/>
      <c r="E328" s="277"/>
      <c r="F328" s="277"/>
    </row>
    <row r="329" spans="2:6" ht="89.25">
      <c r="B329" s="593" t="s">
        <v>1624</v>
      </c>
      <c r="C329" s="261"/>
      <c r="D329" s="276"/>
      <c r="E329" s="277"/>
      <c r="F329" s="277"/>
    </row>
    <row r="330" spans="2:6">
      <c r="B330" s="593"/>
      <c r="C330" s="274"/>
      <c r="D330" s="276"/>
      <c r="E330" s="277"/>
      <c r="F330" s="277"/>
    </row>
    <row r="331" spans="2:6">
      <c r="B331" s="592" t="s">
        <v>1625</v>
      </c>
      <c r="C331" s="275"/>
      <c r="D331" s="276"/>
      <c r="E331" s="277"/>
      <c r="F331" s="277"/>
    </row>
    <row r="332" spans="2:6" ht="25.5">
      <c r="B332" s="593" t="s">
        <v>1626</v>
      </c>
      <c r="C332" s="261"/>
      <c r="D332" s="276"/>
      <c r="E332" s="277"/>
      <c r="F332" s="277"/>
    </row>
    <row r="333" spans="2:6">
      <c r="B333" s="593" t="s">
        <v>1627</v>
      </c>
      <c r="C333" s="275"/>
      <c r="D333" s="276"/>
      <c r="E333" s="277"/>
      <c r="F333" s="277"/>
    </row>
    <row r="334" spans="2:6" ht="25.5">
      <c r="B334" s="593" t="s">
        <v>1628</v>
      </c>
      <c r="C334" s="275"/>
      <c r="D334" s="276"/>
      <c r="E334" s="277"/>
      <c r="F334" s="277"/>
    </row>
    <row r="335" spans="2:6">
      <c r="B335" s="593" t="s">
        <v>1629</v>
      </c>
      <c r="C335" s="261"/>
      <c r="D335" s="276"/>
      <c r="E335" s="277"/>
      <c r="F335" s="277"/>
    </row>
    <row r="336" spans="2:6">
      <c r="B336" s="593" t="s">
        <v>1630</v>
      </c>
      <c r="C336" s="261"/>
      <c r="D336" s="276"/>
      <c r="E336" s="277"/>
      <c r="F336" s="277"/>
    </row>
    <row r="337" spans="2:6">
      <c r="B337" s="593" t="s">
        <v>1631</v>
      </c>
      <c r="C337" s="261"/>
      <c r="D337" s="276"/>
      <c r="E337" s="277"/>
      <c r="F337" s="277"/>
    </row>
    <row r="338" spans="2:6">
      <c r="B338" s="593" t="s">
        <v>1632</v>
      </c>
      <c r="C338" s="261"/>
      <c r="D338" s="276"/>
      <c r="E338" s="277"/>
      <c r="F338" s="277"/>
    </row>
    <row r="339" spans="2:6">
      <c r="B339" s="593" t="s">
        <v>1633</v>
      </c>
      <c r="C339" s="274"/>
      <c r="D339" s="276"/>
      <c r="E339" s="277"/>
      <c r="F339" s="277"/>
    </row>
    <row r="340" spans="2:6">
      <c r="B340" s="593" t="s">
        <v>1634</v>
      </c>
      <c r="C340" s="261"/>
      <c r="D340" s="276"/>
      <c r="E340" s="277"/>
      <c r="F340" s="277"/>
    </row>
    <row r="341" spans="2:6">
      <c r="B341" s="593" t="s">
        <v>1635</v>
      </c>
      <c r="C341" s="261"/>
      <c r="D341" s="276"/>
      <c r="E341" s="277"/>
      <c r="F341" s="277"/>
    </row>
    <row r="342" spans="2:6">
      <c r="B342" s="593" t="s">
        <v>1636</v>
      </c>
      <c r="C342" s="261"/>
      <c r="D342" s="276"/>
      <c r="E342" s="277"/>
      <c r="F342" s="277"/>
    </row>
    <row r="343" spans="2:6">
      <c r="B343" s="593" t="s">
        <v>1637</v>
      </c>
      <c r="C343" s="261"/>
      <c r="D343" s="276"/>
      <c r="E343" s="277"/>
      <c r="F343" s="277"/>
    </row>
    <row r="344" spans="2:6">
      <c r="B344" s="593" t="s">
        <v>1638</v>
      </c>
      <c r="C344" s="261"/>
      <c r="D344" s="276"/>
      <c r="E344" s="277"/>
      <c r="F344" s="277"/>
    </row>
    <row r="345" spans="2:6" ht="27.75">
      <c r="B345" s="593" t="s">
        <v>2690</v>
      </c>
      <c r="C345" s="274"/>
      <c r="D345" s="276"/>
      <c r="E345" s="277"/>
      <c r="F345" s="277"/>
    </row>
    <row r="346" spans="2:6" ht="27.75">
      <c r="B346" s="593" t="s">
        <v>2691</v>
      </c>
      <c r="C346" s="274"/>
      <c r="D346" s="276"/>
      <c r="E346" s="277"/>
      <c r="F346" s="277"/>
    </row>
    <row r="347" spans="2:6">
      <c r="B347" s="593" t="s">
        <v>1639</v>
      </c>
      <c r="C347" s="274"/>
      <c r="D347" s="276"/>
      <c r="E347" s="277"/>
      <c r="F347" s="277"/>
    </row>
    <row r="348" spans="2:6">
      <c r="B348" s="593"/>
      <c r="C348" s="261"/>
      <c r="D348" s="276"/>
      <c r="E348" s="277"/>
      <c r="F348" s="277"/>
    </row>
    <row r="349" spans="2:6" ht="25.5">
      <c r="B349" s="597" t="s">
        <v>1640</v>
      </c>
      <c r="C349" s="261"/>
      <c r="D349" s="276"/>
      <c r="E349" s="277"/>
      <c r="F349" s="277"/>
    </row>
    <row r="350" spans="2:6">
      <c r="B350" s="596"/>
      <c r="C350" s="261"/>
      <c r="D350" s="276"/>
      <c r="E350" s="277"/>
      <c r="F350" s="277"/>
    </row>
    <row r="351" spans="2:6">
      <c r="B351" s="592" t="s">
        <v>1641</v>
      </c>
      <c r="C351" s="274"/>
      <c r="D351" s="276"/>
      <c r="E351" s="277"/>
      <c r="F351" s="277"/>
    </row>
    <row r="352" spans="2:6">
      <c r="B352" s="593"/>
      <c r="C352" s="280"/>
      <c r="D352" s="276"/>
      <c r="E352" s="277"/>
      <c r="F352" s="277"/>
    </row>
    <row r="353" spans="2:6" ht="114.75">
      <c r="B353" s="593" t="s">
        <v>2703</v>
      </c>
      <c r="C353" s="275"/>
      <c r="D353" s="276"/>
      <c r="E353" s="277"/>
      <c r="F353" s="277"/>
    </row>
    <row r="354" spans="2:6">
      <c r="B354" s="593"/>
      <c r="C354" s="275"/>
      <c r="D354" s="276"/>
      <c r="E354" s="277"/>
      <c r="F354" s="277"/>
    </row>
    <row r="355" spans="2:6">
      <c r="B355" s="593" t="s">
        <v>1642</v>
      </c>
      <c r="C355" s="275"/>
      <c r="D355" s="276"/>
      <c r="E355" s="277"/>
      <c r="F355" s="277"/>
    </row>
    <row r="356" spans="2:6" ht="153">
      <c r="B356" s="593" t="s">
        <v>1643</v>
      </c>
      <c r="C356" s="261"/>
      <c r="D356" s="276"/>
      <c r="E356" s="277"/>
      <c r="F356" s="277"/>
    </row>
    <row r="357" spans="2:6">
      <c r="B357" s="593"/>
      <c r="C357" s="261"/>
      <c r="D357" s="276"/>
      <c r="E357" s="277"/>
      <c r="F357" s="277"/>
    </row>
    <row r="358" spans="2:6" ht="165.75">
      <c r="B358" s="593" t="s">
        <v>1644</v>
      </c>
      <c r="C358" s="261"/>
      <c r="D358" s="276"/>
      <c r="E358" s="277"/>
      <c r="F358" s="277"/>
    </row>
    <row r="359" spans="2:6" ht="178.5">
      <c r="B359" s="593" t="s">
        <v>1645</v>
      </c>
      <c r="C359" s="261"/>
      <c r="D359" s="276"/>
      <c r="E359" s="277"/>
      <c r="F359" s="277"/>
    </row>
    <row r="360" spans="2:6" ht="293.25">
      <c r="B360" s="593" t="s">
        <v>1646</v>
      </c>
      <c r="C360" s="261"/>
      <c r="D360" s="276"/>
      <c r="E360" s="277"/>
      <c r="F360" s="277"/>
    </row>
    <row r="361" spans="2:6" ht="204">
      <c r="B361" s="593" t="s">
        <v>1647</v>
      </c>
      <c r="C361" s="261"/>
      <c r="D361" s="276"/>
      <c r="E361" s="277"/>
      <c r="F361" s="277"/>
    </row>
    <row r="362" spans="2:6" ht="114.75">
      <c r="B362" s="593" t="s">
        <v>2697</v>
      </c>
      <c r="C362" s="261"/>
      <c r="D362" s="278"/>
      <c r="E362" s="277"/>
      <c r="F362" s="277"/>
    </row>
    <row r="363" spans="2:6" ht="242.25">
      <c r="B363" s="593" t="s">
        <v>1648</v>
      </c>
      <c r="C363" s="261"/>
      <c r="D363" s="276"/>
      <c r="E363" s="277"/>
      <c r="F363" s="277"/>
    </row>
    <row r="364" spans="2:6" ht="140.25">
      <c r="B364" s="593" t="s">
        <v>1649</v>
      </c>
      <c r="C364" s="261"/>
      <c r="D364" s="276"/>
      <c r="E364" s="277"/>
      <c r="F364" s="277"/>
    </row>
    <row r="365" spans="2:6" ht="153">
      <c r="B365" s="593" t="s">
        <v>1650</v>
      </c>
      <c r="C365" s="261"/>
      <c r="D365" s="276"/>
      <c r="E365" s="277"/>
      <c r="F365" s="277"/>
    </row>
    <row r="366" spans="2:6" ht="76.5">
      <c r="B366" s="593" t="s">
        <v>2704</v>
      </c>
      <c r="C366" s="261"/>
      <c r="D366" s="276"/>
      <c r="E366" s="277"/>
      <c r="F366" s="277"/>
    </row>
    <row r="367" spans="2:6">
      <c r="B367" s="593"/>
      <c r="C367" s="261"/>
      <c r="D367" s="276"/>
      <c r="E367" s="277"/>
      <c r="F367" s="277"/>
    </row>
    <row r="368" spans="2:6">
      <c r="B368" s="593"/>
      <c r="C368" s="261"/>
      <c r="D368" s="276"/>
      <c r="E368" s="277"/>
      <c r="F368" s="277"/>
    </row>
    <row r="369" spans="2:6">
      <c r="B369" s="592" t="s">
        <v>1651</v>
      </c>
      <c r="C369" s="261"/>
      <c r="D369" s="276"/>
      <c r="E369" s="277"/>
      <c r="F369" s="277"/>
    </row>
    <row r="370" spans="2:6">
      <c r="B370" s="592"/>
      <c r="C370" s="261"/>
      <c r="D370" s="276"/>
      <c r="E370" s="277"/>
      <c r="F370" s="277"/>
    </row>
    <row r="371" spans="2:6">
      <c r="B371" s="592" t="s">
        <v>1652</v>
      </c>
      <c r="C371" s="260"/>
      <c r="D371" s="256"/>
      <c r="E371" s="257"/>
      <c r="F371" s="257"/>
    </row>
    <row r="372" spans="2:6">
      <c r="B372" s="593"/>
      <c r="C372" s="259"/>
      <c r="D372" s="276"/>
      <c r="E372" s="257"/>
      <c r="F372" s="257"/>
    </row>
    <row r="373" spans="2:6">
      <c r="B373" s="592" t="s">
        <v>1653</v>
      </c>
      <c r="C373" s="259"/>
      <c r="D373" s="276"/>
      <c r="E373" s="257"/>
      <c r="F373" s="257"/>
    </row>
    <row r="374" spans="2:6" ht="25.5">
      <c r="B374" s="593" t="s">
        <v>1932</v>
      </c>
      <c r="C374" s="259"/>
      <c r="D374" s="276"/>
      <c r="E374" s="257"/>
      <c r="F374" s="257"/>
    </row>
    <row r="375" spans="2:6">
      <c r="B375" s="593" t="s">
        <v>1654</v>
      </c>
      <c r="C375" s="274"/>
      <c r="D375" s="276"/>
      <c r="E375" s="257"/>
      <c r="F375" s="257"/>
    </row>
    <row r="376" spans="2:6">
      <c r="B376" s="593" t="s">
        <v>1655</v>
      </c>
      <c r="C376" s="274"/>
      <c r="D376" s="276"/>
      <c r="E376" s="257"/>
      <c r="F376" s="257"/>
    </row>
    <row r="377" spans="2:6">
      <c r="B377" s="593" t="s">
        <v>1656</v>
      </c>
      <c r="C377" s="261"/>
      <c r="D377" s="278"/>
      <c r="E377" s="257"/>
      <c r="F377" s="257"/>
    </row>
    <row r="378" spans="2:6">
      <c r="B378" s="593" t="s">
        <v>1657</v>
      </c>
      <c r="C378" s="274"/>
      <c r="D378" s="276"/>
      <c r="E378" s="257"/>
      <c r="F378" s="257"/>
    </row>
    <row r="379" spans="2:6">
      <c r="B379" s="593"/>
      <c r="C379" s="274"/>
      <c r="D379" s="276"/>
      <c r="E379" s="257"/>
      <c r="F379" s="257"/>
    </row>
    <row r="380" spans="2:6">
      <c r="B380" s="592" t="s">
        <v>1658</v>
      </c>
      <c r="C380" s="274"/>
      <c r="D380" s="276"/>
      <c r="E380" s="257"/>
      <c r="F380" s="257"/>
    </row>
    <row r="381" spans="2:6" ht="38.25">
      <c r="B381" s="593" t="s">
        <v>1933</v>
      </c>
      <c r="C381" s="274"/>
      <c r="D381" s="276"/>
      <c r="E381" s="257"/>
      <c r="F381" s="257"/>
    </row>
    <row r="382" spans="2:6">
      <c r="B382" s="593"/>
      <c r="C382" s="274"/>
      <c r="D382" s="276"/>
      <c r="E382" s="257"/>
      <c r="F382" s="257"/>
    </row>
    <row r="383" spans="2:6">
      <c r="B383" s="592" t="s">
        <v>1659</v>
      </c>
      <c r="C383" s="274"/>
      <c r="D383" s="276"/>
      <c r="E383" s="257"/>
      <c r="F383" s="257"/>
    </row>
    <row r="384" spans="2:6">
      <c r="B384" s="593" t="s">
        <v>1660</v>
      </c>
      <c r="C384" s="261"/>
      <c r="D384" s="278"/>
      <c r="E384" s="257"/>
      <c r="F384" s="257"/>
    </row>
    <row r="385" spans="2:6" ht="25.5">
      <c r="B385" s="593" t="s">
        <v>1661</v>
      </c>
      <c r="C385" s="274"/>
      <c r="D385" s="276"/>
      <c r="E385" s="257"/>
      <c r="F385" s="257"/>
    </row>
    <row r="386" spans="2:6" ht="25.5">
      <c r="B386" s="593" t="s">
        <v>1662</v>
      </c>
      <c r="C386" s="259"/>
      <c r="D386" s="276"/>
      <c r="E386" s="257"/>
      <c r="F386" s="257"/>
    </row>
    <row r="387" spans="2:6">
      <c r="B387" s="593" t="s">
        <v>1663</v>
      </c>
      <c r="C387" s="261"/>
      <c r="D387" s="276"/>
      <c r="E387" s="257"/>
      <c r="F387" s="257"/>
    </row>
    <row r="388" spans="2:6" ht="25.5">
      <c r="B388" s="593" t="s">
        <v>1664</v>
      </c>
      <c r="C388" s="261"/>
      <c r="D388" s="276"/>
      <c r="E388" s="257"/>
      <c r="F388" s="257"/>
    </row>
    <row r="389" spans="2:6" ht="25.5">
      <c r="B389" s="593" t="s">
        <v>1665</v>
      </c>
      <c r="C389" s="261"/>
      <c r="D389" s="276"/>
      <c r="E389" s="257"/>
      <c r="F389" s="257"/>
    </row>
    <row r="390" spans="2:6">
      <c r="B390" s="593"/>
      <c r="C390" s="261"/>
      <c r="D390" s="276"/>
      <c r="E390" s="257"/>
      <c r="F390" s="257"/>
    </row>
    <row r="391" spans="2:6">
      <c r="B391" s="592" t="s">
        <v>1666</v>
      </c>
      <c r="C391" s="261"/>
      <c r="D391" s="276"/>
      <c r="E391" s="257"/>
      <c r="F391" s="257"/>
    </row>
    <row r="392" spans="2:6">
      <c r="B392" s="593" t="s">
        <v>1667</v>
      </c>
      <c r="C392" s="261"/>
      <c r="D392" s="276"/>
      <c r="E392" s="257"/>
      <c r="F392" s="257"/>
    </row>
    <row r="393" spans="2:6">
      <c r="B393" s="593" t="s">
        <v>1668</v>
      </c>
      <c r="C393" s="274"/>
      <c r="D393" s="276"/>
      <c r="E393" s="257"/>
      <c r="F393" s="257"/>
    </row>
    <row r="394" spans="2:6">
      <c r="B394" s="593" t="s">
        <v>1669</v>
      </c>
      <c r="C394" s="259"/>
      <c r="D394" s="276"/>
      <c r="E394" s="257"/>
      <c r="F394" s="257"/>
    </row>
    <row r="395" spans="2:6">
      <c r="B395" s="593" t="s">
        <v>1670</v>
      </c>
      <c r="C395" s="261"/>
      <c r="D395" s="276"/>
      <c r="E395" s="257"/>
      <c r="F395" s="257"/>
    </row>
    <row r="396" spans="2:6">
      <c r="B396" s="593" t="s">
        <v>1671</v>
      </c>
      <c r="C396" s="261"/>
      <c r="D396" s="276"/>
      <c r="E396" s="257"/>
      <c r="F396" s="257"/>
    </row>
    <row r="397" spans="2:6">
      <c r="B397" s="593"/>
      <c r="C397" s="261"/>
      <c r="D397" s="276"/>
      <c r="E397" s="257"/>
      <c r="F397" s="257"/>
    </row>
    <row r="398" spans="2:6" ht="25.5">
      <c r="B398" s="593" t="s">
        <v>1672</v>
      </c>
      <c r="C398" s="261"/>
      <c r="D398" s="276"/>
      <c r="E398" s="257"/>
      <c r="F398" s="257"/>
    </row>
    <row r="399" spans="2:6" ht="25.5">
      <c r="B399" s="593" t="s">
        <v>1673</v>
      </c>
      <c r="C399" s="261"/>
      <c r="D399" s="276"/>
      <c r="E399" s="257"/>
      <c r="F399" s="257"/>
    </row>
    <row r="400" spans="2:6">
      <c r="B400" s="593" t="s">
        <v>1674</v>
      </c>
      <c r="C400" s="261"/>
      <c r="D400" s="276"/>
      <c r="E400" s="257"/>
      <c r="F400" s="257"/>
    </row>
    <row r="401" spans="2:6" ht="25.5">
      <c r="B401" s="593" t="s">
        <v>1675</v>
      </c>
      <c r="C401" s="261"/>
      <c r="D401" s="276"/>
      <c r="E401" s="257"/>
      <c r="F401" s="257"/>
    </row>
    <row r="402" spans="2:6">
      <c r="B402" s="593"/>
      <c r="C402" s="261"/>
      <c r="D402" s="276"/>
      <c r="E402" s="257"/>
      <c r="F402" s="257"/>
    </row>
    <row r="403" spans="2:6" ht="63.75">
      <c r="B403" s="593" t="s">
        <v>1934</v>
      </c>
      <c r="C403" s="261"/>
      <c r="D403" s="276"/>
      <c r="E403" s="257"/>
      <c r="F403" s="257"/>
    </row>
    <row r="404" spans="2:6" ht="63.75">
      <c r="B404" s="593" t="s">
        <v>1676</v>
      </c>
      <c r="C404" s="261"/>
      <c r="D404" s="276"/>
      <c r="E404" s="257"/>
      <c r="F404" s="257"/>
    </row>
    <row r="405" spans="2:6">
      <c r="B405" s="593"/>
      <c r="C405" s="274"/>
      <c r="D405" s="276"/>
      <c r="E405" s="257"/>
      <c r="F405" s="257"/>
    </row>
    <row r="406" spans="2:6">
      <c r="B406" s="592" t="s">
        <v>1677</v>
      </c>
      <c r="C406" s="261"/>
      <c r="D406" s="278"/>
      <c r="E406" s="257"/>
      <c r="F406" s="257"/>
    </row>
    <row r="407" spans="2:6">
      <c r="B407" s="593" t="s">
        <v>1678</v>
      </c>
      <c r="C407" s="261"/>
      <c r="D407" s="276"/>
      <c r="E407" s="257"/>
      <c r="F407" s="257"/>
    </row>
    <row r="408" spans="2:6">
      <c r="B408" s="593" t="s">
        <v>1679</v>
      </c>
      <c r="C408" s="275"/>
      <c r="D408" s="276"/>
      <c r="E408" s="257"/>
      <c r="F408" s="257"/>
    </row>
    <row r="409" spans="2:6">
      <c r="B409" s="593" t="s">
        <v>1680</v>
      </c>
      <c r="C409" s="275"/>
      <c r="D409" s="276"/>
      <c r="E409" s="257"/>
      <c r="F409" s="257"/>
    </row>
    <row r="410" spans="2:6">
      <c r="B410" s="593" t="s">
        <v>1681</v>
      </c>
      <c r="C410" s="275"/>
      <c r="D410" s="276"/>
      <c r="E410" s="257"/>
      <c r="F410" s="257"/>
    </row>
    <row r="411" spans="2:6">
      <c r="B411" s="593" t="s">
        <v>1682</v>
      </c>
      <c r="C411" s="275"/>
      <c r="D411" s="276"/>
      <c r="E411" s="257"/>
      <c r="F411" s="257"/>
    </row>
    <row r="412" spans="2:6">
      <c r="B412" s="593" t="s">
        <v>1683</v>
      </c>
      <c r="C412" s="266"/>
      <c r="D412" s="276"/>
      <c r="E412" s="257"/>
      <c r="F412" s="257"/>
    </row>
    <row r="413" spans="2:6">
      <c r="B413" s="593"/>
      <c r="C413" s="275"/>
      <c r="D413" s="276"/>
      <c r="E413" s="257"/>
      <c r="F413" s="257"/>
    </row>
    <row r="414" spans="2:6">
      <c r="B414" s="592" t="s">
        <v>1684</v>
      </c>
      <c r="C414" s="275"/>
      <c r="D414" s="276"/>
      <c r="E414" s="257"/>
      <c r="F414" s="257"/>
    </row>
    <row r="415" spans="2:6">
      <c r="B415" s="593" t="s">
        <v>1685</v>
      </c>
      <c r="C415" s="275"/>
      <c r="D415" s="276"/>
      <c r="E415" s="257"/>
      <c r="F415" s="257"/>
    </row>
    <row r="416" spans="2:6" ht="25.5">
      <c r="B416" s="593" t="s">
        <v>1686</v>
      </c>
      <c r="C416" s="275"/>
      <c r="D416" s="276"/>
      <c r="E416" s="257"/>
      <c r="F416" s="257"/>
    </row>
    <row r="417" spans="2:6">
      <c r="B417" s="593" t="s">
        <v>1687</v>
      </c>
      <c r="C417" s="275"/>
      <c r="D417" s="276"/>
      <c r="E417" s="257"/>
      <c r="F417" s="257"/>
    </row>
    <row r="418" spans="2:6" ht="25.5">
      <c r="B418" s="593" t="s">
        <v>1688</v>
      </c>
      <c r="C418" s="261"/>
      <c r="D418" s="276"/>
      <c r="E418" s="257"/>
      <c r="F418" s="257"/>
    </row>
    <row r="419" spans="2:6" ht="25.5">
      <c r="B419" s="593" t="s">
        <v>1689</v>
      </c>
      <c r="C419" s="261"/>
      <c r="D419" s="276"/>
      <c r="E419" s="257"/>
      <c r="F419" s="257"/>
    </row>
    <row r="420" spans="2:6">
      <c r="B420" s="593"/>
      <c r="C420" s="274"/>
      <c r="D420" s="276"/>
      <c r="E420" s="257"/>
      <c r="F420" s="257"/>
    </row>
    <row r="421" spans="2:6">
      <c r="B421" s="592" t="s">
        <v>1690</v>
      </c>
      <c r="C421" s="261"/>
      <c r="D421" s="276"/>
      <c r="E421" s="257"/>
      <c r="F421" s="257"/>
    </row>
    <row r="422" spans="2:6" ht="25.5">
      <c r="B422" s="593" t="s">
        <v>1691</v>
      </c>
      <c r="C422" s="261"/>
      <c r="D422" s="276"/>
      <c r="E422" s="257"/>
      <c r="F422" s="257"/>
    </row>
    <row r="423" spans="2:6">
      <c r="B423" s="596"/>
      <c r="C423" s="274"/>
      <c r="D423" s="276"/>
      <c r="E423" s="257"/>
      <c r="F423" s="257"/>
    </row>
    <row r="424" spans="2:6">
      <c r="B424" s="592" t="s">
        <v>1692</v>
      </c>
      <c r="C424" s="274"/>
      <c r="D424" s="276"/>
      <c r="E424" s="257"/>
      <c r="F424" s="257"/>
    </row>
    <row r="425" spans="2:6">
      <c r="B425" s="593"/>
      <c r="C425" s="261"/>
      <c r="D425" s="276"/>
      <c r="E425" s="257"/>
      <c r="F425" s="257"/>
    </row>
    <row r="426" spans="2:6" ht="25.5">
      <c r="B426" s="593" t="s">
        <v>1935</v>
      </c>
      <c r="C426" s="275"/>
      <c r="D426" s="276"/>
      <c r="E426" s="257"/>
      <c r="F426" s="257"/>
    </row>
    <row r="427" spans="2:6" ht="63.75">
      <c r="B427" s="593" t="s">
        <v>1693</v>
      </c>
      <c r="C427" s="275"/>
      <c r="D427" s="276"/>
      <c r="E427" s="257"/>
      <c r="F427" s="257"/>
    </row>
    <row r="428" spans="2:6">
      <c r="B428" s="596"/>
      <c r="C428" s="275"/>
      <c r="D428" s="276"/>
      <c r="E428" s="257"/>
      <c r="F428" s="257"/>
    </row>
    <row r="429" spans="2:6">
      <c r="B429" s="592" t="s">
        <v>1694</v>
      </c>
      <c r="C429" s="261"/>
      <c r="D429" s="278"/>
      <c r="E429" s="257"/>
      <c r="F429" s="257"/>
    </row>
    <row r="430" spans="2:6">
      <c r="B430" s="593"/>
      <c r="C430" s="261"/>
      <c r="D430" s="278"/>
      <c r="E430" s="257"/>
      <c r="F430" s="257"/>
    </row>
    <row r="431" spans="2:6" ht="51">
      <c r="B431" s="593" t="s">
        <v>1695</v>
      </c>
      <c r="C431" s="275"/>
      <c r="D431" s="278"/>
      <c r="E431" s="257"/>
      <c r="F431" s="257"/>
    </row>
    <row r="432" spans="2:6">
      <c r="B432" s="593" t="s">
        <v>1696</v>
      </c>
      <c r="C432" s="275"/>
      <c r="D432" s="278"/>
      <c r="E432" s="257"/>
      <c r="F432" s="257"/>
    </row>
    <row r="433" spans="2:6" ht="38.25">
      <c r="B433" s="593" t="s">
        <v>1697</v>
      </c>
      <c r="C433" s="275"/>
      <c r="D433" s="278"/>
      <c r="E433" s="257"/>
      <c r="F433" s="257"/>
    </row>
    <row r="434" spans="2:6" ht="25.5">
      <c r="B434" s="593" t="s">
        <v>1936</v>
      </c>
      <c r="C434" s="261"/>
      <c r="D434" s="278"/>
      <c r="E434" s="257"/>
      <c r="F434" s="257"/>
    </row>
    <row r="435" spans="2:6" ht="25.5">
      <c r="B435" s="593" t="s">
        <v>1698</v>
      </c>
      <c r="C435" s="261"/>
      <c r="D435" s="278"/>
      <c r="E435" s="257"/>
      <c r="F435" s="257"/>
    </row>
    <row r="436" spans="2:6">
      <c r="B436" s="593" t="s">
        <v>1699</v>
      </c>
      <c r="C436" s="261"/>
      <c r="D436" s="278"/>
      <c r="E436" s="257"/>
      <c r="F436" s="257"/>
    </row>
    <row r="437" spans="2:6">
      <c r="B437" s="593" t="s">
        <v>1700</v>
      </c>
      <c r="C437" s="261"/>
      <c r="D437" s="278"/>
      <c r="E437" s="257"/>
      <c r="F437" s="257"/>
    </row>
    <row r="438" spans="2:6" ht="25.5">
      <c r="B438" s="593" t="s">
        <v>1701</v>
      </c>
      <c r="C438" s="261"/>
      <c r="D438" s="278"/>
      <c r="E438" s="257"/>
      <c r="F438" s="257"/>
    </row>
    <row r="439" spans="2:6" ht="25.5">
      <c r="B439" s="593" t="s">
        <v>1702</v>
      </c>
      <c r="C439" s="261"/>
      <c r="D439" s="278"/>
      <c r="E439" s="257"/>
      <c r="F439" s="257"/>
    </row>
    <row r="440" spans="2:6" ht="38.25">
      <c r="B440" s="593" t="s">
        <v>1703</v>
      </c>
      <c r="C440" s="261"/>
      <c r="D440" s="278"/>
      <c r="E440" s="257"/>
      <c r="F440" s="257"/>
    </row>
    <row r="441" spans="2:6" ht="51">
      <c r="B441" s="593" t="s">
        <v>1704</v>
      </c>
      <c r="C441" s="261"/>
      <c r="D441" s="278"/>
      <c r="E441" s="257"/>
      <c r="F441" s="257"/>
    </row>
    <row r="442" spans="2:6" ht="51">
      <c r="B442" s="593" t="s">
        <v>1705</v>
      </c>
      <c r="C442" s="261"/>
      <c r="D442" s="278"/>
      <c r="E442" s="257"/>
      <c r="F442" s="257"/>
    </row>
    <row r="443" spans="2:6" ht="25.5">
      <c r="B443" s="593" t="s">
        <v>1706</v>
      </c>
      <c r="C443" s="261"/>
      <c r="D443" s="278"/>
      <c r="E443" s="257"/>
      <c r="F443" s="257"/>
    </row>
    <row r="444" spans="2:6">
      <c r="B444" s="593" t="s">
        <v>1612</v>
      </c>
      <c r="C444" s="261"/>
      <c r="D444" s="278"/>
      <c r="E444" s="257"/>
      <c r="F444" s="257"/>
    </row>
    <row r="445" spans="2:6">
      <c r="B445" s="593" t="s">
        <v>1707</v>
      </c>
      <c r="C445" s="261"/>
      <c r="D445" s="278"/>
      <c r="E445" s="257"/>
      <c r="F445" s="257"/>
    </row>
    <row r="446" spans="2:6">
      <c r="B446" s="593" t="s">
        <v>1708</v>
      </c>
      <c r="C446" s="261"/>
      <c r="D446" s="278"/>
      <c r="E446" s="257"/>
      <c r="F446" s="257"/>
    </row>
    <row r="447" spans="2:6">
      <c r="B447" s="593" t="s">
        <v>1709</v>
      </c>
      <c r="C447" s="274"/>
      <c r="D447" s="276"/>
      <c r="E447" s="257"/>
      <c r="F447" s="257"/>
    </row>
    <row r="448" spans="2:6">
      <c r="B448" s="593" t="s">
        <v>1710</v>
      </c>
      <c r="C448" s="261"/>
      <c r="D448" s="276"/>
      <c r="E448" s="257"/>
      <c r="F448" s="257"/>
    </row>
    <row r="449" spans="2:6">
      <c r="B449" s="593" t="s">
        <v>1711</v>
      </c>
      <c r="C449" s="274"/>
      <c r="D449" s="276"/>
      <c r="E449" s="257"/>
      <c r="F449" s="257"/>
    </row>
    <row r="450" spans="2:6">
      <c r="B450" s="593" t="s">
        <v>1712</v>
      </c>
      <c r="C450" s="274"/>
      <c r="D450" s="276"/>
      <c r="E450" s="257"/>
      <c r="F450" s="257"/>
    </row>
    <row r="451" spans="2:6">
      <c r="B451" s="593" t="s">
        <v>1713</v>
      </c>
      <c r="C451" s="274"/>
      <c r="D451" s="276"/>
      <c r="E451" s="257"/>
      <c r="F451" s="257"/>
    </row>
    <row r="452" spans="2:6">
      <c r="B452" s="593" t="s">
        <v>1714</v>
      </c>
      <c r="C452" s="274"/>
      <c r="D452" s="276"/>
      <c r="E452" s="257"/>
      <c r="F452" s="257"/>
    </row>
    <row r="453" spans="2:6">
      <c r="B453" s="593" t="s">
        <v>1715</v>
      </c>
      <c r="C453" s="274"/>
      <c r="D453" s="276"/>
      <c r="E453" s="257"/>
      <c r="F453" s="257"/>
    </row>
    <row r="454" spans="2:6">
      <c r="B454" s="593" t="s">
        <v>1716</v>
      </c>
      <c r="C454" s="274"/>
      <c r="D454" s="276"/>
      <c r="E454" s="257"/>
      <c r="F454" s="257"/>
    </row>
    <row r="455" spans="2:6">
      <c r="B455" s="593" t="s">
        <v>1717</v>
      </c>
      <c r="C455" s="261"/>
      <c r="D455" s="276"/>
      <c r="E455" s="257"/>
      <c r="F455" s="257"/>
    </row>
    <row r="456" spans="2:6">
      <c r="B456" s="593" t="s">
        <v>1718</v>
      </c>
      <c r="C456" s="274"/>
      <c r="D456" s="276"/>
      <c r="E456" s="257"/>
      <c r="F456" s="257"/>
    </row>
    <row r="457" spans="2:6">
      <c r="B457" s="596"/>
      <c r="C457" s="274"/>
      <c r="D457" s="276"/>
      <c r="E457" s="257"/>
      <c r="F457" s="257"/>
    </row>
    <row r="458" spans="2:6">
      <c r="B458" s="592" t="s">
        <v>1719</v>
      </c>
      <c r="C458" s="274"/>
      <c r="D458" s="276"/>
      <c r="E458" s="257"/>
      <c r="F458" s="257"/>
    </row>
    <row r="459" spans="2:6">
      <c r="B459" s="593"/>
      <c r="C459" s="261"/>
      <c r="D459" s="276"/>
      <c r="E459" s="257"/>
      <c r="F459" s="257"/>
    </row>
    <row r="460" spans="2:6" ht="38.25">
      <c r="B460" s="593" t="s">
        <v>1720</v>
      </c>
      <c r="C460" s="275"/>
      <c r="D460" s="276"/>
      <c r="E460" s="257"/>
      <c r="F460" s="257"/>
    </row>
    <row r="461" spans="2:6" ht="76.5">
      <c r="B461" s="593" t="s">
        <v>1721</v>
      </c>
      <c r="C461" s="274"/>
      <c r="D461" s="276"/>
      <c r="E461" s="257"/>
      <c r="F461" s="257"/>
    </row>
    <row r="462" spans="2:6" ht="63.75">
      <c r="B462" s="593" t="s">
        <v>1722</v>
      </c>
      <c r="C462" s="274"/>
      <c r="D462" s="276"/>
      <c r="E462" s="257"/>
      <c r="F462" s="257"/>
    </row>
    <row r="463" spans="2:6" ht="76.5">
      <c r="B463" s="593" t="s">
        <v>1723</v>
      </c>
      <c r="C463" s="261"/>
      <c r="D463" s="276"/>
      <c r="E463" s="257"/>
      <c r="F463" s="257"/>
    </row>
    <row r="464" spans="2:6">
      <c r="B464" s="593"/>
      <c r="C464" s="261"/>
      <c r="D464" s="276"/>
      <c r="E464" s="257"/>
      <c r="F464" s="257"/>
    </row>
    <row r="465" spans="2:6">
      <c r="B465" s="592" t="s">
        <v>1724</v>
      </c>
      <c r="C465" s="261"/>
      <c r="D465" s="276"/>
      <c r="E465" s="257"/>
      <c r="F465" s="257"/>
    </row>
    <row r="466" spans="2:6" ht="127.5">
      <c r="B466" s="593" t="s">
        <v>1725</v>
      </c>
      <c r="C466" s="261"/>
      <c r="D466" s="276"/>
      <c r="E466" s="257"/>
      <c r="F466" s="257"/>
    </row>
    <row r="467" spans="2:6" ht="89.25">
      <c r="B467" s="593" t="s">
        <v>1726</v>
      </c>
      <c r="C467" s="274"/>
      <c r="D467" s="276"/>
      <c r="E467" s="257"/>
      <c r="F467" s="257"/>
    </row>
    <row r="468" spans="2:6">
      <c r="B468" s="593"/>
      <c r="C468" s="274"/>
      <c r="D468" s="276"/>
      <c r="E468" s="257"/>
      <c r="F468" s="257"/>
    </row>
    <row r="469" spans="2:6">
      <c r="B469" s="592" t="s">
        <v>1727</v>
      </c>
      <c r="C469" s="261"/>
      <c r="D469" s="276"/>
      <c r="E469" s="257"/>
      <c r="F469" s="257"/>
    </row>
    <row r="470" spans="2:6" ht="38.25">
      <c r="B470" s="593" t="s">
        <v>1728</v>
      </c>
      <c r="C470" s="261"/>
      <c r="D470" s="276"/>
      <c r="E470" s="257"/>
      <c r="F470" s="257"/>
    </row>
    <row r="471" spans="2:6" ht="63.75">
      <c r="B471" s="593" t="s">
        <v>1729</v>
      </c>
      <c r="C471" s="274"/>
      <c r="D471" s="276"/>
      <c r="E471" s="257"/>
      <c r="F471" s="257"/>
    </row>
    <row r="472" spans="2:6" ht="25.5">
      <c r="B472" s="593" t="s">
        <v>1730</v>
      </c>
      <c r="C472" s="274"/>
      <c r="D472" s="276"/>
      <c r="E472" s="257"/>
      <c r="F472" s="257"/>
    </row>
    <row r="473" spans="2:6" ht="127.5">
      <c r="B473" s="593" t="s">
        <v>1731</v>
      </c>
      <c r="C473" s="261"/>
      <c r="D473" s="276"/>
      <c r="E473" s="257"/>
      <c r="F473" s="257"/>
    </row>
    <row r="474" spans="2:6">
      <c r="B474" s="593"/>
      <c r="C474" s="261"/>
      <c r="D474" s="276"/>
      <c r="E474" s="257"/>
      <c r="F474" s="257"/>
    </row>
    <row r="475" spans="2:6">
      <c r="B475" s="592" t="s">
        <v>2692</v>
      </c>
      <c r="C475" s="261"/>
      <c r="D475" s="276"/>
      <c r="E475" s="257"/>
      <c r="F475" s="257"/>
    </row>
    <row r="476" spans="2:6" ht="25.5">
      <c r="B476" s="593" t="s">
        <v>1937</v>
      </c>
      <c r="C476" s="261"/>
      <c r="D476" s="276"/>
      <c r="E476" s="257"/>
      <c r="F476" s="257"/>
    </row>
    <row r="477" spans="2:6">
      <c r="B477" s="592" t="s">
        <v>1732</v>
      </c>
      <c r="C477" s="274"/>
      <c r="D477" s="276"/>
      <c r="E477" s="257"/>
      <c r="F477" s="257"/>
    </row>
    <row r="478" spans="2:6">
      <c r="B478" s="593" t="s">
        <v>1733</v>
      </c>
      <c r="C478" s="274"/>
      <c r="D478" s="276"/>
      <c r="E478" s="257"/>
      <c r="F478" s="257"/>
    </row>
    <row r="479" spans="2:6">
      <c r="B479" s="593" t="s">
        <v>1734</v>
      </c>
      <c r="C479" s="261"/>
      <c r="D479" s="278"/>
      <c r="E479" s="257"/>
      <c r="F479" s="257"/>
    </row>
    <row r="480" spans="2:6">
      <c r="B480" s="593" t="s">
        <v>1535</v>
      </c>
      <c r="C480" s="274"/>
      <c r="D480" s="276"/>
      <c r="E480" s="257"/>
      <c r="F480" s="257"/>
    </row>
    <row r="481" spans="2:6">
      <c r="B481" s="593" t="s">
        <v>1735</v>
      </c>
      <c r="C481" s="261"/>
      <c r="D481" s="276"/>
      <c r="E481" s="257"/>
      <c r="F481" s="257"/>
    </row>
    <row r="482" spans="2:6">
      <c r="B482" s="593" t="s">
        <v>1736</v>
      </c>
      <c r="C482" s="274"/>
      <c r="D482" s="276"/>
      <c r="E482" s="257"/>
      <c r="F482" s="257"/>
    </row>
    <row r="483" spans="2:6">
      <c r="B483" s="593" t="s">
        <v>1737</v>
      </c>
      <c r="C483" s="274"/>
      <c r="D483" s="276"/>
      <c r="E483" s="257"/>
      <c r="F483" s="257"/>
    </row>
    <row r="484" spans="2:6">
      <c r="B484" s="592" t="s">
        <v>1738</v>
      </c>
      <c r="C484" s="261"/>
      <c r="D484" s="276"/>
      <c r="E484" s="257"/>
      <c r="F484" s="257"/>
    </row>
    <row r="485" spans="2:6" ht="25.5">
      <c r="B485" s="593" t="s">
        <v>1938</v>
      </c>
      <c r="C485" s="261"/>
      <c r="D485" s="276"/>
      <c r="E485" s="257"/>
      <c r="F485" s="257"/>
    </row>
    <row r="486" spans="2:6" ht="25.5">
      <c r="B486" s="593" t="s">
        <v>1739</v>
      </c>
      <c r="C486" s="274"/>
      <c r="D486" s="276"/>
      <c r="E486" s="257"/>
      <c r="F486" s="257"/>
    </row>
    <row r="487" spans="2:6">
      <c r="B487" s="592" t="s">
        <v>1740</v>
      </c>
      <c r="C487" s="274"/>
      <c r="D487" s="276"/>
      <c r="E487" s="257"/>
      <c r="F487" s="257"/>
    </row>
    <row r="488" spans="2:6" ht="25.5">
      <c r="B488" s="593" t="s">
        <v>1741</v>
      </c>
      <c r="C488" s="260"/>
      <c r="D488" s="278"/>
      <c r="E488" s="257"/>
      <c r="F488" s="257"/>
    </row>
    <row r="489" spans="2:6">
      <c r="B489" s="593"/>
      <c r="C489" s="260"/>
      <c r="D489" s="278"/>
      <c r="E489" s="257"/>
      <c r="F489" s="257"/>
    </row>
    <row r="490" spans="2:6">
      <c r="B490" s="592" t="s">
        <v>83</v>
      </c>
      <c r="C490" s="274"/>
      <c r="D490" s="278"/>
      <c r="E490" s="257"/>
      <c r="F490" s="257"/>
    </row>
    <row r="491" spans="2:6" ht="25.5">
      <c r="B491" s="593" t="s">
        <v>1742</v>
      </c>
      <c r="C491" s="260"/>
      <c r="D491" s="278"/>
      <c r="E491" s="257"/>
      <c r="F491" s="257"/>
    </row>
    <row r="492" spans="2:6" ht="25.5">
      <c r="B492" s="593" t="s">
        <v>1743</v>
      </c>
      <c r="C492" s="274"/>
      <c r="D492" s="278"/>
      <c r="E492" s="257"/>
      <c r="F492" s="257"/>
    </row>
    <row r="493" spans="2:6">
      <c r="B493" s="593"/>
      <c r="C493" s="274"/>
      <c r="D493" s="278"/>
      <c r="E493" s="257"/>
      <c r="F493" s="257"/>
    </row>
    <row r="494" spans="2:6">
      <c r="B494" s="592" t="s">
        <v>1744</v>
      </c>
      <c r="C494" s="260"/>
      <c r="D494" s="278"/>
      <c r="E494" s="257"/>
      <c r="F494" s="257"/>
    </row>
    <row r="495" spans="2:6">
      <c r="B495" s="592"/>
      <c r="C495" s="260"/>
      <c r="D495" s="278"/>
      <c r="E495" s="257"/>
      <c r="F495" s="257"/>
    </row>
    <row r="496" spans="2:6" ht="38.25">
      <c r="B496" s="593" t="s">
        <v>1939</v>
      </c>
      <c r="C496" s="260"/>
      <c r="D496" s="278"/>
      <c r="E496" s="257"/>
      <c r="F496" s="257"/>
    </row>
    <row r="497" spans="2:6" ht="38.25">
      <c r="B497" s="593" t="s">
        <v>1745</v>
      </c>
      <c r="C497" s="275"/>
      <c r="D497" s="278"/>
      <c r="E497" s="257"/>
      <c r="F497" s="257"/>
    </row>
    <row r="498" spans="2:6" ht="25.5">
      <c r="B498" s="593" t="s">
        <v>1746</v>
      </c>
      <c r="C498" s="275"/>
      <c r="D498" s="278"/>
      <c r="E498" s="257"/>
      <c r="F498" s="257"/>
    </row>
    <row r="499" spans="2:6">
      <c r="B499" s="593" t="s">
        <v>1747</v>
      </c>
      <c r="C499" s="261"/>
      <c r="D499" s="278"/>
      <c r="E499" s="257"/>
      <c r="F499" s="257"/>
    </row>
    <row r="500" spans="2:6">
      <c r="B500" s="593" t="s">
        <v>1748</v>
      </c>
      <c r="C500" s="261"/>
      <c r="D500" s="282"/>
      <c r="E500" s="257"/>
      <c r="F500" s="257"/>
    </row>
    <row r="501" spans="2:6" ht="25.5">
      <c r="B501" s="593" t="s">
        <v>1749</v>
      </c>
      <c r="C501" s="261"/>
      <c r="D501" s="276"/>
      <c r="E501" s="257"/>
      <c r="F501" s="257"/>
    </row>
    <row r="502" spans="2:6" ht="51">
      <c r="B502" s="593" t="s">
        <v>1750</v>
      </c>
      <c r="C502" s="261"/>
      <c r="D502" s="276"/>
      <c r="E502" s="257"/>
      <c r="F502" s="257"/>
    </row>
    <row r="503" spans="2:6" ht="25.5">
      <c r="B503" s="593" t="s">
        <v>1751</v>
      </c>
      <c r="C503" s="261"/>
      <c r="D503" s="276"/>
      <c r="E503" s="257"/>
      <c r="F503" s="257"/>
    </row>
    <row r="504" spans="2:6" ht="25.5">
      <c r="B504" s="593" t="s">
        <v>1752</v>
      </c>
      <c r="C504" s="261"/>
      <c r="D504" s="276"/>
      <c r="E504" s="257"/>
      <c r="F504" s="257"/>
    </row>
    <row r="505" spans="2:6" ht="25.5">
      <c r="B505" s="593" t="s">
        <v>1753</v>
      </c>
      <c r="C505" s="261"/>
      <c r="D505" s="276"/>
      <c r="E505" s="257"/>
      <c r="F505" s="257"/>
    </row>
    <row r="506" spans="2:6" ht="38.25">
      <c r="B506" s="593" t="s">
        <v>1754</v>
      </c>
      <c r="C506" s="261"/>
      <c r="D506" s="276"/>
      <c r="E506" s="257"/>
      <c r="F506" s="257"/>
    </row>
    <row r="507" spans="2:6">
      <c r="B507" s="593" t="s">
        <v>1755</v>
      </c>
      <c r="C507" s="261"/>
      <c r="D507" s="276"/>
      <c r="E507" s="257"/>
      <c r="F507" s="257"/>
    </row>
    <row r="508" spans="2:6">
      <c r="B508" s="592" t="s">
        <v>1756</v>
      </c>
      <c r="C508" s="261"/>
      <c r="D508" s="276"/>
      <c r="E508" s="257"/>
      <c r="F508" s="257"/>
    </row>
    <row r="509" spans="2:6" ht="25.5">
      <c r="B509" s="593" t="s">
        <v>1757</v>
      </c>
      <c r="C509" s="261"/>
      <c r="D509" s="276"/>
      <c r="E509" s="257"/>
      <c r="F509" s="257"/>
    </row>
    <row r="510" spans="2:6" ht="25.5">
      <c r="B510" s="593" t="s">
        <v>1758</v>
      </c>
      <c r="C510" s="261"/>
      <c r="D510" s="276"/>
      <c r="E510" s="257"/>
      <c r="F510" s="257"/>
    </row>
    <row r="511" spans="2:6">
      <c r="B511" s="592" t="s">
        <v>1759</v>
      </c>
      <c r="C511" s="261"/>
      <c r="D511" s="276"/>
      <c r="E511" s="257"/>
      <c r="F511" s="257"/>
    </row>
    <row r="512" spans="2:6" ht="25.5">
      <c r="B512" s="593" t="s">
        <v>1760</v>
      </c>
      <c r="C512" s="261"/>
      <c r="D512" s="276"/>
      <c r="E512" s="257"/>
      <c r="F512" s="257"/>
    </row>
    <row r="513" spans="2:6">
      <c r="B513" s="593" t="s">
        <v>1761</v>
      </c>
      <c r="C513" s="261"/>
      <c r="D513" s="276"/>
      <c r="E513" s="257"/>
      <c r="F513" s="257"/>
    </row>
    <row r="514" spans="2:6">
      <c r="B514" s="592" t="s">
        <v>1762</v>
      </c>
      <c r="C514" s="261"/>
      <c r="D514" s="276"/>
      <c r="E514" s="257"/>
      <c r="F514" s="257"/>
    </row>
    <row r="515" spans="2:6" ht="25.5">
      <c r="B515" s="593" t="s">
        <v>1763</v>
      </c>
      <c r="C515" s="261"/>
      <c r="D515" s="276"/>
      <c r="E515" s="257"/>
      <c r="F515" s="257"/>
    </row>
    <row r="516" spans="2:6">
      <c r="B516" s="592" t="s">
        <v>1764</v>
      </c>
      <c r="C516" s="261"/>
      <c r="D516" s="276"/>
      <c r="E516" s="257"/>
      <c r="F516" s="257"/>
    </row>
    <row r="517" spans="2:6" ht="25.5">
      <c r="B517" s="593" t="s">
        <v>1765</v>
      </c>
      <c r="C517" s="261"/>
      <c r="D517" s="276"/>
      <c r="E517" s="257"/>
      <c r="F517" s="257"/>
    </row>
    <row r="518" spans="2:6">
      <c r="B518" s="593" t="s">
        <v>1766</v>
      </c>
      <c r="C518" s="261"/>
      <c r="D518" s="276"/>
      <c r="E518" s="257"/>
      <c r="F518" s="257"/>
    </row>
    <row r="519" spans="2:6">
      <c r="B519" s="593" t="s">
        <v>1767</v>
      </c>
      <c r="C519" s="261"/>
      <c r="D519" s="276"/>
      <c r="E519" s="257"/>
      <c r="F519" s="257"/>
    </row>
    <row r="520" spans="2:6">
      <c r="B520" s="593" t="s">
        <v>1768</v>
      </c>
      <c r="C520" s="261"/>
      <c r="D520" s="276"/>
      <c r="E520" s="257"/>
      <c r="F520" s="257"/>
    </row>
    <row r="521" spans="2:6">
      <c r="B521" s="593" t="s">
        <v>1769</v>
      </c>
      <c r="C521" s="261"/>
      <c r="D521" s="276"/>
      <c r="E521" s="257"/>
      <c r="F521" s="257"/>
    </row>
    <row r="522" spans="2:6">
      <c r="B522" s="593" t="s">
        <v>1770</v>
      </c>
      <c r="C522" s="261"/>
      <c r="D522" s="276"/>
      <c r="E522" s="257"/>
      <c r="F522" s="257"/>
    </row>
    <row r="523" spans="2:6">
      <c r="B523" s="593" t="s">
        <v>1771</v>
      </c>
      <c r="C523" s="261"/>
      <c r="D523" s="276"/>
      <c r="E523" s="257"/>
      <c r="F523" s="257"/>
    </row>
    <row r="524" spans="2:6" ht="25.5">
      <c r="B524" s="593" t="s">
        <v>1772</v>
      </c>
      <c r="C524" s="261"/>
      <c r="D524" s="276"/>
      <c r="E524" s="257"/>
      <c r="F524" s="257"/>
    </row>
    <row r="525" spans="2:6" ht="25.5">
      <c r="B525" s="593" t="s">
        <v>1773</v>
      </c>
      <c r="C525" s="261"/>
      <c r="D525" s="276"/>
      <c r="E525" s="257"/>
      <c r="F525" s="257"/>
    </row>
    <row r="526" spans="2:6">
      <c r="B526" s="592"/>
      <c r="C526" s="261"/>
      <c r="D526" s="276"/>
      <c r="E526" s="257"/>
      <c r="F526" s="257"/>
    </row>
    <row r="527" spans="2:6">
      <c r="B527" s="592" t="s">
        <v>1774</v>
      </c>
      <c r="C527" s="261"/>
      <c r="D527" s="276"/>
      <c r="E527" s="257"/>
      <c r="F527" s="257"/>
    </row>
    <row r="528" spans="2:6" ht="38.25">
      <c r="B528" s="593" t="s">
        <v>1940</v>
      </c>
      <c r="C528" s="261"/>
      <c r="D528" s="276"/>
      <c r="E528" s="257"/>
      <c r="F528" s="257"/>
    </row>
    <row r="529" spans="2:6" ht="25.5">
      <c r="B529" s="593" t="s">
        <v>1775</v>
      </c>
      <c r="C529" s="266"/>
      <c r="D529" s="276"/>
      <c r="E529" s="257"/>
      <c r="F529" s="257"/>
    </row>
    <row r="530" spans="2:6" ht="38.25">
      <c r="B530" s="593" t="s">
        <v>1776</v>
      </c>
      <c r="C530" s="266"/>
      <c r="D530" s="276"/>
      <c r="E530" s="257"/>
      <c r="F530" s="257"/>
    </row>
    <row r="531" spans="2:6" ht="25.5">
      <c r="B531" s="593" t="s">
        <v>1777</v>
      </c>
      <c r="C531" s="261"/>
      <c r="D531" s="276"/>
      <c r="E531" s="257"/>
      <c r="F531" s="257"/>
    </row>
    <row r="532" spans="2:6">
      <c r="B532" s="593" t="s">
        <v>1778</v>
      </c>
      <c r="C532" s="261"/>
      <c r="D532" s="276"/>
      <c r="E532" s="257"/>
      <c r="F532" s="257"/>
    </row>
    <row r="533" spans="2:6" ht="25.5">
      <c r="B533" s="593" t="s">
        <v>1779</v>
      </c>
      <c r="C533" s="261"/>
      <c r="D533" s="276"/>
      <c r="E533" s="257"/>
      <c r="F533" s="257"/>
    </row>
    <row r="534" spans="2:6">
      <c r="B534" s="593"/>
      <c r="C534" s="261"/>
      <c r="D534" s="278"/>
      <c r="E534" s="257"/>
      <c r="F534" s="257"/>
    </row>
    <row r="535" spans="2:6">
      <c r="B535" s="593" t="s">
        <v>1444</v>
      </c>
      <c r="C535" s="261"/>
      <c r="D535" s="278"/>
      <c r="E535" s="257"/>
      <c r="F535" s="257"/>
    </row>
    <row r="536" spans="2:6" ht="38.25">
      <c r="B536" s="593" t="s">
        <v>1780</v>
      </c>
      <c r="C536" s="261"/>
      <c r="D536" s="276"/>
      <c r="E536" s="257"/>
      <c r="F536" s="257"/>
    </row>
    <row r="537" spans="2:6" ht="25.5">
      <c r="B537" s="593" t="s">
        <v>1781</v>
      </c>
      <c r="C537" s="261"/>
      <c r="D537" s="276"/>
      <c r="E537" s="257"/>
      <c r="F537" s="257"/>
    </row>
    <row r="538" spans="2:6" ht="25.5">
      <c r="B538" s="593" t="s">
        <v>1782</v>
      </c>
      <c r="C538" s="261"/>
      <c r="D538" s="276"/>
      <c r="E538" s="257"/>
      <c r="F538" s="257"/>
    </row>
    <row r="539" spans="2:6" ht="51">
      <c r="B539" s="593" t="s">
        <v>1783</v>
      </c>
      <c r="C539" s="261"/>
      <c r="D539" s="276"/>
      <c r="E539" s="257"/>
      <c r="F539" s="257"/>
    </row>
    <row r="540" spans="2:6" ht="38.25">
      <c r="B540" s="593" t="s">
        <v>1784</v>
      </c>
      <c r="C540" s="261"/>
      <c r="D540" s="276"/>
      <c r="E540" s="257"/>
      <c r="F540" s="257"/>
    </row>
    <row r="541" spans="2:6">
      <c r="B541" s="593" t="s">
        <v>1785</v>
      </c>
      <c r="C541" s="261"/>
      <c r="D541" s="276"/>
      <c r="E541" s="257"/>
      <c r="F541" s="257"/>
    </row>
    <row r="542" spans="2:6">
      <c r="B542" s="596"/>
      <c r="C542" s="261"/>
      <c r="D542" s="276"/>
      <c r="E542" s="257"/>
      <c r="F542" s="257"/>
    </row>
    <row r="543" spans="2:6">
      <c r="B543" s="592" t="s">
        <v>1786</v>
      </c>
      <c r="C543" s="261"/>
      <c r="D543" s="276"/>
      <c r="E543" s="257"/>
      <c r="F543" s="257"/>
    </row>
    <row r="544" spans="2:6">
      <c r="B544" s="593"/>
      <c r="C544" s="261"/>
      <c r="D544" s="276"/>
      <c r="E544" s="257"/>
      <c r="F544" s="257"/>
    </row>
    <row r="545" spans="2:6">
      <c r="B545" s="593" t="s">
        <v>1787</v>
      </c>
      <c r="C545" s="275"/>
      <c r="D545" s="276"/>
      <c r="E545" s="257"/>
      <c r="F545" s="257"/>
    </row>
    <row r="546" spans="2:6">
      <c r="B546" s="598" t="s">
        <v>1788</v>
      </c>
      <c r="C546" s="261"/>
      <c r="D546" s="283"/>
      <c r="E546" s="257"/>
      <c r="F546" s="257"/>
    </row>
    <row r="547" spans="2:6" ht="25.5">
      <c r="B547" s="598" t="s">
        <v>1789</v>
      </c>
      <c r="C547" s="261"/>
      <c r="D547" s="283"/>
      <c r="E547" s="257"/>
      <c r="F547" s="257"/>
    </row>
    <row r="548" spans="2:6">
      <c r="B548" s="593" t="s">
        <v>1790</v>
      </c>
      <c r="C548" s="261"/>
      <c r="D548" s="283"/>
      <c r="E548" s="257"/>
      <c r="F548" s="257"/>
    </row>
    <row r="549" spans="2:6" ht="25.5">
      <c r="B549" s="593" t="s">
        <v>1791</v>
      </c>
      <c r="C549" s="261"/>
      <c r="D549" s="283"/>
      <c r="E549" s="257"/>
      <c r="F549" s="257"/>
    </row>
    <row r="550" spans="2:6" ht="25.5">
      <c r="B550" s="593" t="s">
        <v>1792</v>
      </c>
      <c r="C550" s="261"/>
      <c r="D550" s="283"/>
      <c r="E550" s="257"/>
      <c r="F550" s="257"/>
    </row>
    <row r="551" spans="2:6">
      <c r="B551" s="593"/>
      <c r="C551" s="261"/>
      <c r="D551" s="283"/>
      <c r="E551" s="257"/>
      <c r="F551" s="257"/>
    </row>
    <row r="552" spans="2:6" ht="63.75">
      <c r="B552" s="593" t="s">
        <v>1793</v>
      </c>
      <c r="C552" s="261"/>
      <c r="D552" s="283"/>
      <c r="E552" s="257"/>
      <c r="F552" s="257"/>
    </row>
    <row r="553" spans="2:6" ht="38.25">
      <c r="B553" s="593" t="s">
        <v>1794</v>
      </c>
      <c r="C553" s="261"/>
      <c r="D553" s="283"/>
      <c r="E553" s="257"/>
      <c r="F553" s="257"/>
    </row>
    <row r="554" spans="2:6" ht="38.25">
      <c r="B554" s="593" t="s">
        <v>2698</v>
      </c>
      <c r="C554" s="261"/>
      <c r="D554" s="283"/>
      <c r="E554" s="257"/>
      <c r="F554" s="257"/>
    </row>
    <row r="555" spans="2:6" ht="76.5">
      <c r="B555" s="593" t="s">
        <v>1795</v>
      </c>
      <c r="C555" s="261"/>
      <c r="D555" s="283"/>
      <c r="E555" s="257"/>
      <c r="F555" s="257"/>
    </row>
    <row r="556" spans="2:6" ht="63.75">
      <c r="B556" s="593" t="s">
        <v>1796</v>
      </c>
      <c r="C556" s="261"/>
      <c r="D556" s="283"/>
      <c r="E556" s="257"/>
      <c r="F556" s="257"/>
    </row>
    <row r="557" spans="2:6" ht="25.5">
      <c r="B557" s="593" t="s">
        <v>1797</v>
      </c>
      <c r="C557" s="261"/>
      <c r="D557" s="283"/>
      <c r="E557" s="257"/>
      <c r="F557" s="257"/>
    </row>
    <row r="558" spans="2:6" ht="51">
      <c r="B558" s="593" t="s">
        <v>1798</v>
      </c>
      <c r="C558" s="261"/>
      <c r="D558" s="284"/>
      <c r="E558" s="257"/>
      <c r="F558" s="257"/>
    </row>
    <row r="559" spans="2:6" ht="63.75">
      <c r="B559" s="593" t="s">
        <v>1799</v>
      </c>
      <c r="C559" s="261"/>
      <c r="D559" s="285"/>
      <c r="E559" s="257"/>
      <c r="F559" s="257"/>
    </row>
    <row r="560" spans="2:6" ht="25.5">
      <c r="B560" s="593" t="s">
        <v>1800</v>
      </c>
      <c r="C560" s="261"/>
      <c r="D560" s="283"/>
      <c r="E560" s="257"/>
      <c r="F560" s="257"/>
    </row>
    <row r="561" spans="2:6">
      <c r="B561" s="593" t="s">
        <v>1801</v>
      </c>
      <c r="C561" s="261"/>
      <c r="D561" s="283"/>
      <c r="E561" s="257"/>
      <c r="F561" s="257"/>
    </row>
    <row r="562" spans="2:6" ht="38.25">
      <c r="B562" s="593" t="s">
        <v>1802</v>
      </c>
      <c r="C562" s="261"/>
      <c r="D562" s="283"/>
      <c r="E562" s="257"/>
      <c r="F562" s="257"/>
    </row>
    <row r="563" spans="2:6" ht="25.5">
      <c r="B563" s="593" t="s">
        <v>1803</v>
      </c>
      <c r="C563" s="261"/>
      <c r="D563" s="283"/>
      <c r="E563" s="257"/>
      <c r="F563" s="257"/>
    </row>
    <row r="564" spans="2:6" ht="25.5">
      <c r="B564" s="593" t="s">
        <v>1804</v>
      </c>
      <c r="C564" s="261"/>
      <c r="D564" s="283"/>
      <c r="E564" s="257"/>
      <c r="F564" s="257"/>
    </row>
    <row r="565" spans="2:6">
      <c r="B565" s="593" t="s">
        <v>1805</v>
      </c>
      <c r="C565" s="261"/>
      <c r="D565" s="283"/>
      <c r="E565" s="257"/>
      <c r="F565" s="257"/>
    </row>
    <row r="566" spans="2:6">
      <c r="B566" s="593" t="s">
        <v>1806</v>
      </c>
      <c r="C566" s="261"/>
      <c r="D566" s="283"/>
      <c r="E566" s="257"/>
      <c r="F566" s="257"/>
    </row>
    <row r="567" spans="2:6" ht="25.5">
      <c r="B567" s="593" t="s">
        <v>1807</v>
      </c>
      <c r="C567" s="261"/>
      <c r="D567" s="283"/>
      <c r="E567" s="257"/>
      <c r="F567" s="257"/>
    </row>
    <row r="568" spans="2:6">
      <c r="B568" s="593" t="s">
        <v>1808</v>
      </c>
      <c r="C568" s="261"/>
      <c r="D568" s="283"/>
      <c r="E568" s="257"/>
      <c r="F568" s="257"/>
    </row>
    <row r="569" spans="2:6" ht="25.5">
      <c r="B569" s="593" t="s">
        <v>1809</v>
      </c>
      <c r="C569" s="261"/>
      <c r="D569" s="283"/>
      <c r="E569" s="257"/>
      <c r="F569" s="257"/>
    </row>
    <row r="570" spans="2:6">
      <c r="B570" s="593" t="s">
        <v>1810</v>
      </c>
      <c r="C570" s="261"/>
      <c r="D570" s="283"/>
      <c r="E570" s="257"/>
      <c r="F570" s="257"/>
    </row>
    <row r="571" spans="2:6">
      <c r="B571" s="593" t="s">
        <v>1811</v>
      </c>
      <c r="C571" s="261"/>
      <c r="D571" s="283"/>
      <c r="E571" s="257"/>
      <c r="F571" s="257"/>
    </row>
    <row r="572" spans="2:6">
      <c r="B572" s="593" t="s">
        <v>1812</v>
      </c>
      <c r="C572" s="261"/>
      <c r="D572" s="283"/>
      <c r="E572" s="257"/>
      <c r="F572" s="257"/>
    </row>
    <row r="573" spans="2:6">
      <c r="B573" s="593" t="s">
        <v>1813</v>
      </c>
      <c r="C573" s="261"/>
      <c r="D573" s="283"/>
      <c r="E573" s="257"/>
      <c r="F573" s="257"/>
    </row>
    <row r="574" spans="2:6">
      <c r="B574" s="596"/>
      <c r="C574" s="261"/>
      <c r="D574" s="283"/>
      <c r="E574" s="257"/>
      <c r="F574" s="257"/>
    </row>
    <row r="575" spans="2:6">
      <c r="B575" s="592" t="s">
        <v>1814</v>
      </c>
      <c r="C575" s="261"/>
      <c r="D575" s="283"/>
      <c r="E575" s="257"/>
      <c r="F575" s="257"/>
    </row>
    <row r="576" spans="2:6">
      <c r="B576" s="592"/>
      <c r="C576" s="261"/>
      <c r="D576" s="283"/>
      <c r="E576" s="257"/>
      <c r="F576" s="257"/>
    </row>
    <row r="577" spans="2:6">
      <c r="B577" s="593" t="s">
        <v>1815</v>
      </c>
      <c r="C577" s="275"/>
      <c r="D577" s="276"/>
      <c r="E577" s="257"/>
      <c r="F577" s="257"/>
    </row>
    <row r="578" spans="2:6">
      <c r="B578" s="593" t="s">
        <v>1816</v>
      </c>
      <c r="C578" s="266"/>
      <c r="D578" s="283"/>
      <c r="E578" s="257"/>
      <c r="F578" s="257"/>
    </row>
    <row r="579" spans="2:6">
      <c r="B579" s="593" t="s">
        <v>1817</v>
      </c>
      <c r="C579" s="266"/>
      <c r="D579" s="283"/>
      <c r="E579" s="257"/>
      <c r="F579" s="257"/>
    </row>
    <row r="580" spans="2:6">
      <c r="B580" s="593" t="s">
        <v>1818</v>
      </c>
      <c r="C580" s="261"/>
      <c r="D580" s="283"/>
      <c r="E580" s="257"/>
      <c r="F580" s="257"/>
    </row>
    <row r="581" spans="2:6" ht="25.5">
      <c r="B581" s="593" t="s">
        <v>1819</v>
      </c>
      <c r="C581" s="261"/>
      <c r="D581" s="283"/>
      <c r="E581" s="257"/>
      <c r="F581" s="257"/>
    </row>
    <row r="582" spans="2:6">
      <c r="B582" s="593" t="s">
        <v>1820</v>
      </c>
      <c r="C582" s="261"/>
      <c r="D582" s="283"/>
      <c r="E582" s="257"/>
      <c r="F582" s="257"/>
    </row>
    <row r="583" spans="2:6">
      <c r="B583" s="593" t="s">
        <v>1821</v>
      </c>
      <c r="C583" s="261"/>
      <c r="D583" s="283"/>
      <c r="E583" s="257"/>
      <c r="F583" s="257"/>
    </row>
    <row r="584" spans="2:6">
      <c r="B584" s="593" t="s">
        <v>1822</v>
      </c>
      <c r="C584" s="261"/>
      <c r="D584" s="283"/>
      <c r="E584" s="257"/>
      <c r="F584" s="257"/>
    </row>
    <row r="585" spans="2:6">
      <c r="B585" s="593" t="s">
        <v>1823</v>
      </c>
      <c r="C585" s="261"/>
      <c r="D585" s="283"/>
      <c r="E585" s="257"/>
      <c r="F585" s="257"/>
    </row>
    <row r="586" spans="2:6">
      <c r="B586" s="593" t="s">
        <v>1824</v>
      </c>
      <c r="C586" s="261"/>
      <c r="D586" s="283"/>
      <c r="E586" s="257"/>
      <c r="F586" s="257"/>
    </row>
    <row r="587" spans="2:6" ht="38.25">
      <c r="B587" s="593" t="s">
        <v>1825</v>
      </c>
      <c r="C587" s="261"/>
      <c r="D587" s="283"/>
      <c r="E587" s="257"/>
      <c r="F587" s="257"/>
    </row>
    <row r="588" spans="2:6">
      <c r="B588" s="593" t="s">
        <v>1826</v>
      </c>
      <c r="C588" s="261"/>
      <c r="D588" s="283"/>
      <c r="E588" s="257"/>
      <c r="F588" s="257"/>
    </row>
    <row r="589" spans="2:6">
      <c r="B589" s="593" t="s">
        <v>1827</v>
      </c>
      <c r="C589" s="261"/>
      <c r="D589" s="283"/>
      <c r="E589" s="257"/>
      <c r="F589" s="257"/>
    </row>
    <row r="590" spans="2:6">
      <c r="B590" s="593" t="s">
        <v>1828</v>
      </c>
      <c r="C590" s="261"/>
      <c r="D590" s="283"/>
      <c r="E590" s="257"/>
      <c r="F590" s="257"/>
    </row>
    <row r="591" spans="2:6">
      <c r="B591" s="593" t="s">
        <v>1829</v>
      </c>
      <c r="C591" s="261"/>
      <c r="D591" s="283"/>
      <c r="E591" s="257"/>
      <c r="F591" s="257"/>
    </row>
    <row r="592" spans="2:6" ht="25.5">
      <c r="B592" s="593" t="s">
        <v>1941</v>
      </c>
      <c r="C592" s="261"/>
      <c r="D592" s="283"/>
      <c r="E592" s="257"/>
      <c r="F592" s="257"/>
    </row>
    <row r="593" spans="2:6" ht="38.25">
      <c r="B593" s="593" t="s">
        <v>1830</v>
      </c>
      <c r="C593" s="261"/>
      <c r="D593" s="283"/>
      <c r="E593" s="257"/>
      <c r="F593" s="257"/>
    </row>
    <row r="594" spans="2:6">
      <c r="B594" s="593"/>
      <c r="C594" s="261"/>
      <c r="D594" s="283"/>
      <c r="E594" s="257"/>
      <c r="F594" s="257"/>
    </row>
    <row r="595" spans="2:6">
      <c r="B595" s="593" t="s">
        <v>1831</v>
      </c>
      <c r="C595" s="261"/>
      <c r="D595" s="283"/>
      <c r="E595" s="257"/>
      <c r="F595" s="257"/>
    </row>
    <row r="596" spans="2:6" ht="38.25">
      <c r="B596" s="593" t="s">
        <v>1832</v>
      </c>
      <c r="C596" s="261"/>
      <c r="D596" s="283"/>
      <c r="E596" s="257"/>
      <c r="F596" s="257"/>
    </row>
    <row r="597" spans="2:6" ht="38.25">
      <c r="B597" s="593" t="s">
        <v>1833</v>
      </c>
      <c r="C597" s="261"/>
      <c r="D597" s="283"/>
      <c r="E597" s="257"/>
      <c r="F597" s="257"/>
    </row>
    <row r="598" spans="2:6" ht="38.25">
      <c r="B598" s="593" t="s">
        <v>1834</v>
      </c>
      <c r="C598" s="261"/>
      <c r="D598" s="283"/>
      <c r="E598" s="257"/>
      <c r="F598" s="257"/>
    </row>
    <row r="599" spans="2:6" ht="25.5">
      <c r="B599" s="593" t="s">
        <v>1835</v>
      </c>
      <c r="C599" s="261"/>
      <c r="D599" s="283"/>
      <c r="E599" s="257"/>
      <c r="F599" s="257"/>
    </row>
    <row r="600" spans="2:6" ht="38.25">
      <c r="B600" s="599" t="s">
        <v>2693</v>
      </c>
      <c r="C600" s="261"/>
      <c r="D600" s="283"/>
      <c r="E600" s="257"/>
      <c r="F600" s="257"/>
    </row>
    <row r="601" spans="2:6" ht="25.5">
      <c r="B601" s="593" t="s">
        <v>1836</v>
      </c>
      <c r="C601" s="261"/>
      <c r="D601" s="283"/>
      <c r="E601" s="257"/>
      <c r="F601" s="257"/>
    </row>
    <row r="602" spans="2:6" ht="25.5">
      <c r="B602" s="593" t="s">
        <v>1837</v>
      </c>
      <c r="C602" s="261"/>
      <c r="D602" s="283"/>
      <c r="E602" s="257"/>
      <c r="F602" s="257"/>
    </row>
    <row r="603" spans="2:6">
      <c r="B603" s="593" t="s">
        <v>1838</v>
      </c>
      <c r="C603" s="261"/>
      <c r="D603" s="283"/>
      <c r="E603" s="257"/>
      <c r="F603" s="257"/>
    </row>
    <row r="604" spans="2:6" ht="51">
      <c r="B604" s="593" t="s">
        <v>1839</v>
      </c>
      <c r="C604" s="261"/>
      <c r="D604" s="283"/>
      <c r="E604" s="257"/>
      <c r="F604" s="257"/>
    </row>
    <row r="605" spans="2:6" ht="25.5">
      <c r="B605" s="593" t="s">
        <v>1840</v>
      </c>
      <c r="C605" s="261"/>
      <c r="D605" s="283"/>
      <c r="E605" s="257"/>
      <c r="F605" s="257"/>
    </row>
    <row r="606" spans="2:6">
      <c r="B606" s="593" t="s">
        <v>1841</v>
      </c>
      <c r="C606" s="261"/>
      <c r="D606" s="283"/>
      <c r="E606" s="257"/>
      <c r="F606" s="257"/>
    </row>
    <row r="607" spans="2:6" ht="38.25">
      <c r="B607" s="593" t="s">
        <v>1842</v>
      </c>
      <c r="C607" s="261"/>
      <c r="D607" s="283"/>
      <c r="E607" s="257"/>
      <c r="F607" s="257"/>
    </row>
    <row r="608" spans="2:6">
      <c r="B608" s="593"/>
      <c r="C608" s="261"/>
      <c r="D608" s="283"/>
      <c r="E608" s="257"/>
      <c r="F608" s="257"/>
    </row>
    <row r="609" spans="2:6">
      <c r="B609" s="592" t="s">
        <v>1843</v>
      </c>
      <c r="C609" s="261"/>
      <c r="D609" s="283"/>
      <c r="E609" s="257"/>
      <c r="F609" s="257"/>
    </row>
    <row r="610" spans="2:6">
      <c r="B610" s="600"/>
      <c r="C610" s="260"/>
      <c r="D610" s="283"/>
      <c r="E610" s="257"/>
      <c r="F610" s="257"/>
    </row>
    <row r="611" spans="2:6">
      <c r="B611" s="593" t="s">
        <v>1844</v>
      </c>
      <c r="C611" s="261"/>
      <c r="D611" s="283"/>
      <c r="E611" s="257"/>
      <c r="F611" s="257"/>
    </row>
    <row r="612" spans="2:6">
      <c r="B612" s="593" t="s">
        <v>1845</v>
      </c>
      <c r="C612" s="266"/>
      <c r="D612" s="283"/>
      <c r="E612" s="257"/>
      <c r="F612" s="257"/>
    </row>
    <row r="613" spans="2:6" ht="25.5">
      <c r="B613" s="593" t="s">
        <v>1846</v>
      </c>
      <c r="C613" s="266"/>
      <c r="D613" s="283"/>
      <c r="E613" s="257"/>
      <c r="F613" s="257"/>
    </row>
    <row r="614" spans="2:6" ht="25.5">
      <c r="B614" s="593" t="s">
        <v>1847</v>
      </c>
      <c r="C614" s="261"/>
      <c r="D614" s="283"/>
      <c r="E614" s="257"/>
      <c r="F614" s="257"/>
    </row>
    <row r="615" spans="2:6" ht="25.5">
      <c r="B615" s="593" t="s">
        <v>1848</v>
      </c>
      <c r="C615" s="261"/>
      <c r="D615" s="283"/>
      <c r="E615" s="257"/>
      <c r="F615" s="257"/>
    </row>
    <row r="616" spans="2:6">
      <c r="B616" s="593"/>
      <c r="C616" s="261"/>
      <c r="D616" s="283"/>
      <c r="E616" s="257"/>
      <c r="F616" s="257"/>
    </row>
    <row r="617" spans="2:6">
      <c r="B617" s="593" t="s">
        <v>459</v>
      </c>
      <c r="C617" s="261"/>
      <c r="D617" s="283"/>
      <c r="E617" s="257"/>
      <c r="F617" s="257"/>
    </row>
    <row r="618" spans="2:6" ht="25.5">
      <c r="B618" s="593" t="s">
        <v>1942</v>
      </c>
      <c r="C618" s="261"/>
      <c r="D618" s="283"/>
      <c r="E618" s="257"/>
      <c r="F618" s="257"/>
    </row>
    <row r="619" spans="2:6">
      <c r="B619" s="593"/>
      <c r="C619" s="261"/>
      <c r="D619" s="283"/>
      <c r="E619" s="257"/>
      <c r="F619" s="257"/>
    </row>
    <row r="620" spans="2:6">
      <c r="B620" s="593" t="s">
        <v>1849</v>
      </c>
      <c r="C620" s="261"/>
      <c r="D620" s="283"/>
      <c r="E620" s="257"/>
      <c r="F620" s="257"/>
    </row>
    <row r="621" spans="2:6">
      <c r="B621" s="593" t="s">
        <v>1850</v>
      </c>
      <c r="C621" s="261"/>
      <c r="D621" s="283"/>
      <c r="E621" s="257"/>
      <c r="F621" s="257"/>
    </row>
    <row r="622" spans="2:6" ht="25.5">
      <c r="B622" s="593" t="s">
        <v>1851</v>
      </c>
      <c r="C622" s="261"/>
      <c r="D622" s="283"/>
      <c r="E622" s="257"/>
      <c r="F622" s="257"/>
    </row>
    <row r="623" spans="2:6">
      <c r="B623" s="593" t="s">
        <v>1852</v>
      </c>
      <c r="C623" s="261"/>
      <c r="D623" s="283"/>
      <c r="E623" s="257"/>
      <c r="F623" s="257"/>
    </row>
    <row r="624" spans="2:6" ht="25.5">
      <c r="B624" s="593" t="s">
        <v>1853</v>
      </c>
      <c r="C624" s="261"/>
      <c r="D624" s="283"/>
      <c r="E624" s="257"/>
      <c r="F624" s="257"/>
    </row>
    <row r="625" spans="2:6">
      <c r="B625" s="593" t="s">
        <v>1854</v>
      </c>
      <c r="C625" s="261"/>
      <c r="D625" s="283"/>
      <c r="E625" s="257"/>
      <c r="F625" s="257"/>
    </row>
    <row r="626" spans="2:6">
      <c r="B626" s="593" t="s">
        <v>1855</v>
      </c>
      <c r="C626" s="261"/>
      <c r="D626" s="283"/>
      <c r="E626" s="257"/>
      <c r="F626" s="257"/>
    </row>
    <row r="627" spans="2:6">
      <c r="B627" s="593" t="s">
        <v>1856</v>
      </c>
      <c r="C627" s="261"/>
      <c r="D627" s="283"/>
      <c r="E627" s="257"/>
      <c r="F627" s="257"/>
    </row>
    <row r="628" spans="2:6">
      <c r="B628" s="593" t="s">
        <v>1857</v>
      </c>
      <c r="C628" s="261"/>
      <c r="D628" s="283"/>
      <c r="E628" s="257"/>
      <c r="F628" s="257"/>
    </row>
    <row r="629" spans="2:6" ht="38.25">
      <c r="B629" s="593" t="s">
        <v>1943</v>
      </c>
      <c r="C629" s="261"/>
      <c r="D629" s="283"/>
      <c r="E629" s="257"/>
      <c r="F629" s="257"/>
    </row>
    <row r="630" spans="2:6">
      <c r="B630" s="593"/>
      <c r="C630" s="261"/>
      <c r="D630" s="283"/>
      <c r="E630" s="257"/>
      <c r="F630" s="257"/>
    </row>
    <row r="631" spans="2:6" ht="63.75">
      <c r="B631" s="593" t="s">
        <v>1858</v>
      </c>
      <c r="C631" s="261"/>
      <c r="D631" s="283"/>
      <c r="E631" s="257"/>
      <c r="F631" s="257"/>
    </row>
    <row r="632" spans="2:6">
      <c r="B632" s="593" t="s">
        <v>1859</v>
      </c>
      <c r="C632" s="261"/>
      <c r="D632" s="283"/>
      <c r="E632" s="257"/>
      <c r="F632" s="257"/>
    </row>
    <row r="633" spans="2:6">
      <c r="B633" s="593"/>
      <c r="C633" s="261"/>
      <c r="D633" s="283"/>
      <c r="E633" s="257"/>
      <c r="F633" s="257"/>
    </row>
    <row r="634" spans="2:6">
      <c r="B634" s="593" t="s">
        <v>1860</v>
      </c>
      <c r="C634" s="261"/>
      <c r="D634" s="283"/>
      <c r="E634" s="257"/>
      <c r="F634" s="257"/>
    </row>
    <row r="635" spans="2:6" ht="25.5">
      <c r="B635" s="593" t="s">
        <v>1861</v>
      </c>
      <c r="C635" s="261"/>
      <c r="D635" s="283"/>
      <c r="E635" s="257"/>
      <c r="F635" s="257"/>
    </row>
    <row r="636" spans="2:6" ht="38.25">
      <c r="B636" s="593" t="s">
        <v>1862</v>
      </c>
      <c r="C636" s="261"/>
      <c r="D636" s="283"/>
      <c r="E636" s="257"/>
      <c r="F636" s="257"/>
    </row>
    <row r="637" spans="2:6" ht="25.5">
      <c r="B637" s="593" t="s">
        <v>1863</v>
      </c>
      <c r="C637" s="261"/>
      <c r="D637" s="283"/>
      <c r="E637" s="257"/>
      <c r="F637" s="257"/>
    </row>
    <row r="638" spans="2:6">
      <c r="B638" s="593" t="s">
        <v>1864</v>
      </c>
      <c r="C638" s="261"/>
      <c r="D638" s="283"/>
      <c r="E638" s="257"/>
      <c r="F638" s="257"/>
    </row>
    <row r="639" spans="2:6" ht="25.5">
      <c r="B639" s="593" t="s">
        <v>1865</v>
      </c>
      <c r="C639" s="261"/>
      <c r="D639" s="283"/>
      <c r="E639" s="257"/>
      <c r="F639" s="257"/>
    </row>
    <row r="640" spans="2:6" ht="25.5">
      <c r="B640" s="593" t="s">
        <v>1866</v>
      </c>
      <c r="C640" s="261"/>
      <c r="D640" s="283"/>
      <c r="E640" s="257"/>
      <c r="F640" s="257"/>
    </row>
    <row r="641" spans="2:6">
      <c r="B641" s="593" t="s">
        <v>1867</v>
      </c>
      <c r="C641" s="261"/>
      <c r="D641" s="283"/>
      <c r="E641" s="257"/>
      <c r="F641" s="257"/>
    </row>
    <row r="642" spans="2:6">
      <c r="B642" s="593" t="s">
        <v>1868</v>
      </c>
      <c r="C642" s="261"/>
      <c r="D642" s="283"/>
      <c r="E642" s="257"/>
      <c r="F642" s="257"/>
    </row>
    <row r="643" spans="2:6">
      <c r="B643" s="593" t="s">
        <v>1869</v>
      </c>
      <c r="C643" s="261"/>
      <c r="D643" s="283"/>
      <c r="E643" s="257"/>
      <c r="F643" s="257"/>
    </row>
    <row r="644" spans="2:6">
      <c r="B644" s="593" t="s">
        <v>1870</v>
      </c>
      <c r="C644" s="261"/>
      <c r="D644" s="283"/>
      <c r="E644" s="257"/>
      <c r="F644" s="257"/>
    </row>
    <row r="645" spans="2:6">
      <c r="B645" s="593" t="s">
        <v>1871</v>
      </c>
      <c r="C645" s="261"/>
      <c r="D645" s="283"/>
      <c r="E645" s="257"/>
      <c r="F645" s="257"/>
    </row>
    <row r="646" spans="2:6">
      <c r="B646" s="593" t="s">
        <v>1872</v>
      </c>
      <c r="C646" s="261"/>
      <c r="D646" s="283"/>
      <c r="E646" s="257"/>
      <c r="F646" s="257"/>
    </row>
    <row r="647" spans="2:6">
      <c r="B647" s="593" t="s">
        <v>1873</v>
      </c>
      <c r="C647" s="261"/>
      <c r="D647" s="283"/>
      <c r="E647" s="257"/>
      <c r="F647" s="257"/>
    </row>
    <row r="648" spans="2:6">
      <c r="B648" s="593" t="s">
        <v>1874</v>
      </c>
      <c r="C648" s="261"/>
      <c r="D648" s="283"/>
      <c r="E648" s="257"/>
      <c r="F648" s="257"/>
    </row>
    <row r="649" spans="2:6" ht="25.5">
      <c r="B649" s="593" t="s">
        <v>1875</v>
      </c>
      <c r="C649" s="261"/>
      <c r="D649" s="283"/>
      <c r="E649" s="257"/>
      <c r="F649" s="257"/>
    </row>
    <row r="650" spans="2:6">
      <c r="B650" s="593" t="s">
        <v>1876</v>
      </c>
      <c r="C650" s="261"/>
      <c r="D650" s="283"/>
      <c r="E650" s="257"/>
      <c r="F650" s="257"/>
    </row>
    <row r="651" spans="2:6">
      <c r="B651" s="593" t="s">
        <v>1877</v>
      </c>
      <c r="C651" s="261"/>
      <c r="D651" s="283"/>
      <c r="E651" s="257"/>
      <c r="F651" s="257"/>
    </row>
    <row r="652" spans="2:6" ht="25.5">
      <c r="B652" s="593" t="s">
        <v>1944</v>
      </c>
      <c r="C652" s="261"/>
      <c r="D652" s="283"/>
      <c r="E652" s="257"/>
      <c r="F652" s="257"/>
    </row>
    <row r="653" spans="2:6" ht="25.5">
      <c r="B653" s="593" t="s">
        <v>1878</v>
      </c>
      <c r="C653" s="261"/>
      <c r="D653" s="283"/>
      <c r="E653" s="257"/>
      <c r="F653" s="257"/>
    </row>
    <row r="654" spans="2:6">
      <c r="B654" s="593"/>
      <c r="C654" s="261"/>
      <c r="D654" s="283"/>
      <c r="E654" s="257"/>
      <c r="F654" s="257"/>
    </row>
    <row r="655" spans="2:6" ht="38.25">
      <c r="B655" s="593" t="s">
        <v>1879</v>
      </c>
      <c r="C655" s="261"/>
      <c r="D655" s="283"/>
      <c r="E655" s="257"/>
      <c r="F655" s="257"/>
    </row>
    <row r="656" spans="2:6">
      <c r="B656" s="593"/>
      <c r="C656" s="261"/>
      <c r="D656" s="283"/>
      <c r="E656" s="257"/>
      <c r="F656" s="257"/>
    </row>
    <row r="657" spans="2:6">
      <c r="B657" s="597" t="s">
        <v>1880</v>
      </c>
      <c r="C657" s="261"/>
      <c r="D657" s="283"/>
      <c r="E657" s="257"/>
      <c r="F657" s="257"/>
    </row>
    <row r="658" spans="2:6" ht="191.25">
      <c r="B658" s="593" t="s">
        <v>2705</v>
      </c>
      <c r="C658" s="261"/>
      <c r="D658" s="283"/>
      <c r="E658" s="257"/>
      <c r="F658" s="257"/>
    </row>
    <row r="659" spans="2:6">
      <c r="B659" s="593" t="s">
        <v>1881</v>
      </c>
      <c r="C659" s="261"/>
      <c r="D659" s="283"/>
      <c r="E659" s="257"/>
      <c r="F659" s="257"/>
    </row>
    <row r="660" spans="2:6">
      <c r="B660" s="593"/>
      <c r="C660" s="261"/>
      <c r="D660" s="283"/>
      <c r="E660" s="257"/>
      <c r="F660" s="257"/>
    </row>
    <row r="661" spans="2:6">
      <c r="B661" s="597" t="s">
        <v>1882</v>
      </c>
      <c r="C661" s="261"/>
      <c r="D661" s="283"/>
      <c r="E661" s="257"/>
      <c r="F661" s="257"/>
    </row>
    <row r="662" spans="2:6" ht="51">
      <c r="B662" s="593" t="s">
        <v>1883</v>
      </c>
      <c r="C662" s="261"/>
      <c r="D662" s="283"/>
      <c r="E662" s="257"/>
      <c r="F662" s="257"/>
    </row>
    <row r="663" spans="2:6" ht="38.25">
      <c r="B663" s="593" t="s">
        <v>1884</v>
      </c>
      <c r="C663" s="261"/>
      <c r="D663" s="283"/>
      <c r="E663" s="257"/>
      <c r="F663" s="257"/>
    </row>
    <row r="664" spans="2:6" ht="25.5">
      <c r="B664" s="593" t="s">
        <v>1885</v>
      </c>
      <c r="C664" s="261"/>
      <c r="D664" s="283"/>
      <c r="E664" s="257"/>
      <c r="F664" s="257"/>
    </row>
    <row r="665" spans="2:6" ht="25.5">
      <c r="B665" s="593" t="s">
        <v>1886</v>
      </c>
      <c r="C665" s="261"/>
      <c r="D665" s="283"/>
      <c r="E665" s="257"/>
      <c r="F665" s="257"/>
    </row>
    <row r="666" spans="2:6">
      <c r="B666" s="593" t="s">
        <v>1887</v>
      </c>
      <c r="C666" s="261"/>
      <c r="D666" s="283"/>
      <c r="E666" s="257"/>
      <c r="F666" s="257"/>
    </row>
    <row r="667" spans="2:6" ht="25.5">
      <c r="B667" s="593" t="s">
        <v>1888</v>
      </c>
      <c r="C667" s="261"/>
      <c r="D667" s="283"/>
      <c r="E667" s="257"/>
      <c r="F667" s="257"/>
    </row>
    <row r="668" spans="2:6">
      <c r="B668" s="596"/>
      <c r="C668" s="261"/>
      <c r="D668" s="283"/>
      <c r="E668" s="257"/>
      <c r="F668" s="257"/>
    </row>
    <row r="669" spans="2:6">
      <c r="B669" s="592" t="s">
        <v>1889</v>
      </c>
      <c r="C669" s="261"/>
      <c r="D669" s="283"/>
      <c r="E669" s="257"/>
      <c r="F669" s="257"/>
    </row>
    <row r="670" spans="2:6">
      <c r="B670" s="600"/>
      <c r="C670" s="261"/>
      <c r="D670" s="283"/>
      <c r="E670" s="257"/>
      <c r="F670" s="257"/>
    </row>
    <row r="671" spans="2:6" ht="25.5">
      <c r="B671" s="593" t="s">
        <v>1890</v>
      </c>
      <c r="C671" s="275"/>
      <c r="D671" s="276"/>
      <c r="E671" s="257"/>
      <c r="F671" s="257"/>
    </row>
    <row r="672" spans="2:6" ht="38.25">
      <c r="B672" s="593" t="s">
        <v>1891</v>
      </c>
      <c r="C672" s="286"/>
      <c r="D672" s="283"/>
      <c r="E672" s="257"/>
      <c r="F672" s="257"/>
    </row>
    <row r="673" spans="2:6" ht="51">
      <c r="B673" s="593" t="s">
        <v>1892</v>
      </c>
      <c r="C673" s="287"/>
      <c r="D673" s="283"/>
      <c r="E673" s="257"/>
      <c r="F673" s="257"/>
    </row>
    <row r="674" spans="2:6">
      <c r="B674" s="598" t="s">
        <v>1893</v>
      </c>
      <c r="C674" s="260"/>
      <c r="D674" s="285"/>
      <c r="E674" s="257"/>
      <c r="F674" s="257"/>
    </row>
    <row r="675" spans="2:6">
      <c r="B675" s="593" t="s">
        <v>1894</v>
      </c>
      <c r="C675" s="260"/>
      <c r="D675" s="285"/>
      <c r="E675" s="257"/>
      <c r="F675" s="257"/>
    </row>
    <row r="676" spans="2:6">
      <c r="B676" s="593" t="s">
        <v>1895</v>
      </c>
      <c r="C676" s="260"/>
      <c r="D676" s="285"/>
      <c r="E676" s="257"/>
      <c r="F676" s="257"/>
    </row>
    <row r="677" spans="2:6" ht="38.25">
      <c r="B677" s="593" t="s">
        <v>1896</v>
      </c>
      <c r="C677" s="260"/>
      <c r="D677" s="285"/>
      <c r="E677" s="257"/>
      <c r="F677" s="257"/>
    </row>
    <row r="678" spans="2:6">
      <c r="B678" s="593"/>
      <c r="C678" s="260"/>
      <c r="D678" s="285"/>
      <c r="E678" s="257"/>
      <c r="F678" s="257"/>
    </row>
    <row r="679" spans="2:6">
      <c r="B679" s="592" t="s">
        <v>1897</v>
      </c>
      <c r="C679" s="260"/>
      <c r="D679" s="256"/>
      <c r="E679" s="257"/>
      <c r="F679" s="257"/>
    </row>
    <row r="680" spans="2:6">
      <c r="B680" s="593" t="s">
        <v>1898</v>
      </c>
      <c r="C680" s="260"/>
      <c r="D680" s="285"/>
      <c r="E680" s="257"/>
      <c r="F680" s="257"/>
    </row>
    <row r="681" spans="2:6" ht="38.25">
      <c r="B681" s="593" t="s">
        <v>2699</v>
      </c>
      <c r="C681" s="260"/>
      <c r="D681" s="285"/>
      <c r="E681" s="257"/>
      <c r="F681" s="257"/>
    </row>
    <row r="682" spans="2:6">
      <c r="B682" s="593" t="s">
        <v>1899</v>
      </c>
      <c r="C682" s="258"/>
      <c r="D682" s="285"/>
      <c r="E682" s="257"/>
      <c r="F682" s="257"/>
    </row>
    <row r="683" spans="2:6">
      <c r="B683" s="593" t="s">
        <v>1900</v>
      </c>
      <c r="C683" s="260"/>
      <c r="D683" s="285"/>
      <c r="E683" s="257"/>
      <c r="F683" s="257"/>
    </row>
    <row r="684" spans="2:6" ht="25.5">
      <c r="B684" s="593" t="s">
        <v>1901</v>
      </c>
      <c r="C684" s="260"/>
      <c r="D684" s="285"/>
      <c r="E684" s="257"/>
      <c r="F684" s="257"/>
    </row>
    <row r="685" spans="2:6">
      <c r="B685" s="593"/>
      <c r="C685" s="260"/>
      <c r="D685" s="285"/>
      <c r="E685" s="257"/>
      <c r="F685" s="257"/>
    </row>
    <row r="686" spans="2:6">
      <c r="B686" s="592" t="s">
        <v>1902</v>
      </c>
      <c r="C686" s="260"/>
      <c r="D686" s="285"/>
      <c r="E686" s="257"/>
      <c r="F686" s="257"/>
    </row>
    <row r="687" spans="2:6" ht="25.5">
      <c r="B687" s="593" t="s">
        <v>1903</v>
      </c>
      <c r="C687" s="260"/>
      <c r="D687" s="285"/>
      <c r="E687" s="257"/>
      <c r="F687" s="257"/>
    </row>
    <row r="688" spans="2:6">
      <c r="B688" s="593" t="s">
        <v>1904</v>
      </c>
      <c r="C688" s="260"/>
      <c r="D688" s="285"/>
      <c r="E688" s="257"/>
      <c r="F688" s="257"/>
    </row>
    <row r="689" spans="2:6" ht="25.5">
      <c r="B689" s="593" t="s">
        <v>1905</v>
      </c>
      <c r="C689" s="258"/>
      <c r="D689" s="285"/>
      <c r="E689" s="257"/>
      <c r="F689" s="257"/>
    </row>
    <row r="690" spans="2:6" ht="38.25">
      <c r="B690" s="593" t="s">
        <v>1906</v>
      </c>
      <c r="C690" s="260"/>
      <c r="D690" s="285"/>
      <c r="E690" s="257"/>
      <c r="F690" s="257"/>
    </row>
    <row r="691" spans="2:6">
      <c r="B691" s="592" t="s">
        <v>1907</v>
      </c>
      <c r="C691" s="260"/>
      <c r="D691" s="285"/>
      <c r="E691" s="257"/>
      <c r="F691" s="257"/>
    </row>
    <row r="692" spans="2:6" ht="25.5">
      <c r="B692" s="593" t="s">
        <v>1945</v>
      </c>
      <c r="C692" s="260"/>
      <c r="D692" s="285"/>
      <c r="E692" s="257"/>
      <c r="F692" s="257"/>
    </row>
    <row r="693" spans="2:6">
      <c r="B693" s="593"/>
      <c r="C693" s="260"/>
      <c r="D693" s="285"/>
      <c r="E693" s="257"/>
      <c r="F693" s="257"/>
    </row>
    <row r="694" spans="2:6">
      <c r="B694" s="592" t="s">
        <v>1908</v>
      </c>
      <c r="C694" s="258"/>
      <c r="D694" s="285"/>
      <c r="E694" s="257"/>
      <c r="F694" s="257"/>
    </row>
    <row r="695" spans="2:6">
      <c r="B695" s="593" t="s">
        <v>1909</v>
      </c>
      <c r="C695" s="260"/>
      <c r="D695" s="285"/>
      <c r="E695" s="257"/>
      <c r="F695" s="257"/>
    </row>
    <row r="696" spans="2:6">
      <c r="B696" s="593" t="s">
        <v>1910</v>
      </c>
      <c r="C696" s="260"/>
      <c r="D696" s="285"/>
      <c r="E696" s="257"/>
      <c r="F696" s="257"/>
    </row>
    <row r="697" spans="2:6">
      <c r="B697" s="593" t="s">
        <v>1911</v>
      </c>
      <c r="C697" s="258"/>
      <c r="D697" s="285"/>
      <c r="E697" s="257"/>
      <c r="F697" s="257"/>
    </row>
    <row r="698" spans="2:6">
      <c r="B698" s="593" t="s">
        <v>1912</v>
      </c>
      <c r="C698" s="260"/>
      <c r="D698" s="285"/>
      <c r="E698" s="257"/>
      <c r="F698" s="257"/>
    </row>
    <row r="699" spans="2:6">
      <c r="B699" s="593"/>
      <c r="C699" s="260"/>
      <c r="D699" s="285"/>
      <c r="E699" s="257"/>
      <c r="F699" s="257"/>
    </row>
    <row r="700" spans="2:6">
      <c r="B700" s="592" t="s">
        <v>1913</v>
      </c>
      <c r="C700" s="260"/>
      <c r="D700" s="285"/>
      <c r="E700" s="257"/>
      <c r="F700" s="257"/>
    </row>
    <row r="701" spans="2:6">
      <c r="B701" s="600"/>
      <c r="C701" s="260"/>
      <c r="D701" s="285"/>
      <c r="E701" s="257"/>
      <c r="F701" s="257"/>
    </row>
    <row r="702" spans="2:6">
      <c r="B702" s="601" t="s">
        <v>1914</v>
      </c>
      <c r="C702" s="261"/>
      <c r="D702" s="283"/>
      <c r="E702" s="257"/>
      <c r="F702" s="257"/>
    </row>
    <row r="703" spans="2:6" ht="25.5">
      <c r="B703" s="601" t="s">
        <v>1915</v>
      </c>
      <c r="C703" s="266"/>
      <c r="D703" s="283"/>
      <c r="E703" s="257"/>
      <c r="F703" s="257"/>
    </row>
    <row r="704" spans="2:6" ht="114.75">
      <c r="B704" s="601" t="s">
        <v>2706</v>
      </c>
      <c r="C704" s="266"/>
      <c r="D704" s="283"/>
      <c r="E704" s="257"/>
      <c r="F704" s="257"/>
    </row>
    <row r="705" spans="2:6">
      <c r="B705" s="601" t="s">
        <v>1952</v>
      </c>
      <c r="C705" s="266"/>
      <c r="D705" s="283"/>
      <c r="E705" s="257"/>
      <c r="F705" s="257"/>
    </row>
    <row r="706" spans="2:6" ht="191.25">
      <c r="B706" s="601" t="s">
        <v>2708</v>
      </c>
      <c r="C706" s="288"/>
      <c r="D706" s="285"/>
      <c r="E706" s="260"/>
      <c r="F706" s="260"/>
    </row>
    <row r="707" spans="2:6" ht="114.75">
      <c r="B707" s="601" t="s">
        <v>2709</v>
      </c>
      <c r="C707" s="288"/>
      <c r="D707" s="285"/>
      <c r="E707" s="260"/>
      <c r="F707" s="260"/>
    </row>
    <row r="708" spans="2:6" ht="63.75">
      <c r="B708" s="601" t="s">
        <v>2710</v>
      </c>
      <c r="C708" s="288"/>
      <c r="D708" s="285"/>
      <c r="E708" s="260"/>
      <c r="F708" s="260"/>
    </row>
    <row r="709" spans="2:6" ht="102">
      <c r="B709" s="601" t="s">
        <v>2711</v>
      </c>
      <c r="C709" s="288"/>
      <c r="D709" s="285"/>
      <c r="E709" s="260"/>
      <c r="F709" s="260"/>
    </row>
    <row r="710" spans="2:6" ht="114.75">
      <c r="B710" s="601" t="s">
        <v>2712</v>
      </c>
      <c r="C710" s="288"/>
      <c r="D710" s="285"/>
      <c r="E710" s="260"/>
      <c r="F710" s="260"/>
    </row>
    <row r="711" spans="2:6" ht="63.75">
      <c r="B711" s="601" t="s">
        <v>2713</v>
      </c>
      <c r="C711" s="288"/>
      <c r="D711" s="285"/>
      <c r="E711" s="260"/>
      <c r="F711" s="260"/>
    </row>
    <row r="712" spans="2:6" ht="242.25">
      <c r="B712" s="601" t="s">
        <v>2714</v>
      </c>
      <c r="C712" s="288"/>
      <c r="D712" s="285"/>
      <c r="E712" s="260"/>
      <c r="F712" s="260"/>
    </row>
    <row r="713" spans="2:6" ht="318.75">
      <c r="B713" s="601" t="s">
        <v>2715</v>
      </c>
      <c r="C713" s="288"/>
      <c r="D713" s="285"/>
      <c r="E713" s="260"/>
      <c r="F713" s="260"/>
    </row>
    <row r="714" spans="2:6" ht="114.75">
      <c r="B714" s="601" t="s">
        <v>2716</v>
      </c>
      <c r="C714" s="288"/>
      <c r="D714" s="285"/>
      <c r="E714" s="260"/>
      <c r="F714" s="260"/>
    </row>
    <row r="715" spans="2:6" ht="102">
      <c r="B715" s="601" t="s">
        <v>2717</v>
      </c>
      <c r="C715" s="288"/>
      <c r="D715" s="285"/>
      <c r="E715" s="260"/>
      <c r="F715" s="260"/>
    </row>
    <row r="716" spans="2:6" ht="165.75">
      <c r="B716" s="601" t="s">
        <v>1946</v>
      </c>
      <c r="C716" s="288"/>
      <c r="D716" s="285"/>
      <c r="E716" s="260"/>
      <c r="F716" s="260"/>
    </row>
    <row r="717" spans="2:6">
      <c r="B717" s="601" t="s">
        <v>1916</v>
      </c>
      <c r="C717" s="288"/>
      <c r="D717" s="285"/>
      <c r="E717" s="260"/>
      <c r="F717" s="260"/>
    </row>
    <row r="718" spans="2:6">
      <c r="B718" s="601" t="s">
        <v>1917</v>
      </c>
      <c r="C718" s="288"/>
      <c r="D718" s="285"/>
      <c r="E718" s="260"/>
      <c r="F718" s="260"/>
    </row>
    <row r="719" spans="2:6">
      <c r="B719" s="602"/>
      <c r="C719" s="288"/>
      <c r="D719" s="285"/>
      <c r="E719" s="260"/>
      <c r="F719" s="260"/>
    </row>
    <row r="720" spans="2:6" ht="25.5">
      <c r="B720" s="289" t="s">
        <v>2707</v>
      </c>
      <c r="C720" s="290"/>
      <c r="D720" s="256"/>
      <c r="E720" s="257"/>
      <c r="F720" s="257"/>
    </row>
    <row r="721" spans="2:6" ht="25.5">
      <c r="B721" s="289" t="s">
        <v>2718</v>
      </c>
      <c r="C721" s="290"/>
      <c r="D721" s="256"/>
      <c r="E721" s="257"/>
      <c r="F721" s="257"/>
    </row>
    <row r="722" spans="2:6">
      <c r="B722" s="289" t="s">
        <v>2719</v>
      </c>
      <c r="C722" s="290"/>
      <c r="D722" s="256"/>
      <c r="E722" s="257"/>
      <c r="F722" s="257"/>
    </row>
    <row r="723" spans="2:6">
      <c r="B723" s="603"/>
      <c r="C723" s="290"/>
      <c r="D723" s="256"/>
      <c r="E723" s="257"/>
      <c r="F723" s="257"/>
    </row>
    <row r="724" spans="2:6" ht="229.5">
      <c r="B724" s="291" t="s">
        <v>1947</v>
      </c>
      <c r="C724" s="290"/>
      <c r="D724" s="256"/>
      <c r="E724" s="257"/>
      <c r="F724" s="257"/>
    </row>
    <row r="725" spans="2:6" ht="178.5">
      <c r="B725" s="292" t="s">
        <v>2720</v>
      </c>
      <c r="C725" s="290"/>
      <c r="D725" s="256"/>
      <c r="E725" s="257"/>
      <c r="F725" s="257"/>
    </row>
    <row r="726" spans="2:6">
      <c r="B726" s="602"/>
      <c r="C726" s="290"/>
      <c r="D726" s="256"/>
      <c r="E726" s="257"/>
      <c r="F726" s="257"/>
    </row>
    <row r="727" spans="2:6" ht="178.5">
      <c r="B727" s="291" t="s">
        <v>1948</v>
      </c>
      <c r="C727" s="290"/>
      <c r="D727" s="256"/>
      <c r="E727" s="257"/>
      <c r="F727" s="257"/>
    </row>
    <row r="728" spans="2:6" ht="140.25">
      <c r="B728" s="292" t="s">
        <v>1949</v>
      </c>
      <c r="C728" s="290"/>
      <c r="D728" s="256"/>
      <c r="E728" s="257"/>
      <c r="F728" s="257"/>
    </row>
    <row r="729" spans="2:6" ht="318.75">
      <c r="B729" s="291" t="s">
        <v>1950</v>
      </c>
      <c r="C729" s="290"/>
      <c r="D729" s="256"/>
      <c r="E729" s="257"/>
      <c r="F729" s="257"/>
    </row>
    <row r="730" spans="2:6" ht="89.25">
      <c r="B730" s="292" t="s">
        <v>1951</v>
      </c>
      <c r="C730" s="290"/>
      <c r="D730" s="256"/>
      <c r="E730" s="257"/>
      <c r="F730" s="257"/>
    </row>
    <row r="731" spans="2:6">
      <c r="B731" s="602"/>
      <c r="C731" s="290"/>
      <c r="D731" s="256"/>
      <c r="E731" s="257"/>
      <c r="F731" s="257"/>
    </row>
    <row r="732" spans="2:6" ht="15" customHeight="1">
      <c r="B732" s="293" t="s">
        <v>1918</v>
      </c>
      <c r="C732" s="297"/>
      <c r="D732" s="297"/>
      <c r="E732" s="297"/>
      <c r="F732" s="297"/>
    </row>
    <row r="733" spans="2:6" ht="38.25">
      <c r="B733" s="293" t="s">
        <v>1919</v>
      </c>
      <c r="C733" s="294"/>
      <c r="D733" s="294"/>
      <c r="E733" s="294"/>
      <c r="F733" s="294"/>
    </row>
    <row r="734" spans="2:6" ht="102">
      <c r="B734" s="295" t="s">
        <v>1953</v>
      </c>
      <c r="C734" s="296"/>
      <c r="D734" s="296"/>
      <c r="E734" s="296"/>
      <c r="F734" s="296"/>
    </row>
    <row r="735" spans="2:6">
      <c r="B735" s="295" t="s">
        <v>1952</v>
      </c>
      <c r="C735" s="296"/>
      <c r="D735" s="296"/>
      <c r="E735" s="296"/>
      <c r="F735" s="296"/>
    </row>
    <row r="736" spans="2:6" ht="331.5">
      <c r="B736" s="293" t="s">
        <v>1954</v>
      </c>
      <c r="C736" s="297"/>
      <c r="D736" s="297"/>
      <c r="E736" s="297"/>
      <c r="F736" s="297"/>
    </row>
    <row r="737" spans="2:6" ht="102">
      <c r="B737" s="293" t="s">
        <v>1955</v>
      </c>
      <c r="C737" s="297"/>
      <c r="D737" s="297"/>
      <c r="E737" s="297"/>
      <c r="F737" s="297"/>
    </row>
    <row r="738" spans="2:6" ht="165.75">
      <c r="B738" s="295" t="s">
        <v>1956</v>
      </c>
      <c r="C738" s="298"/>
      <c r="D738" s="298"/>
      <c r="E738" s="298"/>
      <c r="F738" s="298"/>
    </row>
    <row r="739" spans="2:6" ht="255">
      <c r="B739" s="293" t="s">
        <v>1957</v>
      </c>
      <c r="C739" s="294"/>
      <c r="D739" s="294"/>
      <c r="E739" s="294"/>
      <c r="F739" s="294"/>
    </row>
    <row r="740" spans="2:6" ht="331.5">
      <c r="B740" s="293" t="s">
        <v>1958</v>
      </c>
      <c r="C740" s="294"/>
      <c r="D740" s="294"/>
      <c r="E740" s="294"/>
      <c r="F740" s="294"/>
    </row>
    <row r="741" spans="2:6" ht="306">
      <c r="B741" s="293" t="s">
        <v>1959</v>
      </c>
      <c r="C741" s="294"/>
      <c r="D741" s="294"/>
      <c r="E741" s="294"/>
      <c r="F741" s="294"/>
    </row>
    <row r="742" spans="2:6" ht="204">
      <c r="B742" s="293" t="s">
        <v>1960</v>
      </c>
      <c r="C742" s="294"/>
      <c r="D742" s="294"/>
      <c r="E742" s="294"/>
      <c r="F742" s="294"/>
    </row>
    <row r="743" spans="2:6" ht="165.75">
      <c r="B743" s="299" t="s">
        <v>1961</v>
      </c>
      <c r="C743" s="300"/>
      <c r="D743" s="300"/>
      <c r="E743" s="300"/>
      <c r="F743" s="300"/>
    </row>
    <row r="744" spans="2:6" ht="25.5">
      <c r="B744" s="299" t="s">
        <v>1920</v>
      </c>
      <c r="C744" s="301"/>
      <c r="D744" s="301"/>
      <c r="E744" s="301"/>
      <c r="F744" s="301"/>
    </row>
    <row r="745" spans="2:6">
      <c r="B745" s="293" t="s">
        <v>1921</v>
      </c>
      <c r="C745" s="307"/>
      <c r="D745" s="307"/>
      <c r="E745" s="307"/>
      <c r="F745" s="307"/>
    </row>
    <row r="747" spans="2:6">
      <c r="B747" s="246" t="s">
        <v>3056</v>
      </c>
    </row>
    <row r="748" spans="2:6">
      <c r="B748" s="247"/>
    </row>
    <row r="749" spans="2:6" ht="30">
      <c r="B749" s="914" t="s">
        <v>3057</v>
      </c>
    </row>
    <row r="750" spans="2:6">
      <c r="B750" s="915"/>
    </row>
    <row r="751" spans="2:6">
      <c r="B751" s="915" t="s">
        <v>3058</v>
      </c>
    </row>
    <row r="752" spans="2:6" ht="45">
      <c r="B752" s="915" t="s">
        <v>3059</v>
      </c>
    </row>
    <row r="753" spans="2:2" ht="45">
      <c r="B753" s="915" t="s">
        <v>3064</v>
      </c>
    </row>
    <row r="754" spans="2:2" ht="90">
      <c r="B754" s="915" t="s">
        <v>3065</v>
      </c>
    </row>
    <row r="755" spans="2:2" ht="60">
      <c r="B755" s="915" t="s">
        <v>3060</v>
      </c>
    </row>
    <row r="756" spans="2:2" ht="90">
      <c r="B756" s="915" t="s">
        <v>3061</v>
      </c>
    </row>
    <row r="757" spans="2:2" ht="60">
      <c r="B757" s="915" t="s">
        <v>3062</v>
      </c>
    </row>
    <row r="758" spans="2:2" ht="60">
      <c r="B758" s="915" t="s">
        <v>3063</v>
      </c>
    </row>
  </sheetData>
  <pageMargins left="0.98425196850393704" right="0.19685039370078741" top="0.55118110236220474" bottom="0.55118110236220474" header="0.31496062992125984" footer="0.31496062992125984"/>
  <pageSetup paperSize="9" orientation="portrait" r:id="rId1"/>
  <headerFooter>
    <oddFooter>&amp;R&amp;8&amp;P/&amp;N</oddFooter>
  </headerFooter>
  <rowBreaks count="3" manualBreakCount="3">
    <brk id="354" max="1" man="1"/>
    <brk id="534" max="1" man="1"/>
    <brk id="73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A1:L1144"/>
  <sheetViews>
    <sheetView view="pageBreakPreview" zoomScaleNormal="100" zoomScaleSheetLayoutView="100" workbookViewId="0">
      <pane ySplit="1" topLeftCell="A1087" activePane="bottomLeft" state="frozen"/>
      <selection pane="bottomLeft" activeCell="F1107" sqref="F1107"/>
    </sheetView>
  </sheetViews>
  <sheetFormatPr defaultRowHeight="15"/>
  <cols>
    <col min="1" max="1" width="6.7109375" customWidth="1"/>
    <col min="2" max="2" width="37.7109375" style="39" customWidth="1"/>
    <col min="3" max="3" width="8.7109375" style="229" customWidth="1"/>
    <col min="4" max="4" width="10.7109375" style="239" customWidth="1"/>
    <col min="5" max="5" width="12.7109375" style="239" customWidth="1"/>
    <col min="6" max="6" width="12.7109375" style="855" customWidth="1"/>
  </cols>
  <sheetData>
    <row r="1" spans="1:6" ht="33.75">
      <c r="A1" s="14" t="s">
        <v>12</v>
      </c>
      <c r="B1" s="38" t="s">
        <v>13</v>
      </c>
      <c r="C1" s="15" t="s">
        <v>14</v>
      </c>
      <c r="D1" s="129" t="s">
        <v>15</v>
      </c>
      <c r="E1" s="129" t="s">
        <v>16</v>
      </c>
      <c r="F1" s="820" t="s">
        <v>17</v>
      </c>
    </row>
    <row r="2" spans="1:6" ht="15.75" thickBot="1">
      <c r="A2" s="310"/>
      <c r="B2" s="311"/>
      <c r="C2" s="312"/>
      <c r="D2" s="360"/>
      <c r="E2" s="360"/>
      <c r="F2" s="823"/>
    </row>
    <row r="3" spans="1:6" ht="39" thickBot="1">
      <c r="A3" s="352"/>
      <c r="B3" s="311" t="s">
        <v>3013</v>
      </c>
      <c r="C3" s="312"/>
      <c r="D3" s="360"/>
      <c r="E3" s="360"/>
      <c r="F3" s="823"/>
    </row>
    <row r="6" spans="1:6">
      <c r="A6" s="354"/>
      <c r="B6" s="355" t="s">
        <v>1353</v>
      </c>
      <c r="C6" s="455"/>
      <c r="D6" s="458"/>
      <c r="E6" s="458"/>
      <c r="F6" s="821"/>
    </row>
    <row r="7" spans="1:6">
      <c r="A7" s="308"/>
      <c r="B7" s="258"/>
      <c r="C7" s="325"/>
      <c r="D7" s="370"/>
      <c r="E7" s="370"/>
      <c r="F7" s="822"/>
    </row>
    <row r="8" spans="1:6" ht="242.25">
      <c r="A8" s="308"/>
      <c r="B8" s="260" t="s">
        <v>3117</v>
      </c>
      <c r="C8" s="325"/>
      <c r="D8" s="370"/>
      <c r="E8" s="370"/>
      <c r="F8" s="822"/>
    </row>
    <row r="9" spans="1:6">
      <c r="A9" s="308"/>
      <c r="B9" s="258"/>
      <c r="C9" s="325"/>
      <c r="D9" s="370"/>
      <c r="E9" s="370"/>
      <c r="F9" s="822"/>
    </row>
    <row r="10" spans="1:6" ht="280.5">
      <c r="A10" s="308"/>
      <c r="B10" s="260" t="s">
        <v>1962</v>
      </c>
      <c r="C10" s="325"/>
      <c r="D10" s="370"/>
      <c r="E10" s="370"/>
      <c r="F10" s="822"/>
    </row>
    <row r="11" spans="1:6" ht="140.25">
      <c r="A11" s="308"/>
      <c r="B11" s="260" t="s">
        <v>2667</v>
      </c>
      <c r="C11" s="325"/>
      <c r="D11" s="370"/>
      <c r="E11" s="370"/>
      <c r="F11" s="822"/>
    </row>
    <row r="12" spans="1:6" ht="51">
      <c r="A12" s="308"/>
      <c r="B12" s="260" t="s">
        <v>1963</v>
      </c>
      <c r="C12" s="325"/>
      <c r="D12" s="370"/>
      <c r="E12" s="370"/>
      <c r="F12" s="822"/>
    </row>
    <row r="13" spans="1:6" ht="76.5">
      <c r="A13" s="308"/>
      <c r="B13" s="260" t="s">
        <v>1964</v>
      </c>
      <c r="C13" s="325"/>
      <c r="D13" s="370"/>
      <c r="E13" s="370"/>
      <c r="F13" s="822"/>
    </row>
    <row r="14" spans="1:6">
      <c r="A14" s="308"/>
      <c r="B14" s="258"/>
      <c r="C14" s="325"/>
      <c r="D14" s="370"/>
      <c r="E14" s="370"/>
      <c r="F14" s="822"/>
    </row>
    <row r="15" spans="1:6" ht="165.75">
      <c r="A15" s="308"/>
      <c r="B15" s="260" t="s">
        <v>1965</v>
      </c>
      <c r="C15" s="325"/>
      <c r="D15" s="370"/>
      <c r="E15" s="370"/>
      <c r="F15" s="822"/>
    </row>
    <row r="16" spans="1:6">
      <c r="A16" s="308"/>
      <c r="B16" s="680"/>
      <c r="C16" s="312"/>
      <c r="D16" s="360"/>
      <c r="E16" s="681"/>
      <c r="F16" s="823"/>
    </row>
    <row r="17" spans="1:6">
      <c r="A17" s="309" t="s">
        <v>496</v>
      </c>
      <c r="B17" s="314" t="s">
        <v>1424</v>
      </c>
      <c r="C17" s="313"/>
      <c r="D17" s="363"/>
      <c r="E17" s="364"/>
      <c r="F17" s="824"/>
    </row>
    <row r="18" spans="1:6">
      <c r="A18" s="315"/>
      <c r="B18" s="316"/>
      <c r="C18" s="313"/>
      <c r="D18" s="363"/>
      <c r="E18" s="364"/>
      <c r="F18" s="824"/>
    </row>
    <row r="19" spans="1:6" ht="76.5">
      <c r="A19" s="315" t="s">
        <v>1966</v>
      </c>
      <c r="B19" s="260" t="s">
        <v>3068</v>
      </c>
      <c r="C19" s="313" t="s">
        <v>36</v>
      </c>
      <c r="D19" s="363">
        <v>1</v>
      </c>
      <c r="E19" s="364"/>
      <c r="F19" s="916">
        <f>ROUND(D19*E19,2)</f>
        <v>0</v>
      </c>
    </row>
    <row r="20" spans="1:6">
      <c r="A20" s="315"/>
      <c r="B20" s="289"/>
      <c r="C20" s="313"/>
      <c r="D20" s="363"/>
      <c r="E20" s="364"/>
      <c r="F20" s="824"/>
    </row>
    <row r="21" spans="1:6" ht="51">
      <c r="A21" s="315" t="s">
        <v>1967</v>
      </c>
      <c r="B21" s="289" t="s">
        <v>1968</v>
      </c>
      <c r="C21" s="313" t="s">
        <v>29</v>
      </c>
      <c r="D21" s="363">
        <v>450</v>
      </c>
      <c r="E21" s="364"/>
      <c r="F21" s="916">
        <f>ROUND(D21*E21,2)</f>
        <v>0</v>
      </c>
    </row>
    <row r="22" spans="1:6">
      <c r="A22" s="315"/>
      <c r="B22" s="289"/>
      <c r="C22" s="313"/>
      <c r="D22" s="363"/>
      <c r="E22" s="364"/>
      <c r="F22" s="824"/>
    </row>
    <row r="23" spans="1:6">
      <c r="A23" s="315" t="s">
        <v>1969</v>
      </c>
      <c r="C23" s="313" t="s">
        <v>36</v>
      </c>
      <c r="D23" s="363">
        <v>1</v>
      </c>
      <c r="E23" s="364"/>
      <c r="F23" s="916">
        <f>ROUND(D23*E23,2)</f>
        <v>0</v>
      </c>
    </row>
    <row r="24" spans="1:6" ht="38.25">
      <c r="A24" s="315"/>
      <c r="B24" s="289" t="s">
        <v>1970</v>
      </c>
      <c r="C24" s="313"/>
      <c r="D24" s="363"/>
      <c r="E24" s="364"/>
      <c r="F24" s="824"/>
    </row>
    <row r="25" spans="1:6" ht="38.25">
      <c r="A25" s="315" t="s">
        <v>1971</v>
      </c>
      <c r="B25" s="289" t="s">
        <v>1972</v>
      </c>
      <c r="C25" s="313" t="s">
        <v>36</v>
      </c>
      <c r="D25" s="363">
        <v>1</v>
      </c>
      <c r="E25" s="364"/>
      <c r="F25" s="916">
        <f>ROUND(D25*E25,2)</f>
        <v>0</v>
      </c>
    </row>
    <row r="26" spans="1:6">
      <c r="A26" s="315"/>
      <c r="B26" s="289"/>
      <c r="C26" s="313"/>
      <c r="D26" s="363"/>
      <c r="E26" s="364"/>
      <c r="F26" s="824"/>
    </row>
    <row r="27" spans="1:6" ht="55.5">
      <c r="A27" s="315" t="s">
        <v>1973</v>
      </c>
      <c r="B27" s="289" t="s">
        <v>1974</v>
      </c>
      <c r="C27" s="313"/>
      <c r="D27" s="363"/>
      <c r="E27" s="364"/>
      <c r="F27" s="824"/>
    </row>
    <row r="28" spans="1:6">
      <c r="A28" s="315"/>
      <c r="B28" s="317"/>
      <c r="C28" s="313" t="s">
        <v>90</v>
      </c>
      <c r="D28" s="682">
        <v>300</v>
      </c>
      <c r="E28" s="364"/>
      <c r="F28" s="916">
        <f>ROUND(D28*E28,2)</f>
        <v>0</v>
      </c>
    </row>
    <row r="29" spans="1:6">
      <c r="A29" s="315"/>
      <c r="B29" s="289"/>
      <c r="C29" s="313"/>
      <c r="D29" s="363"/>
      <c r="E29" s="364"/>
      <c r="F29" s="824"/>
    </row>
    <row r="30" spans="1:6" ht="66">
      <c r="A30" s="315" t="s">
        <v>1975</v>
      </c>
      <c r="B30" s="289" t="s">
        <v>2761</v>
      </c>
      <c r="C30" s="313" t="s">
        <v>90</v>
      </c>
      <c r="D30" s="682">
        <v>286</v>
      </c>
      <c r="E30" s="364"/>
      <c r="F30" s="916">
        <f>ROUND(D30*E30,2)</f>
        <v>0</v>
      </c>
    </row>
    <row r="31" spans="1:6">
      <c r="A31" s="310"/>
      <c r="B31" s="289"/>
      <c r="C31" s="312"/>
      <c r="D31" s="365"/>
      <c r="E31" s="683"/>
      <c r="F31" s="825"/>
    </row>
    <row r="32" spans="1:6" ht="51">
      <c r="A32" s="315" t="s">
        <v>1976</v>
      </c>
      <c r="B32" s="289" t="s">
        <v>1977</v>
      </c>
      <c r="C32" s="312"/>
      <c r="D32" s="365"/>
      <c r="E32" s="683"/>
      <c r="F32" s="825"/>
    </row>
    <row r="33" spans="1:6" ht="140.25">
      <c r="A33" s="310"/>
      <c r="B33" s="289" t="s">
        <v>1978</v>
      </c>
      <c r="C33" s="312"/>
      <c r="D33" s="365"/>
      <c r="E33" s="683"/>
      <c r="F33" s="825"/>
    </row>
    <row r="34" spans="1:6" ht="25.5">
      <c r="A34" s="310"/>
      <c r="B34" s="289" t="s">
        <v>1979</v>
      </c>
      <c r="C34" s="312" t="s">
        <v>90</v>
      </c>
      <c r="D34" s="365">
        <v>1860</v>
      </c>
      <c r="E34" s="364"/>
      <c r="F34" s="916">
        <f>ROUND(D34*E34,2)</f>
        <v>0</v>
      </c>
    </row>
    <row r="35" spans="1:6">
      <c r="A35" s="310"/>
      <c r="B35" s="289"/>
      <c r="C35" s="312"/>
      <c r="D35" s="365"/>
      <c r="E35" s="683"/>
      <c r="F35" s="825"/>
    </row>
    <row r="36" spans="1:6" ht="51">
      <c r="A36" s="310" t="s">
        <v>1980</v>
      </c>
      <c r="B36" s="289" t="s">
        <v>1981</v>
      </c>
      <c r="C36" s="312"/>
      <c r="D36" s="365"/>
      <c r="E36" s="683"/>
      <c r="F36" s="825"/>
    </row>
    <row r="37" spans="1:6" ht="51">
      <c r="A37" s="310"/>
      <c r="B37" s="289" t="s">
        <v>1982</v>
      </c>
      <c r="C37" s="312"/>
      <c r="D37" s="365"/>
      <c r="E37" s="683"/>
      <c r="F37" s="825"/>
    </row>
    <row r="38" spans="1:6">
      <c r="A38" s="310"/>
      <c r="B38" s="289" t="s">
        <v>1983</v>
      </c>
      <c r="C38" s="312"/>
      <c r="D38" s="365"/>
      <c r="E38" s="683"/>
      <c r="F38" s="825"/>
    </row>
    <row r="39" spans="1:6">
      <c r="A39" s="310"/>
      <c r="B39" s="289" t="s">
        <v>1984</v>
      </c>
      <c r="C39" s="312" t="s">
        <v>90</v>
      </c>
      <c r="D39" s="365">
        <v>14700</v>
      </c>
      <c r="E39" s="364"/>
      <c r="F39" s="916">
        <f>ROUND(D39*E39,2)</f>
        <v>0</v>
      </c>
    </row>
    <row r="40" spans="1:6">
      <c r="A40" s="310"/>
      <c r="B40" s="289"/>
      <c r="C40" s="312"/>
      <c r="D40" s="365"/>
      <c r="E40" s="364"/>
      <c r="F40" s="824"/>
    </row>
    <row r="41" spans="1:6" ht="204">
      <c r="A41" s="310" t="s">
        <v>1985</v>
      </c>
      <c r="B41" s="33" t="s">
        <v>3116</v>
      </c>
      <c r="C41" s="312"/>
      <c r="D41" s="365"/>
      <c r="E41" s="364"/>
      <c r="F41" s="824"/>
    </row>
    <row r="42" spans="1:6" ht="76.5">
      <c r="A42" s="310"/>
      <c r="B42" s="289" t="s">
        <v>2668</v>
      </c>
      <c r="C42" s="312"/>
      <c r="D42" s="365"/>
      <c r="E42" s="364"/>
      <c r="F42" s="824"/>
    </row>
    <row r="43" spans="1:6">
      <c r="A43" s="310"/>
      <c r="B43" s="289"/>
      <c r="C43" s="312" t="s">
        <v>238</v>
      </c>
      <c r="D43" s="365">
        <v>1</v>
      </c>
      <c r="E43" s="364"/>
      <c r="F43" s="916">
        <f>ROUND(D43*E43,2)</f>
        <v>0</v>
      </c>
    </row>
    <row r="44" spans="1:6">
      <c r="A44" s="310"/>
      <c r="B44" s="289"/>
      <c r="C44" s="312"/>
      <c r="D44" s="365"/>
      <c r="E44" s="364"/>
      <c r="F44" s="824"/>
    </row>
    <row r="45" spans="1:6" ht="102">
      <c r="A45" s="310" t="s">
        <v>1986</v>
      </c>
      <c r="B45" s="289" t="s">
        <v>1987</v>
      </c>
      <c r="C45" s="312"/>
      <c r="D45" s="365"/>
      <c r="E45" s="364"/>
      <c r="F45" s="824"/>
    </row>
    <row r="46" spans="1:6">
      <c r="A46" s="310"/>
      <c r="B46" s="289"/>
      <c r="C46" s="312" t="s">
        <v>238</v>
      </c>
      <c r="D46" s="365">
        <v>1</v>
      </c>
      <c r="E46" s="364"/>
      <c r="F46" s="916">
        <f>ROUND(D46*E46,2)</f>
        <v>0</v>
      </c>
    </row>
    <row r="47" spans="1:6">
      <c r="A47" s="315"/>
      <c r="B47" s="316"/>
      <c r="C47" s="313"/>
      <c r="D47" s="363"/>
      <c r="E47" s="364"/>
      <c r="F47" s="824"/>
    </row>
    <row r="48" spans="1:6">
      <c r="A48" s="357"/>
      <c r="B48" s="358" t="s">
        <v>1988</v>
      </c>
      <c r="C48" s="359"/>
      <c r="D48" s="361"/>
      <c r="E48" s="362"/>
      <c r="F48" s="826">
        <f>SUM(F19:F46)</f>
        <v>0</v>
      </c>
    </row>
    <row r="49" spans="1:6">
      <c r="A49" s="310"/>
      <c r="B49" s="311"/>
      <c r="C49" s="319"/>
      <c r="D49" s="366"/>
      <c r="E49" s="367"/>
      <c r="F49" s="827"/>
    </row>
    <row r="50" spans="1:6">
      <c r="A50" s="378" t="s">
        <v>501</v>
      </c>
      <c r="B50" s="379" t="s">
        <v>1989</v>
      </c>
      <c r="C50" s="380"/>
      <c r="D50" s="381"/>
      <c r="E50" s="382"/>
      <c r="F50" s="828"/>
    </row>
    <row r="51" spans="1:6">
      <c r="A51" s="309"/>
      <c r="B51" s="314"/>
      <c r="C51" s="313"/>
      <c r="D51" s="363"/>
      <c r="E51" s="364"/>
      <c r="F51" s="824"/>
    </row>
    <row r="52" spans="1:6">
      <c r="A52" s="309"/>
      <c r="B52" s="289" t="s">
        <v>1990</v>
      </c>
      <c r="C52" s="313"/>
      <c r="D52" s="363"/>
      <c r="E52" s="364"/>
      <c r="F52" s="824"/>
    </row>
    <row r="53" spans="1:6" ht="38.25">
      <c r="A53" s="309"/>
      <c r="B53" s="289" t="s">
        <v>1991</v>
      </c>
      <c r="C53" s="313"/>
      <c r="D53" s="363"/>
      <c r="E53" s="364"/>
      <c r="F53" s="824"/>
    </row>
    <row r="54" spans="1:6" ht="38.25">
      <c r="A54" s="309"/>
      <c r="B54" s="289" t="s">
        <v>1992</v>
      </c>
      <c r="C54" s="313"/>
      <c r="D54" s="363"/>
      <c r="E54" s="364"/>
      <c r="F54" s="824"/>
    </row>
    <row r="55" spans="1:6" ht="38.25">
      <c r="A55" s="309"/>
      <c r="B55" s="289" t="s">
        <v>1993</v>
      </c>
      <c r="C55" s="313"/>
      <c r="D55" s="363"/>
      <c r="E55" s="364"/>
      <c r="F55" s="824"/>
    </row>
    <row r="56" spans="1:6" ht="25.5">
      <c r="A56" s="309"/>
      <c r="B56" s="289" t="s">
        <v>1994</v>
      </c>
      <c r="C56" s="313"/>
      <c r="D56" s="363"/>
      <c r="E56" s="364"/>
      <c r="F56" s="824"/>
    </row>
    <row r="57" spans="1:6" ht="51">
      <c r="A57" s="309"/>
      <c r="B57" s="289" t="s">
        <v>1995</v>
      </c>
      <c r="C57" s="313"/>
      <c r="D57" s="363"/>
      <c r="E57" s="364"/>
      <c r="F57" s="824"/>
    </row>
    <row r="58" spans="1:6" ht="38.25">
      <c r="A58" s="309"/>
      <c r="B58" s="289" t="s">
        <v>1996</v>
      </c>
      <c r="C58" s="313"/>
      <c r="D58" s="363"/>
      <c r="E58" s="364"/>
      <c r="F58" s="824"/>
    </row>
    <row r="59" spans="1:6">
      <c r="A59" s="315"/>
      <c r="B59" s="289"/>
      <c r="C59" s="313"/>
      <c r="D59" s="363"/>
      <c r="E59" s="364"/>
      <c r="F59" s="824"/>
    </row>
    <row r="60" spans="1:6" ht="25.5">
      <c r="A60" s="315" t="s">
        <v>1997</v>
      </c>
      <c r="B60" s="289" t="s">
        <v>1998</v>
      </c>
      <c r="C60" s="313"/>
      <c r="D60" s="363"/>
      <c r="E60" s="364"/>
      <c r="F60" s="824"/>
    </row>
    <row r="61" spans="1:6" ht="38.25">
      <c r="A61" s="315"/>
      <c r="B61" s="289" t="s">
        <v>1999</v>
      </c>
      <c r="C61" s="313"/>
      <c r="D61" s="363"/>
      <c r="E61" s="364"/>
      <c r="F61" s="824"/>
    </row>
    <row r="62" spans="1:6" ht="25.5">
      <c r="A62" s="315"/>
      <c r="B62" s="289" t="s">
        <v>2000</v>
      </c>
      <c r="C62" s="313"/>
      <c r="D62" s="363"/>
      <c r="E62" s="364"/>
      <c r="F62" s="824"/>
    </row>
    <row r="63" spans="1:6" ht="25.5">
      <c r="A63" s="320"/>
      <c r="B63" s="317" t="s">
        <v>2001</v>
      </c>
      <c r="C63" s="321"/>
      <c r="D63" s="368"/>
      <c r="E63" s="369"/>
      <c r="F63" s="829"/>
    </row>
    <row r="64" spans="1:6" ht="38.25">
      <c r="A64" s="320"/>
      <c r="B64" s="317" t="s">
        <v>2002</v>
      </c>
      <c r="C64" s="321"/>
      <c r="D64" s="368"/>
      <c r="E64" s="369"/>
      <c r="F64" s="829"/>
    </row>
    <row r="65" spans="1:6" ht="51">
      <c r="A65" s="315"/>
      <c r="B65" s="289" t="s">
        <v>2003</v>
      </c>
      <c r="C65" s="313"/>
      <c r="D65" s="363"/>
      <c r="E65" s="364"/>
      <c r="F65" s="824"/>
    </row>
    <row r="66" spans="1:6">
      <c r="A66" s="315"/>
      <c r="B66" s="289" t="s">
        <v>1984</v>
      </c>
      <c r="C66" s="313"/>
      <c r="D66" s="363"/>
      <c r="E66" s="364"/>
      <c r="F66" s="824"/>
    </row>
    <row r="67" spans="1:6">
      <c r="A67" s="315"/>
      <c r="B67" s="317" t="s">
        <v>2004</v>
      </c>
      <c r="C67" s="313" t="s">
        <v>90</v>
      </c>
      <c r="D67" s="363">
        <v>51</v>
      </c>
      <c r="E67" s="364"/>
      <c r="F67" s="916">
        <f t="shared" ref="F67:F68" si="0">ROUND(D67*E67,2)</f>
        <v>0</v>
      </c>
    </row>
    <row r="68" spans="1:6">
      <c r="A68" s="315"/>
      <c r="B68" s="317" t="s">
        <v>2005</v>
      </c>
      <c r="C68" s="313" t="s">
        <v>90</v>
      </c>
      <c r="D68" s="363">
        <v>73</v>
      </c>
      <c r="E68" s="364"/>
      <c r="F68" s="916">
        <f t="shared" si="0"/>
        <v>0</v>
      </c>
    </row>
    <row r="69" spans="1:6">
      <c r="A69" s="315"/>
      <c r="B69" s="289"/>
      <c r="C69" s="313"/>
      <c r="D69" s="363"/>
      <c r="E69" s="364"/>
      <c r="F69" s="824"/>
    </row>
    <row r="70" spans="1:6" ht="38.25">
      <c r="A70" s="315" t="s">
        <v>2006</v>
      </c>
      <c r="B70" s="289" t="s">
        <v>2009</v>
      </c>
      <c r="C70" s="313"/>
      <c r="D70" s="363"/>
      <c r="E70" s="364"/>
      <c r="F70" s="824"/>
    </row>
    <row r="71" spans="1:6" ht="38.25">
      <c r="A71" s="315"/>
      <c r="B71" s="289" t="s">
        <v>2010</v>
      </c>
      <c r="C71" s="313"/>
      <c r="D71" s="363"/>
      <c r="E71" s="364"/>
      <c r="F71" s="824"/>
    </row>
    <row r="72" spans="1:6" ht="25.5">
      <c r="A72" s="315"/>
      <c r="B72" s="317" t="s">
        <v>2011</v>
      </c>
      <c r="C72" s="321"/>
      <c r="D72" s="363"/>
      <c r="E72" s="364"/>
      <c r="F72" s="824"/>
    </row>
    <row r="73" spans="1:6" ht="25.5">
      <c r="A73" s="315"/>
      <c r="B73" s="317" t="s">
        <v>2012</v>
      </c>
      <c r="C73" s="321"/>
      <c r="D73" s="363"/>
      <c r="E73" s="364"/>
      <c r="F73" s="824"/>
    </row>
    <row r="74" spans="1:6" ht="51">
      <c r="A74" s="315"/>
      <c r="B74" s="289" t="s">
        <v>2003</v>
      </c>
      <c r="C74" s="313"/>
      <c r="D74" s="363"/>
      <c r="E74" s="364"/>
      <c r="F74" s="824"/>
    </row>
    <row r="75" spans="1:6">
      <c r="A75" s="315"/>
      <c r="B75" s="289" t="s">
        <v>2013</v>
      </c>
      <c r="C75" s="313"/>
      <c r="D75" s="363"/>
      <c r="E75" s="364"/>
      <c r="F75" s="824"/>
    </row>
    <row r="76" spans="1:6">
      <c r="A76" s="315"/>
      <c r="B76" s="289" t="s">
        <v>2014</v>
      </c>
      <c r="C76" s="313" t="s">
        <v>90</v>
      </c>
      <c r="D76" s="363">
        <v>20</v>
      </c>
      <c r="E76" s="364"/>
      <c r="F76" s="916">
        <f>ROUND(D76*E76,2)</f>
        <v>0</v>
      </c>
    </row>
    <row r="77" spans="1:6">
      <c r="A77" s="315"/>
      <c r="B77" s="289"/>
      <c r="C77" s="313"/>
      <c r="D77" s="363"/>
      <c r="E77" s="364"/>
      <c r="F77" s="824"/>
    </row>
    <row r="78" spans="1:6" ht="25.5">
      <c r="A78" s="323" t="s">
        <v>2007</v>
      </c>
      <c r="B78" s="289" t="s">
        <v>2023</v>
      </c>
      <c r="C78" s="313"/>
      <c r="D78" s="363"/>
      <c r="E78" s="364"/>
      <c r="F78" s="824"/>
    </row>
    <row r="79" spans="1:6" ht="63.75">
      <c r="A79" s="315"/>
      <c r="B79" s="289" t="s">
        <v>2016</v>
      </c>
      <c r="C79" s="313"/>
      <c r="D79" s="363"/>
      <c r="E79" s="364"/>
      <c r="F79" s="824"/>
    </row>
    <row r="80" spans="1:6" ht="51">
      <c r="A80" s="315"/>
      <c r="B80" s="289" t="s">
        <v>2024</v>
      </c>
      <c r="C80" s="313"/>
      <c r="D80" s="363"/>
      <c r="E80" s="364"/>
      <c r="F80" s="824"/>
    </row>
    <row r="81" spans="1:6" ht="51">
      <c r="A81" s="315"/>
      <c r="B81" s="289" t="s">
        <v>2017</v>
      </c>
      <c r="C81" s="313"/>
      <c r="D81" s="363"/>
      <c r="E81" s="364"/>
      <c r="F81" s="824"/>
    </row>
    <row r="82" spans="1:6" ht="38.25">
      <c r="A82" s="315"/>
      <c r="B82" s="289" t="s">
        <v>3029</v>
      </c>
      <c r="C82" s="313"/>
      <c r="D82" s="363"/>
      <c r="E82" s="364"/>
      <c r="F82" s="824"/>
    </row>
    <row r="83" spans="1:6" ht="25.5">
      <c r="A83" s="315"/>
      <c r="B83" s="289" t="s">
        <v>2018</v>
      </c>
      <c r="C83" s="313"/>
      <c r="D83" s="363"/>
      <c r="E83" s="364"/>
      <c r="F83" s="824"/>
    </row>
    <row r="84" spans="1:6">
      <c r="A84" s="315"/>
      <c r="B84" s="289" t="s">
        <v>2019</v>
      </c>
      <c r="C84" s="313" t="s">
        <v>36</v>
      </c>
      <c r="D84" s="363">
        <v>1</v>
      </c>
      <c r="E84" s="364"/>
      <c r="F84" s="916">
        <f t="shared" ref="F84:F86" si="1">ROUND(D84*E84,2)</f>
        <v>0</v>
      </c>
    </row>
    <row r="85" spans="1:6">
      <c r="A85" s="315"/>
      <c r="B85" s="289" t="s">
        <v>2020</v>
      </c>
      <c r="C85" s="313" t="s">
        <v>36</v>
      </c>
      <c r="D85" s="363">
        <v>2</v>
      </c>
      <c r="E85" s="364"/>
      <c r="F85" s="916">
        <f t="shared" si="1"/>
        <v>0</v>
      </c>
    </row>
    <row r="86" spans="1:6">
      <c r="A86" s="315"/>
      <c r="B86" s="289" t="s">
        <v>2021</v>
      </c>
      <c r="C86" s="313" t="s">
        <v>36</v>
      </c>
      <c r="D86" s="363">
        <v>1</v>
      </c>
      <c r="E86" s="364"/>
      <c r="F86" s="916">
        <f t="shared" si="1"/>
        <v>0</v>
      </c>
    </row>
    <row r="87" spans="1:6">
      <c r="A87" s="315"/>
      <c r="B87" s="289"/>
      <c r="C87" s="313"/>
      <c r="D87" s="363"/>
      <c r="E87" s="364"/>
      <c r="F87" s="824"/>
    </row>
    <row r="88" spans="1:6" ht="25.5">
      <c r="A88" s="323" t="s">
        <v>2008</v>
      </c>
      <c r="B88" s="289" t="s">
        <v>2026</v>
      </c>
      <c r="C88" s="313"/>
      <c r="D88" s="363"/>
      <c r="E88" s="364"/>
      <c r="F88" s="824"/>
    </row>
    <row r="89" spans="1:6" ht="51">
      <c r="A89" s="315"/>
      <c r="B89" s="289" t="s">
        <v>2027</v>
      </c>
      <c r="C89" s="313"/>
      <c r="D89" s="363"/>
      <c r="E89" s="364"/>
      <c r="F89" s="824"/>
    </row>
    <row r="90" spans="1:6" ht="51">
      <c r="A90" s="315"/>
      <c r="B90" s="289" t="s">
        <v>2017</v>
      </c>
      <c r="C90" s="313"/>
      <c r="D90" s="363"/>
      <c r="E90" s="364"/>
      <c r="F90" s="824"/>
    </row>
    <row r="91" spans="1:6" ht="38.25">
      <c r="A91" s="315"/>
      <c r="B91" s="289" t="s">
        <v>3029</v>
      </c>
      <c r="C91" s="313"/>
      <c r="D91" s="363"/>
      <c r="E91" s="364"/>
      <c r="F91" s="824"/>
    </row>
    <row r="92" spans="1:6" ht="25.5">
      <c r="A92" s="315"/>
      <c r="B92" s="289" t="s">
        <v>2018</v>
      </c>
      <c r="C92" s="313"/>
      <c r="D92" s="363"/>
      <c r="E92" s="364"/>
      <c r="F92" s="824"/>
    </row>
    <row r="93" spans="1:6">
      <c r="A93" s="315"/>
      <c r="B93" s="289" t="s">
        <v>2019</v>
      </c>
      <c r="C93" s="313" t="s">
        <v>36</v>
      </c>
      <c r="D93" s="363">
        <v>33</v>
      </c>
      <c r="E93" s="364"/>
      <c r="F93" s="916">
        <f t="shared" ref="F93:F94" si="2">ROUND(D93*E93,2)</f>
        <v>0</v>
      </c>
    </row>
    <row r="94" spans="1:6">
      <c r="A94" s="315"/>
      <c r="B94" s="289" t="s">
        <v>2020</v>
      </c>
      <c r="C94" s="313" t="s">
        <v>36</v>
      </c>
      <c r="D94" s="363">
        <v>10</v>
      </c>
      <c r="E94" s="364"/>
      <c r="F94" s="916">
        <f t="shared" si="2"/>
        <v>0</v>
      </c>
    </row>
    <row r="95" spans="1:6">
      <c r="A95" s="315"/>
      <c r="B95" s="289"/>
      <c r="C95" s="313"/>
      <c r="D95" s="363"/>
      <c r="E95" s="364"/>
      <c r="F95" s="824"/>
    </row>
    <row r="96" spans="1:6" ht="293.25">
      <c r="A96" s="323" t="s">
        <v>2015</v>
      </c>
      <c r="B96" s="289" t="s">
        <v>3007</v>
      </c>
      <c r="C96" s="313"/>
      <c r="D96" s="363"/>
      <c r="E96" s="364"/>
      <c r="F96" s="824"/>
    </row>
    <row r="97" spans="1:6" ht="25.5">
      <c r="A97" s="315"/>
      <c r="B97" s="289" t="s">
        <v>2000</v>
      </c>
      <c r="C97" s="313"/>
      <c r="D97" s="363"/>
      <c r="E97" s="364"/>
      <c r="F97" s="824"/>
    </row>
    <row r="98" spans="1:6" ht="25.5">
      <c r="A98" s="315"/>
      <c r="B98" s="289" t="s">
        <v>2029</v>
      </c>
      <c r="C98" s="313"/>
      <c r="D98" s="363"/>
      <c r="E98" s="364"/>
      <c r="F98" s="824"/>
    </row>
    <row r="99" spans="1:6" ht="38.25">
      <c r="A99" s="315"/>
      <c r="B99" s="289" t="s">
        <v>3029</v>
      </c>
      <c r="C99" s="313"/>
      <c r="D99" s="363"/>
      <c r="E99" s="364"/>
      <c r="F99" s="824"/>
    </row>
    <row r="100" spans="1:6">
      <c r="A100" s="315"/>
      <c r="B100" s="289" t="s">
        <v>2030</v>
      </c>
      <c r="C100" s="313"/>
      <c r="D100" s="363"/>
      <c r="E100" s="364"/>
      <c r="F100" s="824"/>
    </row>
    <row r="101" spans="1:6">
      <c r="A101" s="315"/>
      <c r="B101" s="289" t="s">
        <v>2031</v>
      </c>
      <c r="C101" s="313" t="s">
        <v>90</v>
      </c>
      <c r="D101" s="363">
        <v>2982</v>
      </c>
      <c r="E101" s="364"/>
      <c r="F101" s="916">
        <f t="shared" ref="F101:F102" si="3">ROUND(D101*E101,2)</f>
        <v>0</v>
      </c>
    </row>
    <row r="102" spans="1:6">
      <c r="A102" s="315"/>
      <c r="B102" s="289" t="s">
        <v>2032</v>
      </c>
      <c r="C102" s="313" t="s">
        <v>90</v>
      </c>
      <c r="D102" s="363">
        <v>473</v>
      </c>
      <c r="E102" s="364"/>
      <c r="F102" s="916">
        <f t="shared" si="3"/>
        <v>0</v>
      </c>
    </row>
    <row r="103" spans="1:6">
      <c r="A103" s="315"/>
      <c r="B103" s="289"/>
      <c r="C103" s="313"/>
      <c r="D103" s="363"/>
      <c r="E103" s="364"/>
      <c r="F103" s="824"/>
    </row>
    <row r="104" spans="1:6" ht="25.5">
      <c r="A104" s="323" t="s">
        <v>2022</v>
      </c>
      <c r="B104" s="289" t="s">
        <v>2034</v>
      </c>
      <c r="C104" s="313"/>
      <c r="D104" s="363"/>
      <c r="E104" s="364"/>
      <c r="F104" s="824"/>
    </row>
    <row r="105" spans="1:6" ht="114.75">
      <c r="A105" s="315"/>
      <c r="B105" s="289" t="s">
        <v>2035</v>
      </c>
      <c r="C105" s="313"/>
      <c r="D105" s="363"/>
      <c r="E105" s="364"/>
      <c r="F105" s="824"/>
    </row>
    <row r="106" spans="1:6" ht="38.25">
      <c r="A106" s="315"/>
      <c r="B106" s="289" t="s">
        <v>2036</v>
      </c>
      <c r="C106" s="313"/>
      <c r="D106" s="363"/>
      <c r="E106" s="364"/>
      <c r="F106" s="824"/>
    </row>
    <row r="107" spans="1:6" ht="25.5">
      <c r="A107" s="315"/>
      <c r="B107" s="289" t="s">
        <v>2037</v>
      </c>
      <c r="C107" s="313"/>
      <c r="D107" s="363"/>
      <c r="E107" s="364"/>
      <c r="F107" s="824"/>
    </row>
    <row r="108" spans="1:6" ht="51">
      <c r="A108" s="315"/>
      <c r="B108" s="289" t="s">
        <v>2038</v>
      </c>
      <c r="C108" s="313"/>
      <c r="D108" s="363"/>
      <c r="E108" s="364"/>
      <c r="F108" s="824"/>
    </row>
    <row r="109" spans="1:6" ht="38.25">
      <c r="A109" s="315"/>
      <c r="B109" s="289" t="s">
        <v>3029</v>
      </c>
      <c r="C109" s="313"/>
      <c r="D109" s="363"/>
      <c r="E109" s="364"/>
      <c r="F109" s="824"/>
    </row>
    <row r="110" spans="1:6">
      <c r="A110" s="315"/>
      <c r="B110" s="289" t="s">
        <v>2039</v>
      </c>
      <c r="C110" s="313" t="s">
        <v>90</v>
      </c>
      <c r="D110" s="363">
        <v>52</v>
      </c>
      <c r="E110" s="364"/>
      <c r="F110" s="916">
        <f t="shared" ref="F110:F112" si="4">ROUND(D110*E110,2)</f>
        <v>0</v>
      </c>
    </row>
    <row r="111" spans="1:6" ht="38.25">
      <c r="A111" s="315"/>
      <c r="B111" s="289" t="s">
        <v>2040</v>
      </c>
      <c r="C111" s="313" t="s">
        <v>90</v>
      </c>
      <c r="D111" s="363">
        <v>42</v>
      </c>
      <c r="E111" s="364"/>
      <c r="F111" s="916">
        <f t="shared" si="4"/>
        <v>0</v>
      </c>
    </row>
    <row r="112" spans="1:6" ht="38.25">
      <c r="A112" s="315"/>
      <c r="B112" s="289" t="s">
        <v>2041</v>
      </c>
      <c r="C112" s="313" t="s">
        <v>98</v>
      </c>
      <c r="D112" s="363">
        <v>38.32</v>
      </c>
      <c r="E112" s="364"/>
      <c r="F112" s="916">
        <f t="shared" si="4"/>
        <v>0</v>
      </c>
    </row>
    <row r="113" spans="1:6">
      <c r="A113" s="315"/>
      <c r="B113" s="289"/>
      <c r="C113" s="313"/>
      <c r="D113" s="363"/>
      <c r="E113" s="364"/>
      <c r="F113" s="824"/>
    </row>
    <row r="114" spans="1:6" ht="38.25">
      <c r="A114" s="315" t="s">
        <v>2025</v>
      </c>
      <c r="B114" s="289" t="s">
        <v>2043</v>
      </c>
      <c r="C114" s="313"/>
      <c r="D114" s="363"/>
      <c r="E114" s="364"/>
      <c r="F114" s="824"/>
    </row>
    <row r="115" spans="1:6" ht="38.25">
      <c r="A115" s="315"/>
      <c r="B115" s="317" t="s">
        <v>2044</v>
      </c>
      <c r="C115" s="313"/>
      <c r="D115" s="363"/>
      <c r="E115" s="364"/>
      <c r="F115" s="824"/>
    </row>
    <row r="116" spans="1:6" ht="51">
      <c r="A116" s="315"/>
      <c r="B116" s="289" t="s">
        <v>2003</v>
      </c>
      <c r="C116" s="313"/>
      <c r="D116" s="363"/>
      <c r="E116" s="364"/>
      <c r="F116" s="824"/>
    </row>
    <row r="117" spans="1:6">
      <c r="A117" s="315"/>
      <c r="B117" s="289" t="s">
        <v>1984</v>
      </c>
      <c r="C117" s="313" t="s">
        <v>90</v>
      </c>
      <c r="D117" s="363">
        <v>23</v>
      </c>
      <c r="E117" s="364"/>
      <c r="F117" s="916">
        <f>ROUND(D117*E117,2)</f>
        <v>0</v>
      </c>
    </row>
    <row r="118" spans="1:6">
      <c r="A118" s="315"/>
      <c r="B118" s="289"/>
      <c r="C118" s="313"/>
      <c r="D118" s="363"/>
      <c r="E118" s="364"/>
      <c r="F118" s="824"/>
    </row>
    <row r="119" spans="1:6" ht="38.25">
      <c r="A119" s="315" t="s">
        <v>2028</v>
      </c>
      <c r="B119" s="289" t="s">
        <v>2046</v>
      </c>
      <c r="C119" s="313"/>
      <c r="D119" s="363"/>
      <c r="E119" s="364"/>
      <c r="F119" s="824"/>
    </row>
    <row r="120" spans="1:6" ht="51">
      <c r="A120" s="315"/>
      <c r="B120" s="317" t="s">
        <v>2047</v>
      </c>
      <c r="C120" s="313"/>
      <c r="D120" s="363"/>
      <c r="E120" s="364"/>
      <c r="F120" s="824"/>
    </row>
    <row r="121" spans="1:6" ht="51">
      <c r="A121" s="315"/>
      <c r="B121" s="289" t="s">
        <v>2048</v>
      </c>
      <c r="C121" s="313"/>
      <c r="D121" s="363"/>
      <c r="E121" s="364"/>
      <c r="F121" s="824"/>
    </row>
    <row r="122" spans="1:6">
      <c r="A122" s="315"/>
      <c r="B122" s="289" t="s">
        <v>1984</v>
      </c>
      <c r="C122" s="313" t="s">
        <v>90</v>
      </c>
      <c r="D122" s="363">
        <v>21</v>
      </c>
      <c r="E122" s="364"/>
      <c r="F122" s="916">
        <f>ROUND(D122*E122,2)</f>
        <v>0</v>
      </c>
    </row>
    <row r="123" spans="1:6">
      <c r="A123" s="315"/>
      <c r="B123" s="289"/>
      <c r="C123" s="313"/>
      <c r="D123" s="363"/>
      <c r="E123" s="364"/>
      <c r="F123" s="824"/>
    </row>
    <row r="124" spans="1:6">
      <c r="A124" s="315" t="s">
        <v>2033</v>
      </c>
      <c r="B124" s="289" t="s">
        <v>2050</v>
      </c>
      <c r="C124" s="313"/>
      <c r="D124" s="363"/>
      <c r="E124" s="364"/>
      <c r="F124" s="824"/>
    </row>
    <row r="125" spans="1:6" ht="38.25">
      <c r="A125" s="315"/>
      <c r="B125" s="317" t="s">
        <v>2051</v>
      </c>
      <c r="C125" s="313"/>
      <c r="D125" s="363"/>
      <c r="E125" s="364"/>
      <c r="F125" s="824"/>
    </row>
    <row r="126" spans="1:6" ht="51">
      <c r="A126" s="315"/>
      <c r="B126" s="289" t="s">
        <v>2003</v>
      </c>
      <c r="C126" s="313"/>
      <c r="D126" s="363"/>
      <c r="E126" s="364"/>
      <c r="F126" s="824"/>
    </row>
    <row r="127" spans="1:6">
      <c r="A127" s="315"/>
      <c r="B127" s="289" t="s">
        <v>1984</v>
      </c>
      <c r="C127" s="313" t="s">
        <v>90</v>
      </c>
      <c r="D127" s="363">
        <v>10</v>
      </c>
      <c r="E127" s="364"/>
      <c r="F127" s="916">
        <f>ROUND(D127*E127,2)</f>
        <v>0</v>
      </c>
    </row>
    <row r="128" spans="1:6">
      <c r="A128" s="315"/>
      <c r="B128" s="289"/>
      <c r="C128" s="313"/>
      <c r="D128" s="363"/>
      <c r="E128" s="364"/>
      <c r="F128" s="824"/>
    </row>
    <row r="129" spans="1:6" ht="38.25">
      <c r="A129" s="323" t="s">
        <v>2042</v>
      </c>
      <c r="B129" s="289" t="s">
        <v>2053</v>
      </c>
      <c r="C129" s="313"/>
      <c r="D129" s="363"/>
      <c r="E129" s="364"/>
      <c r="F129" s="824"/>
    </row>
    <row r="130" spans="1:6" ht="51">
      <c r="A130" s="315"/>
      <c r="B130" s="289" t="s">
        <v>2054</v>
      </c>
      <c r="C130" s="313"/>
      <c r="D130" s="363"/>
      <c r="E130" s="364"/>
      <c r="F130" s="824"/>
    </row>
    <row r="131" spans="1:6" ht="25.5">
      <c r="A131" s="315"/>
      <c r="B131" s="289" t="s">
        <v>2055</v>
      </c>
      <c r="C131" s="313"/>
      <c r="D131" s="363"/>
      <c r="E131" s="364"/>
      <c r="F131" s="824"/>
    </row>
    <row r="132" spans="1:6" ht="25.5">
      <c r="A132" s="315"/>
      <c r="B132" s="289" t="s">
        <v>2037</v>
      </c>
      <c r="C132" s="313"/>
      <c r="D132" s="363"/>
      <c r="E132" s="364"/>
      <c r="F132" s="824"/>
    </row>
    <row r="133" spans="1:6" ht="51">
      <c r="A133" s="315"/>
      <c r="B133" s="289" t="s">
        <v>2056</v>
      </c>
      <c r="C133" s="313"/>
      <c r="D133" s="363"/>
      <c r="E133" s="364"/>
      <c r="F133" s="824"/>
    </row>
    <row r="134" spans="1:6" ht="38.25">
      <c r="A134" s="315"/>
      <c r="B134" s="289" t="s">
        <v>3029</v>
      </c>
      <c r="C134" s="313"/>
      <c r="D134" s="363"/>
      <c r="E134" s="364"/>
      <c r="F134" s="824"/>
    </row>
    <row r="135" spans="1:6">
      <c r="A135" s="315"/>
      <c r="B135" s="289" t="s">
        <v>2057</v>
      </c>
      <c r="C135" s="313"/>
      <c r="D135" s="363"/>
      <c r="E135" s="364"/>
      <c r="F135" s="824"/>
    </row>
    <row r="136" spans="1:6">
      <c r="A136" s="315"/>
      <c r="B136" s="289"/>
      <c r="C136" s="313" t="s">
        <v>98</v>
      </c>
      <c r="D136" s="363">
        <v>8.9</v>
      </c>
      <c r="E136" s="364"/>
      <c r="F136" s="916">
        <f>ROUND(D136*E136,2)</f>
        <v>0</v>
      </c>
    </row>
    <row r="137" spans="1:6">
      <c r="A137" s="315"/>
      <c r="B137" s="289"/>
      <c r="C137" s="313"/>
      <c r="D137" s="364"/>
      <c r="E137" s="364"/>
      <c r="F137" s="824"/>
    </row>
    <row r="138" spans="1:6" ht="38.25">
      <c r="A138" s="323" t="s">
        <v>2045</v>
      </c>
      <c r="B138" s="289" t="s">
        <v>2059</v>
      </c>
      <c r="C138" s="313"/>
      <c r="D138" s="363"/>
      <c r="E138" s="364"/>
      <c r="F138" s="824"/>
    </row>
    <row r="139" spans="1:6" ht="38.25">
      <c r="A139" s="315"/>
      <c r="B139" s="289" t="s">
        <v>2060</v>
      </c>
      <c r="C139" s="313"/>
      <c r="D139" s="363"/>
      <c r="E139" s="364"/>
      <c r="F139" s="824"/>
    </row>
    <row r="140" spans="1:6" ht="25.5">
      <c r="A140" s="315"/>
      <c r="B140" s="289" t="s">
        <v>2055</v>
      </c>
      <c r="C140" s="313"/>
      <c r="D140" s="363"/>
      <c r="E140" s="364"/>
      <c r="F140" s="824"/>
    </row>
    <row r="141" spans="1:6" ht="25.5">
      <c r="A141" s="315"/>
      <c r="B141" s="289" t="s">
        <v>2037</v>
      </c>
      <c r="C141" s="313"/>
      <c r="D141" s="363"/>
      <c r="E141" s="364"/>
      <c r="F141" s="824"/>
    </row>
    <row r="142" spans="1:6" ht="51">
      <c r="A142" s="315"/>
      <c r="B142" s="289" t="s">
        <v>2056</v>
      </c>
      <c r="C142" s="313"/>
      <c r="D142" s="363"/>
      <c r="E142" s="364"/>
      <c r="F142" s="824"/>
    </row>
    <row r="143" spans="1:6" ht="38.25">
      <c r="A143" s="315"/>
      <c r="B143" s="289" t="s">
        <v>3029</v>
      </c>
      <c r="C143" s="313"/>
      <c r="D143" s="363"/>
      <c r="E143" s="364"/>
      <c r="F143" s="824"/>
    </row>
    <row r="144" spans="1:6">
      <c r="A144" s="315"/>
      <c r="B144" s="289" t="s">
        <v>2057</v>
      </c>
      <c r="C144" s="313"/>
      <c r="D144" s="363"/>
      <c r="E144" s="364"/>
      <c r="F144" s="824"/>
    </row>
    <row r="145" spans="1:6">
      <c r="A145" s="315"/>
      <c r="B145" s="289" t="s">
        <v>2061</v>
      </c>
      <c r="C145" s="313" t="s">
        <v>98</v>
      </c>
      <c r="D145" s="363">
        <v>6.2</v>
      </c>
      <c r="E145" s="364"/>
      <c r="F145" s="916">
        <f>ROUND(D145*E145,2)</f>
        <v>0</v>
      </c>
    </row>
    <row r="146" spans="1:6">
      <c r="A146" s="315"/>
      <c r="B146" s="289"/>
      <c r="C146" s="313"/>
      <c r="D146" s="363"/>
      <c r="E146" s="364"/>
      <c r="F146" s="824"/>
    </row>
    <row r="147" spans="1:6" ht="76.5">
      <c r="A147" s="315" t="s">
        <v>2049</v>
      </c>
      <c r="B147" s="289" t="s">
        <v>2063</v>
      </c>
      <c r="C147" s="684"/>
      <c r="D147" s="685"/>
      <c r="E147" s="364"/>
      <c r="F147" s="824"/>
    </row>
    <row r="148" spans="1:6">
      <c r="A148" s="315"/>
      <c r="B148" s="289" t="s">
        <v>77</v>
      </c>
      <c r="C148" s="684"/>
      <c r="D148" s="685"/>
      <c r="E148" s="364"/>
      <c r="F148" s="824"/>
    </row>
    <row r="149" spans="1:6">
      <c r="A149" s="315"/>
      <c r="B149" s="317" t="s">
        <v>2064</v>
      </c>
      <c r="C149" s="684" t="s">
        <v>29</v>
      </c>
      <c r="D149" s="685">
        <v>12</v>
      </c>
      <c r="E149" s="364"/>
      <c r="F149" s="916">
        <f>ROUND(D149*E149,2)</f>
        <v>0</v>
      </c>
    </row>
    <row r="150" spans="1:6">
      <c r="A150" s="315"/>
      <c r="B150" s="289"/>
      <c r="C150" s="313"/>
      <c r="D150" s="363"/>
      <c r="E150" s="364"/>
      <c r="F150" s="824"/>
    </row>
    <row r="151" spans="1:6" ht="76.5">
      <c r="A151" s="315" t="s">
        <v>2052</v>
      </c>
      <c r="B151" s="289" t="s">
        <v>2066</v>
      </c>
      <c r="C151" s="684"/>
      <c r="D151" s="685"/>
      <c r="E151" s="364"/>
      <c r="F151" s="824"/>
    </row>
    <row r="152" spans="1:6">
      <c r="A152" s="315"/>
      <c r="B152" s="289" t="s">
        <v>2067</v>
      </c>
      <c r="C152" s="684" t="s">
        <v>66</v>
      </c>
      <c r="D152" s="685">
        <v>1</v>
      </c>
      <c r="E152" s="364"/>
      <c r="F152" s="916">
        <f>ROUND(D152*E152,2)</f>
        <v>0</v>
      </c>
    </row>
    <row r="153" spans="1:6">
      <c r="A153" s="315"/>
      <c r="B153" s="289"/>
      <c r="C153" s="684"/>
      <c r="D153" s="685"/>
      <c r="E153" s="364"/>
      <c r="F153" s="824"/>
    </row>
    <row r="154" spans="1:6" ht="76.5">
      <c r="A154" s="315" t="s">
        <v>2058</v>
      </c>
      <c r="B154" s="289" t="s">
        <v>2069</v>
      </c>
      <c r="C154" s="684"/>
      <c r="D154" s="685"/>
      <c r="E154" s="364"/>
      <c r="F154" s="824"/>
    </row>
    <row r="155" spans="1:6">
      <c r="A155" s="315"/>
      <c r="B155" s="289" t="s">
        <v>2067</v>
      </c>
      <c r="C155" s="684" t="s">
        <v>66</v>
      </c>
      <c r="D155" s="685">
        <v>1</v>
      </c>
      <c r="E155" s="364"/>
      <c r="F155" s="916">
        <f>ROUND(D155*E155,2)</f>
        <v>0</v>
      </c>
    </row>
    <row r="156" spans="1:6">
      <c r="A156" s="315"/>
      <c r="B156" s="289"/>
      <c r="C156" s="313"/>
      <c r="D156" s="363"/>
      <c r="E156" s="364"/>
      <c r="F156" s="824"/>
    </row>
    <row r="157" spans="1:6" ht="76.5">
      <c r="A157" s="323" t="s">
        <v>2062</v>
      </c>
      <c r="B157" s="289" t="s">
        <v>2071</v>
      </c>
      <c r="C157" s="313"/>
      <c r="D157" s="363"/>
      <c r="E157" s="364"/>
      <c r="F157" s="824"/>
    </row>
    <row r="158" spans="1:6" ht="51">
      <c r="A158" s="315"/>
      <c r="B158" s="289" t="s">
        <v>2003</v>
      </c>
      <c r="C158" s="313"/>
      <c r="D158" s="363"/>
      <c r="E158" s="364"/>
      <c r="F158" s="824"/>
    </row>
    <row r="159" spans="1:6" ht="38.25">
      <c r="A159" s="315"/>
      <c r="B159" s="289" t="s">
        <v>3029</v>
      </c>
      <c r="C159" s="313"/>
      <c r="D159" s="363"/>
      <c r="E159" s="364"/>
      <c r="F159" s="824"/>
    </row>
    <row r="160" spans="1:6">
      <c r="A160" s="315"/>
      <c r="B160" s="289" t="s">
        <v>1984</v>
      </c>
      <c r="C160" s="313" t="s">
        <v>90</v>
      </c>
      <c r="D160" s="363">
        <v>86.7</v>
      </c>
      <c r="E160" s="364"/>
      <c r="F160" s="916">
        <f>ROUND(D160*E160,2)</f>
        <v>0</v>
      </c>
    </row>
    <row r="161" spans="1:6">
      <c r="A161" s="315"/>
      <c r="B161" s="289"/>
      <c r="C161" s="313"/>
      <c r="D161" s="363"/>
      <c r="E161" s="364"/>
      <c r="F161" s="824"/>
    </row>
    <row r="162" spans="1:6" ht="229.5">
      <c r="A162" s="323" t="s">
        <v>2065</v>
      </c>
      <c r="B162" s="289" t="s">
        <v>2669</v>
      </c>
      <c r="C162" s="313"/>
      <c r="D162" s="363"/>
      <c r="E162" s="364"/>
      <c r="F162" s="824"/>
    </row>
    <row r="163" spans="1:6" ht="51">
      <c r="A163" s="315"/>
      <c r="B163" s="289" t="s">
        <v>2072</v>
      </c>
      <c r="C163" s="313"/>
      <c r="D163" s="363"/>
      <c r="E163" s="364"/>
      <c r="F163" s="824"/>
    </row>
    <row r="164" spans="1:6" ht="38.25">
      <c r="A164" s="315"/>
      <c r="B164" s="289" t="s">
        <v>3029</v>
      </c>
      <c r="C164" s="313"/>
      <c r="D164" s="363"/>
      <c r="E164" s="364"/>
      <c r="F164" s="824"/>
    </row>
    <row r="165" spans="1:6">
      <c r="A165" s="315"/>
      <c r="B165" s="289" t="s">
        <v>1984</v>
      </c>
      <c r="C165" s="313" t="s">
        <v>90</v>
      </c>
      <c r="D165" s="363">
        <v>940</v>
      </c>
      <c r="E165" s="364"/>
      <c r="F165" s="916">
        <f>ROUND(D165*E165,2)</f>
        <v>0</v>
      </c>
    </row>
    <row r="166" spans="1:6">
      <c r="A166" s="315"/>
      <c r="B166" s="289"/>
      <c r="C166" s="313"/>
      <c r="D166" s="363"/>
      <c r="E166" s="364"/>
      <c r="F166" s="824"/>
    </row>
    <row r="167" spans="1:6">
      <c r="A167" s="315"/>
      <c r="B167" s="289"/>
      <c r="C167" s="313"/>
      <c r="D167" s="363"/>
      <c r="E167" s="364"/>
      <c r="F167" s="824"/>
    </row>
    <row r="168" spans="1:6" ht="204">
      <c r="A168" s="323" t="s">
        <v>2068</v>
      </c>
      <c r="B168" s="289" t="s">
        <v>3054</v>
      </c>
      <c r="C168" s="313"/>
      <c r="D168" s="363"/>
      <c r="E168" s="364"/>
      <c r="F168" s="824"/>
    </row>
    <row r="169" spans="1:6" ht="38.25">
      <c r="A169" s="315"/>
      <c r="B169" s="289" t="s">
        <v>3029</v>
      </c>
      <c r="C169" s="313"/>
      <c r="D169" s="363"/>
      <c r="E169" s="364"/>
      <c r="F169" s="824"/>
    </row>
    <row r="170" spans="1:6">
      <c r="A170" s="315"/>
      <c r="B170" s="289"/>
      <c r="C170" s="684" t="s">
        <v>66</v>
      </c>
      <c r="D170" s="685">
        <v>1</v>
      </c>
      <c r="E170" s="364"/>
      <c r="F170" s="916">
        <f>ROUND(D170*E170,2)</f>
        <v>0</v>
      </c>
    </row>
    <row r="171" spans="1:6">
      <c r="A171" s="315"/>
      <c r="B171" s="289"/>
      <c r="C171" s="684"/>
      <c r="D171" s="685"/>
      <c r="E171" s="364"/>
      <c r="F171" s="824"/>
    </row>
    <row r="172" spans="1:6" ht="178.5">
      <c r="A172" s="323" t="s">
        <v>2070</v>
      </c>
      <c r="B172" s="289" t="s">
        <v>2075</v>
      </c>
      <c r="C172" s="686"/>
      <c r="D172" s="687"/>
      <c r="E172" s="364"/>
      <c r="F172" s="824"/>
    </row>
    <row r="173" spans="1:6" ht="38.25">
      <c r="A173" s="315"/>
      <c r="B173" s="289" t="s">
        <v>3029</v>
      </c>
      <c r="C173" s="686"/>
      <c r="D173" s="687"/>
      <c r="E173" s="364"/>
      <c r="F173" s="824"/>
    </row>
    <row r="174" spans="1:6">
      <c r="A174" s="315"/>
      <c r="B174" s="688" t="s">
        <v>2031</v>
      </c>
      <c r="C174" s="689" t="s">
        <v>90</v>
      </c>
      <c r="D174" s="690">
        <v>430</v>
      </c>
      <c r="E174" s="364"/>
      <c r="F174" s="916">
        <f t="shared" ref="F174:F175" si="5">ROUND(D174*E174,2)</f>
        <v>0</v>
      </c>
    </row>
    <row r="175" spans="1:6">
      <c r="A175" s="315"/>
      <c r="B175" s="688" t="s">
        <v>2076</v>
      </c>
      <c r="C175" s="689" t="s">
        <v>90</v>
      </c>
      <c r="D175" s="690">
        <v>210</v>
      </c>
      <c r="E175" s="364"/>
      <c r="F175" s="916">
        <f t="shared" si="5"/>
        <v>0</v>
      </c>
    </row>
    <row r="176" spans="1:6">
      <c r="A176" s="315"/>
      <c r="B176" s="688"/>
      <c r="C176" s="689"/>
      <c r="D176" s="690"/>
      <c r="E176" s="364"/>
      <c r="F176" s="824"/>
    </row>
    <row r="177" spans="1:6" ht="153">
      <c r="A177" s="323" t="s">
        <v>3073</v>
      </c>
      <c r="B177" s="289" t="s">
        <v>3033</v>
      </c>
      <c r="C177" s="686"/>
      <c r="D177" s="687"/>
      <c r="E177" s="364"/>
      <c r="F177" s="824"/>
    </row>
    <row r="178" spans="1:6">
      <c r="A178" s="315"/>
      <c r="B178" s="289" t="s">
        <v>2031</v>
      </c>
      <c r="C178" s="684" t="s">
        <v>90</v>
      </c>
      <c r="D178" s="363">
        <v>450</v>
      </c>
      <c r="E178" s="364"/>
      <c r="F178" s="916">
        <f t="shared" ref="F178:F179" si="6">ROUND(D178*E178,2)</f>
        <v>0</v>
      </c>
    </row>
    <row r="179" spans="1:6">
      <c r="A179" s="315"/>
      <c r="B179" s="289" t="s">
        <v>2078</v>
      </c>
      <c r="C179" s="684" t="s">
        <v>90</v>
      </c>
      <c r="D179" s="363">
        <v>250</v>
      </c>
      <c r="E179" s="364"/>
      <c r="F179" s="916">
        <f t="shared" si="6"/>
        <v>0</v>
      </c>
    </row>
    <row r="180" spans="1:6">
      <c r="A180" s="315"/>
      <c r="B180" s="688"/>
      <c r="C180" s="689"/>
      <c r="D180" s="690"/>
      <c r="E180" s="364"/>
      <c r="F180" s="824"/>
    </row>
    <row r="181" spans="1:6" ht="153">
      <c r="A181" s="323" t="s">
        <v>3074</v>
      </c>
      <c r="B181" s="289" t="s">
        <v>3072</v>
      </c>
      <c r="C181" s="686"/>
      <c r="D181" s="687"/>
      <c r="E181" s="364"/>
      <c r="F181" s="824"/>
    </row>
    <row r="182" spans="1:6">
      <c r="A182" s="315"/>
      <c r="B182" s="289" t="s">
        <v>2031</v>
      </c>
      <c r="C182" s="684" t="s">
        <v>90</v>
      </c>
      <c r="D182" s="363">
        <v>450</v>
      </c>
      <c r="E182" s="364"/>
      <c r="F182" s="916">
        <f t="shared" ref="F182:F183" si="7">ROUND(D182*E182,2)</f>
        <v>0</v>
      </c>
    </row>
    <row r="183" spans="1:6">
      <c r="A183" s="315"/>
      <c r="B183" s="289" t="s">
        <v>2078</v>
      </c>
      <c r="C183" s="684" t="s">
        <v>90</v>
      </c>
      <c r="D183" s="363">
        <v>250</v>
      </c>
      <c r="E183" s="364"/>
      <c r="F183" s="916">
        <f t="shared" si="7"/>
        <v>0</v>
      </c>
    </row>
    <row r="184" spans="1:6">
      <c r="A184" s="315"/>
      <c r="B184" s="289"/>
      <c r="C184" s="684"/>
      <c r="D184" s="685"/>
      <c r="E184" s="364"/>
      <c r="F184" s="824"/>
    </row>
    <row r="185" spans="1:6" ht="267.75">
      <c r="A185" s="323" t="s">
        <v>2073</v>
      </c>
      <c r="B185" s="593" t="s">
        <v>3069</v>
      </c>
      <c r="C185" s="684"/>
      <c r="D185" s="685"/>
      <c r="E185" s="364"/>
      <c r="F185" s="824"/>
    </row>
    <row r="186" spans="1:6" ht="38.25">
      <c r="A186" s="315"/>
      <c r="B186" s="289" t="s">
        <v>3029</v>
      </c>
      <c r="C186" s="684"/>
      <c r="D186" s="685"/>
      <c r="E186" s="364"/>
      <c r="F186" s="824"/>
    </row>
    <row r="187" spans="1:6" ht="15.75">
      <c r="A187" s="315"/>
      <c r="B187" s="289" t="s">
        <v>2080</v>
      </c>
      <c r="C187" s="686" t="s">
        <v>2081</v>
      </c>
      <c r="D187" s="687">
        <v>50</v>
      </c>
      <c r="E187" s="364"/>
      <c r="F187" s="916">
        <f t="shared" ref="F187:F188" si="8">ROUND(D187*E187,2)</f>
        <v>0</v>
      </c>
    </row>
    <row r="188" spans="1:6">
      <c r="A188" s="315"/>
      <c r="B188" s="289" t="s">
        <v>2082</v>
      </c>
      <c r="C188" s="686" t="s">
        <v>90</v>
      </c>
      <c r="D188" s="687">
        <v>50</v>
      </c>
      <c r="E188" s="364"/>
      <c r="F188" s="916">
        <f t="shared" si="8"/>
        <v>0</v>
      </c>
    </row>
    <row r="189" spans="1:6">
      <c r="A189" s="315"/>
      <c r="B189" s="289"/>
      <c r="C189" s="684"/>
      <c r="D189" s="685"/>
      <c r="E189" s="364"/>
      <c r="F189" s="824"/>
    </row>
    <row r="190" spans="1:6" ht="255">
      <c r="A190" s="323" t="s">
        <v>2074</v>
      </c>
      <c r="B190" s="289" t="s">
        <v>2083</v>
      </c>
      <c r="C190" s="684" t="s">
        <v>244</v>
      </c>
      <c r="D190" s="685">
        <v>12</v>
      </c>
      <c r="E190" s="364"/>
      <c r="F190" s="916">
        <f>ROUND(D190*E190,2)</f>
        <v>0</v>
      </c>
    </row>
    <row r="191" spans="1:6">
      <c r="A191" s="315"/>
      <c r="B191" s="289"/>
      <c r="C191" s="684"/>
      <c r="D191" s="685"/>
      <c r="E191" s="364"/>
      <c r="F191" s="824"/>
    </row>
    <row r="192" spans="1:6" ht="293.25">
      <c r="A192" s="323" t="s">
        <v>2077</v>
      </c>
      <c r="B192" s="289" t="s">
        <v>2084</v>
      </c>
      <c r="C192" s="684"/>
      <c r="D192" s="685"/>
      <c r="E192" s="364"/>
      <c r="F192" s="824"/>
    </row>
    <row r="193" spans="1:6" ht="38.25">
      <c r="A193" s="315"/>
      <c r="B193" s="289" t="s">
        <v>3029</v>
      </c>
      <c r="C193" s="684"/>
      <c r="D193" s="685"/>
      <c r="E193" s="364"/>
      <c r="F193" s="824"/>
    </row>
    <row r="194" spans="1:6">
      <c r="A194" s="315"/>
      <c r="B194" s="289"/>
      <c r="C194" s="684" t="s">
        <v>683</v>
      </c>
      <c r="D194" s="685">
        <v>2</v>
      </c>
      <c r="E194" s="364"/>
      <c r="F194" s="916">
        <f>ROUND(D194*E194,2)</f>
        <v>0</v>
      </c>
    </row>
    <row r="195" spans="1:6">
      <c r="A195" s="315"/>
      <c r="B195" s="289"/>
      <c r="C195" s="313"/>
      <c r="D195" s="363"/>
      <c r="E195" s="364"/>
      <c r="F195" s="824"/>
    </row>
    <row r="196" spans="1:6" ht="114.75">
      <c r="A196" s="315" t="s">
        <v>2079</v>
      </c>
      <c r="B196" s="289" t="s">
        <v>2085</v>
      </c>
      <c r="C196" s="691"/>
      <c r="D196" s="692"/>
      <c r="E196" s="364"/>
      <c r="F196" s="824"/>
    </row>
    <row r="197" spans="1:6">
      <c r="A197" s="315"/>
      <c r="B197" s="289" t="s">
        <v>2086</v>
      </c>
      <c r="C197" s="691"/>
      <c r="D197" s="692"/>
      <c r="E197" s="364"/>
      <c r="F197" s="824"/>
    </row>
    <row r="198" spans="1:6">
      <c r="A198" s="315"/>
      <c r="B198" s="289" t="s">
        <v>2087</v>
      </c>
      <c r="C198" s="691" t="s">
        <v>529</v>
      </c>
      <c r="D198" s="692">
        <v>100</v>
      </c>
      <c r="E198" s="364"/>
      <c r="F198" s="916">
        <f t="shared" ref="F198:F199" si="9">ROUND(D198*E198,2)</f>
        <v>0</v>
      </c>
    </row>
    <row r="199" spans="1:6">
      <c r="A199" s="315"/>
      <c r="B199" s="289" t="s">
        <v>2088</v>
      </c>
      <c r="C199" s="691" t="s">
        <v>529</v>
      </c>
      <c r="D199" s="692">
        <v>100</v>
      </c>
      <c r="E199" s="364"/>
      <c r="F199" s="916">
        <f t="shared" si="9"/>
        <v>0</v>
      </c>
    </row>
    <row r="200" spans="1:6">
      <c r="A200" s="315"/>
      <c r="B200" s="316"/>
      <c r="C200" s="313"/>
      <c r="D200" s="363"/>
      <c r="E200" s="364"/>
      <c r="F200" s="824"/>
    </row>
    <row r="201" spans="1:6">
      <c r="A201" s="378"/>
      <c r="B201" s="379" t="s">
        <v>2089</v>
      </c>
      <c r="C201" s="380"/>
      <c r="D201" s="381"/>
      <c r="E201" s="382"/>
      <c r="F201" s="830">
        <f>SUM(F52:F199)</f>
        <v>0</v>
      </c>
    </row>
    <row r="202" spans="1:6">
      <c r="A202" s="388"/>
      <c r="B202" s="314"/>
      <c r="C202" s="313"/>
      <c r="D202" s="363"/>
      <c r="E202" s="364"/>
      <c r="F202" s="822"/>
    </row>
    <row r="203" spans="1:6">
      <c r="A203" s="383" t="s">
        <v>505</v>
      </c>
      <c r="B203" s="384" t="s">
        <v>493</v>
      </c>
      <c r="C203" s="385"/>
      <c r="D203" s="386"/>
      <c r="E203" s="387"/>
      <c r="F203" s="831"/>
    </row>
    <row r="204" spans="1:6">
      <c r="A204" s="309"/>
      <c r="B204" s="314"/>
      <c r="C204" s="313"/>
      <c r="D204" s="363"/>
      <c r="E204" s="364"/>
      <c r="F204" s="822"/>
    </row>
    <row r="205" spans="1:6" ht="25.5">
      <c r="A205" s="315" t="s">
        <v>2090</v>
      </c>
      <c r="B205" s="289" t="s">
        <v>2091</v>
      </c>
      <c r="C205" s="313"/>
      <c r="D205" s="363"/>
      <c r="E205" s="364"/>
      <c r="F205" s="822"/>
    </row>
    <row r="206" spans="1:6" ht="51">
      <c r="A206" s="309"/>
      <c r="B206" s="289" t="s">
        <v>2092</v>
      </c>
      <c r="C206" s="313"/>
      <c r="D206" s="363"/>
      <c r="E206" s="364"/>
      <c r="F206" s="822"/>
    </row>
    <row r="207" spans="1:6" ht="25.5">
      <c r="A207" s="309"/>
      <c r="B207" s="289" t="s">
        <v>2093</v>
      </c>
      <c r="C207" s="313"/>
      <c r="D207" s="363"/>
      <c r="E207" s="364"/>
      <c r="F207" s="822"/>
    </row>
    <row r="208" spans="1:6" ht="76.5">
      <c r="A208" s="309"/>
      <c r="B208" s="289" t="s">
        <v>2094</v>
      </c>
      <c r="C208" s="313"/>
      <c r="D208" s="363"/>
      <c r="E208" s="364"/>
      <c r="F208" s="822"/>
    </row>
    <row r="209" spans="1:6">
      <c r="A209" s="309"/>
      <c r="B209" s="289" t="s">
        <v>2095</v>
      </c>
      <c r="C209" s="313" t="s">
        <v>98</v>
      </c>
      <c r="D209" s="363">
        <v>39</v>
      </c>
      <c r="E209" s="364"/>
      <c r="F209" s="916">
        <f>ROUND(D209*E209,2)</f>
        <v>0</v>
      </c>
    </row>
    <row r="210" spans="1:6">
      <c r="A210" s="309"/>
      <c r="B210" s="289"/>
      <c r="C210" s="313"/>
      <c r="D210" s="363"/>
      <c r="E210" s="364"/>
      <c r="F210" s="822"/>
    </row>
    <row r="211" spans="1:6" ht="114.75">
      <c r="A211" s="315" t="s">
        <v>2096</v>
      </c>
      <c r="B211" s="289" t="s">
        <v>2097</v>
      </c>
      <c r="C211" s="313"/>
      <c r="D211" s="363"/>
      <c r="E211" s="364"/>
      <c r="F211" s="822"/>
    </row>
    <row r="212" spans="1:6">
      <c r="A212" s="309"/>
      <c r="B212" s="289"/>
      <c r="C212" s="313" t="s">
        <v>98</v>
      </c>
      <c r="D212" s="363">
        <v>59</v>
      </c>
      <c r="E212" s="364"/>
      <c r="F212" s="916">
        <f>ROUND(D212*E212,2)</f>
        <v>0</v>
      </c>
    </row>
    <row r="213" spans="1:6">
      <c r="A213" s="309"/>
      <c r="B213" s="289"/>
      <c r="C213" s="313"/>
      <c r="D213" s="363"/>
      <c r="E213" s="364"/>
      <c r="F213" s="822"/>
    </row>
    <row r="214" spans="1:6" ht="114.75">
      <c r="A214" s="315" t="s">
        <v>2098</v>
      </c>
      <c r="B214" s="289" t="s">
        <v>2099</v>
      </c>
      <c r="C214" s="704"/>
      <c r="D214" s="363"/>
      <c r="E214" s="364"/>
      <c r="F214" s="822"/>
    </row>
    <row r="215" spans="1:6">
      <c r="A215" s="309"/>
      <c r="B215" s="289"/>
      <c r="C215" s="313" t="s">
        <v>90</v>
      </c>
      <c r="D215" s="363">
        <v>366</v>
      </c>
      <c r="E215" s="364"/>
      <c r="F215" s="916">
        <f>ROUND(D215*E215,2)</f>
        <v>0</v>
      </c>
    </row>
    <row r="216" spans="1:6">
      <c r="A216" s="309"/>
      <c r="B216" s="289"/>
      <c r="C216" s="313"/>
      <c r="D216" s="363"/>
      <c r="E216" s="364"/>
      <c r="F216" s="822"/>
    </row>
    <row r="217" spans="1:6" ht="102">
      <c r="A217" s="315" t="s">
        <v>2100</v>
      </c>
      <c r="B217" s="289" t="s">
        <v>2101</v>
      </c>
      <c r="C217" s="704"/>
      <c r="D217" s="363"/>
      <c r="E217" s="364"/>
      <c r="F217" s="822"/>
    </row>
    <row r="218" spans="1:6">
      <c r="A218" s="309"/>
      <c r="B218" s="289"/>
      <c r="C218" s="313" t="s">
        <v>98</v>
      </c>
      <c r="D218" s="363">
        <v>4.8</v>
      </c>
      <c r="E218" s="364"/>
      <c r="F218" s="916">
        <f>ROUND(D218*E218,2)</f>
        <v>0</v>
      </c>
    </row>
    <row r="219" spans="1:6">
      <c r="A219" s="309"/>
      <c r="B219" s="289"/>
      <c r="C219" s="313"/>
      <c r="D219" s="363"/>
      <c r="E219" s="364"/>
      <c r="F219" s="822"/>
    </row>
    <row r="220" spans="1:6">
      <c r="A220" s="315" t="s">
        <v>2102</v>
      </c>
      <c r="B220" s="289" t="s">
        <v>2103</v>
      </c>
      <c r="C220" s="313"/>
      <c r="D220" s="363"/>
      <c r="E220" s="364"/>
      <c r="F220" s="822"/>
    </row>
    <row r="221" spans="1:6" ht="76.5">
      <c r="A221" s="309"/>
      <c r="B221" s="289" t="s">
        <v>2104</v>
      </c>
      <c r="C221" s="313"/>
      <c r="D221" s="363"/>
      <c r="E221" s="364"/>
      <c r="F221" s="822"/>
    </row>
    <row r="222" spans="1:6">
      <c r="A222" s="309"/>
      <c r="B222" s="289" t="s">
        <v>2105</v>
      </c>
      <c r="C222" s="313"/>
      <c r="D222" s="363"/>
      <c r="E222" s="364"/>
      <c r="F222" s="822"/>
    </row>
    <row r="223" spans="1:6">
      <c r="A223" s="309"/>
      <c r="B223" s="289" t="s">
        <v>2057</v>
      </c>
      <c r="C223" s="313" t="s">
        <v>98</v>
      </c>
      <c r="D223" s="363">
        <f>45+66</f>
        <v>111</v>
      </c>
      <c r="E223" s="364"/>
      <c r="F223" s="916">
        <f>ROUND(D223*E223,2)</f>
        <v>0</v>
      </c>
    </row>
    <row r="224" spans="1:6">
      <c r="A224" s="309"/>
      <c r="B224" s="289"/>
      <c r="C224" s="313"/>
      <c r="D224" s="363"/>
      <c r="E224" s="364"/>
      <c r="F224" s="824"/>
    </row>
    <row r="225" spans="1:6" ht="25.5">
      <c r="A225" s="315" t="s">
        <v>2106</v>
      </c>
      <c r="B225" s="289" t="s">
        <v>2107</v>
      </c>
      <c r="C225" s="313"/>
      <c r="D225" s="363"/>
      <c r="E225" s="364"/>
      <c r="F225" s="824"/>
    </row>
    <row r="226" spans="1:6" ht="38.25">
      <c r="A226" s="309"/>
      <c r="B226" s="289" t="s">
        <v>2108</v>
      </c>
      <c r="C226" s="313"/>
      <c r="D226" s="363"/>
      <c r="E226" s="364"/>
      <c r="F226" s="824"/>
    </row>
    <row r="227" spans="1:6" ht="25.5">
      <c r="A227" s="309"/>
      <c r="B227" s="289" t="s">
        <v>2093</v>
      </c>
      <c r="C227" s="313"/>
      <c r="D227" s="363"/>
      <c r="E227" s="364"/>
      <c r="F227" s="824"/>
    </row>
    <row r="228" spans="1:6">
      <c r="A228" s="309"/>
      <c r="B228" s="289" t="s">
        <v>2057</v>
      </c>
      <c r="C228" s="313" t="s">
        <v>98</v>
      </c>
      <c r="D228" s="363">
        <v>109</v>
      </c>
      <c r="E228" s="364"/>
      <c r="F228" s="916">
        <f>ROUND(D228*E228,2)</f>
        <v>0</v>
      </c>
    </row>
    <row r="229" spans="1:6">
      <c r="A229" s="309"/>
      <c r="B229" s="289"/>
      <c r="C229" s="313"/>
      <c r="D229" s="363"/>
      <c r="E229" s="364"/>
      <c r="F229" s="824"/>
    </row>
    <row r="230" spans="1:6">
      <c r="A230" s="383"/>
      <c r="B230" s="384" t="s">
        <v>2109</v>
      </c>
      <c r="C230" s="385"/>
      <c r="D230" s="386"/>
      <c r="E230" s="387"/>
      <c r="F230" s="831">
        <f>SUM(F203:F229)</f>
        <v>0</v>
      </c>
    </row>
    <row r="231" spans="1:6">
      <c r="A231" s="309"/>
      <c r="B231" s="314"/>
      <c r="C231" s="313"/>
      <c r="D231" s="363"/>
      <c r="E231" s="364"/>
      <c r="F231" s="822"/>
    </row>
    <row r="232" spans="1:6">
      <c r="A232" s="389" t="s">
        <v>510</v>
      </c>
      <c r="B232" s="390" t="s">
        <v>2110</v>
      </c>
      <c r="C232" s="391"/>
      <c r="D232" s="392"/>
      <c r="E232" s="393"/>
      <c r="F232" s="832"/>
    </row>
    <row r="233" spans="1:6">
      <c r="A233" s="309"/>
      <c r="B233" s="316"/>
      <c r="C233" s="313"/>
      <c r="D233" s="363"/>
      <c r="E233" s="371"/>
      <c r="F233" s="822"/>
    </row>
    <row r="234" spans="1:6">
      <c r="A234" s="309"/>
      <c r="B234" s="289"/>
      <c r="C234" s="313"/>
      <c r="D234" s="363"/>
      <c r="E234" s="364"/>
      <c r="F234" s="824"/>
    </row>
    <row r="235" spans="1:6" ht="114.75">
      <c r="A235" s="315" t="s">
        <v>2739</v>
      </c>
      <c r="B235" s="289" t="s">
        <v>2114</v>
      </c>
      <c r="C235" s="704"/>
      <c r="D235" s="682"/>
      <c r="E235" s="705"/>
      <c r="F235" s="822"/>
    </row>
    <row r="236" spans="1:6">
      <c r="A236" s="309"/>
      <c r="B236" s="289" t="s">
        <v>2111</v>
      </c>
      <c r="C236" s="313" t="s">
        <v>98</v>
      </c>
      <c r="D236" s="363">
        <v>12</v>
      </c>
      <c r="E236" s="364"/>
      <c r="F236" s="916">
        <f t="shared" ref="F236:F237" si="10">ROUND(D236*E236,2)</f>
        <v>0</v>
      </c>
    </row>
    <row r="237" spans="1:6">
      <c r="A237" s="309"/>
      <c r="B237" s="289" t="s">
        <v>2112</v>
      </c>
      <c r="C237" s="313" t="s">
        <v>90</v>
      </c>
      <c r="D237" s="363">
        <v>8</v>
      </c>
      <c r="E237" s="364"/>
      <c r="F237" s="916">
        <f t="shared" si="10"/>
        <v>0</v>
      </c>
    </row>
    <row r="238" spans="1:6">
      <c r="A238" s="309"/>
      <c r="B238" s="289"/>
      <c r="C238" s="313"/>
      <c r="D238" s="363"/>
      <c r="E238" s="364"/>
      <c r="F238" s="824"/>
    </row>
    <row r="239" spans="1:6" ht="114.75">
      <c r="A239" s="315" t="s">
        <v>2113</v>
      </c>
      <c r="B239" s="289" t="s">
        <v>2116</v>
      </c>
      <c r="C239" s="704"/>
      <c r="D239" s="682"/>
      <c r="E239" s="705"/>
      <c r="F239" s="822"/>
    </row>
    <row r="240" spans="1:6">
      <c r="A240" s="309"/>
      <c r="B240" s="289" t="s">
        <v>2111</v>
      </c>
      <c r="C240" s="313" t="s">
        <v>98</v>
      </c>
      <c r="D240" s="363">
        <v>33</v>
      </c>
      <c r="E240" s="364"/>
      <c r="F240" s="916">
        <f t="shared" ref="F240:F241" si="11">ROUND(D240*E240,2)</f>
        <v>0</v>
      </c>
    </row>
    <row r="241" spans="1:6">
      <c r="A241" s="309"/>
      <c r="B241" s="289" t="s">
        <v>2112</v>
      </c>
      <c r="C241" s="313" t="s">
        <v>90</v>
      </c>
      <c r="D241" s="363">
        <v>43</v>
      </c>
      <c r="E241" s="364"/>
      <c r="F241" s="916">
        <f t="shared" si="11"/>
        <v>0</v>
      </c>
    </row>
    <row r="242" spans="1:6">
      <c r="A242" s="309"/>
      <c r="B242" s="289"/>
      <c r="C242" s="313"/>
      <c r="D242" s="363"/>
      <c r="E242" s="371"/>
      <c r="F242" s="822"/>
    </row>
    <row r="243" spans="1:6" ht="102">
      <c r="A243" s="315" t="s">
        <v>2115</v>
      </c>
      <c r="B243" s="289" t="s">
        <v>2118</v>
      </c>
      <c r="C243" s="704"/>
      <c r="D243" s="363"/>
      <c r="E243" s="371"/>
      <c r="F243" s="822"/>
    </row>
    <row r="244" spans="1:6" ht="242.25">
      <c r="A244" s="315"/>
      <c r="B244" s="289" t="s">
        <v>2670</v>
      </c>
      <c r="C244" s="704"/>
      <c r="D244" s="363"/>
      <c r="E244" s="371"/>
      <c r="F244" s="822"/>
    </row>
    <row r="245" spans="1:6" ht="25.5">
      <c r="A245" s="315"/>
      <c r="B245" s="289" t="s">
        <v>2119</v>
      </c>
      <c r="C245" s="704"/>
      <c r="D245" s="363"/>
      <c r="E245" s="371"/>
      <c r="F245" s="822"/>
    </row>
    <row r="246" spans="1:6">
      <c r="A246" s="315"/>
      <c r="B246" s="289" t="s">
        <v>2120</v>
      </c>
      <c r="C246" s="704" t="s">
        <v>98</v>
      </c>
      <c r="D246" s="363">
        <v>5</v>
      </c>
      <c r="E246" s="364"/>
      <c r="F246" s="916">
        <f t="shared" ref="F246:F247" si="12">ROUND(D246*E246,2)</f>
        <v>0</v>
      </c>
    </row>
    <row r="247" spans="1:6">
      <c r="A247" s="315"/>
      <c r="B247" s="289" t="s">
        <v>2121</v>
      </c>
      <c r="C247" s="704" t="s">
        <v>90</v>
      </c>
      <c r="D247" s="363">
        <v>30</v>
      </c>
      <c r="E247" s="364"/>
      <c r="F247" s="916">
        <f t="shared" si="12"/>
        <v>0</v>
      </c>
    </row>
    <row r="248" spans="1:6">
      <c r="A248" s="309"/>
      <c r="B248" s="289"/>
      <c r="C248" s="313"/>
      <c r="D248" s="363"/>
      <c r="E248" s="371"/>
      <c r="F248" s="822"/>
    </row>
    <row r="249" spans="1:6" ht="102">
      <c r="A249" s="315" t="s">
        <v>2117</v>
      </c>
      <c r="B249" s="289" t="s">
        <v>2122</v>
      </c>
      <c r="C249" s="704"/>
      <c r="D249" s="682"/>
      <c r="E249" s="371"/>
      <c r="F249" s="822"/>
    </row>
    <row r="250" spans="1:6" ht="25.5">
      <c r="A250" s="309"/>
      <c r="B250" s="289" t="s">
        <v>2123</v>
      </c>
      <c r="C250" s="704"/>
      <c r="D250" s="682"/>
      <c r="E250" s="371"/>
      <c r="F250" s="822"/>
    </row>
    <row r="251" spans="1:6">
      <c r="A251" s="309"/>
      <c r="B251" s="289" t="s">
        <v>2124</v>
      </c>
      <c r="C251" s="313" t="s">
        <v>98</v>
      </c>
      <c r="D251" s="682">
        <v>2</v>
      </c>
      <c r="E251" s="364"/>
      <c r="F251" s="916">
        <f t="shared" ref="F251:F252" si="13">ROUND(D251*E251,2)</f>
        <v>0</v>
      </c>
    </row>
    <row r="252" spans="1:6">
      <c r="A252" s="309"/>
      <c r="B252" s="289" t="s">
        <v>2125</v>
      </c>
      <c r="C252" s="313" t="s">
        <v>90</v>
      </c>
      <c r="D252" s="682">
        <v>18</v>
      </c>
      <c r="E252" s="364"/>
      <c r="F252" s="916">
        <f t="shared" si="13"/>
        <v>0</v>
      </c>
    </row>
    <row r="253" spans="1:6">
      <c r="A253" s="309"/>
      <c r="B253" s="289"/>
      <c r="C253" s="313"/>
      <c r="D253" s="682"/>
      <c r="E253" s="371"/>
      <c r="F253" s="822"/>
    </row>
    <row r="254" spans="1:6" ht="114.75">
      <c r="A254" s="315" t="s">
        <v>2740</v>
      </c>
      <c r="B254" s="289" t="s">
        <v>2127</v>
      </c>
      <c r="C254" s="313" t="s">
        <v>98</v>
      </c>
      <c r="D254" s="363">
        <v>2</v>
      </c>
      <c r="E254" s="364"/>
      <c r="F254" s="916">
        <f>ROUND(D254*E254,2)</f>
        <v>0</v>
      </c>
    </row>
    <row r="255" spans="1:6">
      <c r="A255" s="315"/>
      <c r="B255" s="289"/>
      <c r="C255" s="313"/>
      <c r="D255" s="363"/>
      <c r="E255" s="364"/>
      <c r="F255" s="824"/>
    </row>
    <row r="256" spans="1:6" ht="25.5">
      <c r="A256" s="315" t="s">
        <v>2741</v>
      </c>
      <c r="B256" s="289" t="s">
        <v>2738</v>
      </c>
      <c r="C256" s="313"/>
      <c r="D256" s="363"/>
      <c r="E256" s="364"/>
      <c r="F256" s="824"/>
    </row>
    <row r="257" spans="1:6" ht="102">
      <c r="A257" s="315"/>
      <c r="B257" s="289" t="s">
        <v>2126</v>
      </c>
      <c r="C257" s="313"/>
      <c r="D257" s="363"/>
      <c r="E257" s="364"/>
      <c r="F257" s="824"/>
    </row>
    <row r="258" spans="1:6">
      <c r="A258" s="315"/>
      <c r="B258" s="289" t="s">
        <v>2124</v>
      </c>
      <c r="C258" s="313" t="s">
        <v>98</v>
      </c>
      <c r="D258" s="363">
        <v>9</v>
      </c>
      <c r="E258" s="364"/>
      <c r="F258" s="916">
        <f t="shared" ref="F258:F259" si="14">ROUND(D258*E258,2)</f>
        <v>0</v>
      </c>
    </row>
    <row r="259" spans="1:6">
      <c r="A259" s="315"/>
      <c r="B259" s="289" t="s">
        <v>2112</v>
      </c>
      <c r="C259" s="313" t="s">
        <v>90</v>
      </c>
      <c r="D259" s="363">
        <v>85</v>
      </c>
      <c r="E259" s="364"/>
      <c r="F259" s="916">
        <f t="shared" si="14"/>
        <v>0</v>
      </c>
    </row>
    <row r="260" spans="1:6">
      <c r="A260" s="315"/>
      <c r="B260" s="289"/>
      <c r="C260" s="313"/>
      <c r="D260" s="363"/>
      <c r="E260" s="364"/>
      <c r="F260" s="824"/>
    </row>
    <row r="261" spans="1:6" ht="25.5">
      <c r="A261" s="389"/>
      <c r="B261" s="390" t="s">
        <v>2128</v>
      </c>
      <c r="C261" s="490"/>
      <c r="D261" s="392"/>
      <c r="E261" s="393"/>
      <c r="F261" s="832">
        <f>SUM(F232:F260)</f>
        <v>0</v>
      </c>
    </row>
    <row r="262" spans="1:6">
      <c r="A262" s="309"/>
      <c r="B262" s="314"/>
      <c r="C262" s="313"/>
      <c r="D262" s="363"/>
      <c r="E262" s="364"/>
      <c r="F262" s="822"/>
    </row>
    <row r="263" spans="1:6">
      <c r="A263" s="395" t="s">
        <v>514</v>
      </c>
      <c r="B263" s="394" t="s">
        <v>2129</v>
      </c>
      <c r="C263" s="396"/>
      <c r="D263" s="397"/>
      <c r="E263" s="398"/>
      <c r="F263" s="833"/>
    </row>
    <row r="264" spans="1:6">
      <c r="A264" s="309"/>
      <c r="B264" s="314"/>
      <c r="C264" s="313"/>
      <c r="D264" s="363"/>
      <c r="E264" s="364"/>
      <c r="F264" s="822"/>
    </row>
    <row r="265" spans="1:6" ht="38.25">
      <c r="A265" s="315" t="s">
        <v>2130</v>
      </c>
      <c r="B265" s="326" t="s">
        <v>2131</v>
      </c>
      <c r="C265" s="325"/>
      <c r="D265" s="363"/>
      <c r="E265" s="364"/>
      <c r="F265" s="822"/>
    </row>
    <row r="266" spans="1:6" ht="25.5">
      <c r="A266" s="309"/>
      <c r="B266" s="326" t="s">
        <v>2132</v>
      </c>
      <c r="C266" s="313"/>
      <c r="D266" s="363"/>
      <c r="E266" s="364"/>
      <c r="F266" s="822"/>
    </row>
    <row r="267" spans="1:6" ht="38.25">
      <c r="A267" s="309"/>
      <c r="B267" s="326" t="s">
        <v>2133</v>
      </c>
      <c r="C267" s="313"/>
      <c r="D267" s="363"/>
      <c r="E267" s="364"/>
      <c r="F267" s="822"/>
    </row>
    <row r="268" spans="1:6">
      <c r="A268" s="309"/>
      <c r="B268" s="693" t="s">
        <v>2134</v>
      </c>
      <c r="C268" s="313"/>
      <c r="D268" s="363"/>
      <c r="E268" s="364"/>
      <c r="F268" s="822"/>
    </row>
    <row r="269" spans="1:6">
      <c r="A269" s="309"/>
      <c r="B269" s="693" t="s">
        <v>2135</v>
      </c>
      <c r="C269" s="313" t="s">
        <v>197</v>
      </c>
      <c r="D269" s="363">
        <v>3200</v>
      </c>
      <c r="E269" s="364"/>
      <c r="F269" s="916">
        <f t="shared" ref="F269:F270" si="15">ROUND(D269*E269,2)</f>
        <v>0</v>
      </c>
    </row>
    <row r="270" spans="1:6">
      <c r="A270" s="309"/>
      <c r="B270" s="693" t="s">
        <v>2136</v>
      </c>
      <c r="C270" s="313" t="s">
        <v>197</v>
      </c>
      <c r="D270" s="363">
        <v>3400</v>
      </c>
      <c r="E270" s="364"/>
      <c r="F270" s="916">
        <f t="shared" si="15"/>
        <v>0</v>
      </c>
    </row>
    <row r="271" spans="1:6">
      <c r="A271" s="309"/>
      <c r="B271" s="314"/>
      <c r="C271" s="313"/>
      <c r="D271" s="363"/>
      <c r="E271" s="364"/>
      <c r="F271" s="822"/>
    </row>
    <row r="272" spans="1:6">
      <c r="A272" s="491"/>
      <c r="B272" s="394" t="s">
        <v>2137</v>
      </c>
      <c r="C272" s="492"/>
      <c r="D272" s="397"/>
      <c r="E272" s="398"/>
      <c r="F272" s="833">
        <f>SUM(F266:F271)</f>
        <v>0</v>
      </c>
    </row>
    <row r="273" spans="1:6">
      <c r="A273" s="309"/>
      <c r="B273" s="311"/>
      <c r="C273" s="313"/>
      <c r="D273" s="363"/>
      <c r="E273" s="364"/>
      <c r="F273" s="822"/>
    </row>
    <row r="274" spans="1:6">
      <c r="A274" s="399" t="s">
        <v>520</v>
      </c>
      <c r="B274" s="400" t="s">
        <v>2138</v>
      </c>
      <c r="C274" s="401"/>
      <c r="D274" s="402"/>
      <c r="E274" s="403"/>
      <c r="F274" s="834"/>
    </row>
    <row r="275" spans="1:6">
      <c r="A275" s="309"/>
      <c r="B275" s="316"/>
      <c r="C275" s="313"/>
      <c r="D275" s="363"/>
      <c r="E275" s="371"/>
      <c r="F275" s="822"/>
    </row>
    <row r="276" spans="1:6">
      <c r="A276" s="309"/>
      <c r="B276" s="289" t="s">
        <v>2139</v>
      </c>
      <c r="C276" s="325"/>
      <c r="D276" s="363"/>
      <c r="E276" s="364"/>
      <c r="F276" s="822"/>
    </row>
    <row r="277" spans="1:6" ht="102">
      <c r="A277" s="309"/>
      <c r="B277" s="289" t="s">
        <v>2140</v>
      </c>
      <c r="C277" s="325"/>
      <c r="D277" s="363"/>
      <c r="E277" s="364"/>
      <c r="F277" s="822"/>
    </row>
    <row r="278" spans="1:6" ht="102">
      <c r="A278" s="309"/>
      <c r="B278" s="289" t="s">
        <v>2141</v>
      </c>
      <c r="C278" s="325"/>
      <c r="D278" s="363"/>
      <c r="E278" s="364"/>
      <c r="F278" s="822"/>
    </row>
    <row r="279" spans="1:6" ht="38.25">
      <c r="A279" s="309"/>
      <c r="B279" s="289" t="s">
        <v>2142</v>
      </c>
      <c r="C279" s="325"/>
      <c r="D279" s="363"/>
      <c r="E279" s="364"/>
      <c r="F279" s="822"/>
    </row>
    <row r="280" spans="1:6">
      <c r="A280" s="309"/>
      <c r="B280" s="289"/>
      <c r="C280" s="325"/>
      <c r="D280" s="363"/>
      <c r="E280" s="364"/>
      <c r="F280" s="822"/>
    </row>
    <row r="281" spans="1:6" ht="25.5">
      <c r="A281" s="315" t="s">
        <v>2143</v>
      </c>
      <c r="B281" s="289" t="s">
        <v>2144</v>
      </c>
      <c r="C281" s="313"/>
      <c r="D281" s="363"/>
      <c r="E281" s="364"/>
      <c r="F281" s="824"/>
    </row>
    <row r="282" spans="1:6" ht="51">
      <c r="A282" s="315"/>
      <c r="B282" s="289" t="s">
        <v>2145</v>
      </c>
      <c r="C282" s="313"/>
      <c r="D282" s="363"/>
      <c r="E282" s="364"/>
      <c r="F282" s="824"/>
    </row>
    <row r="283" spans="1:6" ht="25.5">
      <c r="A283" s="315"/>
      <c r="B283" s="289" t="s">
        <v>2146</v>
      </c>
      <c r="C283" s="313"/>
      <c r="D283" s="363"/>
      <c r="E283" s="364"/>
      <c r="F283" s="824"/>
    </row>
    <row r="284" spans="1:6" ht="51">
      <c r="A284" s="315"/>
      <c r="B284" s="289" t="s">
        <v>2147</v>
      </c>
      <c r="C284" s="313"/>
      <c r="D284" s="363"/>
      <c r="E284" s="364"/>
      <c r="F284" s="824"/>
    </row>
    <row r="285" spans="1:6">
      <c r="A285" s="315"/>
      <c r="B285" s="289" t="s">
        <v>2148</v>
      </c>
      <c r="C285" s="313" t="s">
        <v>291</v>
      </c>
      <c r="D285" s="363">
        <v>43</v>
      </c>
      <c r="E285" s="364"/>
      <c r="F285" s="916">
        <f t="shared" ref="F285:F286" si="16">ROUND(D285*E285,2)</f>
        <v>0</v>
      </c>
    </row>
    <row r="286" spans="1:6">
      <c r="A286" s="315"/>
      <c r="B286" s="289" t="s">
        <v>2149</v>
      </c>
      <c r="C286" s="313" t="s">
        <v>36</v>
      </c>
      <c r="D286" s="363">
        <v>15</v>
      </c>
      <c r="E286" s="364"/>
      <c r="F286" s="916">
        <f t="shared" si="16"/>
        <v>0</v>
      </c>
    </row>
    <row r="287" spans="1:6">
      <c r="A287" s="315"/>
      <c r="B287" s="289"/>
      <c r="C287" s="313"/>
      <c r="D287" s="363"/>
      <c r="E287" s="364"/>
      <c r="F287" s="824"/>
    </row>
    <row r="288" spans="1:6" ht="51">
      <c r="A288" s="315" t="s">
        <v>2150</v>
      </c>
      <c r="B288" s="289" t="s">
        <v>2151</v>
      </c>
      <c r="C288" s="313"/>
      <c r="D288" s="363"/>
      <c r="E288" s="364"/>
      <c r="F288" s="824"/>
    </row>
    <row r="289" spans="1:6" ht="63.75">
      <c r="A289" s="315"/>
      <c r="B289" s="289" t="s">
        <v>2152</v>
      </c>
      <c r="C289" s="313"/>
      <c r="D289" s="363"/>
      <c r="E289" s="364"/>
      <c r="F289" s="824"/>
    </row>
    <row r="290" spans="1:6" ht="25.5">
      <c r="A290" s="315"/>
      <c r="B290" s="289" t="s">
        <v>2153</v>
      </c>
      <c r="C290" s="313" t="s">
        <v>291</v>
      </c>
      <c r="D290" s="363">
        <v>24</v>
      </c>
      <c r="E290" s="364"/>
      <c r="F290" s="916">
        <f>ROUND(D290*E290,2)</f>
        <v>0</v>
      </c>
    </row>
    <row r="291" spans="1:6">
      <c r="A291" s="315"/>
      <c r="B291" s="289"/>
      <c r="C291" s="313"/>
      <c r="D291" s="363"/>
      <c r="E291" s="364"/>
      <c r="F291" s="824"/>
    </row>
    <row r="292" spans="1:6" ht="38.25">
      <c r="A292" s="315" t="s">
        <v>2154</v>
      </c>
      <c r="B292" s="289" t="s">
        <v>2155</v>
      </c>
      <c r="C292" s="313"/>
      <c r="D292" s="363"/>
      <c r="E292" s="364"/>
      <c r="F292" s="824"/>
    </row>
    <row r="293" spans="1:6" ht="51">
      <c r="A293" s="315"/>
      <c r="B293" s="289" t="s">
        <v>2156</v>
      </c>
      <c r="C293" s="313"/>
      <c r="D293" s="363"/>
      <c r="E293" s="364"/>
      <c r="F293" s="824"/>
    </row>
    <row r="294" spans="1:6">
      <c r="A294" s="315"/>
      <c r="B294" s="289" t="s">
        <v>2157</v>
      </c>
      <c r="C294" s="313"/>
      <c r="D294" s="363"/>
      <c r="E294" s="364"/>
      <c r="F294" s="824"/>
    </row>
    <row r="295" spans="1:6" ht="25.5">
      <c r="A295" s="315"/>
      <c r="B295" s="289" t="s">
        <v>2153</v>
      </c>
      <c r="C295" s="313" t="s">
        <v>291</v>
      </c>
      <c r="D295" s="363">
        <v>43</v>
      </c>
      <c r="E295" s="364"/>
      <c r="F295" s="916">
        <f>ROUND(D295*E295,2)</f>
        <v>0</v>
      </c>
    </row>
    <row r="296" spans="1:6">
      <c r="A296" s="315"/>
      <c r="B296" s="289"/>
      <c r="C296" s="313"/>
      <c r="D296" s="363"/>
      <c r="E296" s="364"/>
      <c r="F296" s="824"/>
    </row>
    <row r="297" spans="1:6" ht="51">
      <c r="A297" s="315" t="s">
        <v>2158</v>
      </c>
      <c r="B297" s="289" t="s">
        <v>2159</v>
      </c>
      <c r="C297" s="313"/>
      <c r="D297" s="363"/>
      <c r="E297" s="364"/>
      <c r="F297" s="824"/>
    </row>
    <row r="298" spans="1:6" ht="51">
      <c r="A298" s="315"/>
      <c r="B298" s="289" t="s">
        <v>2156</v>
      </c>
      <c r="C298" s="313"/>
      <c r="D298" s="363"/>
      <c r="E298" s="364"/>
      <c r="F298" s="824"/>
    </row>
    <row r="299" spans="1:6">
      <c r="A299" s="315"/>
      <c r="B299" s="289" t="s">
        <v>2157</v>
      </c>
      <c r="C299" s="313"/>
      <c r="D299" s="363"/>
      <c r="E299" s="364"/>
      <c r="F299" s="824"/>
    </row>
    <row r="300" spans="1:6" ht="25.5">
      <c r="A300" s="315"/>
      <c r="B300" s="289" t="s">
        <v>2160</v>
      </c>
      <c r="C300" s="313" t="s">
        <v>36</v>
      </c>
      <c r="D300" s="363">
        <v>3</v>
      </c>
      <c r="E300" s="364"/>
      <c r="F300" s="916">
        <f>ROUND(D300*E300,2)</f>
        <v>0</v>
      </c>
    </row>
    <row r="301" spans="1:6">
      <c r="A301" s="315"/>
      <c r="B301" s="289"/>
      <c r="C301" s="313"/>
      <c r="D301" s="363"/>
      <c r="E301" s="364"/>
      <c r="F301" s="824"/>
    </row>
    <row r="302" spans="1:6" ht="25.5">
      <c r="A302" s="327" t="s">
        <v>2161</v>
      </c>
      <c r="B302" s="289" t="s">
        <v>2162</v>
      </c>
      <c r="C302" s="313"/>
      <c r="D302" s="372"/>
      <c r="E302" s="373"/>
      <c r="F302" s="835"/>
    </row>
    <row r="303" spans="1:6" ht="51">
      <c r="A303" s="329"/>
      <c r="B303" s="289" t="s">
        <v>2163</v>
      </c>
      <c r="C303" s="313"/>
      <c r="D303" s="372"/>
      <c r="E303" s="373"/>
      <c r="F303" s="835"/>
    </row>
    <row r="304" spans="1:6">
      <c r="A304" s="329"/>
      <c r="B304" s="289" t="s">
        <v>2164</v>
      </c>
      <c r="C304" s="313"/>
      <c r="D304" s="372"/>
      <c r="E304" s="373"/>
      <c r="F304" s="835"/>
    </row>
    <row r="305" spans="1:6" ht="25.5">
      <c r="A305" s="329"/>
      <c r="B305" s="289" t="s">
        <v>2165</v>
      </c>
      <c r="C305" s="313"/>
      <c r="D305" s="372"/>
      <c r="E305" s="373"/>
      <c r="F305" s="835"/>
    </row>
    <row r="306" spans="1:6" ht="25.5">
      <c r="A306" s="327"/>
      <c r="B306" s="289" t="s">
        <v>2166</v>
      </c>
      <c r="C306" s="313"/>
      <c r="D306" s="372"/>
      <c r="E306" s="373"/>
      <c r="F306" s="835"/>
    </row>
    <row r="307" spans="1:6">
      <c r="A307" s="329"/>
      <c r="B307" s="289" t="s">
        <v>2167</v>
      </c>
      <c r="C307" s="313"/>
      <c r="D307" s="372"/>
      <c r="E307" s="373"/>
      <c r="F307" s="835"/>
    </row>
    <row r="308" spans="1:6" ht="102">
      <c r="A308" s="329"/>
      <c r="B308" s="289" t="s">
        <v>2168</v>
      </c>
      <c r="C308" s="313"/>
      <c r="D308" s="372"/>
      <c r="E308" s="373"/>
      <c r="F308" s="835"/>
    </row>
    <row r="309" spans="1:6">
      <c r="A309" s="329"/>
      <c r="B309" s="289" t="s">
        <v>2169</v>
      </c>
      <c r="C309" s="328"/>
      <c r="D309" s="372"/>
      <c r="E309" s="373"/>
      <c r="F309" s="835"/>
    </row>
    <row r="310" spans="1:6">
      <c r="A310" s="329"/>
      <c r="B310" s="317" t="s">
        <v>2170</v>
      </c>
      <c r="C310" s="328" t="s">
        <v>90</v>
      </c>
      <c r="D310" s="372">
        <v>376</v>
      </c>
      <c r="E310" s="364"/>
      <c r="F310" s="916">
        <f>ROUND(D310*E310,2)</f>
        <v>0</v>
      </c>
    </row>
    <row r="311" spans="1:6">
      <c r="A311" s="329"/>
      <c r="B311" s="317"/>
      <c r="C311" s="328"/>
      <c r="D311" s="372"/>
      <c r="E311" s="373"/>
      <c r="F311" s="835"/>
    </row>
    <row r="312" spans="1:6" ht="38.25">
      <c r="A312" s="327" t="s">
        <v>2171</v>
      </c>
      <c r="B312" s="289" t="s">
        <v>2172</v>
      </c>
      <c r="C312" s="313"/>
      <c r="D312" s="372"/>
      <c r="E312" s="373"/>
      <c r="F312" s="835"/>
    </row>
    <row r="313" spans="1:6" ht="51">
      <c r="A313" s="329"/>
      <c r="B313" s="289" t="s">
        <v>2163</v>
      </c>
      <c r="C313" s="313"/>
      <c r="D313" s="372"/>
      <c r="E313" s="373"/>
      <c r="F313" s="835"/>
    </row>
    <row r="314" spans="1:6" ht="102">
      <c r="A314" s="329"/>
      <c r="B314" s="289" t="s">
        <v>2168</v>
      </c>
      <c r="C314" s="313"/>
      <c r="D314" s="372"/>
      <c r="E314" s="373"/>
      <c r="F314" s="835"/>
    </row>
    <row r="315" spans="1:6">
      <c r="A315" s="329"/>
      <c r="B315" s="289" t="s">
        <v>2169</v>
      </c>
      <c r="C315" s="328"/>
      <c r="D315" s="372"/>
      <c r="E315" s="373"/>
      <c r="F315" s="835"/>
    </row>
    <row r="316" spans="1:6">
      <c r="A316" s="329"/>
      <c r="B316" s="317" t="s">
        <v>2173</v>
      </c>
      <c r="C316" s="328" t="s">
        <v>90</v>
      </c>
      <c r="D316" s="372">
        <f>160+125+88+22+22</f>
        <v>417</v>
      </c>
      <c r="E316" s="364"/>
      <c r="F316" s="916">
        <f>ROUND(D316*E316,2)</f>
        <v>0</v>
      </c>
    </row>
    <row r="317" spans="1:6">
      <c r="A317" s="330"/>
      <c r="B317" s="289"/>
      <c r="C317" s="706"/>
      <c r="D317" s="372"/>
      <c r="E317" s="707"/>
      <c r="F317" s="835"/>
    </row>
    <row r="318" spans="1:6" ht="38.25">
      <c r="A318" s="327" t="s">
        <v>2174</v>
      </c>
      <c r="B318" s="289" t="s">
        <v>2175</v>
      </c>
      <c r="C318" s="313"/>
      <c r="D318" s="372"/>
      <c r="E318" s="707"/>
      <c r="F318" s="835"/>
    </row>
    <row r="319" spans="1:6" ht="51">
      <c r="A319" s="330"/>
      <c r="B319" s="289" t="s">
        <v>2163</v>
      </c>
      <c r="C319" s="313"/>
      <c r="D319" s="372"/>
      <c r="E319" s="707"/>
      <c r="F319" s="835"/>
    </row>
    <row r="320" spans="1:6" ht="102">
      <c r="A320" s="330"/>
      <c r="B320" s="289" t="s">
        <v>2168</v>
      </c>
      <c r="C320" s="313"/>
      <c r="D320" s="372"/>
      <c r="E320" s="707"/>
      <c r="F320" s="835"/>
    </row>
    <row r="321" spans="1:6">
      <c r="A321" s="330"/>
      <c r="B321" s="289" t="s">
        <v>2169</v>
      </c>
      <c r="C321" s="328"/>
      <c r="D321" s="372"/>
      <c r="E321" s="707"/>
      <c r="F321" s="835"/>
    </row>
    <row r="322" spans="1:6">
      <c r="A322" s="330"/>
      <c r="B322" s="317" t="s">
        <v>2176</v>
      </c>
      <c r="C322" s="328" t="s">
        <v>90</v>
      </c>
      <c r="D322" s="372">
        <v>72</v>
      </c>
      <c r="E322" s="364"/>
      <c r="F322" s="916">
        <f>ROUND(D322*E322,2)</f>
        <v>0</v>
      </c>
    </row>
    <row r="323" spans="1:6">
      <c r="A323" s="330"/>
      <c r="B323" s="317"/>
      <c r="C323" s="328"/>
      <c r="D323" s="372"/>
      <c r="E323" s="707"/>
      <c r="F323" s="835"/>
    </row>
    <row r="324" spans="1:6" ht="102">
      <c r="A324" s="327" t="s">
        <v>2177</v>
      </c>
      <c r="B324" s="289" t="s">
        <v>2178</v>
      </c>
      <c r="C324" s="708"/>
      <c r="D324" s="372"/>
      <c r="E324" s="707"/>
      <c r="F324" s="835"/>
    </row>
    <row r="325" spans="1:6">
      <c r="A325" s="330"/>
      <c r="B325" s="289"/>
      <c r="C325" s="708" t="s">
        <v>36</v>
      </c>
      <c r="D325" s="372">
        <v>2</v>
      </c>
      <c r="E325" s="364"/>
      <c r="F325" s="916">
        <f>ROUND(D325*E325,2)</f>
        <v>0</v>
      </c>
    </row>
    <row r="326" spans="1:6">
      <c r="A326" s="330"/>
      <c r="B326" s="289"/>
      <c r="C326" s="706"/>
      <c r="D326" s="372"/>
      <c r="E326" s="707"/>
      <c r="F326" s="835"/>
    </row>
    <row r="327" spans="1:6">
      <c r="A327" s="327" t="s">
        <v>2179</v>
      </c>
      <c r="B327" s="289" t="s">
        <v>2180</v>
      </c>
      <c r="C327" s="313"/>
      <c r="D327" s="372"/>
      <c r="E327" s="373"/>
      <c r="F327" s="835"/>
    </row>
    <row r="328" spans="1:6" ht="89.25">
      <c r="A328" s="327"/>
      <c r="B328" s="289" t="s">
        <v>2181</v>
      </c>
      <c r="C328" s="313"/>
      <c r="D328" s="372"/>
      <c r="E328" s="373"/>
      <c r="F328" s="835"/>
    </row>
    <row r="329" spans="1:6" ht="25.5">
      <c r="A329" s="327"/>
      <c r="B329" s="289" t="s">
        <v>2182</v>
      </c>
      <c r="C329" s="313"/>
      <c r="D329" s="372"/>
      <c r="E329" s="373"/>
      <c r="F329" s="835"/>
    </row>
    <row r="330" spans="1:6">
      <c r="A330" s="327"/>
      <c r="B330" s="289" t="s">
        <v>2183</v>
      </c>
      <c r="C330" s="709"/>
      <c r="D330" s="710"/>
      <c r="E330" s="711"/>
      <c r="F330" s="836"/>
    </row>
    <row r="331" spans="1:6">
      <c r="A331" s="327"/>
      <c r="B331" s="317" t="s">
        <v>2184</v>
      </c>
      <c r="C331" s="313" t="s">
        <v>90</v>
      </c>
      <c r="D331" s="372">
        <v>80</v>
      </c>
      <c r="E331" s="364"/>
      <c r="F331" s="916">
        <f>ROUND(D331*E331,2)</f>
        <v>0</v>
      </c>
    </row>
    <row r="332" spans="1:6">
      <c r="A332" s="315"/>
      <c r="B332" s="289"/>
      <c r="C332" s="313"/>
      <c r="D332" s="363"/>
      <c r="E332" s="364"/>
      <c r="F332" s="824"/>
    </row>
    <row r="333" spans="1:6" ht="76.5">
      <c r="A333" s="331" t="s">
        <v>2185</v>
      </c>
      <c r="B333" s="289" t="s">
        <v>2186</v>
      </c>
      <c r="C333" s="313"/>
      <c r="D333" s="363"/>
      <c r="E333" s="364"/>
      <c r="F333" s="824"/>
    </row>
    <row r="334" spans="1:6" ht="255">
      <c r="A334" s="327"/>
      <c r="B334" s="260" t="s">
        <v>3070</v>
      </c>
      <c r="C334" s="313"/>
      <c r="D334" s="363"/>
      <c r="E334" s="364"/>
      <c r="F334" s="824"/>
    </row>
    <row r="335" spans="1:6" ht="140.25">
      <c r="A335" s="327"/>
      <c r="B335" s="289" t="s">
        <v>2187</v>
      </c>
      <c r="C335" s="313"/>
      <c r="D335" s="363"/>
      <c r="E335" s="364"/>
      <c r="F335" s="824"/>
    </row>
    <row r="336" spans="1:6" ht="25.5">
      <c r="A336" s="327"/>
      <c r="B336" s="289" t="s">
        <v>2182</v>
      </c>
      <c r="C336" s="313"/>
      <c r="D336" s="363"/>
      <c r="E336" s="364"/>
      <c r="F336" s="824"/>
    </row>
    <row r="337" spans="1:6">
      <c r="A337" s="327"/>
      <c r="B337" s="289" t="s">
        <v>2183</v>
      </c>
      <c r="C337" s="313"/>
      <c r="D337" s="363"/>
      <c r="E337" s="364"/>
      <c r="F337" s="824"/>
    </row>
    <row r="338" spans="1:6">
      <c r="A338" s="327"/>
      <c r="B338" s="289" t="s">
        <v>2188</v>
      </c>
      <c r="C338" s="313" t="s">
        <v>90</v>
      </c>
      <c r="D338" s="363">
        <v>5660</v>
      </c>
      <c r="E338" s="364"/>
      <c r="F338" s="916">
        <f t="shared" ref="F338:F339" si="17">ROUND(D338*E338,2)</f>
        <v>0</v>
      </c>
    </row>
    <row r="339" spans="1:6">
      <c r="A339" s="327"/>
      <c r="B339" s="289" t="s">
        <v>2189</v>
      </c>
      <c r="C339" s="313" t="s">
        <v>90</v>
      </c>
      <c r="D339" s="363">
        <v>1830</v>
      </c>
      <c r="E339" s="364"/>
      <c r="F339" s="916">
        <f t="shared" si="17"/>
        <v>0</v>
      </c>
    </row>
    <row r="340" spans="1:6">
      <c r="A340" s="315"/>
      <c r="B340" s="289"/>
      <c r="C340" s="313"/>
      <c r="D340" s="363"/>
      <c r="E340" s="364"/>
      <c r="F340" s="824"/>
    </row>
    <row r="341" spans="1:6" ht="63.75">
      <c r="A341" s="331" t="s">
        <v>2190</v>
      </c>
      <c r="B341" s="289" t="s">
        <v>3045</v>
      </c>
      <c r="C341" s="313"/>
      <c r="D341" s="363"/>
      <c r="E341" s="364"/>
      <c r="F341" s="824"/>
    </row>
    <row r="342" spans="1:6" ht="280.5">
      <c r="A342" s="315"/>
      <c r="B342" s="260" t="s">
        <v>3071</v>
      </c>
      <c r="C342" s="313"/>
      <c r="D342" s="363"/>
      <c r="E342" s="364"/>
      <c r="F342" s="824"/>
    </row>
    <row r="343" spans="1:6" ht="89.25">
      <c r="A343" s="315"/>
      <c r="B343" s="247" t="s">
        <v>3046</v>
      </c>
      <c r="C343" s="313"/>
      <c r="D343" s="363"/>
      <c r="E343" s="364"/>
      <c r="F343" s="824"/>
    </row>
    <row r="344" spans="1:6" ht="140.25">
      <c r="A344" s="315"/>
      <c r="B344" s="289" t="s">
        <v>2187</v>
      </c>
      <c r="C344" s="313"/>
      <c r="D344" s="363"/>
      <c r="E344" s="364"/>
      <c r="F344" s="824"/>
    </row>
    <row r="345" spans="1:6" ht="25.5">
      <c r="A345" s="315"/>
      <c r="B345" s="289" t="s">
        <v>2182</v>
      </c>
      <c r="C345" s="313"/>
      <c r="D345" s="363"/>
      <c r="E345" s="364"/>
      <c r="F345" s="824"/>
    </row>
    <row r="346" spans="1:6" ht="25.5">
      <c r="A346" s="315"/>
      <c r="B346" s="289" t="s">
        <v>2191</v>
      </c>
      <c r="C346" s="313"/>
      <c r="D346" s="363"/>
      <c r="E346" s="364"/>
      <c r="F346" s="824"/>
    </row>
    <row r="347" spans="1:6">
      <c r="A347" s="315"/>
      <c r="B347" s="86" t="s">
        <v>3034</v>
      </c>
      <c r="C347" s="313"/>
      <c r="D347" s="363"/>
      <c r="E347" s="364"/>
      <c r="F347" s="824"/>
    </row>
    <row r="348" spans="1:6">
      <c r="A348" s="315"/>
      <c r="B348" s="86" t="s">
        <v>3035</v>
      </c>
      <c r="C348" s="313"/>
      <c r="D348" s="363"/>
      <c r="E348" s="364"/>
      <c r="F348" s="824"/>
    </row>
    <row r="349" spans="1:6">
      <c r="A349" s="315"/>
      <c r="B349" s="86" t="s">
        <v>3036</v>
      </c>
      <c r="C349" s="313"/>
      <c r="D349" s="363"/>
      <c r="E349" s="364"/>
      <c r="F349" s="824"/>
    </row>
    <row r="350" spans="1:6">
      <c r="A350" s="315"/>
      <c r="B350" s="289" t="s">
        <v>2183</v>
      </c>
      <c r="C350" s="313"/>
      <c r="D350" s="363"/>
      <c r="E350" s="364"/>
      <c r="F350" s="824"/>
    </row>
    <row r="351" spans="1:6">
      <c r="A351" s="315"/>
      <c r="B351" s="289" t="s">
        <v>2192</v>
      </c>
      <c r="C351" s="313" t="s">
        <v>90</v>
      </c>
      <c r="D351" s="363">
        <v>5700</v>
      </c>
      <c r="E351" s="364"/>
      <c r="F351" s="916">
        <f t="shared" ref="F351:F353" si="18">ROUND(D351*E351,2)</f>
        <v>0</v>
      </c>
    </row>
    <row r="352" spans="1:6">
      <c r="A352" s="315"/>
      <c r="B352" s="289" t="s">
        <v>2193</v>
      </c>
      <c r="C352" s="313" t="s">
        <v>90</v>
      </c>
      <c r="D352" s="363">
        <v>1083</v>
      </c>
      <c r="E352" s="364"/>
      <c r="F352" s="916">
        <f t="shared" si="18"/>
        <v>0</v>
      </c>
    </row>
    <row r="353" spans="1:6">
      <c r="A353" s="315"/>
      <c r="B353" s="289" t="s">
        <v>2194</v>
      </c>
      <c r="C353" s="313" t="s">
        <v>90</v>
      </c>
      <c r="D353" s="363">
        <v>342</v>
      </c>
      <c r="E353" s="364"/>
      <c r="F353" s="916">
        <f t="shared" si="18"/>
        <v>0</v>
      </c>
    </row>
    <row r="354" spans="1:6">
      <c r="A354" s="315"/>
      <c r="B354" s="289"/>
      <c r="C354" s="313"/>
      <c r="D354" s="363"/>
      <c r="E354" s="364"/>
      <c r="F354" s="824"/>
    </row>
    <row r="355" spans="1:6" ht="76.5">
      <c r="A355" s="331" t="s">
        <v>2195</v>
      </c>
      <c r="B355" s="289" t="s">
        <v>2196</v>
      </c>
      <c r="C355" s="313"/>
      <c r="D355" s="363"/>
      <c r="E355" s="364"/>
      <c r="F355" s="824"/>
    </row>
    <row r="356" spans="1:6" ht="280.5">
      <c r="A356" s="315"/>
      <c r="B356" s="289" t="s">
        <v>2197</v>
      </c>
      <c r="C356" s="313"/>
      <c r="D356" s="363"/>
      <c r="E356" s="364"/>
      <c r="F356" s="824"/>
    </row>
    <row r="357" spans="1:6" ht="25.5">
      <c r="A357" s="315"/>
      <c r="B357" s="289" t="s">
        <v>2198</v>
      </c>
      <c r="C357" s="313"/>
      <c r="D357" s="363"/>
      <c r="E357" s="364"/>
      <c r="F357" s="824"/>
    </row>
    <row r="358" spans="1:6" ht="25.5">
      <c r="A358" s="315"/>
      <c r="B358" s="289" t="s">
        <v>2191</v>
      </c>
      <c r="C358" s="313"/>
      <c r="D358" s="363"/>
      <c r="E358" s="364"/>
      <c r="F358" s="824"/>
    </row>
    <row r="359" spans="1:6">
      <c r="A359" s="315"/>
      <c r="B359" s="86" t="s">
        <v>3037</v>
      </c>
      <c r="C359" s="313"/>
      <c r="D359" s="363"/>
      <c r="E359" s="364"/>
      <c r="F359" s="824"/>
    </row>
    <row r="360" spans="1:6">
      <c r="A360" s="315"/>
      <c r="B360" s="86" t="s">
        <v>3038</v>
      </c>
      <c r="C360" s="313"/>
      <c r="D360" s="363"/>
      <c r="E360" s="364"/>
      <c r="F360" s="824"/>
    </row>
    <row r="361" spans="1:6">
      <c r="A361" s="315"/>
      <c r="B361" s="86" t="s">
        <v>3039</v>
      </c>
      <c r="C361" s="313"/>
      <c r="D361" s="363"/>
      <c r="E361" s="364"/>
      <c r="F361" s="824"/>
    </row>
    <row r="362" spans="1:6" ht="25.5">
      <c r="A362" s="315"/>
      <c r="B362" s="289" t="s">
        <v>2182</v>
      </c>
      <c r="C362" s="313"/>
      <c r="D362" s="363"/>
      <c r="E362" s="364"/>
      <c r="F362" s="824"/>
    </row>
    <row r="363" spans="1:6">
      <c r="A363" s="315"/>
      <c r="B363" s="289" t="s">
        <v>2183</v>
      </c>
      <c r="C363" s="313" t="s">
        <v>90</v>
      </c>
      <c r="D363" s="363">
        <v>1010</v>
      </c>
      <c r="E363" s="364"/>
      <c r="F363" s="916">
        <f>ROUND(D363*E363,2)</f>
        <v>0</v>
      </c>
    </row>
    <row r="364" spans="1:6">
      <c r="A364" s="315"/>
      <c r="B364" s="289"/>
      <c r="C364" s="313"/>
      <c r="D364" s="363"/>
      <c r="E364" s="364"/>
      <c r="F364" s="824"/>
    </row>
    <row r="365" spans="1:6" ht="38.25">
      <c r="A365" s="323" t="s">
        <v>2199</v>
      </c>
      <c r="B365" s="289" t="s">
        <v>2200</v>
      </c>
      <c r="C365" s="313"/>
      <c r="D365" s="363"/>
      <c r="E365" s="364"/>
      <c r="F365" s="824"/>
    </row>
    <row r="366" spans="1:6" ht="51">
      <c r="A366" s="315"/>
      <c r="B366" s="289" t="s">
        <v>2156</v>
      </c>
      <c r="C366" s="313"/>
      <c r="D366" s="363"/>
      <c r="E366" s="364"/>
      <c r="F366" s="824"/>
    </row>
    <row r="367" spans="1:6" ht="25.5">
      <c r="A367" s="315"/>
      <c r="B367" s="289" t="s">
        <v>2191</v>
      </c>
      <c r="C367" s="313"/>
      <c r="D367" s="363"/>
      <c r="E367" s="364"/>
      <c r="F367" s="824"/>
    </row>
    <row r="368" spans="1:6">
      <c r="A368" s="315"/>
      <c r="B368" s="289" t="s">
        <v>2201</v>
      </c>
      <c r="C368" s="313"/>
      <c r="D368" s="363"/>
      <c r="E368" s="364"/>
      <c r="F368" s="824"/>
    </row>
    <row r="369" spans="1:6">
      <c r="A369" s="315"/>
      <c r="B369" s="289" t="s">
        <v>2202</v>
      </c>
      <c r="C369" s="313" t="s">
        <v>90</v>
      </c>
      <c r="D369" s="363">
        <v>850</v>
      </c>
      <c r="E369" s="364"/>
      <c r="F369" s="916">
        <f>ROUND(D369*E369,2)</f>
        <v>0</v>
      </c>
    </row>
    <row r="370" spans="1:6">
      <c r="A370" s="315"/>
      <c r="B370" s="289"/>
      <c r="C370" s="313"/>
      <c r="D370" s="363"/>
      <c r="E370" s="364"/>
      <c r="F370" s="824"/>
    </row>
    <row r="371" spans="1:6">
      <c r="A371" s="315" t="s">
        <v>2203</v>
      </c>
      <c r="B371" s="289" t="s">
        <v>2204</v>
      </c>
      <c r="C371" s="313"/>
      <c r="D371" s="363"/>
      <c r="E371" s="364"/>
      <c r="F371" s="824"/>
    </row>
    <row r="372" spans="1:6" ht="51">
      <c r="A372" s="315"/>
      <c r="B372" s="289" t="s">
        <v>2205</v>
      </c>
      <c r="C372" s="313"/>
      <c r="D372" s="363"/>
      <c r="E372" s="364"/>
      <c r="F372" s="824"/>
    </row>
    <row r="373" spans="1:6" ht="25.5">
      <c r="A373" s="315"/>
      <c r="B373" s="289" t="s">
        <v>2206</v>
      </c>
      <c r="C373" s="313"/>
      <c r="D373" s="363"/>
      <c r="E373" s="364"/>
      <c r="F373" s="824"/>
    </row>
    <row r="374" spans="1:6">
      <c r="A374" s="315"/>
      <c r="B374" s="289" t="s">
        <v>83</v>
      </c>
      <c r="C374" s="313"/>
      <c r="D374" s="363"/>
      <c r="E374" s="364"/>
      <c r="F374" s="824"/>
    </row>
    <row r="375" spans="1:6" ht="51">
      <c r="A375" s="315"/>
      <c r="B375" s="289" t="s">
        <v>1982</v>
      </c>
      <c r="C375" s="313"/>
      <c r="D375" s="363"/>
      <c r="E375" s="364"/>
      <c r="F375" s="824"/>
    </row>
    <row r="376" spans="1:6" ht="25.5">
      <c r="A376" s="315"/>
      <c r="B376" s="289" t="s">
        <v>2207</v>
      </c>
      <c r="C376" s="313" t="s">
        <v>90</v>
      </c>
      <c r="D376" s="363">
        <v>2180</v>
      </c>
      <c r="E376" s="364"/>
      <c r="F376" s="916">
        <f>ROUND(D376*E376,2)</f>
        <v>0</v>
      </c>
    </row>
    <row r="377" spans="1:6">
      <c r="A377" s="315"/>
      <c r="B377" s="289"/>
      <c r="C377" s="313"/>
      <c r="D377" s="363"/>
      <c r="E377" s="364"/>
      <c r="F377" s="824"/>
    </row>
    <row r="378" spans="1:6">
      <c r="A378" s="315" t="s">
        <v>2208</v>
      </c>
      <c r="B378" s="289" t="s">
        <v>2209</v>
      </c>
      <c r="C378" s="313"/>
      <c r="D378" s="363"/>
      <c r="E378" s="364"/>
      <c r="F378" s="824"/>
    </row>
    <row r="379" spans="1:6" ht="38.25">
      <c r="A379" s="315"/>
      <c r="B379" s="289" t="s">
        <v>2210</v>
      </c>
      <c r="C379" s="313"/>
      <c r="D379" s="363"/>
      <c r="E379" s="364"/>
      <c r="F379" s="824"/>
    </row>
    <row r="380" spans="1:6" ht="76.5">
      <c r="A380" s="315"/>
      <c r="B380" s="289" t="s">
        <v>2211</v>
      </c>
      <c r="C380" s="313"/>
      <c r="D380" s="363"/>
      <c r="E380" s="364"/>
      <c r="F380" s="824"/>
    </row>
    <row r="381" spans="1:6" ht="25.5">
      <c r="A381" s="315"/>
      <c r="B381" s="289" t="s">
        <v>2212</v>
      </c>
      <c r="C381" s="313" t="s">
        <v>98</v>
      </c>
      <c r="D381" s="363">
        <v>40</v>
      </c>
      <c r="E381" s="364"/>
      <c r="F381" s="916">
        <f>ROUND(D381*E381,2)</f>
        <v>0</v>
      </c>
    </row>
    <row r="382" spans="1:6">
      <c r="A382" s="315"/>
      <c r="B382" s="289"/>
      <c r="C382" s="313"/>
      <c r="D382" s="363"/>
      <c r="E382" s="364"/>
      <c r="F382" s="824"/>
    </row>
    <row r="383" spans="1:6" ht="76.5">
      <c r="A383" s="323" t="s">
        <v>2213</v>
      </c>
      <c r="B383" s="289" t="s">
        <v>2214</v>
      </c>
      <c r="C383" s="313"/>
      <c r="D383" s="363"/>
      <c r="E383" s="364"/>
      <c r="F383" s="824"/>
    </row>
    <row r="384" spans="1:6">
      <c r="A384" s="309"/>
      <c r="B384" s="289"/>
      <c r="C384" s="313" t="s">
        <v>90</v>
      </c>
      <c r="D384" s="363">
        <v>168</v>
      </c>
      <c r="E384" s="364"/>
      <c r="F384" s="916">
        <f>ROUND(D384*E384,2)</f>
        <v>0</v>
      </c>
    </row>
    <row r="385" spans="1:6">
      <c r="A385" s="309"/>
      <c r="B385" s="289"/>
      <c r="C385" s="313"/>
      <c r="D385" s="363"/>
      <c r="E385" s="364"/>
      <c r="F385" s="824"/>
    </row>
    <row r="386" spans="1:6" ht="25.5">
      <c r="A386" s="323" t="s">
        <v>2215</v>
      </c>
      <c r="B386" s="289" t="s">
        <v>2216</v>
      </c>
      <c r="C386" s="313"/>
      <c r="D386" s="363"/>
      <c r="E386" s="364"/>
      <c r="F386" s="824"/>
    </row>
    <row r="387" spans="1:6">
      <c r="A387" s="323"/>
      <c r="B387" s="289"/>
      <c r="C387" s="313"/>
      <c r="D387" s="363"/>
      <c r="E387" s="364"/>
      <c r="F387" s="824"/>
    </row>
    <row r="388" spans="1:6">
      <c r="A388" s="309"/>
      <c r="B388" s="289"/>
      <c r="C388" s="313" t="s">
        <v>90</v>
      </c>
      <c r="D388" s="363">
        <v>53</v>
      </c>
      <c r="E388" s="364"/>
      <c r="F388" s="916">
        <f>ROUND(D388*E388,2)</f>
        <v>0</v>
      </c>
    </row>
    <row r="389" spans="1:6">
      <c r="A389" s="309"/>
      <c r="B389" s="317"/>
      <c r="C389" s="313"/>
      <c r="D389" s="363"/>
      <c r="E389" s="364"/>
      <c r="F389" s="824"/>
    </row>
    <row r="390" spans="1:6" ht="76.5">
      <c r="A390" s="323" t="s">
        <v>2217</v>
      </c>
      <c r="B390" s="289" t="s">
        <v>2218</v>
      </c>
      <c r="C390" s="704"/>
      <c r="D390" s="363"/>
      <c r="E390" s="364"/>
      <c r="F390" s="824"/>
    </row>
    <row r="391" spans="1:6" ht="25.5">
      <c r="A391" s="332"/>
      <c r="B391" s="289" t="s">
        <v>2219</v>
      </c>
      <c r="C391" s="704"/>
      <c r="D391" s="363"/>
      <c r="E391" s="364"/>
      <c r="F391" s="824"/>
    </row>
    <row r="392" spans="1:6">
      <c r="A392" s="332"/>
      <c r="B392" s="289"/>
      <c r="C392" s="313" t="s">
        <v>90</v>
      </c>
      <c r="D392" s="363">
        <v>48</v>
      </c>
      <c r="E392" s="364"/>
      <c r="F392" s="916">
        <f>ROUND(D392*E392,2)</f>
        <v>0</v>
      </c>
    </row>
    <row r="393" spans="1:6">
      <c r="A393" s="332"/>
      <c r="B393" s="289"/>
      <c r="C393" s="313"/>
      <c r="D393" s="363"/>
      <c r="E393" s="364"/>
      <c r="F393" s="824"/>
    </row>
    <row r="394" spans="1:6" ht="306">
      <c r="A394" s="323" t="s">
        <v>3048</v>
      </c>
      <c r="B394" s="53" t="s">
        <v>3027</v>
      </c>
      <c r="C394" s="313"/>
      <c r="D394" s="363"/>
      <c r="E394" s="364"/>
      <c r="F394" s="824"/>
    </row>
    <row r="395" spans="1:6">
      <c r="A395" s="323"/>
      <c r="B395" s="53"/>
      <c r="C395" s="313"/>
      <c r="D395" s="363"/>
      <c r="E395" s="364"/>
      <c r="F395" s="824"/>
    </row>
    <row r="396" spans="1:6">
      <c r="A396" s="323"/>
      <c r="B396" s="33" t="s">
        <v>2220</v>
      </c>
      <c r="C396" s="313" t="s">
        <v>244</v>
      </c>
      <c r="D396" s="363">
        <v>124</v>
      </c>
      <c r="E396" s="364"/>
      <c r="F396" s="916">
        <f t="shared" ref="F396:F404" si="19">ROUND(D396*E396,2)</f>
        <v>0</v>
      </c>
    </row>
    <row r="397" spans="1:6">
      <c r="A397" s="323"/>
      <c r="B397" s="33" t="s">
        <v>2221</v>
      </c>
      <c r="C397" s="313" t="s">
        <v>244</v>
      </c>
      <c r="D397" s="363">
        <v>147</v>
      </c>
      <c r="E397" s="364"/>
      <c r="F397" s="916">
        <f t="shared" si="19"/>
        <v>0</v>
      </c>
    </row>
    <row r="398" spans="1:6">
      <c r="A398" s="323"/>
      <c r="B398" s="33" t="s">
        <v>2222</v>
      </c>
      <c r="C398" s="313" t="s">
        <v>36</v>
      </c>
      <c r="D398" s="363">
        <v>40</v>
      </c>
      <c r="E398" s="364"/>
      <c r="F398" s="916">
        <f t="shared" si="19"/>
        <v>0</v>
      </c>
    </row>
    <row r="399" spans="1:6" ht="25.5">
      <c r="A399" s="323"/>
      <c r="B399" s="33" t="s">
        <v>2223</v>
      </c>
      <c r="C399" s="313" t="s">
        <v>36</v>
      </c>
      <c r="D399" s="363">
        <v>14</v>
      </c>
      <c r="E399" s="364"/>
      <c r="F399" s="916">
        <f t="shared" si="19"/>
        <v>0</v>
      </c>
    </row>
    <row r="400" spans="1:6" ht="25.5">
      <c r="A400" s="323"/>
      <c r="B400" s="33" t="s">
        <v>2224</v>
      </c>
      <c r="C400" s="313" t="s">
        <v>36</v>
      </c>
      <c r="D400" s="363">
        <v>12</v>
      </c>
      <c r="E400" s="364"/>
      <c r="F400" s="916">
        <f t="shared" si="19"/>
        <v>0</v>
      </c>
    </row>
    <row r="401" spans="1:12">
      <c r="A401" s="323"/>
      <c r="B401" s="33" t="s">
        <v>2225</v>
      </c>
      <c r="C401" s="313" t="s">
        <v>36</v>
      </c>
      <c r="D401" s="363">
        <v>2</v>
      </c>
      <c r="E401" s="364"/>
      <c r="F401" s="916">
        <f t="shared" si="19"/>
        <v>0</v>
      </c>
    </row>
    <row r="402" spans="1:12">
      <c r="A402" s="323"/>
      <c r="B402" s="33" t="s">
        <v>2226</v>
      </c>
      <c r="C402" s="313" t="s">
        <v>36</v>
      </c>
      <c r="D402" s="363">
        <v>2</v>
      </c>
      <c r="E402" s="364"/>
      <c r="F402" s="916">
        <f t="shared" si="19"/>
        <v>0</v>
      </c>
    </row>
    <row r="403" spans="1:12" ht="51">
      <c r="A403" s="323"/>
      <c r="B403" s="33" t="s">
        <v>3025</v>
      </c>
      <c r="C403" s="313" t="s">
        <v>238</v>
      </c>
      <c r="D403" s="363">
        <v>1</v>
      </c>
      <c r="E403" s="364"/>
      <c r="F403" s="916">
        <f t="shared" si="19"/>
        <v>0</v>
      </c>
    </row>
    <row r="404" spans="1:12" ht="76.5">
      <c r="A404" s="323"/>
      <c r="B404" s="33" t="s">
        <v>3026</v>
      </c>
      <c r="C404" s="313" t="s">
        <v>238</v>
      </c>
      <c r="D404" s="363">
        <v>1</v>
      </c>
      <c r="E404" s="364"/>
      <c r="F404" s="916">
        <f t="shared" si="19"/>
        <v>0</v>
      </c>
    </row>
    <row r="405" spans="1:12">
      <c r="A405" s="315"/>
      <c r="B405" s="33"/>
      <c r="C405" s="313"/>
      <c r="D405" s="363"/>
      <c r="E405" s="364"/>
      <c r="F405" s="824"/>
      <c r="J405" s="289"/>
      <c r="K405" s="684"/>
      <c r="L405" s="685"/>
    </row>
    <row r="406" spans="1:12" ht="293.25">
      <c r="A406" s="323" t="s">
        <v>3047</v>
      </c>
      <c r="B406" s="53" t="s">
        <v>3049</v>
      </c>
      <c r="C406" s="313"/>
      <c r="D406" s="363"/>
      <c r="E406" s="364"/>
      <c r="F406" s="824"/>
    </row>
    <row r="407" spans="1:12" ht="229.5">
      <c r="A407" s="323"/>
      <c r="B407" s="53" t="s">
        <v>3050</v>
      </c>
      <c r="C407" s="313"/>
      <c r="D407" s="363"/>
      <c r="E407" s="364"/>
      <c r="F407" s="824"/>
    </row>
    <row r="408" spans="1:12" ht="51">
      <c r="A408" s="323"/>
      <c r="B408" s="305" t="s">
        <v>3051</v>
      </c>
      <c r="C408" s="313"/>
      <c r="D408" s="363"/>
      <c r="E408" s="364"/>
      <c r="F408" s="824"/>
    </row>
    <row r="409" spans="1:12">
      <c r="A409" s="323"/>
      <c r="B409" s="33" t="s">
        <v>3052</v>
      </c>
      <c r="C409" s="313" t="s">
        <v>90</v>
      </c>
      <c r="D409" s="363">
        <v>450</v>
      </c>
      <c r="E409" s="364"/>
      <c r="F409" s="916">
        <f>ROUND(D409*E409,2)</f>
        <v>0</v>
      </c>
      <c r="J409" s="289"/>
      <c r="K409" s="684"/>
      <c r="L409" s="685"/>
    </row>
    <row r="410" spans="1:12">
      <c r="A410" s="323"/>
      <c r="B410" s="33"/>
      <c r="C410" s="313"/>
      <c r="D410" s="363"/>
      <c r="E410" s="364"/>
      <c r="F410" s="824"/>
      <c r="J410" s="289"/>
      <c r="K410" s="684"/>
      <c r="L410" s="685"/>
    </row>
    <row r="411" spans="1:12" ht="25.5">
      <c r="A411" s="323"/>
      <c r="B411" s="33" t="s">
        <v>3053</v>
      </c>
      <c r="C411" s="313" t="s">
        <v>90</v>
      </c>
      <c r="D411" s="363">
        <v>250</v>
      </c>
      <c r="E411" s="364"/>
      <c r="F411" s="916">
        <f>ROUND(D411*E411,2)</f>
        <v>0</v>
      </c>
      <c r="J411" s="289"/>
      <c r="K411" s="684"/>
      <c r="L411" s="685"/>
    </row>
    <row r="412" spans="1:12">
      <c r="A412" s="315"/>
      <c r="B412" s="33"/>
      <c r="C412" s="313"/>
      <c r="D412" s="363"/>
      <c r="E412" s="364"/>
      <c r="F412" s="824"/>
      <c r="J412" s="289"/>
      <c r="K412" s="684"/>
      <c r="L412" s="685"/>
    </row>
    <row r="413" spans="1:12">
      <c r="A413" s="315"/>
      <c r="B413" s="33"/>
      <c r="C413" s="313"/>
      <c r="D413" s="363"/>
      <c r="E413" s="364"/>
      <c r="F413" s="824"/>
      <c r="J413" s="289"/>
      <c r="K413" s="684"/>
      <c r="L413" s="685"/>
    </row>
    <row r="414" spans="1:12">
      <c r="A414" s="315"/>
      <c r="B414" s="33"/>
      <c r="C414" s="313"/>
      <c r="D414" s="363"/>
      <c r="E414" s="364"/>
      <c r="F414" s="824"/>
      <c r="J414" s="289"/>
      <c r="K414" s="684"/>
      <c r="L414" s="685"/>
    </row>
    <row r="415" spans="1:12" ht="25.5">
      <c r="A415" s="616" t="s">
        <v>3001</v>
      </c>
      <c r="B415" s="247" t="s">
        <v>2721</v>
      </c>
      <c r="C415" s="313"/>
      <c r="D415" s="363"/>
      <c r="E415" s="364"/>
      <c r="F415" s="824"/>
    </row>
    <row r="416" spans="1:12" ht="153">
      <c r="A416" s="315"/>
      <c r="B416" s="247" t="s">
        <v>2722</v>
      </c>
      <c r="C416" s="313"/>
      <c r="D416" s="363"/>
      <c r="E416" s="364"/>
      <c r="F416" s="824"/>
    </row>
    <row r="417" spans="1:6" ht="63.75">
      <c r="A417" s="315"/>
      <c r="B417" s="247" t="s">
        <v>2723</v>
      </c>
      <c r="C417" s="313"/>
      <c r="D417" s="363"/>
      <c r="E417" s="364"/>
      <c r="F417" s="824"/>
    </row>
    <row r="418" spans="1:6" ht="63.75">
      <c r="A418" s="315"/>
      <c r="B418" s="247" t="s">
        <v>2724</v>
      </c>
      <c r="C418" s="313"/>
      <c r="D418" s="363"/>
      <c r="E418" s="364"/>
      <c r="F418" s="824"/>
    </row>
    <row r="419" spans="1:6" ht="25.5">
      <c r="A419" s="315"/>
      <c r="B419" s="247" t="s">
        <v>2725</v>
      </c>
      <c r="C419" s="313"/>
      <c r="D419" s="363"/>
      <c r="E419" s="364"/>
      <c r="F419" s="824"/>
    </row>
    <row r="420" spans="1:6" ht="127.5">
      <c r="A420" s="315"/>
      <c r="B420" s="247" t="s">
        <v>2751</v>
      </c>
      <c r="C420" s="313"/>
      <c r="D420" s="363"/>
      <c r="E420" s="364"/>
      <c r="F420" s="824"/>
    </row>
    <row r="421" spans="1:6">
      <c r="A421" s="315"/>
      <c r="B421" s="712" t="s">
        <v>2726</v>
      </c>
      <c r="C421" s="313"/>
      <c r="D421" s="363"/>
      <c r="E421" s="364"/>
      <c r="F421" s="824"/>
    </row>
    <row r="422" spans="1:6" ht="25.5">
      <c r="A422" s="315"/>
      <c r="B422" s="713" t="s">
        <v>2727</v>
      </c>
      <c r="C422" s="313"/>
      <c r="D422" s="363"/>
      <c r="E422" s="364"/>
      <c r="F422" s="824"/>
    </row>
    <row r="423" spans="1:6">
      <c r="A423" s="315"/>
      <c r="B423" s="712" t="s">
        <v>1984</v>
      </c>
      <c r="C423" s="313"/>
      <c r="D423" s="363"/>
      <c r="E423" s="364"/>
      <c r="F423" s="824"/>
    </row>
    <row r="424" spans="1:6">
      <c r="A424" s="315"/>
      <c r="B424" s="33"/>
      <c r="C424" s="313" t="s">
        <v>90</v>
      </c>
      <c r="D424" s="363">
        <v>95</v>
      </c>
      <c r="E424" s="364"/>
      <c r="F424" s="916">
        <f>ROUND(D424*E424,2)</f>
        <v>0</v>
      </c>
    </row>
    <row r="425" spans="1:6">
      <c r="A425" s="315"/>
      <c r="B425" s="33"/>
      <c r="C425" s="313"/>
      <c r="D425" s="363"/>
      <c r="E425" s="364"/>
      <c r="F425" s="824"/>
    </row>
    <row r="426" spans="1:6" ht="25.5">
      <c r="A426" s="315" t="s">
        <v>3002</v>
      </c>
      <c r="B426" s="247" t="s">
        <v>2728</v>
      </c>
      <c r="C426" s="313"/>
      <c r="D426" s="363"/>
      <c r="E426" s="364"/>
      <c r="F426" s="824"/>
    </row>
    <row r="427" spans="1:6" ht="153">
      <c r="A427" s="315"/>
      <c r="B427" s="247" t="s">
        <v>2729</v>
      </c>
      <c r="C427" s="313"/>
      <c r="D427" s="363"/>
      <c r="E427" s="364"/>
      <c r="F427" s="824"/>
    </row>
    <row r="428" spans="1:6" ht="76.5">
      <c r="A428" s="315"/>
      <c r="B428" s="247" t="s">
        <v>2730</v>
      </c>
      <c r="C428" s="313"/>
      <c r="D428" s="363"/>
      <c r="E428" s="364"/>
      <c r="F428" s="824"/>
    </row>
    <row r="429" spans="1:6" ht="51">
      <c r="A429" s="315"/>
      <c r="B429" s="247" t="s">
        <v>2731</v>
      </c>
      <c r="C429" s="313"/>
      <c r="D429" s="363"/>
      <c r="E429" s="364"/>
      <c r="F429" s="824"/>
    </row>
    <row r="430" spans="1:6" ht="25.5">
      <c r="A430" s="315"/>
      <c r="B430" s="247" t="s">
        <v>2732</v>
      </c>
      <c r="C430" s="313"/>
      <c r="D430" s="363"/>
      <c r="E430" s="364"/>
      <c r="F430" s="824"/>
    </row>
    <row r="431" spans="1:6">
      <c r="A431" s="315"/>
      <c r="B431" s="247" t="s">
        <v>2733</v>
      </c>
      <c r="C431" s="313"/>
      <c r="D431" s="363"/>
      <c r="E431" s="364"/>
      <c r="F431" s="824"/>
    </row>
    <row r="432" spans="1:6" ht="127.5">
      <c r="A432" s="315"/>
      <c r="B432" s="247" t="s">
        <v>2752</v>
      </c>
      <c r="C432" s="313"/>
      <c r="D432" s="363"/>
      <c r="E432" s="364"/>
      <c r="F432" s="824"/>
    </row>
    <row r="433" spans="1:6">
      <c r="A433" s="315"/>
      <c r="B433" s="712" t="s">
        <v>2726</v>
      </c>
      <c r="C433" s="313"/>
      <c r="D433" s="363"/>
      <c r="E433" s="364"/>
      <c r="F433" s="824"/>
    </row>
    <row r="434" spans="1:6" ht="25.5">
      <c r="A434" s="315"/>
      <c r="B434" s="713" t="s">
        <v>2727</v>
      </c>
      <c r="C434" s="313"/>
      <c r="D434" s="363"/>
      <c r="E434" s="364"/>
      <c r="F434" s="824"/>
    </row>
    <row r="435" spans="1:6">
      <c r="A435" s="315"/>
      <c r="B435" s="712" t="s">
        <v>1984</v>
      </c>
      <c r="C435" s="313"/>
      <c r="D435" s="363"/>
      <c r="E435" s="364"/>
      <c r="F435" s="824"/>
    </row>
    <row r="436" spans="1:6">
      <c r="A436" s="315"/>
      <c r="B436" s="33"/>
      <c r="C436" s="313" t="s">
        <v>90</v>
      </c>
      <c r="D436" s="363">
        <v>157</v>
      </c>
      <c r="E436" s="364"/>
      <c r="F436" s="916">
        <f>ROUND(D436*E436,2)</f>
        <v>0</v>
      </c>
    </row>
    <row r="437" spans="1:6">
      <c r="A437" s="315"/>
      <c r="B437" s="33"/>
      <c r="C437" s="313"/>
      <c r="D437" s="363"/>
      <c r="E437" s="364"/>
      <c r="F437" s="824"/>
    </row>
    <row r="438" spans="1:6">
      <c r="A438" s="315" t="s">
        <v>3003</v>
      </c>
      <c r="B438" s="247" t="s">
        <v>2734</v>
      </c>
      <c r="C438" s="313"/>
      <c r="D438" s="363"/>
      <c r="E438" s="364"/>
      <c r="F438" s="824"/>
    </row>
    <row r="439" spans="1:6" ht="153">
      <c r="A439" s="315"/>
      <c r="B439" s="247" t="s">
        <v>2735</v>
      </c>
      <c r="C439" s="313"/>
      <c r="D439" s="363"/>
      <c r="E439" s="364"/>
      <c r="F439" s="824"/>
    </row>
    <row r="440" spans="1:6" ht="76.5">
      <c r="A440" s="315"/>
      <c r="B440" s="247" t="s">
        <v>2736</v>
      </c>
      <c r="C440" s="313"/>
      <c r="D440" s="363"/>
      <c r="E440" s="364"/>
      <c r="F440" s="824"/>
    </row>
    <row r="441" spans="1:6">
      <c r="A441" s="315"/>
      <c r="B441" s="712" t="s">
        <v>1984</v>
      </c>
      <c r="C441" s="313" t="s">
        <v>90</v>
      </c>
      <c r="D441" s="363">
        <v>328</v>
      </c>
      <c r="E441" s="364"/>
      <c r="F441" s="916">
        <f>ROUND(D441*E441,2)</f>
        <v>0</v>
      </c>
    </row>
    <row r="442" spans="1:6">
      <c r="A442" s="315"/>
      <c r="B442" s="712"/>
      <c r="C442" s="313"/>
      <c r="D442" s="363"/>
      <c r="E442" s="364"/>
      <c r="F442" s="824"/>
    </row>
    <row r="443" spans="1:6" ht="14.25" customHeight="1">
      <c r="A443" s="315" t="s">
        <v>3004</v>
      </c>
      <c r="B443" s="714" t="s">
        <v>2754</v>
      </c>
      <c r="C443" s="313"/>
      <c r="D443" s="363"/>
      <c r="E443" s="364"/>
      <c r="F443" s="824"/>
    </row>
    <row r="444" spans="1:6" ht="57" customHeight="1">
      <c r="A444" s="315"/>
      <c r="B444" s="712" t="s">
        <v>2755</v>
      </c>
      <c r="C444" s="313"/>
      <c r="D444" s="363"/>
      <c r="E444" s="364"/>
      <c r="F444" s="824"/>
    </row>
    <row r="445" spans="1:6" ht="58.5" customHeight="1">
      <c r="A445" s="315"/>
      <c r="B445" s="712" t="s">
        <v>2756</v>
      </c>
      <c r="C445" s="313"/>
      <c r="D445" s="363"/>
      <c r="E445" s="364"/>
      <c r="F445" s="824"/>
    </row>
    <row r="446" spans="1:6" ht="37.5" customHeight="1">
      <c r="A446" s="315"/>
      <c r="B446" s="712" t="s">
        <v>2757</v>
      </c>
      <c r="C446" s="313"/>
      <c r="D446" s="363"/>
      <c r="E446" s="364"/>
      <c r="F446" s="824"/>
    </row>
    <row r="447" spans="1:6" ht="34.5" customHeight="1">
      <c r="A447" s="315"/>
      <c r="B447" s="712" t="s">
        <v>2758</v>
      </c>
      <c r="C447" s="313"/>
      <c r="D447" s="363"/>
      <c r="E447" s="364"/>
      <c r="F447" s="824"/>
    </row>
    <row r="448" spans="1:6">
      <c r="A448" s="315"/>
      <c r="B448" s="712" t="s">
        <v>2248</v>
      </c>
      <c r="C448" s="313" t="s">
        <v>90</v>
      </c>
      <c r="D448" s="363">
        <v>20</v>
      </c>
      <c r="E448" s="364"/>
      <c r="F448" s="916">
        <f>ROUND(D448*E448,2)</f>
        <v>0</v>
      </c>
    </row>
    <row r="449" spans="1:6" ht="9" customHeight="1">
      <c r="A449" s="315"/>
      <c r="B449" s="712"/>
      <c r="C449" s="313"/>
      <c r="D449" s="363"/>
      <c r="E449" s="364"/>
      <c r="F449" s="824"/>
    </row>
    <row r="450" spans="1:6" ht="42.75" customHeight="1">
      <c r="A450" s="315" t="s">
        <v>3005</v>
      </c>
      <c r="B450" s="712" t="s">
        <v>2759</v>
      </c>
      <c r="C450" s="313"/>
      <c r="D450" s="363"/>
      <c r="E450" s="364"/>
      <c r="F450" s="824"/>
    </row>
    <row r="451" spans="1:6" ht="57.6" customHeight="1">
      <c r="A451" s="315"/>
      <c r="B451" s="712" t="s">
        <v>2760</v>
      </c>
      <c r="C451" s="313"/>
      <c r="D451" s="363"/>
      <c r="E451" s="364"/>
      <c r="F451" s="824"/>
    </row>
    <row r="452" spans="1:6" ht="36.75" customHeight="1">
      <c r="A452" s="315"/>
      <c r="B452" s="712" t="s">
        <v>2756</v>
      </c>
      <c r="C452" s="313"/>
      <c r="D452" s="363"/>
      <c r="E452" s="364"/>
      <c r="F452" s="824"/>
    </row>
    <row r="453" spans="1:6" ht="35.25" customHeight="1">
      <c r="A453" s="315"/>
      <c r="B453" s="712" t="s">
        <v>2758</v>
      </c>
      <c r="C453" s="313"/>
      <c r="D453" s="363"/>
      <c r="E453" s="364"/>
      <c r="F453" s="824"/>
    </row>
    <row r="454" spans="1:6" ht="17.25" customHeight="1">
      <c r="A454" s="315"/>
      <c r="B454" s="712" t="s">
        <v>2248</v>
      </c>
      <c r="C454" s="313" t="s">
        <v>90</v>
      </c>
      <c r="D454" s="363">
        <v>20</v>
      </c>
      <c r="E454" s="364"/>
      <c r="F454" s="916">
        <f>ROUND(D454*E454,2)</f>
        <v>0</v>
      </c>
    </row>
    <row r="455" spans="1:6">
      <c r="A455" s="315"/>
      <c r="B455" s="712"/>
      <c r="C455" s="313"/>
      <c r="D455" s="363"/>
      <c r="E455" s="364"/>
      <c r="F455" s="824"/>
    </row>
    <row r="456" spans="1:6" ht="229.5">
      <c r="A456" s="315" t="s">
        <v>3006</v>
      </c>
      <c r="B456" s="33" t="s">
        <v>3075</v>
      </c>
      <c r="C456" s="313"/>
      <c r="D456" s="363"/>
      <c r="E456" s="364"/>
      <c r="F456" s="824"/>
    </row>
    <row r="457" spans="1:6">
      <c r="A457" s="616"/>
      <c r="B457" s="712"/>
      <c r="C457" s="313" t="s">
        <v>90</v>
      </c>
      <c r="D457" s="363">
        <v>54</v>
      </c>
      <c r="E457" s="364"/>
      <c r="F457" s="916">
        <f>ROUND(D457*E457,2)</f>
        <v>0</v>
      </c>
    </row>
    <row r="458" spans="1:6">
      <c r="A458" s="616"/>
      <c r="B458" s="712"/>
      <c r="C458" s="313"/>
      <c r="D458" s="363"/>
      <c r="E458" s="364"/>
      <c r="F458" s="824"/>
    </row>
    <row r="459" spans="1:6">
      <c r="A459" s="493"/>
      <c r="B459" s="400" t="s">
        <v>2227</v>
      </c>
      <c r="C459" s="401"/>
      <c r="D459" s="402"/>
      <c r="E459" s="403"/>
      <c r="F459" s="834">
        <f>SUM(F281:F458)</f>
        <v>0</v>
      </c>
    </row>
    <row r="460" spans="1:6">
      <c r="A460" s="336"/>
      <c r="B460" s="314"/>
      <c r="C460" s="325"/>
      <c r="D460" s="363"/>
      <c r="E460" s="364"/>
      <c r="F460" s="822"/>
    </row>
    <row r="461" spans="1:6">
      <c r="A461" s="405" t="s">
        <v>525</v>
      </c>
      <c r="B461" s="404" t="s">
        <v>2228</v>
      </c>
      <c r="C461" s="406"/>
      <c r="D461" s="407"/>
      <c r="E461" s="408"/>
      <c r="F461" s="837"/>
    </row>
    <row r="462" spans="1:6">
      <c r="A462" s="315"/>
      <c r="B462" s="314"/>
      <c r="C462" s="325"/>
      <c r="D462" s="363"/>
      <c r="E462" s="364"/>
      <c r="F462" s="822"/>
    </row>
    <row r="463" spans="1:6">
      <c r="A463" s="309"/>
      <c r="B463" s="289" t="s">
        <v>2139</v>
      </c>
      <c r="C463" s="325"/>
      <c r="D463" s="363"/>
      <c r="E463" s="364"/>
      <c r="F463" s="822"/>
    </row>
    <row r="464" spans="1:6" ht="38.25">
      <c r="A464" s="320"/>
      <c r="B464" s="289" t="s">
        <v>2229</v>
      </c>
      <c r="C464" s="322"/>
      <c r="D464" s="368"/>
      <c r="E464" s="715"/>
      <c r="F464" s="838"/>
    </row>
    <row r="465" spans="1:6" ht="38.25">
      <c r="A465" s="320"/>
      <c r="B465" s="289" t="s">
        <v>2230</v>
      </c>
      <c r="C465" s="322"/>
      <c r="D465" s="368"/>
      <c r="E465" s="715"/>
      <c r="F465" s="838"/>
    </row>
    <row r="466" spans="1:6" ht="38.25">
      <c r="A466" s="320"/>
      <c r="B466" s="289" t="s">
        <v>2231</v>
      </c>
      <c r="C466" s="322"/>
      <c r="D466" s="368"/>
      <c r="E466" s="369"/>
      <c r="F466" s="829"/>
    </row>
    <row r="467" spans="1:6" ht="25.5">
      <c r="A467" s="320"/>
      <c r="B467" s="289" t="s">
        <v>2232</v>
      </c>
      <c r="C467" s="322"/>
      <c r="D467" s="368"/>
      <c r="E467" s="364"/>
      <c r="F467" s="824"/>
    </row>
    <row r="468" spans="1:6" ht="38.25">
      <c r="A468" s="320"/>
      <c r="B468" s="289" t="s">
        <v>2233</v>
      </c>
      <c r="C468" s="322"/>
      <c r="D468" s="368"/>
      <c r="E468" s="364"/>
      <c r="F468" s="824"/>
    </row>
    <row r="469" spans="1:6" ht="25.5">
      <c r="A469" s="320"/>
      <c r="B469" s="289" t="s">
        <v>2234</v>
      </c>
      <c r="C469" s="322"/>
      <c r="D469" s="368"/>
      <c r="E469" s="715"/>
      <c r="F469" s="838"/>
    </row>
    <row r="470" spans="1:6" ht="51">
      <c r="A470" s="320"/>
      <c r="B470" s="289" t="s">
        <v>2235</v>
      </c>
      <c r="C470" s="322"/>
      <c r="D470" s="368"/>
      <c r="E470" s="364"/>
      <c r="F470" s="824"/>
    </row>
    <row r="471" spans="1:6" ht="51">
      <c r="A471" s="320"/>
      <c r="B471" s="289" t="s">
        <v>2236</v>
      </c>
      <c r="C471" s="322"/>
      <c r="D471" s="368"/>
      <c r="E471" s="364"/>
      <c r="F471" s="824"/>
    </row>
    <row r="472" spans="1:6" ht="38.25">
      <c r="A472" s="320"/>
      <c r="B472" s="289" t="s">
        <v>2237</v>
      </c>
      <c r="C472" s="322"/>
      <c r="D472" s="368"/>
      <c r="E472" s="364"/>
      <c r="F472" s="824"/>
    </row>
    <row r="473" spans="1:6">
      <c r="A473" s="320"/>
      <c r="B473" s="289" t="s">
        <v>2238</v>
      </c>
      <c r="C473" s="322"/>
      <c r="D473" s="368"/>
      <c r="E473" s="364"/>
      <c r="F473" s="824"/>
    </row>
    <row r="474" spans="1:6" ht="38.25">
      <c r="A474" s="320"/>
      <c r="B474" s="289" t="s">
        <v>2239</v>
      </c>
      <c r="C474" s="322"/>
      <c r="D474" s="368"/>
      <c r="E474" s="364"/>
      <c r="F474" s="824"/>
    </row>
    <row r="475" spans="1:6" ht="51">
      <c r="A475" s="320"/>
      <c r="B475" s="289" t="s">
        <v>2240</v>
      </c>
      <c r="C475" s="322"/>
      <c r="D475" s="368"/>
      <c r="E475" s="364"/>
      <c r="F475" s="824"/>
    </row>
    <row r="476" spans="1:6" ht="25.5">
      <c r="A476" s="320"/>
      <c r="B476" s="289" t="s">
        <v>2241</v>
      </c>
      <c r="C476" s="322"/>
      <c r="D476" s="368"/>
      <c r="E476" s="364"/>
      <c r="F476" s="824"/>
    </row>
    <row r="477" spans="1:6">
      <c r="A477" s="309"/>
      <c r="B477" s="289"/>
      <c r="C477" s="325"/>
      <c r="D477" s="363"/>
      <c r="E477" s="364"/>
      <c r="F477" s="822"/>
    </row>
    <row r="478" spans="1:6" ht="38.25">
      <c r="A478" s="320" t="s">
        <v>2242</v>
      </c>
      <c r="B478" s="289" t="s">
        <v>2243</v>
      </c>
      <c r="C478" s="322"/>
      <c r="D478" s="368"/>
      <c r="E478" s="715"/>
      <c r="F478" s="838"/>
    </row>
    <row r="479" spans="1:6">
      <c r="A479" s="320"/>
      <c r="B479" s="289" t="s">
        <v>2244</v>
      </c>
      <c r="C479" s="322"/>
      <c r="D479" s="368"/>
      <c r="E479" s="364"/>
      <c r="F479" s="824"/>
    </row>
    <row r="480" spans="1:6" ht="38.25">
      <c r="A480" s="320"/>
      <c r="B480" s="317" t="s">
        <v>2245</v>
      </c>
      <c r="C480" s="322"/>
      <c r="D480" s="368"/>
      <c r="E480" s="364"/>
      <c r="F480" s="824"/>
    </row>
    <row r="481" spans="1:6" ht="51">
      <c r="A481" s="320"/>
      <c r="B481" s="289" t="s">
        <v>2246</v>
      </c>
      <c r="C481" s="322"/>
      <c r="D481" s="368"/>
      <c r="E481" s="715"/>
      <c r="F481" s="838"/>
    </row>
    <row r="482" spans="1:6" ht="38.25">
      <c r="A482" s="320"/>
      <c r="B482" s="317" t="s">
        <v>2245</v>
      </c>
      <c r="C482" s="322"/>
      <c r="D482" s="368"/>
      <c r="E482" s="364"/>
      <c r="F482" s="824"/>
    </row>
    <row r="483" spans="1:6" ht="76.5">
      <c r="A483" s="320"/>
      <c r="B483" s="317" t="s">
        <v>2247</v>
      </c>
      <c r="C483" s="322"/>
      <c r="D483" s="368"/>
      <c r="E483" s="364"/>
      <c r="F483" s="824"/>
    </row>
    <row r="484" spans="1:6">
      <c r="A484" s="320"/>
      <c r="B484" s="289" t="s">
        <v>2248</v>
      </c>
      <c r="C484" s="322"/>
      <c r="D484" s="368"/>
      <c r="E484" s="364"/>
      <c r="F484" s="824"/>
    </row>
    <row r="485" spans="1:6">
      <c r="A485" s="320"/>
      <c r="B485" s="317" t="s">
        <v>2249</v>
      </c>
      <c r="C485" s="322" t="s">
        <v>90</v>
      </c>
      <c r="D485" s="368">
        <v>70</v>
      </c>
      <c r="E485" s="364"/>
      <c r="F485" s="916">
        <f t="shared" ref="F485:F486" si="20">ROUND(D485*E485,2)</f>
        <v>0</v>
      </c>
    </row>
    <row r="486" spans="1:6">
      <c r="A486" s="320"/>
      <c r="B486" s="317" t="s">
        <v>2250</v>
      </c>
      <c r="C486" s="322" t="s">
        <v>90</v>
      </c>
      <c r="D486" s="368">
        <v>35</v>
      </c>
      <c r="E486" s="364"/>
      <c r="F486" s="916">
        <f t="shared" si="20"/>
        <v>0</v>
      </c>
    </row>
    <row r="487" spans="1:6">
      <c r="A487" s="320"/>
      <c r="B487" s="317"/>
      <c r="C487" s="322"/>
      <c r="D487" s="368"/>
      <c r="E487" s="364"/>
      <c r="F487" s="824"/>
    </row>
    <row r="488" spans="1:6" ht="38.25">
      <c r="A488" s="320" t="s">
        <v>2251</v>
      </c>
      <c r="B488" s="289" t="s">
        <v>2252</v>
      </c>
      <c r="C488" s="322"/>
      <c r="D488" s="368"/>
      <c r="E488" s="364"/>
      <c r="F488" s="824"/>
    </row>
    <row r="489" spans="1:6">
      <c r="A489" s="320"/>
      <c r="B489" s="289" t="s">
        <v>2244</v>
      </c>
      <c r="C489" s="322"/>
      <c r="D489" s="368"/>
      <c r="E489" s="364"/>
      <c r="F489" s="824"/>
    </row>
    <row r="490" spans="1:6" ht="38.25">
      <c r="A490" s="320"/>
      <c r="B490" s="317" t="s">
        <v>2245</v>
      </c>
      <c r="C490" s="322"/>
      <c r="D490" s="368"/>
      <c r="E490" s="364"/>
      <c r="F490" s="824"/>
    </row>
    <row r="491" spans="1:6" ht="51">
      <c r="A491" s="320"/>
      <c r="B491" s="289" t="s">
        <v>2253</v>
      </c>
      <c r="C491" s="322"/>
      <c r="D491" s="368"/>
      <c r="E491" s="364"/>
      <c r="F491" s="824"/>
    </row>
    <row r="492" spans="1:6" ht="38.25">
      <c r="A492" s="320"/>
      <c r="B492" s="317" t="s">
        <v>2245</v>
      </c>
      <c r="C492" s="322"/>
      <c r="D492" s="368"/>
      <c r="E492" s="364"/>
      <c r="F492" s="824"/>
    </row>
    <row r="493" spans="1:6" ht="76.5">
      <c r="A493" s="320"/>
      <c r="B493" s="317" t="s">
        <v>2247</v>
      </c>
      <c r="C493" s="322"/>
      <c r="D493" s="368"/>
      <c r="E493" s="364"/>
      <c r="F493" s="824"/>
    </row>
    <row r="494" spans="1:6">
      <c r="A494" s="320"/>
      <c r="B494" s="289" t="s">
        <v>2248</v>
      </c>
      <c r="C494" s="322"/>
      <c r="D494" s="368"/>
      <c r="E494" s="364"/>
      <c r="F494" s="824"/>
    </row>
    <row r="495" spans="1:6">
      <c r="A495" s="320"/>
      <c r="B495" s="317" t="s">
        <v>2254</v>
      </c>
      <c r="C495" s="322" t="s">
        <v>90</v>
      </c>
      <c r="D495" s="368">
        <v>256</v>
      </c>
      <c r="E495" s="364"/>
      <c r="F495" s="916">
        <f t="shared" ref="F495:F496" si="21">ROUND(D495*E495,2)</f>
        <v>0</v>
      </c>
    </row>
    <row r="496" spans="1:6">
      <c r="A496" s="320"/>
      <c r="B496" s="317" t="s">
        <v>2255</v>
      </c>
      <c r="C496" s="322" t="s">
        <v>90</v>
      </c>
      <c r="D496" s="368">
        <v>25</v>
      </c>
      <c r="E496" s="364"/>
      <c r="F496" s="916">
        <f t="shared" si="21"/>
        <v>0</v>
      </c>
    </row>
    <row r="497" spans="1:6">
      <c r="A497" s="320"/>
      <c r="B497" s="317"/>
      <c r="C497" s="322"/>
      <c r="D497" s="368"/>
      <c r="E497" s="364"/>
      <c r="F497" s="824"/>
    </row>
    <row r="498" spans="1:6" ht="25.5">
      <c r="A498" s="320" t="s">
        <v>2256</v>
      </c>
      <c r="B498" s="289" t="s">
        <v>2257</v>
      </c>
      <c r="C498" s="322"/>
      <c r="D498" s="368"/>
      <c r="E498" s="715"/>
      <c r="F498" s="838"/>
    </row>
    <row r="499" spans="1:6">
      <c r="A499" s="320"/>
      <c r="B499" s="289" t="s">
        <v>2258</v>
      </c>
      <c r="C499" s="322"/>
      <c r="D499" s="368"/>
      <c r="E499" s="364"/>
      <c r="F499" s="824"/>
    </row>
    <row r="500" spans="1:6" ht="25.5">
      <c r="A500" s="320"/>
      <c r="B500" s="289" t="s">
        <v>2259</v>
      </c>
      <c r="C500" s="322"/>
      <c r="D500" s="368"/>
      <c r="E500" s="715"/>
      <c r="F500" s="838"/>
    </row>
    <row r="501" spans="1:6" ht="25.5">
      <c r="A501" s="320"/>
      <c r="B501" s="317" t="s">
        <v>2260</v>
      </c>
      <c r="C501" s="322"/>
      <c r="D501" s="368"/>
      <c r="E501" s="364"/>
      <c r="F501" s="824"/>
    </row>
    <row r="502" spans="1:6">
      <c r="A502" s="320"/>
      <c r="B502" s="289" t="s">
        <v>2261</v>
      </c>
      <c r="C502" s="322"/>
      <c r="D502" s="368"/>
      <c r="E502" s="364"/>
      <c r="F502" s="824"/>
    </row>
    <row r="503" spans="1:6" ht="76.5">
      <c r="A503" s="320"/>
      <c r="B503" s="317" t="s">
        <v>2262</v>
      </c>
      <c r="C503" s="322"/>
      <c r="D503" s="368"/>
      <c r="E503" s="368"/>
      <c r="F503" s="829"/>
    </row>
    <row r="504" spans="1:6">
      <c r="A504" s="320"/>
      <c r="B504" s="317" t="s">
        <v>2249</v>
      </c>
      <c r="C504" s="322" t="s">
        <v>90</v>
      </c>
      <c r="D504" s="368">
        <v>55</v>
      </c>
      <c r="E504" s="364"/>
      <c r="F504" s="916">
        <f t="shared" ref="F504:F506" si="22">ROUND(D504*E504,2)</f>
        <v>0</v>
      </c>
    </row>
    <row r="505" spans="1:6">
      <c r="A505" s="320"/>
      <c r="B505" s="317" t="s">
        <v>2263</v>
      </c>
      <c r="C505" s="322" t="s">
        <v>90</v>
      </c>
      <c r="D505" s="368">
        <v>20</v>
      </c>
      <c r="E505" s="364"/>
      <c r="F505" s="916">
        <f t="shared" si="22"/>
        <v>0</v>
      </c>
    </row>
    <row r="506" spans="1:6">
      <c r="A506" s="320"/>
      <c r="B506" s="317" t="s">
        <v>2264</v>
      </c>
      <c r="C506" s="322" t="s">
        <v>90</v>
      </c>
      <c r="D506" s="368">
        <v>30</v>
      </c>
      <c r="E506" s="364"/>
      <c r="F506" s="916">
        <f t="shared" si="22"/>
        <v>0</v>
      </c>
    </row>
    <row r="507" spans="1:6">
      <c r="A507" s="320"/>
      <c r="B507" s="317"/>
      <c r="C507" s="322"/>
      <c r="D507" s="368"/>
      <c r="E507" s="364"/>
      <c r="F507" s="824"/>
    </row>
    <row r="508" spans="1:6">
      <c r="A508" s="320" t="s">
        <v>2265</v>
      </c>
      <c r="B508" s="289" t="s">
        <v>2266</v>
      </c>
      <c r="C508" s="322"/>
      <c r="D508" s="368"/>
      <c r="E508" s="364"/>
      <c r="F508" s="824"/>
    </row>
    <row r="509" spans="1:6">
      <c r="A509" s="320"/>
      <c r="B509" s="289" t="s">
        <v>2258</v>
      </c>
      <c r="C509" s="322"/>
      <c r="D509" s="368"/>
      <c r="E509" s="364"/>
      <c r="F509" s="824"/>
    </row>
    <row r="510" spans="1:6" ht="63.75">
      <c r="A510" s="320"/>
      <c r="B510" s="289" t="s">
        <v>2267</v>
      </c>
      <c r="C510" s="322"/>
      <c r="D510" s="368"/>
      <c r="E510" s="364"/>
      <c r="F510" s="824"/>
    </row>
    <row r="511" spans="1:6" ht="25.5">
      <c r="A511" s="320"/>
      <c r="B511" s="317" t="s">
        <v>2260</v>
      </c>
      <c r="C511" s="322"/>
      <c r="D511" s="368"/>
      <c r="E511" s="364"/>
      <c r="F511" s="824"/>
    </row>
    <row r="512" spans="1:6">
      <c r="A512" s="320"/>
      <c r="B512" s="289" t="s">
        <v>2261</v>
      </c>
      <c r="C512" s="322"/>
      <c r="D512" s="368"/>
      <c r="E512" s="364"/>
      <c r="F512" s="824"/>
    </row>
    <row r="513" spans="1:6" ht="76.5">
      <c r="A513" s="320"/>
      <c r="B513" s="317" t="s">
        <v>2262</v>
      </c>
      <c r="C513" s="322"/>
      <c r="D513" s="368"/>
      <c r="E513" s="368"/>
      <c r="F513" s="829"/>
    </row>
    <row r="514" spans="1:6">
      <c r="A514" s="320"/>
      <c r="B514" s="317" t="s">
        <v>2249</v>
      </c>
      <c r="C514" s="322" t="s">
        <v>90</v>
      </c>
      <c r="D514" s="368">
        <v>85</v>
      </c>
      <c r="E514" s="364"/>
      <c r="F514" s="916">
        <f t="shared" ref="F514:F515" si="23">ROUND(D514*E514,2)</f>
        <v>0</v>
      </c>
    </row>
    <row r="515" spans="1:6">
      <c r="A515" s="320"/>
      <c r="B515" s="317" t="s">
        <v>2263</v>
      </c>
      <c r="C515" s="322" t="s">
        <v>90</v>
      </c>
      <c r="D515" s="368">
        <v>23</v>
      </c>
      <c r="E515" s="364"/>
      <c r="F515" s="916">
        <f t="shared" si="23"/>
        <v>0</v>
      </c>
    </row>
    <row r="516" spans="1:6">
      <c r="A516" s="320"/>
      <c r="B516" s="317"/>
      <c r="C516" s="322"/>
      <c r="D516" s="368"/>
      <c r="E516" s="364"/>
      <c r="F516" s="824"/>
    </row>
    <row r="517" spans="1:6" ht="25.5">
      <c r="A517" s="320" t="s">
        <v>2268</v>
      </c>
      <c r="B517" s="289" t="s">
        <v>2269</v>
      </c>
      <c r="C517" s="704"/>
      <c r="D517" s="368"/>
      <c r="E517" s="364"/>
      <c r="F517" s="824"/>
    </row>
    <row r="518" spans="1:6" ht="51">
      <c r="A518" s="320"/>
      <c r="B518" s="289" t="s">
        <v>2753</v>
      </c>
      <c r="C518" s="704"/>
      <c r="D518" s="368"/>
      <c r="E518" s="364"/>
      <c r="F518" s="824"/>
    </row>
    <row r="519" spans="1:6" ht="25.5">
      <c r="A519" s="320"/>
      <c r="B519" s="317" t="s">
        <v>2270</v>
      </c>
      <c r="C519" s="704"/>
      <c r="D519" s="368"/>
      <c r="E519" s="364"/>
      <c r="F519" s="824"/>
    </row>
    <row r="520" spans="1:6" ht="63.75">
      <c r="A520" s="320"/>
      <c r="B520" s="317" t="s">
        <v>2271</v>
      </c>
      <c r="C520" s="704"/>
      <c r="D520" s="368"/>
      <c r="E520" s="364"/>
      <c r="F520" s="824"/>
    </row>
    <row r="521" spans="1:6" ht="25.5">
      <c r="A521" s="320"/>
      <c r="B521" s="289" t="s">
        <v>2272</v>
      </c>
      <c r="C521" s="704"/>
      <c r="D521" s="368"/>
      <c r="E521" s="364"/>
      <c r="F521" s="824"/>
    </row>
    <row r="522" spans="1:6" ht="25.5">
      <c r="A522" s="320"/>
      <c r="B522" s="289" t="s">
        <v>2273</v>
      </c>
      <c r="C522" s="704"/>
      <c r="D522" s="368"/>
      <c r="E522" s="364"/>
      <c r="F522" s="824"/>
    </row>
    <row r="523" spans="1:6" ht="38.25">
      <c r="A523" s="320"/>
      <c r="B523" s="289" t="s">
        <v>2274</v>
      </c>
      <c r="C523" s="704"/>
      <c r="D523" s="368"/>
      <c r="E523" s="364"/>
      <c r="F523" s="824"/>
    </row>
    <row r="524" spans="1:6">
      <c r="A524" s="320"/>
      <c r="B524" s="289" t="s">
        <v>2164</v>
      </c>
      <c r="C524" s="704"/>
      <c r="D524" s="368"/>
      <c r="E524" s="364"/>
      <c r="F524" s="824"/>
    </row>
    <row r="525" spans="1:6" ht="25.5">
      <c r="A525" s="320"/>
      <c r="B525" s="289" t="s">
        <v>2275</v>
      </c>
      <c r="C525" s="704"/>
      <c r="D525" s="368"/>
      <c r="E525" s="364"/>
      <c r="F525" s="824"/>
    </row>
    <row r="526" spans="1:6" ht="25.5">
      <c r="A526" s="320"/>
      <c r="B526" s="289" t="s">
        <v>2276</v>
      </c>
      <c r="C526" s="704"/>
      <c r="D526" s="368"/>
      <c r="E526" s="364"/>
      <c r="F526" s="824"/>
    </row>
    <row r="527" spans="1:6" ht="38.25">
      <c r="A527" s="320"/>
      <c r="B527" s="289" t="s">
        <v>2277</v>
      </c>
      <c r="C527" s="704"/>
      <c r="D527" s="368"/>
      <c r="E527" s="364"/>
      <c r="F527" s="824"/>
    </row>
    <row r="528" spans="1:6">
      <c r="A528" s="320"/>
      <c r="B528" s="289" t="s">
        <v>2278</v>
      </c>
      <c r="C528" s="704"/>
      <c r="D528" s="368"/>
      <c r="E528" s="364"/>
      <c r="F528" s="824"/>
    </row>
    <row r="529" spans="1:6">
      <c r="A529" s="320"/>
      <c r="B529" s="289" t="s">
        <v>2279</v>
      </c>
      <c r="C529" s="704"/>
      <c r="D529" s="368"/>
      <c r="E529" s="364"/>
      <c r="F529" s="824"/>
    </row>
    <row r="530" spans="1:6">
      <c r="A530" s="320"/>
      <c r="B530" s="289"/>
      <c r="C530" s="322" t="s">
        <v>90</v>
      </c>
      <c r="D530" s="368">
        <v>265</v>
      </c>
      <c r="E530" s="364"/>
      <c r="F530" s="916">
        <f>ROUND(D530*E530,2)</f>
        <v>0</v>
      </c>
    </row>
    <row r="531" spans="1:6">
      <c r="A531" s="309"/>
      <c r="B531" s="289"/>
      <c r="C531" s="325"/>
      <c r="D531" s="363"/>
      <c r="E531" s="364"/>
      <c r="F531" s="822"/>
    </row>
    <row r="532" spans="1:6" ht="25.5">
      <c r="A532" s="320" t="s">
        <v>2280</v>
      </c>
      <c r="B532" s="289" t="s">
        <v>2281</v>
      </c>
      <c r="C532" s="322"/>
      <c r="D532" s="368"/>
      <c r="E532" s="715"/>
      <c r="F532" s="838"/>
    </row>
    <row r="533" spans="1:6" ht="38.25">
      <c r="A533" s="320"/>
      <c r="B533" s="289" t="s">
        <v>2282</v>
      </c>
      <c r="C533" s="322"/>
      <c r="D533" s="368"/>
      <c r="E533" s="715"/>
      <c r="F533" s="838"/>
    </row>
    <row r="534" spans="1:6" ht="25.5">
      <c r="A534" s="320"/>
      <c r="B534" s="289" t="s">
        <v>2283</v>
      </c>
      <c r="C534" s="322"/>
      <c r="D534" s="368"/>
      <c r="E534" s="715"/>
      <c r="F534" s="838"/>
    </row>
    <row r="535" spans="1:6">
      <c r="A535" s="320"/>
      <c r="B535" s="289" t="s">
        <v>2284</v>
      </c>
      <c r="C535" s="322"/>
      <c r="D535" s="368"/>
      <c r="E535" s="715"/>
      <c r="F535" s="838"/>
    </row>
    <row r="536" spans="1:6" ht="38.25">
      <c r="A536" s="320"/>
      <c r="B536" s="289" t="s">
        <v>2285</v>
      </c>
      <c r="C536" s="322"/>
      <c r="D536" s="368"/>
      <c r="E536" s="715"/>
      <c r="F536" s="838"/>
    </row>
    <row r="537" spans="1:6" ht="38.25">
      <c r="A537" s="320"/>
      <c r="B537" s="289" t="s">
        <v>2286</v>
      </c>
      <c r="C537" s="322"/>
      <c r="D537" s="368"/>
      <c r="E537" s="715"/>
      <c r="F537" s="838"/>
    </row>
    <row r="538" spans="1:6" ht="38.25">
      <c r="A538" s="320"/>
      <c r="B538" s="289" t="s">
        <v>2287</v>
      </c>
      <c r="C538" s="322"/>
      <c r="D538" s="368"/>
      <c r="E538" s="715"/>
      <c r="F538" s="838"/>
    </row>
    <row r="539" spans="1:6">
      <c r="A539" s="320"/>
      <c r="B539" s="289" t="s">
        <v>2288</v>
      </c>
      <c r="C539" s="322"/>
      <c r="D539" s="368"/>
      <c r="E539" s="364"/>
      <c r="F539" s="824"/>
    </row>
    <row r="540" spans="1:6" ht="76.5">
      <c r="A540" s="320"/>
      <c r="B540" s="289" t="s">
        <v>2289</v>
      </c>
      <c r="C540" s="322"/>
      <c r="D540" s="368"/>
      <c r="E540" s="364"/>
      <c r="F540" s="824"/>
    </row>
    <row r="541" spans="1:6" ht="89.25">
      <c r="A541" s="320"/>
      <c r="B541" s="317" t="s">
        <v>2290</v>
      </c>
      <c r="C541" s="322"/>
      <c r="D541" s="368"/>
      <c r="E541" s="364"/>
      <c r="F541" s="824"/>
    </row>
    <row r="542" spans="1:6" ht="25.5">
      <c r="A542" s="320"/>
      <c r="B542" s="289" t="s">
        <v>2291</v>
      </c>
      <c r="C542" s="322"/>
      <c r="D542" s="368"/>
      <c r="E542" s="364"/>
      <c r="F542" s="824"/>
    </row>
    <row r="543" spans="1:6">
      <c r="A543" s="320"/>
      <c r="B543" s="289" t="s">
        <v>2292</v>
      </c>
      <c r="C543" s="322"/>
      <c r="D543" s="368"/>
      <c r="E543" s="364"/>
      <c r="F543" s="824"/>
    </row>
    <row r="544" spans="1:6">
      <c r="A544" s="320"/>
      <c r="B544" s="317" t="s">
        <v>2249</v>
      </c>
      <c r="C544" s="322" t="s">
        <v>90</v>
      </c>
      <c r="D544" s="368">
        <v>620</v>
      </c>
      <c r="E544" s="364"/>
      <c r="F544" s="916">
        <f t="shared" ref="F544:F547" si="24">ROUND(D544*E544,2)</f>
        <v>0</v>
      </c>
    </row>
    <row r="545" spans="1:6">
      <c r="A545" s="320"/>
      <c r="B545" s="317" t="s">
        <v>2263</v>
      </c>
      <c r="C545" s="322" t="s">
        <v>90</v>
      </c>
      <c r="D545" s="368">
        <v>23</v>
      </c>
      <c r="E545" s="364"/>
      <c r="F545" s="916">
        <f t="shared" si="24"/>
        <v>0</v>
      </c>
    </row>
    <row r="546" spans="1:6">
      <c r="A546" s="320"/>
      <c r="B546" s="317" t="s">
        <v>2264</v>
      </c>
      <c r="C546" s="322" t="s">
        <v>90</v>
      </c>
      <c r="D546" s="368">
        <v>34</v>
      </c>
      <c r="E546" s="364"/>
      <c r="F546" s="916">
        <f t="shared" si="24"/>
        <v>0</v>
      </c>
    </row>
    <row r="547" spans="1:6" ht="25.5">
      <c r="A547" s="320"/>
      <c r="B547" s="317" t="s">
        <v>2762</v>
      </c>
      <c r="C547" s="322" t="s">
        <v>90</v>
      </c>
      <c r="D547" s="368">
        <v>20</v>
      </c>
      <c r="E547" s="364"/>
      <c r="F547" s="916">
        <f t="shared" si="24"/>
        <v>0</v>
      </c>
    </row>
    <row r="548" spans="1:6">
      <c r="A548" s="327"/>
      <c r="B548" s="317"/>
      <c r="C548" s="328"/>
      <c r="D548" s="372"/>
      <c r="E548" s="373"/>
      <c r="F548" s="835"/>
    </row>
    <row r="549" spans="1:6" ht="25.5">
      <c r="A549" s="320" t="s">
        <v>2293</v>
      </c>
      <c r="B549" s="289" t="s">
        <v>2294</v>
      </c>
      <c r="C549" s="328"/>
      <c r="D549" s="372"/>
      <c r="E549" s="373"/>
      <c r="F549" s="835"/>
    </row>
    <row r="550" spans="1:6" ht="51">
      <c r="A550" s="327"/>
      <c r="B550" s="289" t="s">
        <v>2295</v>
      </c>
      <c r="C550" s="328"/>
      <c r="D550" s="372"/>
      <c r="E550" s="373"/>
      <c r="F550" s="835"/>
    </row>
    <row r="551" spans="1:6" ht="25.5">
      <c r="A551" s="327"/>
      <c r="B551" s="289" t="s">
        <v>2296</v>
      </c>
      <c r="C551" s="328"/>
      <c r="D551" s="372"/>
      <c r="E551" s="373"/>
      <c r="F551" s="835"/>
    </row>
    <row r="552" spans="1:6">
      <c r="A552" s="327"/>
      <c r="B552" s="289" t="s">
        <v>2297</v>
      </c>
      <c r="C552" s="328"/>
      <c r="D552" s="372"/>
      <c r="E552" s="373"/>
      <c r="F552" s="835"/>
    </row>
    <row r="553" spans="1:6" ht="25.5">
      <c r="A553" s="327"/>
      <c r="B553" s="289" t="s">
        <v>2298</v>
      </c>
      <c r="C553" s="328" t="s">
        <v>36</v>
      </c>
      <c r="D553" s="372">
        <v>4</v>
      </c>
      <c r="E553" s="364"/>
      <c r="F553" s="916">
        <f>ROUND(D553*E553,2)</f>
        <v>0</v>
      </c>
    </row>
    <row r="554" spans="1:6">
      <c r="A554" s="327"/>
      <c r="B554" s="317"/>
      <c r="C554" s="328"/>
      <c r="D554" s="372"/>
      <c r="E554" s="373"/>
      <c r="F554" s="835"/>
    </row>
    <row r="555" spans="1:6" ht="25.5">
      <c r="A555" s="320" t="s">
        <v>2299</v>
      </c>
      <c r="B555" s="289" t="s">
        <v>2300</v>
      </c>
      <c r="C555" s="328"/>
      <c r="D555" s="372"/>
      <c r="E555" s="373"/>
      <c r="F555" s="835"/>
    </row>
    <row r="556" spans="1:6" ht="38.25">
      <c r="A556" s="327"/>
      <c r="B556" s="289" t="s">
        <v>2301</v>
      </c>
      <c r="C556" s="328"/>
      <c r="D556" s="372"/>
      <c r="E556" s="373"/>
      <c r="F556" s="835"/>
    </row>
    <row r="557" spans="1:6">
      <c r="A557" s="327"/>
      <c r="B557" s="289" t="s">
        <v>2302</v>
      </c>
      <c r="C557" s="328"/>
      <c r="D557" s="372"/>
      <c r="E557" s="373"/>
      <c r="F557" s="835"/>
    </row>
    <row r="558" spans="1:6" ht="25.5">
      <c r="A558" s="327"/>
      <c r="B558" s="289" t="s">
        <v>2303</v>
      </c>
      <c r="C558" s="709"/>
      <c r="D558" s="710"/>
      <c r="E558" s="711"/>
      <c r="F558" s="836"/>
    </row>
    <row r="559" spans="1:6" ht="25.5">
      <c r="A559" s="327"/>
      <c r="B559" s="289" t="s">
        <v>2304</v>
      </c>
      <c r="C559" s="328"/>
      <c r="D559" s="372"/>
      <c r="E559" s="373"/>
      <c r="F559" s="835"/>
    </row>
    <row r="560" spans="1:6">
      <c r="A560" s="327"/>
      <c r="B560" s="289" t="s">
        <v>2305</v>
      </c>
      <c r="C560" s="328"/>
      <c r="D560" s="372"/>
      <c r="E560" s="373"/>
      <c r="F560" s="835"/>
    </row>
    <row r="561" spans="1:6" ht="25.5">
      <c r="A561" s="327"/>
      <c r="B561" s="289" t="s">
        <v>2306</v>
      </c>
      <c r="C561" s="328"/>
      <c r="D561" s="372"/>
      <c r="E561" s="373"/>
      <c r="F561" s="835"/>
    </row>
    <row r="562" spans="1:6" ht="25.5">
      <c r="A562" s="327"/>
      <c r="B562" s="289" t="s">
        <v>2298</v>
      </c>
      <c r="C562" s="709"/>
      <c r="D562" s="710"/>
      <c r="E562" s="710"/>
      <c r="F562" s="836"/>
    </row>
    <row r="563" spans="1:6">
      <c r="A563" s="327"/>
      <c r="B563" s="317" t="s">
        <v>2307</v>
      </c>
      <c r="C563" s="328" t="s">
        <v>36</v>
      </c>
      <c r="D563" s="372">
        <v>6</v>
      </c>
      <c r="E563" s="364"/>
      <c r="F563" s="916">
        <f t="shared" ref="F563:F564" si="25">ROUND(D563*E563,2)</f>
        <v>0</v>
      </c>
    </row>
    <row r="564" spans="1:6">
      <c r="A564" s="327"/>
      <c r="B564" s="317" t="s">
        <v>2308</v>
      </c>
      <c r="C564" s="328" t="s">
        <v>36</v>
      </c>
      <c r="D564" s="372">
        <v>7</v>
      </c>
      <c r="E564" s="364"/>
      <c r="F564" s="916">
        <f t="shared" si="25"/>
        <v>0</v>
      </c>
    </row>
    <row r="565" spans="1:6">
      <c r="A565" s="315"/>
      <c r="B565" s="289"/>
      <c r="C565" s="325"/>
      <c r="D565" s="363"/>
      <c r="E565" s="364"/>
      <c r="F565" s="822"/>
    </row>
    <row r="566" spans="1:6" ht="38.25">
      <c r="A566" s="320" t="s">
        <v>2309</v>
      </c>
      <c r="B566" s="289" t="s">
        <v>2310</v>
      </c>
      <c r="C566" s="322"/>
      <c r="D566" s="368"/>
      <c r="E566" s="715"/>
      <c r="F566" s="838"/>
    </row>
    <row r="567" spans="1:6" ht="63.75">
      <c r="A567" s="320"/>
      <c r="B567" s="289" t="s">
        <v>2311</v>
      </c>
      <c r="C567" s="322"/>
      <c r="D567" s="368"/>
      <c r="E567" s="369"/>
      <c r="F567" s="829"/>
    </row>
    <row r="568" spans="1:6">
      <c r="A568" s="320"/>
      <c r="B568" s="289" t="s">
        <v>2312</v>
      </c>
      <c r="C568" s="322"/>
      <c r="D568" s="368"/>
      <c r="E568" s="368"/>
      <c r="F568" s="829"/>
    </row>
    <row r="569" spans="1:6" ht="25.5">
      <c r="A569" s="320"/>
      <c r="B569" s="317" t="s">
        <v>2313</v>
      </c>
      <c r="C569" s="328" t="s">
        <v>36</v>
      </c>
      <c r="D569" s="368">
        <v>1</v>
      </c>
      <c r="E569" s="364"/>
      <c r="F569" s="916">
        <f t="shared" ref="F569:F574" si="26">ROUND(D569*E569,2)</f>
        <v>0</v>
      </c>
    </row>
    <row r="570" spans="1:6" ht="25.5">
      <c r="A570" s="320"/>
      <c r="B570" s="317" t="s">
        <v>2314</v>
      </c>
      <c r="C570" s="328" t="s">
        <v>36</v>
      </c>
      <c r="D570" s="368">
        <v>2</v>
      </c>
      <c r="E570" s="364"/>
      <c r="F570" s="916">
        <f t="shared" si="26"/>
        <v>0</v>
      </c>
    </row>
    <row r="571" spans="1:6" ht="25.5">
      <c r="A571" s="320"/>
      <c r="B571" s="317" t="s">
        <v>2315</v>
      </c>
      <c r="C571" s="328" t="s">
        <v>36</v>
      </c>
      <c r="D571" s="368">
        <v>3</v>
      </c>
      <c r="E571" s="364"/>
      <c r="F571" s="916">
        <f t="shared" si="26"/>
        <v>0</v>
      </c>
    </row>
    <row r="572" spans="1:6" ht="25.5">
      <c r="A572" s="320"/>
      <c r="B572" s="317" t="s">
        <v>2316</v>
      </c>
      <c r="C572" s="328" t="s">
        <v>36</v>
      </c>
      <c r="D572" s="368">
        <v>2</v>
      </c>
      <c r="E572" s="364"/>
      <c r="F572" s="916">
        <f t="shared" si="26"/>
        <v>0</v>
      </c>
    </row>
    <row r="573" spans="1:6" ht="25.5">
      <c r="A573" s="320"/>
      <c r="B573" s="317" t="s">
        <v>2317</v>
      </c>
      <c r="C573" s="328" t="s">
        <v>36</v>
      </c>
      <c r="D573" s="368">
        <v>1</v>
      </c>
      <c r="E573" s="364"/>
      <c r="F573" s="916">
        <f t="shared" si="26"/>
        <v>0</v>
      </c>
    </row>
    <row r="574" spans="1:6" ht="25.5">
      <c r="A574" s="315"/>
      <c r="B574" s="317" t="s">
        <v>2318</v>
      </c>
      <c r="C574" s="328" t="s">
        <v>36</v>
      </c>
      <c r="D574" s="368">
        <v>3</v>
      </c>
      <c r="E574" s="364"/>
      <c r="F574" s="916">
        <f t="shared" si="26"/>
        <v>0</v>
      </c>
    </row>
    <row r="575" spans="1:6">
      <c r="A575" s="315"/>
      <c r="B575" s="333"/>
      <c r="C575" s="334"/>
      <c r="D575" s="374"/>
      <c r="E575" s="375"/>
      <c r="F575" s="839"/>
    </row>
    <row r="576" spans="1:6" ht="25.5">
      <c r="A576" s="405"/>
      <c r="B576" s="404" t="s">
        <v>2319</v>
      </c>
      <c r="C576" s="494"/>
      <c r="D576" s="407"/>
      <c r="E576" s="408"/>
      <c r="F576" s="837">
        <f>SUM(F461:F574)</f>
        <v>0</v>
      </c>
    </row>
    <row r="577" spans="1:6">
      <c r="A577" s="309"/>
      <c r="B577" s="314"/>
      <c r="C577" s="313"/>
      <c r="D577" s="363"/>
      <c r="E577" s="371"/>
      <c r="F577" s="822"/>
    </row>
    <row r="578" spans="1:6">
      <c r="A578" s="409" t="s">
        <v>530</v>
      </c>
      <c r="B578" s="410" t="s">
        <v>2320</v>
      </c>
      <c r="C578" s="411"/>
      <c r="D578" s="412"/>
      <c r="E578" s="413"/>
      <c r="F578" s="840"/>
    </row>
    <row r="579" spans="1:6">
      <c r="A579" s="309"/>
      <c r="B579" s="316"/>
      <c r="C579" s="313"/>
      <c r="D579" s="363"/>
      <c r="E579" s="371"/>
      <c r="F579" s="822"/>
    </row>
    <row r="580" spans="1:6" ht="63.75">
      <c r="A580" s="309"/>
      <c r="B580" s="326" t="s">
        <v>2321</v>
      </c>
      <c r="C580" s="325"/>
      <c r="D580" s="363"/>
      <c r="E580" s="364"/>
      <c r="F580" s="822"/>
    </row>
    <row r="581" spans="1:6">
      <c r="A581" s="309"/>
      <c r="B581" s="716"/>
      <c r="C581" s="325"/>
      <c r="D581" s="363"/>
      <c r="E581" s="364"/>
      <c r="F581" s="822"/>
    </row>
    <row r="582" spans="1:6" ht="89.25">
      <c r="A582" s="320" t="s">
        <v>2322</v>
      </c>
      <c r="B582" s="326" t="s">
        <v>2323</v>
      </c>
      <c r="C582" s="325"/>
      <c r="D582" s="363"/>
      <c r="E582" s="364"/>
      <c r="F582" s="822"/>
    </row>
    <row r="583" spans="1:6" ht="63.75">
      <c r="A583" s="309"/>
      <c r="B583" s="326" t="s">
        <v>2324</v>
      </c>
      <c r="C583" s="325"/>
      <c r="D583" s="363"/>
      <c r="E583" s="364"/>
      <c r="F583" s="822"/>
    </row>
    <row r="584" spans="1:6">
      <c r="A584" s="309"/>
      <c r="B584" s="717" t="s">
        <v>2325</v>
      </c>
      <c r="C584" s="313" t="s">
        <v>90</v>
      </c>
      <c r="D584" s="363">
        <f>313+22</f>
        <v>335</v>
      </c>
      <c r="E584" s="364"/>
      <c r="F584" s="916">
        <f>ROUND(D584*E584,2)</f>
        <v>0</v>
      </c>
    </row>
    <row r="585" spans="1:6">
      <c r="A585" s="309"/>
      <c r="B585" s="718"/>
      <c r="C585" s="325"/>
      <c r="D585" s="363"/>
      <c r="E585" s="364"/>
      <c r="F585" s="822"/>
    </row>
    <row r="586" spans="1:6" ht="114.75">
      <c r="A586" s="320" t="s">
        <v>2326</v>
      </c>
      <c r="B586" s="717" t="s">
        <v>2327</v>
      </c>
      <c r="C586" s="325"/>
      <c r="D586" s="363"/>
      <c r="E586" s="364"/>
      <c r="F586" s="822"/>
    </row>
    <row r="587" spans="1:6" ht="25.5">
      <c r="A587" s="309"/>
      <c r="B587" s="326" t="s">
        <v>2328</v>
      </c>
      <c r="C587" s="325"/>
      <c r="D587" s="363"/>
      <c r="E587" s="364"/>
      <c r="F587" s="822"/>
    </row>
    <row r="588" spans="1:6" ht="25.5">
      <c r="A588" s="309"/>
      <c r="B588" s="326" t="s">
        <v>2329</v>
      </c>
      <c r="C588" s="325"/>
      <c r="D588" s="363"/>
      <c r="E588" s="364"/>
      <c r="F588" s="822"/>
    </row>
    <row r="589" spans="1:6">
      <c r="A589" s="309"/>
      <c r="B589" s="326" t="s">
        <v>2330</v>
      </c>
      <c r="C589" s="325"/>
      <c r="D589" s="363"/>
      <c r="E589" s="364"/>
      <c r="F589" s="822"/>
    </row>
    <row r="590" spans="1:6">
      <c r="A590" s="309"/>
      <c r="B590" s="716"/>
      <c r="C590" s="313" t="s">
        <v>90</v>
      </c>
      <c r="D590" s="363">
        <v>313</v>
      </c>
      <c r="E590" s="364"/>
      <c r="F590" s="916">
        <f>ROUND(D590*E590,2)</f>
        <v>0</v>
      </c>
    </row>
    <row r="591" spans="1:6">
      <c r="A591" s="309"/>
      <c r="B591" s="716"/>
      <c r="C591" s="313"/>
      <c r="D591" s="363"/>
      <c r="E591" s="364"/>
      <c r="F591" s="824"/>
    </row>
    <row r="592" spans="1:6" ht="38.25">
      <c r="A592" s="320" t="s">
        <v>2331</v>
      </c>
      <c r="B592" s="719" t="s">
        <v>2332</v>
      </c>
      <c r="C592" s="313"/>
      <c r="D592" s="363"/>
      <c r="E592" s="364"/>
      <c r="F592" s="824"/>
    </row>
    <row r="593" spans="1:6" ht="51">
      <c r="A593" s="320"/>
      <c r="B593" s="719" t="s">
        <v>2333</v>
      </c>
      <c r="C593" s="313"/>
      <c r="D593" s="363"/>
      <c r="E593" s="364"/>
      <c r="F593" s="824"/>
    </row>
    <row r="594" spans="1:6" ht="114.75">
      <c r="A594" s="309"/>
      <c r="B594" s="719" t="s">
        <v>2334</v>
      </c>
      <c r="C594" s="313"/>
      <c r="D594" s="363"/>
      <c r="E594" s="364"/>
      <c r="F594" s="824"/>
    </row>
    <row r="595" spans="1:6">
      <c r="A595" s="309"/>
      <c r="B595" s="716"/>
      <c r="C595" s="313" t="s">
        <v>90</v>
      </c>
      <c r="D595" s="363">
        <f>25+96.5+157+12</f>
        <v>290.5</v>
      </c>
      <c r="E595" s="364"/>
      <c r="F595" s="916">
        <f>ROUND(D595*E595,2)</f>
        <v>0</v>
      </c>
    </row>
    <row r="596" spans="1:6">
      <c r="A596" s="309"/>
      <c r="B596" s="720"/>
      <c r="C596" s="325"/>
      <c r="D596" s="363"/>
      <c r="E596" s="364"/>
      <c r="F596" s="822"/>
    </row>
    <row r="597" spans="1:6">
      <c r="A597" s="320" t="s">
        <v>2335</v>
      </c>
      <c r="B597" s="719" t="s">
        <v>2336</v>
      </c>
      <c r="C597" s="704"/>
      <c r="D597" s="363"/>
      <c r="E597" s="364"/>
      <c r="F597" s="822"/>
    </row>
    <row r="598" spans="1:6" ht="51">
      <c r="A598" s="309"/>
      <c r="B598" s="719" t="s">
        <v>2337</v>
      </c>
      <c r="C598" s="704"/>
      <c r="D598" s="363"/>
      <c r="E598" s="364"/>
      <c r="F598" s="822"/>
    </row>
    <row r="599" spans="1:6" ht="63.75">
      <c r="A599" s="309"/>
      <c r="B599" s="721" t="s">
        <v>2338</v>
      </c>
      <c r="C599" s="704"/>
      <c r="D599" s="363"/>
      <c r="E599" s="364"/>
      <c r="F599" s="822"/>
    </row>
    <row r="600" spans="1:6">
      <c r="A600" s="309"/>
      <c r="B600" s="719" t="s">
        <v>2339</v>
      </c>
      <c r="C600" s="704"/>
      <c r="D600" s="363"/>
      <c r="E600" s="364"/>
      <c r="F600" s="822"/>
    </row>
    <row r="601" spans="1:6" ht="25.5">
      <c r="A601" s="309"/>
      <c r="B601" s="719" t="s">
        <v>2340</v>
      </c>
      <c r="C601" s="704"/>
      <c r="D601" s="363"/>
      <c r="E601" s="364"/>
      <c r="F601" s="822"/>
    </row>
    <row r="602" spans="1:6" ht="51">
      <c r="A602" s="309"/>
      <c r="B602" s="719" t="s">
        <v>2341</v>
      </c>
      <c r="C602" s="704"/>
      <c r="D602" s="363"/>
      <c r="E602" s="364"/>
      <c r="F602" s="822"/>
    </row>
    <row r="603" spans="1:6">
      <c r="A603" s="309"/>
      <c r="B603" s="722"/>
      <c r="C603" s="704" t="s">
        <v>90</v>
      </c>
      <c r="D603" s="363">
        <v>24</v>
      </c>
      <c r="E603" s="364"/>
      <c r="F603" s="916">
        <f>ROUND(D603*E603,2)</f>
        <v>0</v>
      </c>
    </row>
    <row r="604" spans="1:6">
      <c r="A604" s="309"/>
      <c r="B604" s="722"/>
      <c r="C604" s="313"/>
      <c r="D604" s="363"/>
      <c r="E604" s="364"/>
      <c r="F604" s="822"/>
    </row>
    <row r="605" spans="1:6" ht="38.25">
      <c r="A605" s="320" t="s">
        <v>2342</v>
      </c>
      <c r="B605" s="719" t="s">
        <v>2343</v>
      </c>
      <c r="C605" s="704"/>
      <c r="D605" s="363"/>
      <c r="E605" s="364"/>
      <c r="F605" s="822"/>
    </row>
    <row r="606" spans="1:6" ht="76.5">
      <c r="A606" s="309"/>
      <c r="B606" s="719" t="s">
        <v>2344</v>
      </c>
      <c r="C606" s="704"/>
      <c r="D606" s="363"/>
      <c r="E606" s="364"/>
      <c r="F606" s="822"/>
    </row>
    <row r="607" spans="1:6" ht="51">
      <c r="A607" s="309"/>
      <c r="B607" s="719" t="s">
        <v>2345</v>
      </c>
      <c r="C607" s="704"/>
      <c r="D607" s="363"/>
      <c r="E607" s="364"/>
      <c r="F607" s="822"/>
    </row>
    <row r="608" spans="1:6" ht="63.75">
      <c r="A608" s="309"/>
      <c r="B608" s="719" t="s">
        <v>2346</v>
      </c>
      <c r="C608" s="704"/>
      <c r="D608" s="363"/>
      <c r="E608" s="364"/>
      <c r="F608" s="822"/>
    </row>
    <row r="609" spans="1:6" ht="38.25">
      <c r="A609" s="309"/>
      <c r="B609" s="719" t="s">
        <v>2347</v>
      </c>
      <c r="C609" s="704"/>
      <c r="D609" s="363"/>
      <c r="E609" s="364"/>
      <c r="F609" s="822"/>
    </row>
    <row r="610" spans="1:6">
      <c r="A610" s="309"/>
      <c r="B610" s="719" t="s">
        <v>2348</v>
      </c>
      <c r="C610" s="704"/>
      <c r="D610" s="363"/>
      <c r="E610" s="364"/>
      <c r="F610" s="822"/>
    </row>
    <row r="611" spans="1:6">
      <c r="A611" s="309"/>
      <c r="B611" s="722"/>
      <c r="C611" s="704" t="s">
        <v>90</v>
      </c>
      <c r="D611" s="363">
        <v>104</v>
      </c>
      <c r="E611" s="364"/>
      <c r="F611" s="916">
        <f>ROUND(D611*E611,2)</f>
        <v>0</v>
      </c>
    </row>
    <row r="612" spans="1:6">
      <c r="A612" s="309"/>
      <c r="B612" s="721"/>
      <c r="C612" s="704"/>
      <c r="D612" s="363"/>
      <c r="E612" s="364"/>
      <c r="F612" s="822"/>
    </row>
    <row r="613" spans="1:6" ht="63.75">
      <c r="A613" s="320" t="s">
        <v>2742</v>
      </c>
      <c r="B613" s="693" t="s">
        <v>2685</v>
      </c>
      <c r="C613" s="313"/>
      <c r="D613" s="363"/>
      <c r="E613" s="364"/>
      <c r="F613" s="824"/>
    </row>
    <row r="614" spans="1:6">
      <c r="A614" s="315"/>
      <c r="B614" s="316" t="s">
        <v>1984</v>
      </c>
      <c r="C614" s="313" t="s">
        <v>90</v>
      </c>
      <c r="D614" s="363">
        <v>156</v>
      </c>
      <c r="E614" s="364"/>
      <c r="F614" s="916">
        <f>ROUND(D614*E614,2)</f>
        <v>0</v>
      </c>
    </row>
    <row r="615" spans="1:6">
      <c r="A615" s="315"/>
      <c r="B615" s="311"/>
      <c r="C615" s="334"/>
      <c r="D615" s="374"/>
      <c r="E615" s="375"/>
      <c r="F615" s="839"/>
    </row>
    <row r="616" spans="1:6">
      <c r="A616" s="320"/>
      <c r="B616" s="693"/>
      <c r="C616" s="322"/>
      <c r="D616" s="368"/>
      <c r="E616" s="364"/>
      <c r="F616" s="824"/>
    </row>
    <row r="617" spans="1:6" ht="38.25">
      <c r="A617" s="320" t="s">
        <v>2743</v>
      </c>
      <c r="B617" s="693" t="s">
        <v>2351</v>
      </c>
      <c r="C617" s="322"/>
      <c r="D617" s="368"/>
      <c r="E617" s="364"/>
      <c r="F617" s="824"/>
    </row>
    <row r="618" spans="1:6" ht="102">
      <c r="A618" s="320"/>
      <c r="B618" s="693" t="s">
        <v>2676</v>
      </c>
      <c r="C618" s="322"/>
      <c r="D618" s="368"/>
      <c r="E618" s="364"/>
      <c r="F618" s="824"/>
    </row>
    <row r="619" spans="1:6">
      <c r="A619" s="320"/>
      <c r="B619" s="693" t="s">
        <v>2352</v>
      </c>
      <c r="C619" s="322"/>
      <c r="D619" s="368"/>
      <c r="E619" s="364"/>
      <c r="F619" s="824"/>
    </row>
    <row r="620" spans="1:6">
      <c r="A620" s="320"/>
      <c r="B620" s="693"/>
      <c r="C620" s="322" t="s">
        <v>90</v>
      </c>
      <c r="D620" s="368">
        <v>278</v>
      </c>
      <c r="E620" s="364"/>
      <c r="F620" s="916">
        <f>ROUND(D620*E620,2)</f>
        <v>0</v>
      </c>
    </row>
    <row r="621" spans="1:6">
      <c r="A621" s="315"/>
      <c r="B621" s="311"/>
      <c r="C621" s="334"/>
      <c r="D621" s="374"/>
      <c r="E621" s="375"/>
      <c r="F621" s="839"/>
    </row>
    <row r="622" spans="1:6" ht="25.5">
      <c r="A622" s="315" t="s">
        <v>2349</v>
      </c>
      <c r="B622" s="326" t="s">
        <v>2354</v>
      </c>
      <c r="C622" s="313"/>
      <c r="D622" s="363"/>
      <c r="E622" s="371"/>
      <c r="F622" s="822"/>
    </row>
    <row r="623" spans="1:6" ht="38.25">
      <c r="A623" s="315"/>
      <c r="B623" s="326" t="s">
        <v>2355</v>
      </c>
      <c r="C623" s="313"/>
      <c r="D623" s="363"/>
      <c r="E623" s="364"/>
      <c r="F623" s="824"/>
    </row>
    <row r="624" spans="1:6" ht="63.75">
      <c r="A624" s="315"/>
      <c r="B624" s="326" t="s">
        <v>2356</v>
      </c>
      <c r="C624" s="313"/>
      <c r="D624" s="363"/>
      <c r="E624" s="364"/>
      <c r="F624" s="824"/>
    </row>
    <row r="625" spans="1:6" ht="63.75">
      <c r="A625" s="315"/>
      <c r="B625" s="326" t="s">
        <v>2357</v>
      </c>
      <c r="C625" s="313"/>
      <c r="D625" s="363"/>
      <c r="E625" s="364"/>
      <c r="F625" s="824"/>
    </row>
    <row r="626" spans="1:6">
      <c r="A626" s="315"/>
      <c r="B626" s="693" t="s">
        <v>2358</v>
      </c>
      <c r="C626" s="313" t="s">
        <v>90</v>
      </c>
      <c r="D626" s="368">
        <v>90</v>
      </c>
      <c r="E626" s="364"/>
      <c r="F626" s="916">
        <f t="shared" ref="F626:F627" si="27">ROUND(D626*E626,2)</f>
        <v>0</v>
      </c>
    </row>
    <row r="627" spans="1:6">
      <c r="A627" s="315"/>
      <c r="B627" s="693" t="s">
        <v>2359</v>
      </c>
      <c r="C627" s="313" t="s">
        <v>291</v>
      </c>
      <c r="D627" s="368">
        <v>12</v>
      </c>
      <c r="E627" s="364"/>
      <c r="F627" s="916">
        <f t="shared" si="27"/>
        <v>0</v>
      </c>
    </row>
    <row r="628" spans="1:6">
      <c r="A628" s="315"/>
      <c r="B628" s="693"/>
      <c r="C628" s="313"/>
      <c r="D628" s="363"/>
      <c r="E628" s="364"/>
      <c r="F628" s="824"/>
    </row>
    <row r="629" spans="1:6" ht="25.5">
      <c r="A629" s="320" t="s">
        <v>2350</v>
      </c>
      <c r="B629" s="693" t="s">
        <v>2361</v>
      </c>
      <c r="C629" s="313"/>
      <c r="D629" s="363"/>
      <c r="E629" s="364"/>
      <c r="F629" s="824"/>
    </row>
    <row r="630" spans="1:6" ht="25.5">
      <c r="A630" s="315"/>
      <c r="B630" s="693" t="s">
        <v>2362</v>
      </c>
      <c r="C630" s="313"/>
      <c r="D630" s="363"/>
      <c r="E630" s="364"/>
      <c r="F630" s="824"/>
    </row>
    <row r="631" spans="1:6" ht="25.5">
      <c r="A631" s="315"/>
      <c r="B631" s="693" t="s">
        <v>2363</v>
      </c>
      <c r="C631" s="313"/>
      <c r="D631" s="363"/>
      <c r="E631" s="364"/>
      <c r="F631" s="824"/>
    </row>
    <row r="632" spans="1:6" ht="63.75">
      <c r="A632" s="315"/>
      <c r="B632" s="693" t="s">
        <v>2672</v>
      </c>
      <c r="C632" s="313"/>
      <c r="D632" s="363"/>
      <c r="E632" s="364"/>
      <c r="F632" s="824"/>
    </row>
    <row r="633" spans="1:6" ht="127.5">
      <c r="A633" s="315"/>
      <c r="B633" s="693" t="s">
        <v>2677</v>
      </c>
      <c r="C633" s="313"/>
      <c r="D633" s="363"/>
      <c r="E633" s="364"/>
      <c r="F633" s="824"/>
    </row>
    <row r="634" spans="1:6" ht="89.25">
      <c r="A634" s="315"/>
      <c r="B634" s="693" t="s">
        <v>2678</v>
      </c>
      <c r="C634" s="313"/>
      <c r="D634" s="363"/>
      <c r="E634" s="364"/>
      <c r="F634" s="824"/>
    </row>
    <row r="635" spans="1:6" ht="76.5">
      <c r="A635" s="315"/>
      <c r="B635" s="693" t="s">
        <v>2364</v>
      </c>
      <c r="C635" s="313"/>
      <c r="D635" s="363"/>
      <c r="E635" s="364"/>
      <c r="F635" s="824"/>
    </row>
    <row r="636" spans="1:6" ht="165.75">
      <c r="A636" s="315"/>
      <c r="B636" s="693" t="s">
        <v>2679</v>
      </c>
      <c r="C636" s="313"/>
      <c r="D636" s="363"/>
      <c r="E636" s="364"/>
      <c r="F636" s="824"/>
    </row>
    <row r="637" spans="1:6" ht="38.25">
      <c r="A637" s="315"/>
      <c r="B637" s="719" t="s">
        <v>2365</v>
      </c>
      <c r="C637" s="704" t="s">
        <v>90</v>
      </c>
      <c r="D637" s="363">
        <v>466</v>
      </c>
      <c r="E637" s="364"/>
      <c r="F637" s="916">
        <f>ROUND(D637*E637,2)</f>
        <v>0</v>
      </c>
    </row>
    <row r="638" spans="1:6">
      <c r="A638" s="315"/>
      <c r="B638" s="719"/>
      <c r="C638" s="704"/>
      <c r="D638" s="363"/>
      <c r="E638" s="364"/>
      <c r="F638" s="824"/>
    </row>
    <row r="639" spans="1:6" ht="25.5">
      <c r="A639" s="320" t="s">
        <v>2353</v>
      </c>
      <c r="B639" s="693" t="s">
        <v>2367</v>
      </c>
      <c r="C639" s="704"/>
      <c r="D639" s="363"/>
      <c r="E639" s="364"/>
      <c r="F639" s="824"/>
    </row>
    <row r="640" spans="1:6" ht="25.5">
      <c r="A640" s="315"/>
      <c r="B640" s="693" t="s">
        <v>2362</v>
      </c>
      <c r="C640" s="704"/>
      <c r="D640" s="363"/>
      <c r="E640" s="364"/>
      <c r="F640" s="824"/>
    </row>
    <row r="641" spans="1:6" ht="25.5">
      <c r="A641" s="315"/>
      <c r="B641" s="693" t="s">
        <v>2363</v>
      </c>
      <c r="C641" s="704"/>
      <c r="D641" s="363"/>
      <c r="E641" s="364"/>
      <c r="F641" s="824"/>
    </row>
    <row r="642" spans="1:6" ht="25.5">
      <c r="A642" s="315"/>
      <c r="B642" s="723" t="s">
        <v>2368</v>
      </c>
      <c r="C642" s="704"/>
      <c r="D642" s="363"/>
      <c r="E642" s="364"/>
      <c r="F642" s="824"/>
    </row>
    <row r="643" spans="1:6" ht="38.25">
      <c r="A643" s="315"/>
      <c r="B643" s="723" t="s">
        <v>2369</v>
      </c>
      <c r="C643" s="704"/>
      <c r="D643" s="363"/>
      <c r="E643" s="364"/>
      <c r="F643" s="824"/>
    </row>
    <row r="644" spans="1:6" ht="38.25">
      <c r="A644" s="315"/>
      <c r="B644" s="723" t="s">
        <v>2671</v>
      </c>
      <c r="C644" s="704"/>
      <c r="D644" s="363"/>
      <c r="E644" s="364"/>
      <c r="F644" s="824"/>
    </row>
    <row r="645" spans="1:6" ht="63.75">
      <c r="A645" s="315"/>
      <c r="B645" s="693" t="s">
        <v>2672</v>
      </c>
      <c r="C645" s="704"/>
      <c r="D645" s="363"/>
      <c r="E645" s="364"/>
      <c r="F645" s="824"/>
    </row>
    <row r="646" spans="1:6" ht="127.5">
      <c r="A646" s="315"/>
      <c r="B646" s="693" t="s">
        <v>2677</v>
      </c>
      <c r="C646" s="704"/>
      <c r="D646" s="363"/>
      <c r="E646" s="364"/>
      <c r="F646" s="824"/>
    </row>
    <row r="647" spans="1:6">
      <c r="A647" s="315"/>
      <c r="B647" s="719" t="s">
        <v>2370</v>
      </c>
      <c r="C647" s="704"/>
      <c r="D647" s="363"/>
      <c r="E647" s="364"/>
      <c r="F647" s="824"/>
    </row>
    <row r="648" spans="1:6" ht="51">
      <c r="A648" s="315"/>
      <c r="B648" s="719" t="s">
        <v>2673</v>
      </c>
      <c r="C648" s="704"/>
      <c r="D648" s="363"/>
      <c r="E648" s="364"/>
      <c r="F648" s="824"/>
    </row>
    <row r="649" spans="1:6" ht="89.25">
      <c r="A649" s="315"/>
      <c r="B649" s="719" t="s">
        <v>2680</v>
      </c>
      <c r="C649" s="704"/>
      <c r="D649" s="363"/>
      <c r="E649" s="364"/>
      <c r="F649" s="824"/>
    </row>
    <row r="650" spans="1:6" ht="76.5">
      <c r="A650" s="315"/>
      <c r="B650" s="719" t="s">
        <v>2364</v>
      </c>
      <c r="C650" s="704"/>
      <c r="D650" s="363"/>
      <c r="E650" s="364"/>
      <c r="F650" s="824"/>
    </row>
    <row r="651" spans="1:6" ht="153">
      <c r="A651" s="315"/>
      <c r="B651" s="719" t="s">
        <v>2681</v>
      </c>
      <c r="C651" s="704" t="s">
        <v>90</v>
      </c>
      <c r="D651" s="363">
        <v>117</v>
      </c>
      <c r="E651" s="364"/>
      <c r="F651" s="916">
        <f>ROUND(D651*E651,2)</f>
        <v>0</v>
      </c>
    </row>
    <row r="652" spans="1:6">
      <c r="A652" s="315"/>
      <c r="B652" s="719"/>
      <c r="C652" s="704"/>
      <c r="D652" s="363"/>
      <c r="E652" s="364"/>
      <c r="F652" s="824"/>
    </row>
    <row r="653" spans="1:6" ht="38.25">
      <c r="A653" s="320" t="s">
        <v>2360</v>
      </c>
      <c r="B653" s="719" t="s">
        <v>2371</v>
      </c>
      <c r="C653" s="704"/>
      <c r="D653" s="363"/>
      <c r="E653" s="364"/>
      <c r="F653" s="824"/>
    </row>
    <row r="654" spans="1:6">
      <c r="A654" s="315"/>
      <c r="B654" s="719" t="s">
        <v>2372</v>
      </c>
      <c r="C654" s="704"/>
      <c r="D654" s="363"/>
      <c r="E654" s="364"/>
      <c r="F654" s="824"/>
    </row>
    <row r="655" spans="1:6">
      <c r="A655" s="315"/>
      <c r="B655" s="719" t="s">
        <v>2373</v>
      </c>
      <c r="C655" s="704"/>
      <c r="D655" s="363"/>
      <c r="E655" s="364"/>
      <c r="F655" s="824"/>
    </row>
    <row r="656" spans="1:6">
      <c r="A656" s="315"/>
      <c r="B656" s="719" t="s">
        <v>2374</v>
      </c>
      <c r="C656" s="704" t="s">
        <v>90</v>
      </c>
      <c r="D656" s="363">
        <v>14</v>
      </c>
      <c r="E656" s="364"/>
      <c r="F656" s="916">
        <f>ROUND(D656*E656,2)</f>
        <v>0</v>
      </c>
    </row>
    <row r="657" spans="1:6">
      <c r="A657" s="315"/>
      <c r="B657" s="719"/>
      <c r="C657" s="704"/>
      <c r="D657" s="363"/>
      <c r="E657" s="364"/>
      <c r="F657" s="824"/>
    </row>
    <row r="658" spans="1:6" ht="38.25">
      <c r="A658" s="320" t="s">
        <v>2366</v>
      </c>
      <c r="B658" s="693" t="s">
        <v>2375</v>
      </c>
      <c r="C658" s="704"/>
      <c r="D658" s="363"/>
      <c r="E658" s="364"/>
      <c r="F658" s="824"/>
    </row>
    <row r="659" spans="1:6" ht="25.5">
      <c r="A659" s="320"/>
      <c r="B659" s="719" t="s">
        <v>2376</v>
      </c>
      <c r="C659" s="704"/>
      <c r="D659" s="363"/>
      <c r="E659" s="364"/>
      <c r="F659" s="824"/>
    </row>
    <row r="660" spans="1:6" ht="25.5">
      <c r="A660" s="320"/>
      <c r="B660" s="719" t="s">
        <v>2377</v>
      </c>
      <c r="C660" s="704"/>
      <c r="D660" s="363"/>
      <c r="E660" s="364"/>
      <c r="F660" s="824"/>
    </row>
    <row r="661" spans="1:6" ht="38.25">
      <c r="A661" s="320"/>
      <c r="B661" s="719" t="s">
        <v>2682</v>
      </c>
      <c r="C661" s="704"/>
      <c r="D661" s="363"/>
      <c r="E661" s="364"/>
      <c r="F661" s="824"/>
    </row>
    <row r="662" spans="1:6" ht="63.75">
      <c r="A662" s="315"/>
      <c r="B662" s="693" t="s">
        <v>2672</v>
      </c>
      <c r="C662" s="704"/>
      <c r="D662" s="363"/>
      <c r="E662" s="364"/>
      <c r="F662" s="824"/>
    </row>
    <row r="663" spans="1:6">
      <c r="A663" s="315"/>
      <c r="B663" s="719"/>
      <c r="C663" s="704"/>
      <c r="D663" s="363"/>
      <c r="E663" s="364"/>
      <c r="F663" s="824"/>
    </row>
    <row r="664" spans="1:6">
      <c r="A664" s="315"/>
      <c r="B664" s="719" t="s">
        <v>2378</v>
      </c>
      <c r="C664" s="704" t="s">
        <v>90</v>
      </c>
      <c r="D664" s="363">
        <v>14</v>
      </c>
      <c r="E664" s="364"/>
      <c r="F664" s="916">
        <f>ROUND(D664*E664,2)</f>
        <v>0</v>
      </c>
    </row>
    <row r="665" spans="1:6">
      <c r="A665" s="315"/>
      <c r="B665" s="719"/>
      <c r="C665" s="704"/>
      <c r="D665" s="363"/>
      <c r="E665" s="364"/>
      <c r="F665" s="824"/>
    </row>
    <row r="666" spans="1:6" ht="165.75">
      <c r="A666" s="320" t="s">
        <v>3008</v>
      </c>
      <c r="B666" s="693" t="s">
        <v>3011</v>
      </c>
      <c r="C666" s="704"/>
      <c r="D666" s="363"/>
      <c r="E666" s="364"/>
      <c r="F666" s="824"/>
    </row>
    <row r="667" spans="1:6" ht="25.5">
      <c r="A667" s="315"/>
      <c r="B667" s="719" t="s">
        <v>3009</v>
      </c>
      <c r="C667" s="704" t="s">
        <v>36</v>
      </c>
      <c r="D667" s="363">
        <v>2</v>
      </c>
      <c r="E667" s="364"/>
      <c r="F667" s="916">
        <f t="shared" ref="F667:F668" si="28">ROUND(D667*E667,2)</f>
        <v>0</v>
      </c>
    </row>
    <row r="668" spans="1:6">
      <c r="A668" s="315"/>
      <c r="B668" s="719" t="s">
        <v>3010</v>
      </c>
      <c r="C668" s="704" t="s">
        <v>36</v>
      </c>
      <c r="D668" s="363">
        <v>13</v>
      </c>
      <c r="E668" s="364"/>
      <c r="F668" s="916">
        <f t="shared" si="28"/>
        <v>0</v>
      </c>
    </row>
    <row r="669" spans="1:6">
      <c r="A669" s="315"/>
      <c r="B669" s="311"/>
      <c r="C669" s="334"/>
      <c r="D669" s="374"/>
      <c r="E669" s="375"/>
      <c r="F669" s="839"/>
    </row>
    <row r="670" spans="1:6" ht="25.5">
      <c r="A670" s="409"/>
      <c r="B670" s="410" t="s">
        <v>2379</v>
      </c>
      <c r="C670" s="495"/>
      <c r="D670" s="412"/>
      <c r="E670" s="413"/>
      <c r="F670" s="840">
        <f>SUM(F580:F668)</f>
        <v>0</v>
      </c>
    </row>
    <row r="671" spans="1:6">
      <c r="A671" s="309"/>
      <c r="B671" s="314"/>
      <c r="C671" s="313"/>
      <c r="D671" s="363"/>
      <c r="E671" s="364"/>
      <c r="F671" s="822"/>
    </row>
    <row r="672" spans="1:6">
      <c r="A672" s="418" t="s">
        <v>533</v>
      </c>
      <c r="B672" s="419" t="s">
        <v>2380</v>
      </c>
      <c r="C672" s="420"/>
      <c r="D672" s="421"/>
      <c r="E672" s="422"/>
      <c r="F672" s="841"/>
    </row>
    <row r="673" spans="1:6">
      <c r="A673" s="309"/>
      <c r="B673" s="314"/>
      <c r="C673" s="325"/>
      <c r="D673" s="363"/>
      <c r="E673" s="364"/>
      <c r="F673" s="822"/>
    </row>
    <row r="674" spans="1:6" ht="114.75">
      <c r="A674" s="315" t="s">
        <v>2381</v>
      </c>
      <c r="B674" s="316" t="s">
        <v>2382</v>
      </c>
      <c r="C674" s="325"/>
      <c r="D674" s="363"/>
      <c r="E674" s="364"/>
      <c r="F674" s="822"/>
    </row>
    <row r="675" spans="1:6">
      <c r="A675" s="309"/>
      <c r="B675" s="314"/>
      <c r="C675" s="704" t="s">
        <v>244</v>
      </c>
      <c r="D675" s="363">
        <v>12</v>
      </c>
      <c r="E675" s="364"/>
      <c r="F675" s="916">
        <f>ROUND(D675*E675,2)</f>
        <v>0</v>
      </c>
    </row>
    <row r="676" spans="1:6">
      <c r="A676" s="309"/>
      <c r="B676" s="316"/>
      <c r="C676" s="313"/>
      <c r="D676" s="368"/>
      <c r="E676" s="364"/>
      <c r="F676" s="824"/>
    </row>
    <row r="677" spans="1:6" ht="51">
      <c r="A677" s="315" t="s">
        <v>2383</v>
      </c>
      <c r="B677" s="724" t="s">
        <v>2384</v>
      </c>
      <c r="C677" s="691"/>
      <c r="D677" s="368"/>
      <c r="E677" s="364"/>
      <c r="F677" s="824"/>
    </row>
    <row r="678" spans="1:6">
      <c r="A678" s="309"/>
      <c r="B678" s="724" t="s">
        <v>2312</v>
      </c>
      <c r="C678" s="691" t="s">
        <v>36</v>
      </c>
      <c r="D678" s="368">
        <v>2</v>
      </c>
      <c r="E678" s="364"/>
      <c r="F678" s="916">
        <f>ROUND(D678*E678,2)</f>
        <v>0</v>
      </c>
    </row>
    <row r="679" spans="1:6">
      <c r="A679" s="309"/>
      <c r="B679" s="83"/>
      <c r="C679" s="691"/>
      <c r="D679" s="368"/>
      <c r="E679" s="364"/>
      <c r="F679" s="824"/>
    </row>
    <row r="680" spans="1:6" ht="25.5">
      <c r="A680" s="315" t="s">
        <v>2385</v>
      </c>
      <c r="B680" s="316" t="s">
        <v>2386</v>
      </c>
      <c r="C680" s="691"/>
      <c r="D680" s="368"/>
      <c r="E680" s="364"/>
      <c r="F680" s="824"/>
    </row>
    <row r="681" spans="1:6">
      <c r="A681" s="315"/>
      <c r="B681" s="316" t="s">
        <v>2387</v>
      </c>
      <c r="C681" s="691"/>
      <c r="D681" s="368"/>
      <c r="E681" s="364"/>
      <c r="F681" s="824"/>
    </row>
    <row r="682" spans="1:6" ht="25.5">
      <c r="A682" s="309"/>
      <c r="B682" s="316" t="s">
        <v>2388</v>
      </c>
      <c r="C682" s="691"/>
      <c r="D682" s="368"/>
      <c r="E682" s="364"/>
      <c r="F682" s="824"/>
    </row>
    <row r="683" spans="1:6" ht="25.5">
      <c r="A683" s="309"/>
      <c r="B683" s="316" t="s">
        <v>2389</v>
      </c>
      <c r="C683" s="691"/>
      <c r="D683" s="368"/>
      <c r="E683" s="364"/>
      <c r="F683" s="824"/>
    </row>
    <row r="684" spans="1:6">
      <c r="A684" s="309"/>
      <c r="B684" s="316" t="s">
        <v>2390</v>
      </c>
      <c r="C684" s="691"/>
      <c r="D684" s="368"/>
      <c r="E684" s="364"/>
      <c r="F684" s="824"/>
    </row>
    <row r="685" spans="1:6">
      <c r="A685" s="309"/>
      <c r="B685" s="316" t="s">
        <v>2391</v>
      </c>
      <c r="C685" s="691"/>
      <c r="D685" s="368"/>
      <c r="E685" s="364"/>
      <c r="F685" s="824"/>
    </row>
    <row r="686" spans="1:6">
      <c r="A686" s="309"/>
      <c r="B686" s="316" t="s">
        <v>2392</v>
      </c>
      <c r="C686" s="691"/>
      <c r="D686" s="368"/>
      <c r="E686" s="364"/>
      <c r="F686" s="824"/>
    </row>
    <row r="687" spans="1:6" ht="25.5">
      <c r="A687" s="309"/>
      <c r="B687" s="316" t="s">
        <v>2393</v>
      </c>
      <c r="C687" s="691"/>
      <c r="D687" s="368"/>
      <c r="E687" s="364"/>
      <c r="F687" s="824"/>
    </row>
    <row r="688" spans="1:6" ht="25.5">
      <c r="A688" s="309"/>
      <c r="B688" s="316" t="s">
        <v>2394</v>
      </c>
      <c r="C688" s="691"/>
      <c r="D688" s="368"/>
      <c r="E688" s="364"/>
      <c r="F688" s="824"/>
    </row>
    <row r="689" spans="1:6">
      <c r="A689" s="309"/>
      <c r="B689" s="316" t="s">
        <v>2395</v>
      </c>
      <c r="C689" s="691"/>
      <c r="D689" s="368"/>
      <c r="E689" s="364"/>
      <c r="F689" s="824"/>
    </row>
    <row r="690" spans="1:6">
      <c r="A690" s="309"/>
      <c r="B690" s="316" t="s">
        <v>2396</v>
      </c>
      <c r="C690" s="691" t="s">
        <v>29</v>
      </c>
      <c r="D690" s="368">
        <v>123</v>
      </c>
      <c r="E690" s="364"/>
      <c r="F690" s="916">
        <f t="shared" ref="F690:F692" si="29">ROUND(D690*E690,2)</f>
        <v>0</v>
      </c>
    </row>
    <row r="691" spans="1:6">
      <c r="A691" s="309"/>
      <c r="B691" s="316" t="s">
        <v>2397</v>
      </c>
      <c r="C691" s="691" t="s">
        <v>29</v>
      </c>
      <c r="D691" s="368">
        <v>68</v>
      </c>
      <c r="E691" s="364"/>
      <c r="F691" s="916">
        <f t="shared" si="29"/>
        <v>0</v>
      </c>
    </row>
    <row r="692" spans="1:6">
      <c r="A692" s="309"/>
      <c r="B692" s="316" t="s">
        <v>2398</v>
      </c>
      <c r="C692" s="691" t="s">
        <v>29</v>
      </c>
      <c r="D692" s="368">
        <v>52</v>
      </c>
      <c r="E692" s="364"/>
      <c r="F692" s="916">
        <f t="shared" si="29"/>
        <v>0</v>
      </c>
    </row>
    <row r="693" spans="1:6">
      <c r="A693" s="315"/>
      <c r="B693" s="311"/>
      <c r="C693" s="334"/>
      <c r="D693" s="374"/>
      <c r="E693" s="377"/>
      <c r="F693" s="839"/>
    </row>
    <row r="694" spans="1:6">
      <c r="A694" s="414"/>
      <c r="B694" s="415" t="s">
        <v>2399</v>
      </c>
      <c r="C694" s="496"/>
      <c r="D694" s="416"/>
      <c r="E694" s="417"/>
      <c r="F694" s="842">
        <f>SUM(F672:F693)</f>
        <v>0</v>
      </c>
    </row>
    <row r="695" spans="1:6">
      <c r="A695" s="388"/>
      <c r="B695" s="314"/>
      <c r="C695" s="313"/>
      <c r="D695" s="363"/>
      <c r="E695" s="364"/>
      <c r="F695" s="822"/>
    </row>
    <row r="696" spans="1:6">
      <c r="A696" s="423" t="s">
        <v>542</v>
      </c>
      <c r="B696" s="424" t="s">
        <v>2400</v>
      </c>
      <c r="C696" s="425"/>
      <c r="D696" s="426"/>
      <c r="E696" s="427"/>
      <c r="F696" s="843"/>
    </row>
    <row r="697" spans="1:6">
      <c r="A697" s="309"/>
      <c r="B697" s="326"/>
      <c r="C697" s="325"/>
      <c r="D697" s="363"/>
      <c r="E697" s="364"/>
      <c r="F697" s="822"/>
    </row>
    <row r="698" spans="1:6" ht="165.75">
      <c r="A698" s="315" t="s">
        <v>2401</v>
      </c>
      <c r="B698" s="33" t="s">
        <v>3076</v>
      </c>
      <c r="C698" s="325"/>
      <c r="D698" s="363"/>
      <c r="E698" s="364"/>
      <c r="F698" s="822"/>
    </row>
    <row r="699" spans="1:6">
      <c r="A699" s="309"/>
      <c r="B699" s="326"/>
      <c r="C699" s="694" t="s">
        <v>36</v>
      </c>
      <c r="D699" s="695">
        <v>23</v>
      </c>
      <c r="E699" s="364"/>
      <c r="F699" s="916">
        <f>ROUND(D699*E699,2)</f>
        <v>0</v>
      </c>
    </row>
    <row r="700" spans="1:6">
      <c r="A700" s="320"/>
      <c r="B700" s="316"/>
      <c r="C700" s="328"/>
      <c r="D700" s="372"/>
      <c r="E700" s="364"/>
      <c r="F700" s="824"/>
    </row>
    <row r="701" spans="1:6" ht="178.5">
      <c r="A701" s="315" t="s">
        <v>2402</v>
      </c>
      <c r="B701" s="33" t="s">
        <v>3077</v>
      </c>
      <c r="C701" s="328"/>
      <c r="D701" s="372"/>
      <c r="E701" s="364"/>
      <c r="F701" s="824"/>
    </row>
    <row r="702" spans="1:6">
      <c r="A702" s="320"/>
      <c r="B702" s="316"/>
      <c r="C702" s="328" t="s">
        <v>36</v>
      </c>
      <c r="D702" s="372">
        <v>1</v>
      </c>
      <c r="E702" s="364"/>
      <c r="F702" s="916">
        <f>ROUND(D702*E702,2)</f>
        <v>0</v>
      </c>
    </row>
    <row r="703" spans="1:6">
      <c r="A703" s="320"/>
      <c r="B703" s="316"/>
      <c r="C703" s="328"/>
      <c r="D703" s="372"/>
      <c r="E703" s="364"/>
      <c r="F703" s="824"/>
    </row>
    <row r="704" spans="1:6" ht="178.5">
      <c r="A704" s="315" t="s">
        <v>2403</v>
      </c>
      <c r="B704" s="33" t="s">
        <v>3078</v>
      </c>
      <c r="C704" s="328"/>
      <c r="D704" s="372"/>
      <c r="E704" s="364"/>
      <c r="F704" s="824"/>
    </row>
    <row r="705" spans="1:6">
      <c r="A705" s="320"/>
      <c r="B705" s="316"/>
      <c r="C705" s="328" t="s">
        <v>36</v>
      </c>
      <c r="D705" s="372">
        <v>2</v>
      </c>
      <c r="E705" s="364"/>
      <c r="F705" s="916">
        <f>ROUND(D705*E705,2)</f>
        <v>0</v>
      </c>
    </row>
    <row r="706" spans="1:6">
      <c r="A706" s="320"/>
      <c r="B706" s="316"/>
      <c r="C706" s="328"/>
      <c r="D706" s="372"/>
      <c r="E706" s="364"/>
      <c r="F706" s="824"/>
    </row>
    <row r="707" spans="1:6" ht="178.5">
      <c r="A707" s="315" t="s">
        <v>2404</v>
      </c>
      <c r="B707" s="33" t="s">
        <v>3079</v>
      </c>
      <c r="C707" s="328"/>
      <c r="D707" s="372"/>
      <c r="E707" s="364"/>
      <c r="F707" s="824"/>
    </row>
    <row r="708" spans="1:6">
      <c r="A708" s="320"/>
      <c r="B708" s="316"/>
      <c r="C708" s="328" t="s">
        <v>36</v>
      </c>
      <c r="D708" s="372">
        <v>2</v>
      </c>
      <c r="E708" s="364"/>
      <c r="F708" s="916">
        <f>ROUND(D708*E708,2)</f>
        <v>0</v>
      </c>
    </row>
    <row r="709" spans="1:6">
      <c r="A709" s="320"/>
      <c r="B709" s="316"/>
      <c r="C709" s="328"/>
      <c r="D709" s="372"/>
      <c r="E709" s="364"/>
      <c r="F709" s="824"/>
    </row>
    <row r="710" spans="1:6" ht="25.5">
      <c r="A710" s="315" t="s">
        <v>2744</v>
      </c>
      <c r="B710" s="83" t="s">
        <v>2406</v>
      </c>
      <c r="C710" s="328"/>
      <c r="D710" s="372"/>
      <c r="E710" s="364"/>
      <c r="F710" s="824"/>
    </row>
    <row r="711" spans="1:6" ht="25.5">
      <c r="A711" s="320"/>
      <c r="B711" s="316" t="s">
        <v>2407</v>
      </c>
      <c r="C711" s="328"/>
      <c r="D711" s="372"/>
      <c r="E711" s="364"/>
      <c r="F711" s="824"/>
    </row>
    <row r="712" spans="1:6">
      <c r="A712" s="320"/>
      <c r="B712" s="316"/>
      <c r="C712" s="328" t="s">
        <v>36</v>
      </c>
      <c r="D712" s="372">
        <v>19</v>
      </c>
      <c r="E712" s="364"/>
      <c r="F712" s="916">
        <f>ROUND(D712*E712,2)</f>
        <v>0</v>
      </c>
    </row>
    <row r="713" spans="1:6">
      <c r="A713" s="320"/>
      <c r="B713" s="316"/>
      <c r="C713" s="328"/>
      <c r="D713" s="372"/>
      <c r="E713" s="364"/>
      <c r="F713" s="824"/>
    </row>
    <row r="714" spans="1:6" ht="63.75">
      <c r="A714" s="315" t="s">
        <v>2405</v>
      </c>
      <c r="B714" s="83" t="s">
        <v>2409</v>
      </c>
      <c r="C714" s="328"/>
      <c r="D714" s="372"/>
      <c r="E714" s="364"/>
      <c r="F714" s="824"/>
    </row>
    <row r="715" spans="1:6">
      <c r="A715" s="320"/>
      <c r="B715" s="316"/>
      <c r="C715" s="328"/>
      <c r="D715" s="372"/>
      <c r="E715" s="364"/>
      <c r="F715" s="824"/>
    </row>
    <row r="716" spans="1:6">
      <c r="A716" s="320"/>
      <c r="B716" s="316"/>
      <c r="C716" s="328" t="s">
        <v>36</v>
      </c>
      <c r="D716" s="372">
        <v>1</v>
      </c>
      <c r="E716" s="364"/>
      <c r="F716" s="916">
        <f>ROUND(D716*E716,2)</f>
        <v>0</v>
      </c>
    </row>
    <row r="717" spans="1:6">
      <c r="A717" s="320"/>
      <c r="B717" s="316"/>
      <c r="C717" s="328"/>
      <c r="D717" s="372"/>
      <c r="E717" s="364"/>
      <c r="F717" s="824"/>
    </row>
    <row r="718" spans="1:6" ht="63.75">
      <c r="A718" s="315" t="s">
        <v>2408</v>
      </c>
      <c r="B718" s="83" t="s">
        <v>2411</v>
      </c>
      <c r="C718" s="328"/>
      <c r="D718" s="372"/>
      <c r="E718" s="364"/>
      <c r="F718" s="824"/>
    </row>
    <row r="719" spans="1:6">
      <c r="A719" s="320"/>
      <c r="B719" s="316"/>
      <c r="C719" s="328" t="s">
        <v>36</v>
      </c>
      <c r="D719" s="372">
        <v>8</v>
      </c>
      <c r="E719" s="364"/>
      <c r="F719" s="916">
        <f>ROUND(D719*E719,2)</f>
        <v>0</v>
      </c>
    </row>
    <row r="720" spans="1:6">
      <c r="A720" s="320"/>
      <c r="B720" s="316"/>
      <c r="C720" s="328"/>
      <c r="D720" s="372"/>
      <c r="E720" s="364"/>
      <c r="F720" s="824"/>
    </row>
    <row r="721" spans="1:6" ht="63.75">
      <c r="A721" s="315" t="s">
        <v>2410</v>
      </c>
      <c r="B721" s="83" t="s">
        <v>2854</v>
      </c>
      <c r="C721" s="328"/>
      <c r="D721" s="372"/>
      <c r="E721" s="364"/>
      <c r="F721" s="824"/>
    </row>
    <row r="722" spans="1:6">
      <c r="A722" s="320"/>
      <c r="B722" s="316"/>
      <c r="C722" s="328" t="s">
        <v>36</v>
      </c>
      <c r="D722" s="372">
        <v>8</v>
      </c>
      <c r="E722" s="364"/>
      <c r="F722" s="916">
        <f>ROUND(D722*E722,2)</f>
        <v>0</v>
      </c>
    </row>
    <row r="723" spans="1:6">
      <c r="A723" s="320"/>
      <c r="B723" s="316"/>
      <c r="C723" s="328"/>
      <c r="D723" s="372"/>
      <c r="E723" s="364"/>
      <c r="F723" s="824"/>
    </row>
    <row r="724" spans="1:6" ht="76.5">
      <c r="A724" s="315" t="s">
        <v>2412</v>
      </c>
      <c r="B724" s="83" t="s">
        <v>2414</v>
      </c>
      <c r="C724" s="328"/>
      <c r="D724" s="372"/>
      <c r="E724" s="364"/>
      <c r="F724" s="824"/>
    </row>
    <row r="725" spans="1:6">
      <c r="A725" s="320"/>
      <c r="B725" s="316"/>
      <c r="C725" s="328" t="s">
        <v>36</v>
      </c>
      <c r="D725" s="372">
        <v>5</v>
      </c>
      <c r="E725" s="364"/>
      <c r="F725" s="916">
        <f>ROUND(D725*E725,2)</f>
        <v>0</v>
      </c>
    </row>
    <row r="726" spans="1:6">
      <c r="A726" s="320"/>
      <c r="B726" s="316"/>
      <c r="C726" s="328"/>
      <c r="D726" s="372"/>
      <c r="E726" s="364"/>
      <c r="F726" s="824"/>
    </row>
    <row r="727" spans="1:6" ht="76.5">
      <c r="A727" s="315" t="s">
        <v>2413</v>
      </c>
      <c r="B727" s="83" t="s">
        <v>2415</v>
      </c>
      <c r="C727" s="328"/>
      <c r="D727" s="372"/>
      <c r="E727" s="364"/>
      <c r="F727" s="824"/>
    </row>
    <row r="728" spans="1:6">
      <c r="A728" s="315"/>
      <c r="B728" s="83"/>
      <c r="C728" s="328" t="s">
        <v>683</v>
      </c>
      <c r="D728" s="372">
        <v>12</v>
      </c>
      <c r="E728" s="364"/>
      <c r="F728" s="916">
        <f>ROUND(D728*E728,2)</f>
        <v>0</v>
      </c>
    </row>
    <row r="729" spans="1:6" ht="15.75" thickBot="1">
      <c r="A729" s="320"/>
      <c r="B729" s="316"/>
      <c r="C729" s="328"/>
      <c r="D729" s="372"/>
      <c r="E729" s="364"/>
      <c r="F729" s="824"/>
    </row>
    <row r="730" spans="1:6" ht="15.75" thickBot="1">
      <c r="A730" s="430"/>
      <c r="B730" s="431" t="s">
        <v>2416</v>
      </c>
      <c r="C730" s="432"/>
      <c r="D730" s="433"/>
      <c r="E730" s="434"/>
      <c r="F730" s="844">
        <f>SUM(F698:F729)</f>
        <v>0</v>
      </c>
    </row>
    <row r="731" spans="1:6">
      <c r="A731" s="335"/>
      <c r="B731" s="324"/>
      <c r="C731" s="313"/>
      <c r="D731" s="363"/>
      <c r="E731" s="364"/>
      <c r="F731" s="822"/>
    </row>
    <row r="732" spans="1:6">
      <c r="A732" s="309"/>
      <c r="B732" s="316"/>
      <c r="C732" s="313"/>
      <c r="D732" s="363"/>
      <c r="E732" s="371"/>
      <c r="F732" s="822"/>
    </row>
    <row r="733" spans="1:6">
      <c r="A733" s="435" t="s">
        <v>572</v>
      </c>
      <c r="B733" s="436" t="s">
        <v>2420</v>
      </c>
      <c r="C733" s="437"/>
      <c r="D733" s="438"/>
      <c r="E733" s="439"/>
      <c r="F733" s="845"/>
    </row>
    <row r="734" spans="1:6">
      <c r="A734" s="315"/>
      <c r="B734" s="314"/>
      <c r="C734" s="325"/>
      <c r="D734" s="363"/>
      <c r="E734" s="364"/>
      <c r="F734" s="824"/>
    </row>
    <row r="735" spans="1:6">
      <c r="A735" s="309"/>
      <c r="B735" s="289" t="s">
        <v>2417</v>
      </c>
      <c r="C735" s="325"/>
      <c r="D735" s="363"/>
      <c r="E735" s="364"/>
      <c r="F735" s="822"/>
    </row>
    <row r="736" spans="1:6" ht="102">
      <c r="A736" s="320"/>
      <c r="B736" s="317" t="s">
        <v>2421</v>
      </c>
      <c r="C736" s="322"/>
      <c r="D736" s="368"/>
      <c r="E736" s="364"/>
      <c r="F736" s="824"/>
    </row>
    <row r="737" spans="1:6" ht="38.25">
      <c r="A737" s="320"/>
      <c r="B737" s="289" t="s">
        <v>2418</v>
      </c>
      <c r="C737" s="322"/>
      <c r="D737" s="368"/>
      <c r="E737" s="364"/>
      <c r="F737" s="824"/>
    </row>
    <row r="738" spans="1:6" ht="25.5">
      <c r="A738" s="309"/>
      <c r="B738" s="317" t="s">
        <v>2419</v>
      </c>
      <c r="C738" s="325"/>
      <c r="D738" s="363"/>
      <c r="E738" s="364"/>
      <c r="F738" s="822"/>
    </row>
    <row r="739" spans="1:6">
      <c r="A739" s="309"/>
      <c r="B739" s="317"/>
      <c r="C739" s="325"/>
      <c r="D739" s="363"/>
      <c r="E739" s="364"/>
      <c r="F739" s="822"/>
    </row>
    <row r="740" spans="1:6" ht="25.5">
      <c r="A740" s="315" t="s">
        <v>2745</v>
      </c>
      <c r="B740" s="317" t="s">
        <v>2423</v>
      </c>
      <c r="C740" s="325"/>
      <c r="D740" s="363"/>
      <c r="E740" s="364"/>
      <c r="F740" s="824"/>
    </row>
    <row r="741" spans="1:6">
      <c r="A741" s="315"/>
      <c r="B741" s="317"/>
      <c r="C741" s="313" t="s">
        <v>36</v>
      </c>
      <c r="D741" s="363">
        <v>1</v>
      </c>
      <c r="E741" s="364"/>
      <c r="F741" s="916">
        <f>ROUND(D741*E741,2)</f>
        <v>0</v>
      </c>
    </row>
    <row r="742" spans="1:6">
      <c r="A742" s="309"/>
      <c r="B742" s="317"/>
      <c r="C742" s="325"/>
      <c r="D742" s="363"/>
      <c r="E742" s="364"/>
      <c r="F742" s="822"/>
    </row>
    <row r="743" spans="1:6" ht="25.5">
      <c r="A743" s="315" t="s">
        <v>2422</v>
      </c>
      <c r="B743" s="317" t="s">
        <v>2425</v>
      </c>
      <c r="C743" s="325"/>
      <c r="D743" s="363"/>
      <c r="E743" s="364"/>
      <c r="F743" s="824"/>
    </row>
    <row r="744" spans="1:6">
      <c r="A744" s="315"/>
      <c r="B744" s="317"/>
      <c r="C744" s="313" t="s">
        <v>36</v>
      </c>
      <c r="D744" s="363">
        <v>1</v>
      </c>
      <c r="E744" s="364"/>
      <c r="F744" s="916">
        <f>ROUND(D744*E744,2)</f>
        <v>0</v>
      </c>
    </row>
    <row r="745" spans="1:6">
      <c r="A745" s="309"/>
      <c r="B745" s="317"/>
      <c r="C745" s="325"/>
      <c r="D745" s="363"/>
      <c r="E745" s="364"/>
      <c r="F745" s="822"/>
    </row>
    <row r="746" spans="1:6" ht="25.5">
      <c r="A746" s="315" t="s">
        <v>2424</v>
      </c>
      <c r="B746" s="317" t="s">
        <v>2426</v>
      </c>
      <c r="C746" s="325"/>
      <c r="D746" s="363"/>
      <c r="E746" s="364"/>
      <c r="F746" s="824"/>
    </row>
    <row r="747" spans="1:6">
      <c r="A747" s="315"/>
      <c r="B747" s="317"/>
      <c r="C747" s="313" t="s">
        <v>36</v>
      </c>
      <c r="D747" s="363">
        <v>1</v>
      </c>
      <c r="E747" s="364"/>
      <c r="F747" s="916">
        <f>ROUND(D747*E747,2)</f>
        <v>0</v>
      </c>
    </row>
    <row r="748" spans="1:6">
      <c r="A748" s="315"/>
      <c r="B748" s="333"/>
      <c r="C748" s="313"/>
      <c r="D748" s="363"/>
      <c r="E748" s="364"/>
      <c r="F748" s="824"/>
    </row>
    <row r="749" spans="1:6" ht="25.5">
      <c r="A749" s="497"/>
      <c r="B749" s="436" t="s">
        <v>2427</v>
      </c>
      <c r="C749" s="498"/>
      <c r="D749" s="438"/>
      <c r="E749" s="439"/>
      <c r="F749" s="845">
        <f>SUM(F734:F748)</f>
        <v>0</v>
      </c>
    </row>
    <row r="750" spans="1:6">
      <c r="A750" s="309"/>
      <c r="B750" s="316"/>
      <c r="C750" s="313"/>
      <c r="D750" s="363"/>
      <c r="E750" s="371"/>
      <c r="F750" s="822"/>
    </row>
    <row r="751" spans="1:6">
      <c r="A751" s="440" t="s">
        <v>2428</v>
      </c>
      <c r="B751" s="441" t="s">
        <v>1843</v>
      </c>
      <c r="C751" s="442"/>
      <c r="D751" s="443"/>
      <c r="E751" s="444"/>
      <c r="F751" s="846"/>
    </row>
    <row r="752" spans="1:6">
      <c r="A752" s="315"/>
      <c r="B752" s="314"/>
      <c r="C752" s="325"/>
      <c r="D752" s="363"/>
      <c r="E752" s="364"/>
      <c r="F752" s="824"/>
    </row>
    <row r="753" spans="1:6">
      <c r="A753" s="320"/>
      <c r="B753" s="326" t="s">
        <v>2429</v>
      </c>
      <c r="C753" s="321"/>
      <c r="D753" s="368"/>
      <c r="E753" s="369"/>
      <c r="F753" s="829"/>
    </row>
    <row r="754" spans="1:6" ht="114.75">
      <c r="A754" s="320"/>
      <c r="B754" s="333" t="s">
        <v>2430</v>
      </c>
      <c r="C754" s="321"/>
      <c r="D754" s="368"/>
      <c r="E754" s="369"/>
      <c r="F754" s="829"/>
    </row>
    <row r="755" spans="1:6" ht="63.75">
      <c r="A755" s="320"/>
      <c r="B755" s="326" t="s">
        <v>2431</v>
      </c>
      <c r="C755" s="321"/>
      <c r="D755" s="368"/>
      <c r="E755" s="369"/>
      <c r="F755" s="829"/>
    </row>
    <row r="756" spans="1:6" ht="89.25">
      <c r="A756" s="320"/>
      <c r="B756" s="326" t="s">
        <v>2432</v>
      </c>
      <c r="C756" s="321"/>
      <c r="D756" s="368"/>
      <c r="E756" s="369"/>
      <c r="F756" s="829"/>
    </row>
    <row r="757" spans="1:6" ht="89.25">
      <c r="A757" s="320"/>
      <c r="B757" s="326" t="s">
        <v>2433</v>
      </c>
      <c r="C757" s="321"/>
      <c r="D757" s="368"/>
      <c r="E757" s="369"/>
      <c r="F757" s="829"/>
    </row>
    <row r="758" spans="1:6" ht="63.75">
      <c r="A758" s="320"/>
      <c r="B758" s="326" t="s">
        <v>2434</v>
      </c>
      <c r="C758" s="328"/>
      <c r="D758" s="372"/>
      <c r="E758" s="373"/>
      <c r="F758" s="835"/>
    </row>
    <row r="759" spans="1:6">
      <c r="A759" s="320"/>
      <c r="B759" s="326"/>
      <c r="C759" s="328"/>
      <c r="D759" s="372"/>
      <c r="E759" s="373"/>
      <c r="F759" s="835"/>
    </row>
    <row r="760" spans="1:6">
      <c r="A760" s="315" t="s">
        <v>2435</v>
      </c>
      <c r="B760" s="333" t="s">
        <v>2436</v>
      </c>
      <c r="C760" s="325"/>
      <c r="D760" s="363"/>
      <c r="E760" s="364"/>
      <c r="F760" s="824"/>
    </row>
    <row r="761" spans="1:6">
      <c r="A761" s="315"/>
      <c r="B761" s="333"/>
      <c r="C761" s="313" t="s">
        <v>36</v>
      </c>
      <c r="D761" s="363">
        <v>1</v>
      </c>
      <c r="E761" s="364"/>
      <c r="F761" s="916">
        <f>ROUND(D761*E761,2)</f>
        <v>0</v>
      </c>
    </row>
    <row r="762" spans="1:6">
      <c r="A762" s="315"/>
      <c r="B762" s="337"/>
      <c r="C762" s="325"/>
      <c r="D762" s="363"/>
      <c r="E762" s="364"/>
      <c r="F762" s="824"/>
    </row>
    <row r="763" spans="1:6">
      <c r="A763" s="315" t="s">
        <v>2437</v>
      </c>
      <c r="B763" s="333" t="s">
        <v>2438</v>
      </c>
      <c r="C763" s="325"/>
      <c r="D763" s="363"/>
      <c r="E763" s="364"/>
      <c r="F763" s="824"/>
    </row>
    <row r="764" spans="1:6">
      <c r="A764" s="315"/>
      <c r="B764" s="333"/>
      <c r="C764" s="313" t="s">
        <v>36</v>
      </c>
      <c r="D764" s="363">
        <v>1</v>
      </c>
      <c r="E764" s="364"/>
      <c r="F764" s="916">
        <f>ROUND(D764*E764,2)</f>
        <v>0</v>
      </c>
    </row>
    <row r="765" spans="1:6">
      <c r="A765" s="315"/>
      <c r="B765" s="337"/>
      <c r="C765" s="325"/>
      <c r="D765" s="363"/>
      <c r="E765" s="364"/>
      <c r="F765" s="824"/>
    </row>
    <row r="766" spans="1:6">
      <c r="A766" s="315" t="s">
        <v>2746</v>
      </c>
      <c r="B766" s="333" t="s">
        <v>2440</v>
      </c>
      <c r="C766" s="325"/>
      <c r="D766" s="363"/>
      <c r="E766" s="364"/>
      <c r="F766" s="824"/>
    </row>
    <row r="767" spans="1:6">
      <c r="A767" s="315"/>
      <c r="B767" s="333"/>
      <c r="C767" s="313" t="s">
        <v>36</v>
      </c>
      <c r="D767" s="363">
        <v>4</v>
      </c>
      <c r="E767" s="364"/>
      <c r="F767" s="916">
        <f>ROUND(D767*E767,2)</f>
        <v>0</v>
      </c>
    </row>
    <row r="768" spans="1:6">
      <c r="A768" s="315"/>
      <c r="B768" s="337"/>
      <c r="C768" s="325"/>
      <c r="D768" s="363"/>
      <c r="E768" s="364"/>
      <c r="F768" s="824"/>
    </row>
    <row r="769" spans="1:6" ht="25.5">
      <c r="A769" s="315" t="s">
        <v>2439</v>
      </c>
      <c r="B769" s="333" t="s">
        <v>2442</v>
      </c>
      <c r="C769" s="325"/>
      <c r="D769" s="363"/>
      <c r="E769" s="364"/>
      <c r="F769" s="824"/>
    </row>
    <row r="770" spans="1:6">
      <c r="A770" s="315"/>
      <c r="B770" s="333"/>
      <c r="C770" s="313" t="s">
        <v>36</v>
      </c>
      <c r="D770" s="363">
        <v>1</v>
      </c>
      <c r="E770" s="364"/>
      <c r="F770" s="916">
        <f>ROUND(D770*E770,2)</f>
        <v>0</v>
      </c>
    </row>
    <row r="771" spans="1:6">
      <c r="A771" s="315"/>
      <c r="B771" s="337"/>
      <c r="C771" s="325"/>
      <c r="D771" s="363"/>
      <c r="E771" s="364"/>
      <c r="F771" s="824"/>
    </row>
    <row r="772" spans="1:6">
      <c r="A772" s="315" t="s">
        <v>2441</v>
      </c>
      <c r="B772" s="333" t="s">
        <v>2443</v>
      </c>
      <c r="C772" s="325"/>
      <c r="D772" s="363"/>
      <c r="E772" s="364"/>
      <c r="F772" s="824"/>
    </row>
    <row r="773" spans="1:6">
      <c r="A773" s="315"/>
      <c r="B773" s="333"/>
      <c r="C773" s="313" t="s">
        <v>36</v>
      </c>
      <c r="D773" s="363">
        <v>3</v>
      </c>
      <c r="E773" s="364"/>
      <c r="F773" s="916">
        <f>ROUND(D773*E773,2)</f>
        <v>0</v>
      </c>
    </row>
    <row r="774" spans="1:6" ht="15.75" thickBot="1">
      <c r="A774" s="315"/>
      <c r="B774" s="337"/>
      <c r="C774" s="325"/>
      <c r="D774" s="363"/>
      <c r="E774" s="364"/>
      <c r="F774" s="824"/>
    </row>
    <row r="775" spans="1:6" ht="15.75" thickBot="1">
      <c r="A775" s="445"/>
      <c r="B775" s="446" t="s">
        <v>2444</v>
      </c>
      <c r="C775" s="447"/>
      <c r="D775" s="448"/>
      <c r="E775" s="449"/>
      <c r="F775" s="847">
        <f>SUM(F755:F774)</f>
        <v>0</v>
      </c>
    </row>
    <row r="776" spans="1:6">
      <c r="A776" s="309"/>
      <c r="B776" s="316"/>
      <c r="C776" s="313"/>
      <c r="D776" s="363"/>
      <c r="E776" s="371"/>
      <c r="F776" s="822"/>
    </row>
    <row r="777" spans="1:6">
      <c r="A777" s="353" t="s">
        <v>2445</v>
      </c>
      <c r="B777" s="450" t="s">
        <v>1814</v>
      </c>
      <c r="C777" s="451"/>
      <c r="D777" s="452"/>
      <c r="E777" s="453"/>
      <c r="F777" s="848"/>
    </row>
    <row r="778" spans="1:6">
      <c r="A778" s="315"/>
      <c r="B778" s="314"/>
      <c r="C778" s="325"/>
      <c r="D778" s="363"/>
      <c r="E778" s="364"/>
      <c r="F778" s="824"/>
    </row>
    <row r="779" spans="1:6">
      <c r="A779" s="309"/>
      <c r="B779" s="289" t="s">
        <v>2417</v>
      </c>
      <c r="C779" s="325"/>
      <c r="D779" s="363"/>
      <c r="E779" s="364"/>
      <c r="F779" s="822"/>
    </row>
    <row r="780" spans="1:6" ht="25.5">
      <c r="A780" s="309"/>
      <c r="B780" s="289" t="s">
        <v>2446</v>
      </c>
      <c r="C780" s="325"/>
      <c r="D780" s="363"/>
      <c r="E780" s="364"/>
      <c r="F780" s="822"/>
    </row>
    <row r="781" spans="1:6" ht="25.5">
      <c r="A781" s="309"/>
      <c r="B781" s="317" t="s">
        <v>2447</v>
      </c>
      <c r="C781" s="325"/>
      <c r="D781" s="363"/>
      <c r="E781" s="364"/>
      <c r="F781" s="822"/>
    </row>
    <row r="782" spans="1:6" ht="63.75">
      <c r="A782" s="309"/>
      <c r="B782" s="326" t="s">
        <v>2434</v>
      </c>
      <c r="C782" s="325"/>
      <c r="D782" s="363"/>
      <c r="E782" s="364"/>
      <c r="F782" s="822"/>
    </row>
    <row r="783" spans="1:6" ht="38.25">
      <c r="A783" s="309"/>
      <c r="B783" s="289" t="s">
        <v>2418</v>
      </c>
      <c r="C783" s="325"/>
      <c r="D783" s="363"/>
      <c r="E783" s="364"/>
      <c r="F783" s="822"/>
    </row>
    <row r="784" spans="1:6" ht="25.5">
      <c r="A784" s="320"/>
      <c r="B784" s="289" t="s">
        <v>2448</v>
      </c>
      <c r="C784" s="321"/>
      <c r="D784" s="368"/>
      <c r="E784" s="369"/>
      <c r="F784" s="829"/>
    </row>
    <row r="785" spans="1:6">
      <c r="A785" s="320"/>
      <c r="B785" s="289"/>
      <c r="C785" s="321"/>
      <c r="D785" s="368"/>
      <c r="E785" s="369"/>
      <c r="F785" s="829"/>
    </row>
    <row r="786" spans="1:6" ht="165.75">
      <c r="A786" s="323" t="s">
        <v>2449</v>
      </c>
      <c r="B786" s="289" t="s">
        <v>3023</v>
      </c>
      <c r="C786" s="321"/>
      <c r="D786" s="368"/>
      <c r="E786" s="369"/>
      <c r="F786" s="829"/>
    </row>
    <row r="787" spans="1:6">
      <c r="A787" s="320"/>
      <c r="B787" s="698" t="s">
        <v>2450</v>
      </c>
      <c r="C787" s="699" t="s">
        <v>36</v>
      </c>
      <c r="D787" s="700">
        <v>12</v>
      </c>
      <c r="E787" s="369"/>
      <c r="F787" s="916">
        <f t="shared" ref="F787:F789" si="30">ROUND(D787*E787,2)</f>
        <v>0</v>
      </c>
    </row>
    <row r="788" spans="1:6">
      <c r="A788" s="320"/>
      <c r="B788" s="698" t="s">
        <v>2451</v>
      </c>
      <c r="C788" s="699" t="s">
        <v>36</v>
      </c>
      <c r="D788" s="700">
        <v>12</v>
      </c>
      <c r="E788" s="369"/>
      <c r="F788" s="916">
        <f t="shared" si="30"/>
        <v>0</v>
      </c>
    </row>
    <row r="789" spans="1:6">
      <c r="A789" s="320"/>
      <c r="B789" s="698" t="s">
        <v>2452</v>
      </c>
      <c r="C789" s="699" t="s">
        <v>36</v>
      </c>
      <c r="D789" s="700">
        <v>12</v>
      </c>
      <c r="E789" s="369"/>
      <c r="F789" s="916">
        <f t="shared" si="30"/>
        <v>0</v>
      </c>
    </row>
    <row r="790" spans="1:6">
      <c r="A790" s="320"/>
      <c r="B790" s="289"/>
      <c r="C790" s="699"/>
      <c r="D790" s="700"/>
      <c r="E790" s="369"/>
      <c r="F790" s="829"/>
    </row>
    <row r="791" spans="1:6" ht="153">
      <c r="A791" s="323" t="s">
        <v>2453</v>
      </c>
      <c r="B791" s="289" t="s">
        <v>3024</v>
      </c>
      <c r="C791" s="321"/>
      <c r="D791" s="368"/>
      <c r="E791" s="369"/>
      <c r="F791" s="829"/>
    </row>
    <row r="792" spans="1:6">
      <c r="A792" s="315"/>
      <c r="B792" s="698" t="s">
        <v>2454</v>
      </c>
      <c r="C792" s="699" t="s">
        <v>36</v>
      </c>
      <c r="D792" s="368">
        <v>18</v>
      </c>
      <c r="E792" s="369"/>
      <c r="F792" s="916">
        <f t="shared" ref="F792:F795" si="31">ROUND(D792*E792,2)</f>
        <v>0</v>
      </c>
    </row>
    <row r="793" spans="1:6">
      <c r="A793" s="315"/>
      <c r="B793" s="698" t="s">
        <v>2455</v>
      </c>
      <c r="C793" s="699" t="s">
        <v>36</v>
      </c>
      <c r="D793" s="368">
        <v>5</v>
      </c>
      <c r="E793" s="369"/>
      <c r="F793" s="916">
        <f t="shared" si="31"/>
        <v>0</v>
      </c>
    </row>
    <row r="794" spans="1:6">
      <c r="A794" s="315"/>
      <c r="B794" s="698" t="s">
        <v>2456</v>
      </c>
      <c r="C794" s="699" t="s">
        <v>36</v>
      </c>
      <c r="D794" s="368">
        <v>3</v>
      </c>
      <c r="E794" s="369"/>
      <c r="F794" s="916">
        <f t="shared" si="31"/>
        <v>0</v>
      </c>
    </row>
    <row r="795" spans="1:6">
      <c r="A795" s="315"/>
      <c r="B795" s="698" t="s">
        <v>2457</v>
      </c>
      <c r="C795" s="699" t="s">
        <v>36</v>
      </c>
      <c r="D795" s="368">
        <v>1</v>
      </c>
      <c r="E795" s="369"/>
      <c r="F795" s="916">
        <f t="shared" si="31"/>
        <v>0</v>
      </c>
    </row>
    <row r="796" spans="1:6">
      <c r="A796" s="315"/>
      <c r="B796" s="698"/>
      <c r="C796" s="321"/>
      <c r="D796" s="368"/>
      <c r="E796" s="369"/>
      <c r="F796" s="829"/>
    </row>
    <row r="797" spans="1:6" ht="140.25">
      <c r="A797" s="323" t="s">
        <v>2458</v>
      </c>
      <c r="B797" s="289" t="s">
        <v>3012</v>
      </c>
      <c r="C797" s="328"/>
      <c r="D797" s="368"/>
      <c r="E797" s="369"/>
      <c r="F797" s="829"/>
    </row>
    <row r="798" spans="1:6">
      <c r="A798" s="315"/>
      <c r="B798" s="289"/>
      <c r="C798" s="328" t="s">
        <v>36</v>
      </c>
      <c r="D798" s="363">
        <v>3</v>
      </c>
      <c r="E798" s="369"/>
      <c r="F798" s="916">
        <f>ROUND(D798*E798,2)</f>
        <v>0</v>
      </c>
    </row>
    <row r="799" spans="1:6">
      <c r="A799" s="315"/>
      <c r="B799" s="289"/>
      <c r="C799" s="328"/>
      <c r="D799" s="363"/>
      <c r="E799" s="369"/>
      <c r="F799" s="824"/>
    </row>
    <row r="800" spans="1:6">
      <c r="A800" s="315" t="s">
        <v>2459</v>
      </c>
      <c r="B800" s="317" t="s">
        <v>2460</v>
      </c>
      <c r="C800" s="325"/>
      <c r="D800" s="363"/>
      <c r="E800" s="364"/>
      <c r="F800" s="824"/>
    </row>
    <row r="801" spans="1:6">
      <c r="A801" s="315"/>
      <c r="B801" s="289"/>
      <c r="C801" s="313" t="s">
        <v>36</v>
      </c>
      <c r="D801" s="363">
        <v>6</v>
      </c>
      <c r="E801" s="369"/>
      <c r="F801" s="916">
        <f>ROUND(D801*E801,2)</f>
        <v>0</v>
      </c>
    </row>
    <row r="802" spans="1:6">
      <c r="A802" s="315"/>
      <c r="B802" s="289"/>
      <c r="C802" s="313"/>
      <c r="D802" s="363"/>
      <c r="E802" s="369"/>
      <c r="F802" s="824"/>
    </row>
    <row r="803" spans="1:6">
      <c r="A803" s="315" t="s">
        <v>2461</v>
      </c>
      <c r="B803" s="317" t="s">
        <v>2462</v>
      </c>
      <c r="C803" s="325"/>
      <c r="D803" s="363"/>
      <c r="E803" s="364"/>
      <c r="F803" s="824"/>
    </row>
    <row r="804" spans="1:6">
      <c r="A804" s="315"/>
      <c r="B804" s="289"/>
      <c r="C804" s="313" t="s">
        <v>36</v>
      </c>
      <c r="D804" s="363">
        <v>4</v>
      </c>
      <c r="E804" s="369"/>
      <c r="F804" s="916">
        <f>ROUND(D804*E804,2)</f>
        <v>0</v>
      </c>
    </row>
    <row r="805" spans="1:6" ht="14.25" customHeight="1">
      <c r="A805" s="315"/>
      <c r="B805" s="289"/>
      <c r="C805" s="313"/>
      <c r="D805" s="363"/>
      <c r="E805" s="369"/>
      <c r="F805" s="824"/>
    </row>
    <row r="806" spans="1:6">
      <c r="A806" s="315" t="s">
        <v>2747</v>
      </c>
      <c r="B806" s="317" t="s">
        <v>2464</v>
      </c>
      <c r="C806" s="325"/>
      <c r="D806" s="363"/>
      <c r="E806" s="364"/>
      <c r="F806" s="824"/>
    </row>
    <row r="807" spans="1:6">
      <c r="A807" s="315"/>
      <c r="B807" s="289"/>
      <c r="C807" s="313" t="s">
        <v>36</v>
      </c>
      <c r="D807" s="363">
        <v>8</v>
      </c>
      <c r="E807" s="369"/>
      <c r="F807" s="916">
        <f>ROUND(D807*E807,2)</f>
        <v>0</v>
      </c>
    </row>
    <row r="808" spans="1:6">
      <c r="A808" s="315"/>
      <c r="B808" s="289"/>
      <c r="C808" s="313"/>
      <c r="D808" s="363"/>
      <c r="E808" s="369"/>
      <c r="F808" s="824"/>
    </row>
    <row r="809" spans="1:6">
      <c r="A809" s="315" t="s">
        <v>2463</v>
      </c>
      <c r="B809" s="317" t="s">
        <v>2466</v>
      </c>
      <c r="C809" s="325"/>
      <c r="D809" s="363"/>
      <c r="E809" s="364"/>
      <c r="F809" s="824"/>
    </row>
    <row r="810" spans="1:6">
      <c r="A810" s="315"/>
      <c r="B810" s="289"/>
      <c r="C810" s="313" t="s">
        <v>36</v>
      </c>
      <c r="D810" s="363">
        <v>1</v>
      </c>
      <c r="E810" s="369"/>
      <c r="F810" s="916">
        <f>ROUND(D810*E810,2)</f>
        <v>0</v>
      </c>
    </row>
    <row r="811" spans="1:6">
      <c r="A811" s="315"/>
      <c r="B811" s="289"/>
      <c r="C811" s="313"/>
      <c r="D811" s="363"/>
      <c r="E811" s="369"/>
      <c r="F811" s="824"/>
    </row>
    <row r="812" spans="1:6">
      <c r="A812" s="315" t="s">
        <v>2465</v>
      </c>
      <c r="B812" s="317" t="s">
        <v>2468</v>
      </c>
      <c r="C812" s="325"/>
      <c r="D812" s="363"/>
      <c r="E812" s="364"/>
      <c r="F812" s="824"/>
    </row>
    <row r="813" spans="1:6">
      <c r="A813" s="315"/>
      <c r="B813" s="289"/>
      <c r="C813" s="313" t="s">
        <v>36</v>
      </c>
      <c r="D813" s="363">
        <v>1</v>
      </c>
      <c r="E813" s="369"/>
      <c r="F813" s="916">
        <f>ROUND(D813*E813,2)</f>
        <v>0</v>
      </c>
    </row>
    <row r="814" spans="1:6">
      <c r="A814" s="315"/>
      <c r="B814" s="289"/>
      <c r="C814" s="313"/>
      <c r="D814" s="363"/>
      <c r="E814" s="369"/>
      <c r="F814" s="824"/>
    </row>
    <row r="815" spans="1:6">
      <c r="A815" s="315" t="s">
        <v>2467</v>
      </c>
      <c r="B815" s="317" t="s">
        <v>2470</v>
      </c>
      <c r="C815" s="325"/>
      <c r="D815" s="363"/>
      <c r="E815" s="364"/>
      <c r="F815" s="824"/>
    </row>
    <row r="816" spans="1:6">
      <c r="A816" s="315"/>
      <c r="B816" s="289"/>
      <c r="C816" s="313" t="s">
        <v>36</v>
      </c>
      <c r="D816" s="363">
        <v>1</v>
      </c>
      <c r="E816" s="369"/>
      <c r="F816" s="916">
        <f>ROUND(D816*E816,2)</f>
        <v>0</v>
      </c>
    </row>
    <row r="817" spans="1:6">
      <c r="A817" s="315"/>
      <c r="B817" s="289"/>
      <c r="C817" s="313"/>
      <c r="D817" s="363"/>
      <c r="E817" s="369"/>
      <c r="F817" s="824"/>
    </row>
    <row r="818" spans="1:6" ht="25.5">
      <c r="A818" s="315" t="s">
        <v>2469</v>
      </c>
      <c r="B818" s="317" t="s">
        <v>2472</v>
      </c>
      <c r="C818" s="325"/>
      <c r="D818" s="363"/>
      <c r="E818" s="364"/>
      <c r="F818" s="824"/>
    </row>
    <row r="819" spans="1:6">
      <c r="A819" s="315"/>
      <c r="B819" s="289"/>
      <c r="C819" s="313" t="s">
        <v>36</v>
      </c>
      <c r="D819" s="363">
        <v>1</v>
      </c>
      <c r="E819" s="369"/>
      <c r="F819" s="916">
        <f>ROUND(D819*E819,2)</f>
        <v>0</v>
      </c>
    </row>
    <row r="820" spans="1:6">
      <c r="A820" s="315"/>
      <c r="B820" s="289"/>
      <c r="C820" s="313"/>
      <c r="D820" s="363"/>
      <c r="E820" s="369"/>
      <c r="F820" s="824"/>
    </row>
    <row r="821" spans="1:6" ht="25.5">
      <c r="A821" s="315" t="s">
        <v>2471</v>
      </c>
      <c r="B821" s="317" t="s">
        <v>2474</v>
      </c>
      <c r="C821" s="325"/>
      <c r="D821" s="363"/>
      <c r="E821" s="364"/>
      <c r="F821" s="824"/>
    </row>
    <row r="822" spans="1:6">
      <c r="A822" s="315"/>
      <c r="B822" s="289"/>
      <c r="C822" s="313" t="s">
        <v>36</v>
      </c>
      <c r="D822" s="363">
        <v>1</v>
      </c>
      <c r="E822" s="369"/>
      <c r="F822" s="916">
        <f>ROUND(D822*E822,2)</f>
        <v>0</v>
      </c>
    </row>
    <row r="823" spans="1:6">
      <c r="A823" s="315"/>
      <c r="B823" s="289"/>
      <c r="C823" s="313"/>
      <c r="D823" s="363"/>
      <c r="E823" s="369"/>
      <c r="F823" s="824"/>
    </row>
    <row r="824" spans="1:6" ht="25.5">
      <c r="A824" s="315" t="s">
        <v>2748</v>
      </c>
      <c r="B824" s="317" t="s">
        <v>2476</v>
      </c>
      <c r="C824" s="325"/>
      <c r="D824" s="363"/>
      <c r="E824" s="364"/>
      <c r="F824" s="824"/>
    </row>
    <row r="825" spans="1:6">
      <c r="A825" s="315"/>
      <c r="B825" s="289"/>
      <c r="C825" s="313" t="s">
        <v>36</v>
      </c>
      <c r="D825" s="363">
        <v>1</v>
      </c>
      <c r="E825" s="369"/>
      <c r="F825" s="916">
        <f>ROUND(D825*E825,2)</f>
        <v>0</v>
      </c>
    </row>
    <row r="826" spans="1:6">
      <c r="A826" s="315"/>
      <c r="B826" s="289"/>
      <c r="C826" s="313"/>
      <c r="D826" s="363"/>
      <c r="E826" s="369"/>
      <c r="F826" s="824"/>
    </row>
    <row r="827" spans="1:6" ht="25.5">
      <c r="A827" s="315" t="s">
        <v>2473</v>
      </c>
      <c r="B827" s="317" t="s">
        <v>2478</v>
      </c>
      <c r="C827" s="325"/>
      <c r="D827" s="363"/>
      <c r="E827" s="364"/>
      <c r="F827" s="824"/>
    </row>
    <row r="828" spans="1:6">
      <c r="A828" s="315"/>
      <c r="B828" s="289"/>
      <c r="C828" s="313" t="s">
        <v>36</v>
      </c>
      <c r="D828" s="363">
        <v>2</v>
      </c>
      <c r="E828" s="369"/>
      <c r="F828" s="916">
        <f>ROUND(D828*E828,2)</f>
        <v>0</v>
      </c>
    </row>
    <row r="829" spans="1:6">
      <c r="A829" s="315"/>
      <c r="B829" s="289"/>
      <c r="C829" s="313"/>
      <c r="D829" s="363"/>
      <c r="E829" s="369"/>
      <c r="F829" s="824"/>
    </row>
    <row r="830" spans="1:6" ht="25.5">
      <c r="A830" s="315" t="s">
        <v>2475</v>
      </c>
      <c r="B830" s="317" t="s">
        <v>2480</v>
      </c>
      <c r="C830" s="325"/>
      <c r="D830" s="363"/>
      <c r="E830" s="364"/>
      <c r="F830" s="824"/>
    </row>
    <row r="831" spans="1:6">
      <c r="A831" s="315"/>
      <c r="B831" s="289"/>
      <c r="C831" s="313" t="s">
        <v>36</v>
      </c>
      <c r="D831" s="363">
        <v>1</v>
      </c>
      <c r="E831" s="369"/>
      <c r="F831" s="916">
        <f>ROUND(D831*E831,2)</f>
        <v>0</v>
      </c>
    </row>
    <row r="832" spans="1:6">
      <c r="A832" s="315"/>
      <c r="B832" s="289"/>
      <c r="C832" s="325"/>
      <c r="D832" s="363"/>
      <c r="E832" s="364"/>
      <c r="F832" s="824"/>
    </row>
    <row r="833" spans="1:6" ht="25.5">
      <c r="A833" s="315" t="s">
        <v>2477</v>
      </c>
      <c r="B833" s="317" t="s">
        <v>2481</v>
      </c>
      <c r="C833" s="325"/>
      <c r="D833" s="363"/>
      <c r="E833" s="364"/>
      <c r="F833" s="824"/>
    </row>
    <row r="834" spans="1:6">
      <c r="A834" s="315"/>
      <c r="B834" s="289"/>
      <c r="C834" s="313" t="s">
        <v>36</v>
      </c>
      <c r="D834" s="363">
        <v>1</v>
      </c>
      <c r="E834" s="369"/>
      <c r="F834" s="916">
        <f>ROUND(D834*E834,2)</f>
        <v>0</v>
      </c>
    </row>
    <row r="835" spans="1:6">
      <c r="A835" s="315"/>
      <c r="B835" s="289"/>
      <c r="C835" s="313"/>
      <c r="D835" s="363"/>
      <c r="E835" s="369"/>
      <c r="F835" s="824"/>
    </row>
    <row r="836" spans="1:6" ht="25.5">
      <c r="A836" s="315" t="s">
        <v>2479</v>
      </c>
      <c r="B836" s="317" t="s">
        <v>2483</v>
      </c>
      <c r="C836" s="325"/>
      <c r="D836" s="363"/>
      <c r="E836" s="364"/>
      <c r="F836" s="824"/>
    </row>
    <row r="837" spans="1:6">
      <c r="A837" s="315"/>
      <c r="B837" s="289"/>
      <c r="C837" s="313" t="s">
        <v>36</v>
      </c>
      <c r="D837" s="363">
        <v>1</v>
      </c>
      <c r="E837" s="369"/>
      <c r="F837" s="916">
        <f>ROUND(D837*E837,2)</f>
        <v>0</v>
      </c>
    </row>
    <row r="838" spans="1:6">
      <c r="A838" s="315"/>
      <c r="B838" s="289"/>
      <c r="C838" s="313"/>
      <c r="D838" s="363"/>
      <c r="E838" s="369"/>
      <c r="F838" s="824"/>
    </row>
    <row r="839" spans="1:6" ht="25.5">
      <c r="A839" s="315" t="s">
        <v>2749</v>
      </c>
      <c r="B839" s="317" t="s">
        <v>2484</v>
      </c>
      <c r="C839" s="325"/>
      <c r="D839" s="363"/>
      <c r="E839" s="364"/>
      <c r="F839" s="824"/>
    </row>
    <row r="840" spans="1:6">
      <c r="A840" s="315"/>
      <c r="B840" s="289"/>
      <c r="C840" s="313" t="s">
        <v>36</v>
      </c>
      <c r="D840" s="363">
        <v>1</v>
      </c>
      <c r="E840" s="369"/>
      <c r="F840" s="916">
        <f>ROUND(D840*E840,2)</f>
        <v>0</v>
      </c>
    </row>
    <row r="841" spans="1:6">
      <c r="A841" s="315"/>
      <c r="B841" s="289"/>
      <c r="C841" s="313"/>
      <c r="D841" s="363"/>
      <c r="E841" s="369"/>
      <c r="F841" s="824"/>
    </row>
    <row r="842" spans="1:6" ht="25.5">
      <c r="A842" s="315" t="s">
        <v>2482</v>
      </c>
      <c r="B842" s="317" t="s">
        <v>2485</v>
      </c>
      <c r="C842" s="325"/>
      <c r="D842" s="363"/>
      <c r="E842" s="364"/>
      <c r="F842" s="824"/>
    </row>
    <row r="843" spans="1:6">
      <c r="A843" s="315"/>
      <c r="B843" s="289"/>
      <c r="C843" s="313" t="s">
        <v>36</v>
      </c>
      <c r="D843" s="363">
        <v>1</v>
      </c>
      <c r="E843" s="369"/>
      <c r="F843" s="916">
        <f>ROUND(D843*E843,2)</f>
        <v>0</v>
      </c>
    </row>
    <row r="844" spans="1:6">
      <c r="A844" s="315"/>
      <c r="B844" s="289"/>
      <c r="C844" s="313"/>
      <c r="D844" s="363"/>
      <c r="E844" s="369"/>
      <c r="F844" s="824"/>
    </row>
    <row r="845" spans="1:6" ht="25.5">
      <c r="A845" s="315" t="s">
        <v>2486</v>
      </c>
      <c r="B845" s="317" t="s">
        <v>2487</v>
      </c>
      <c r="C845" s="325"/>
      <c r="D845" s="363"/>
      <c r="E845" s="364"/>
      <c r="F845" s="824"/>
    </row>
    <row r="846" spans="1:6">
      <c r="A846" s="315"/>
      <c r="B846" s="289"/>
      <c r="C846" s="313" t="s">
        <v>36</v>
      </c>
      <c r="D846" s="363">
        <v>1</v>
      </c>
      <c r="E846" s="369"/>
      <c r="F846" s="916">
        <f>ROUND(D846*E846,2)</f>
        <v>0</v>
      </c>
    </row>
    <row r="847" spans="1:6">
      <c r="A847" s="315"/>
      <c r="B847" s="289"/>
      <c r="C847" s="313"/>
      <c r="D847" s="363"/>
      <c r="E847" s="369"/>
      <c r="F847" s="824"/>
    </row>
    <row r="848" spans="1:6" ht="25.5">
      <c r="A848" s="315" t="s">
        <v>2488</v>
      </c>
      <c r="B848" s="317" t="s">
        <v>2489</v>
      </c>
      <c r="C848" s="325"/>
      <c r="D848" s="363"/>
      <c r="E848" s="364"/>
      <c r="F848" s="824"/>
    </row>
    <row r="849" spans="1:6">
      <c r="A849" s="315"/>
      <c r="B849" s="289"/>
      <c r="C849" s="313" t="s">
        <v>36</v>
      </c>
      <c r="D849" s="363">
        <v>2</v>
      </c>
      <c r="E849" s="369"/>
      <c r="F849" s="916">
        <f>ROUND(D849*E849,2)</f>
        <v>0</v>
      </c>
    </row>
    <row r="850" spans="1:6">
      <c r="A850" s="315"/>
      <c r="B850" s="289"/>
      <c r="C850" s="313"/>
      <c r="D850" s="363"/>
      <c r="E850" s="369"/>
      <c r="F850" s="824"/>
    </row>
    <row r="851" spans="1:6" ht="25.5">
      <c r="A851" s="315" t="s">
        <v>2490</v>
      </c>
      <c r="B851" s="317" t="s">
        <v>2491</v>
      </c>
      <c r="C851" s="325"/>
      <c r="D851" s="363"/>
      <c r="E851" s="364"/>
      <c r="F851" s="824"/>
    </row>
    <row r="852" spans="1:6">
      <c r="A852" s="315"/>
      <c r="B852" s="289"/>
      <c r="C852" s="313" t="s">
        <v>36</v>
      </c>
      <c r="D852" s="363">
        <v>1</v>
      </c>
      <c r="E852" s="369"/>
      <c r="F852" s="916">
        <f>ROUND(D852*E852,2)</f>
        <v>0</v>
      </c>
    </row>
    <row r="853" spans="1:6">
      <c r="A853" s="315"/>
      <c r="B853" s="289"/>
      <c r="C853" s="313"/>
      <c r="D853" s="363"/>
      <c r="E853" s="369"/>
      <c r="F853" s="824"/>
    </row>
    <row r="854" spans="1:6" ht="25.5">
      <c r="A854" s="315" t="s">
        <v>2492</v>
      </c>
      <c r="B854" s="317" t="s">
        <v>2493</v>
      </c>
      <c r="C854" s="325"/>
      <c r="D854" s="363"/>
      <c r="E854" s="364"/>
      <c r="F854" s="824"/>
    </row>
    <row r="855" spans="1:6">
      <c r="A855" s="315"/>
      <c r="B855" s="289"/>
      <c r="C855" s="313" t="s">
        <v>36</v>
      </c>
      <c r="D855" s="363">
        <v>2</v>
      </c>
      <c r="E855" s="369"/>
      <c r="F855" s="916">
        <f>ROUND(D855*E855,2)</f>
        <v>0</v>
      </c>
    </row>
    <row r="856" spans="1:6">
      <c r="A856" s="315"/>
      <c r="B856" s="289"/>
      <c r="C856" s="313"/>
      <c r="D856" s="363"/>
      <c r="E856" s="369"/>
      <c r="F856" s="824"/>
    </row>
    <row r="857" spans="1:6" ht="25.5">
      <c r="A857" s="315" t="s">
        <v>2494</v>
      </c>
      <c r="B857" s="317" t="s">
        <v>2495</v>
      </c>
      <c r="C857" s="325"/>
      <c r="D857" s="363"/>
      <c r="E857" s="364"/>
      <c r="F857" s="824"/>
    </row>
    <row r="858" spans="1:6">
      <c r="A858" s="315"/>
      <c r="B858" s="289"/>
      <c r="C858" s="313" t="s">
        <v>36</v>
      </c>
      <c r="D858" s="363">
        <v>1</v>
      </c>
      <c r="E858" s="369"/>
      <c r="F858" s="916">
        <f>ROUND(D858*E858,2)</f>
        <v>0</v>
      </c>
    </row>
    <row r="859" spans="1:6">
      <c r="A859" s="315"/>
      <c r="B859" s="289"/>
      <c r="C859" s="313"/>
      <c r="D859" s="363"/>
      <c r="E859" s="369"/>
      <c r="F859" s="824"/>
    </row>
    <row r="860" spans="1:6" ht="25.5">
      <c r="A860" s="315" t="s">
        <v>2496</v>
      </c>
      <c r="B860" s="317" t="s">
        <v>2497</v>
      </c>
      <c r="C860" s="325"/>
      <c r="D860" s="363"/>
      <c r="E860" s="364"/>
      <c r="F860" s="824"/>
    </row>
    <row r="861" spans="1:6">
      <c r="A861" s="315"/>
      <c r="B861" s="289"/>
      <c r="C861" s="313" t="s">
        <v>36</v>
      </c>
      <c r="D861" s="363">
        <v>2</v>
      </c>
      <c r="E861" s="369"/>
      <c r="F861" s="916">
        <f>ROUND(D861*E861,2)</f>
        <v>0</v>
      </c>
    </row>
    <row r="862" spans="1:6">
      <c r="A862" s="315"/>
      <c r="B862" s="289"/>
      <c r="C862" s="313"/>
      <c r="D862" s="363"/>
      <c r="E862" s="369"/>
      <c r="F862" s="824"/>
    </row>
    <row r="863" spans="1:6" ht="25.5">
      <c r="A863" s="315" t="s">
        <v>2498</v>
      </c>
      <c r="B863" s="317" t="s">
        <v>2499</v>
      </c>
      <c r="C863" s="325"/>
      <c r="D863" s="363"/>
      <c r="E863" s="364"/>
      <c r="F863" s="824"/>
    </row>
    <row r="864" spans="1:6">
      <c r="A864" s="315"/>
      <c r="B864" s="289"/>
      <c r="C864" s="313" t="s">
        <v>36</v>
      </c>
      <c r="D864" s="363">
        <v>1</v>
      </c>
      <c r="E864" s="369"/>
      <c r="F864" s="916">
        <f>ROUND(D864*E864,2)</f>
        <v>0</v>
      </c>
    </row>
    <row r="865" spans="1:6">
      <c r="A865" s="315"/>
      <c r="B865" s="289"/>
      <c r="C865" s="313"/>
      <c r="D865" s="363"/>
      <c r="E865" s="369"/>
      <c r="F865" s="824"/>
    </row>
    <row r="866" spans="1:6" ht="25.5">
      <c r="A866" s="315" t="s">
        <v>2500</v>
      </c>
      <c r="B866" s="317" t="s">
        <v>2501</v>
      </c>
      <c r="C866" s="325"/>
      <c r="D866" s="363"/>
      <c r="E866" s="364"/>
      <c r="F866" s="824"/>
    </row>
    <row r="867" spans="1:6">
      <c r="A867" s="315"/>
      <c r="B867" s="289"/>
      <c r="C867" s="313" t="s">
        <v>36</v>
      </c>
      <c r="D867" s="363">
        <v>1</v>
      </c>
      <c r="E867" s="369"/>
      <c r="F867" s="916">
        <f>ROUND(D867*E867,2)</f>
        <v>0</v>
      </c>
    </row>
    <row r="868" spans="1:6">
      <c r="A868" s="315"/>
      <c r="B868" s="289"/>
      <c r="C868" s="313"/>
      <c r="D868" s="363"/>
      <c r="E868" s="369"/>
      <c r="F868" s="824"/>
    </row>
    <row r="869" spans="1:6" ht="25.5">
      <c r="A869" s="323" t="s">
        <v>2502</v>
      </c>
      <c r="B869" s="317" t="s">
        <v>2503</v>
      </c>
      <c r="C869" s="325"/>
      <c r="D869" s="363"/>
      <c r="E869" s="364"/>
      <c r="F869" s="824"/>
    </row>
    <row r="870" spans="1:6">
      <c r="A870" s="315"/>
      <c r="B870" s="289"/>
      <c r="C870" s="313" t="s">
        <v>36</v>
      </c>
      <c r="D870" s="363">
        <v>1</v>
      </c>
      <c r="E870" s="369"/>
      <c r="F870" s="916">
        <f>ROUND(D870*E870,2)</f>
        <v>0</v>
      </c>
    </row>
    <row r="871" spans="1:6">
      <c r="A871" s="315"/>
      <c r="B871" s="289"/>
      <c r="C871" s="313"/>
      <c r="D871" s="363"/>
      <c r="E871" s="369"/>
      <c r="F871" s="824"/>
    </row>
    <row r="872" spans="1:6" ht="25.5">
      <c r="A872" s="315" t="s">
        <v>2504</v>
      </c>
      <c r="B872" s="317" t="s">
        <v>2505</v>
      </c>
      <c r="C872" s="325"/>
      <c r="D872" s="363"/>
      <c r="E872" s="364"/>
      <c r="F872" s="824"/>
    </row>
    <row r="873" spans="1:6">
      <c r="A873" s="315"/>
      <c r="B873" s="289"/>
      <c r="C873" s="313" t="s">
        <v>36</v>
      </c>
      <c r="D873" s="363">
        <v>10</v>
      </c>
      <c r="E873" s="369"/>
      <c r="F873" s="916">
        <f>ROUND(D873*E873,2)</f>
        <v>0</v>
      </c>
    </row>
    <row r="874" spans="1:6">
      <c r="A874" s="315"/>
      <c r="B874" s="289"/>
      <c r="C874" s="313"/>
      <c r="D874" s="363"/>
      <c r="E874" s="369"/>
      <c r="F874" s="824"/>
    </row>
    <row r="875" spans="1:6" ht="25.5">
      <c r="A875" s="315" t="s">
        <v>2506</v>
      </c>
      <c r="B875" s="317" t="s">
        <v>2507</v>
      </c>
      <c r="C875" s="325"/>
      <c r="D875" s="363"/>
      <c r="E875" s="364"/>
      <c r="F875" s="824"/>
    </row>
    <row r="876" spans="1:6">
      <c r="A876" s="315"/>
      <c r="B876" s="317"/>
      <c r="C876" s="313" t="s">
        <v>36</v>
      </c>
      <c r="D876" s="363">
        <v>3</v>
      </c>
      <c r="E876" s="369"/>
      <c r="F876" s="916">
        <f>ROUND(D876*E876,2)</f>
        <v>0</v>
      </c>
    </row>
    <row r="877" spans="1:6">
      <c r="A877" s="315"/>
      <c r="B877" s="317"/>
      <c r="C877" s="313"/>
      <c r="D877" s="363"/>
      <c r="E877" s="369"/>
      <c r="F877" s="824"/>
    </row>
    <row r="878" spans="1:6" ht="25.5">
      <c r="A878" s="315" t="s">
        <v>2508</v>
      </c>
      <c r="B878" s="317" t="s">
        <v>2509</v>
      </c>
      <c r="C878" s="313"/>
      <c r="D878" s="363"/>
      <c r="E878" s="364"/>
      <c r="F878" s="824"/>
    </row>
    <row r="879" spans="1:6">
      <c r="A879" s="315"/>
      <c r="B879" s="289" t="s">
        <v>3019</v>
      </c>
      <c r="C879" s="313" t="s">
        <v>36</v>
      </c>
      <c r="D879" s="363">
        <v>2</v>
      </c>
      <c r="E879" s="369"/>
      <c r="F879" s="916">
        <f t="shared" ref="F879:F880" si="32">ROUND(D879*E879,2)</f>
        <v>0</v>
      </c>
    </row>
    <row r="880" spans="1:6" ht="127.5">
      <c r="A880" s="315"/>
      <c r="B880" s="289" t="s">
        <v>3028</v>
      </c>
      <c r="C880" s="313" t="s">
        <v>36</v>
      </c>
      <c r="D880" s="363">
        <v>23</v>
      </c>
      <c r="E880" s="369"/>
      <c r="F880" s="916">
        <f t="shared" si="32"/>
        <v>0</v>
      </c>
    </row>
    <row r="881" spans="1:6">
      <c r="A881" s="315"/>
      <c r="B881" s="289"/>
      <c r="C881" s="313"/>
      <c r="D881" s="363"/>
      <c r="E881" s="369"/>
      <c r="F881" s="824"/>
    </row>
    <row r="882" spans="1:6" ht="25.5">
      <c r="A882" s="315" t="s">
        <v>2510</v>
      </c>
      <c r="B882" s="317" t="s">
        <v>2511</v>
      </c>
      <c r="C882" s="325"/>
      <c r="D882" s="363"/>
      <c r="E882" s="364"/>
      <c r="F882" s="824"/>
    </row>
    <row r="883" spans="1:6">
      <c r="A883" s="315"/>
      <c r="B883" s="289" t="s">
        <v>3019</v>
      </c>
      <c r="C883" s="313" t="s">
        <v>36</v>
      </c>
      <c r="D883" s="363">
        <v>4</v>
      </c>
      <c r="E883" s="369"/>
      <c r="F883" s="916">
        <f t="shared" ref="F883:F884" si="33">ROUND(D883*E883,2)</f>
        <v>0</v>
      </c>
    </row>
    <row r="884" spans="1:6" ht="127.5">
      <c r="A884" s="315"/>
      <c r="B884" s="289" t="s">
        <v>3020</v>
      </c>
      <c r="C884" s="313" t="s">
        <v>36</v>
      </c>
      <c r="D884" s="363">
        <v>22</v>
      </c>
      <c r="E884" s="369"/>
      <c r="F884" s="916">
        <f t="shared" si="33"/>
        <v>0</v>
      </c>
    </row>
    <row r="885" spans="1:6">
      <c r="A885" s="315"/>
      <c r="B885" s="289"/>
      <c r="C885" s="313"/>
      <c r="D885" s="363"/>
      <c r="E885" s="369"/>
      <c r="F885" s="824"/>
    </row>
    <row r="886" spans="1:6" ht="25.5">
      <c r="A886" s="315" t="s">
        <v>2512</v>
      </c>
      <c r="B886" s="317" t="s">
        <v>2513</v>
      </c>
      <c r="C886" s="325"/>
      <c r="D886" s="363"/>
      <c r="E886" s="364"/>
      <c r="F886" s="824"/>
    </row>
    <row r="887" spans="1:6">
      <c r="A887" s="315"/>
      <c r="B887" s="289"/>
      <c r="C887" s="313" t="s">
        <v>36</v>
      </c>
      <c r="D887" s="363">
        <v>1</v>
      </c>
      <c r="E887" s="369"/>
      <c r="F887" s="916">
        <f>ROUND(D887*E887,2)</f>
        <v>0</v>
      </c>
    </row>
    <row r="888" spans="1:6">
      <c r="A888" s="315"/>
      <c r="B888" s="289"/>
      <c r="C888" s="313"/>
      <c r="D888" s="363"/>
      <c r="E888" s="369"/>
      <c r="F888" s="824"/>
    </row>
    <row r="889" spans="1:6" ht="25.5">
      <c r="A889" s="315" t="s">
        <v>2514</v>
      </c>
      <c r="B889" s="317" t="s">
        <v>2515</v>
      </c>
      <c r="C889" s="325"/>
      <c r="D889" s="363"/>
      <c r="E889" s="364"/>
      <c r="F889" s="824"/>
    </row>
    <row r="890" spans="1:6">
      <c r="A890" s="315"/>
      <c r="B890" s="289"/>
      <c r="C890" s="313" t="s">
        <v>36</v>
      </c>
      <c r="D890" s="363">
        <v>2</v>
      </c>
      <c r="E890" s="369"/>
      <c r="F890" s="916">
        <f>ROUND(D890*E890,2)</f>
        <v>0</v>
      </c>
    </row>
    <row r="891" spans="1:6">
      <c r="A891" s="315"/>
      <c r="B891" s="289"/>
      <c r="C891" s="313"/>
      <c r="D891" s="363"/>
      <c r="E891" s="369"/>
      <c r="F891" s="824"/>
    </row>
    <row r="892" spans="1:6" ht="25.5">
      <c r="A892" s="315" t="s">
        <v>2516</v>
      </c>
      <c r="B892" s="317" t="s">
        <v>2517</v>
      </c>
      <c r="C892" s="325"/>
      <c r="D892" s="363"/>
      <c r="E892" s="364"/>
      <c r="F892" s="824"/>
    </row>
    <row r="893" spans="1:6">
      <c r="A893" s="315"/>
      <c r="B893" s="289"/>
      <c r="C893" s="313" t="s">
        <v>36</v>
      </c>
      <c r="D893" s="363">
        <v>2</v>
      </c>
      <c r="E893" s="369"/>
      <c r="F893" s="916">
        <f>ROUND(D893*E893,2)</f>
        <v>0</v>
      </c>
    </row>
    <row r="894" spans="1:6">
      <c r="A894" s="315"/>
      <c r="B894" s="289"/>
      <c r="C894" s="313"/>
      <c r="D894" s="363"/>
      <c r="E894" s="369"/>
      <c r="F894" s="824"/>
    </row>
    <row r="895" spans="1:6" ht="25.5">
      <c r="A895" s="315" t="s">
        <v>2518</v>
      </c>
      <c r="B895" s="317" t="s">
        <v>2519</v>
      </c>
      <c r="C895" s="325"/>
      <c r="D895" s="363"/>
      <c r="E895" s="364"/>
      <c r="F895" s="824"/>
    </row>
    <row r="896" spans="1:6">
      <c r="A896" s="315"/>
      <c r="B896" s="289"/>
      <c r="C896" s="313" t="s">
        <v>36</v>
      </c>
      <c r="D896" s="363">
        <v>2</v>
      </c>
      <c r="E896" s="369"/>
      <c r="F896" s="916">
        <f>ROUND(D896*E896,2)</f>
        <v>0</v>
      </c>
    </row>
    <row r="897" spans="1:6">
      <c r="A897" s="315"/>
      <c r="B897" s="289"/>
      <c r="C897" s="313"/>
      <c r="D897" s="363"/>
      <c r="E897" s="369"/>
      <c r="F897" s="824"/>
    </row>
    <row r="898" spans="1:6" ht="25.5">
      <c r="A898" s="315" t="s">
        <v>2520</v>
      </c>
      <c r="B898" s="317" t="s">
        <v>2521</v>
      </c>
      <c r="C898" s="325"/>
      <c r="D898" s="363"/>
      <c r="E898" s="364"/>
      <c r="F898" s="824"/>
    </row>
    <row r="899" spans="1:6">
      <c r="A899" s="315"/>
      <c r="B899" s="289"/>
      <c r="C899" s="313" t="s">
        <v>36</v>
      </c>
      <c r="D899" s="363">
        <v>1</v>
      </c>
      <c r="E899" s="369"/>
      <c r="F899" s="916">
        <f>ROUND(D899*E899,2)</f>
        <v>0</v>
      </c>
    </row>
    <row r="900" spans="1:6">
      <c r="A900" s="315"/>
      <c r="B900" s="289"/>
      <c r="C900" s="313"/>
      <c r="D900" s="363"/>
      <c r="E900" s="369"/>
      <c r="F900" s="824"/>
    </row>
    <row r="901" spans="1:6" ht="25.5">
      <c r="A901" s="315" t="s">
        <v>2522</v>
      </c>
      <c r="B901" s="317" t="s">
        <v>2523</v>
      </c>
      <c r="C901" s="325"/>
      <c r="D901" s="363"/>
      <c r="E901" s="364"/>
      <c r="F901" s="824"/>
    </row>
    <row r="902" spans="1:6">
      <c r="A902" s="315"/>
      <c r="B902" s="289"/>
      <c r="C902" s="313" t="s">
        <v>36</v>
      </c>
      <c r="D902" s="363">
        <v>1</v>
      </c>
      <c r="E902" s="369"/>
      <c r="F902" s="916">
        <f>ROUND(D902*E902,2)</f>
        <v>0</v>
      </c>
    </row>
    <row r="903" spans="1:6">
      <c r="A903" s="315"/>
      <c r="B903" s="289"/>
      <c r="C903" s="313"/>
      <c r="D903" s="363"/>
      <c r="E903" s="369"/>
      <c r="F903" s="824"/>
    </row>
    <row r="904" spans="1:6" ht="25.5">
      <c r="A904" s="315" t="s">
        <v>2524</v>
      </c>
      <c r="B904" s="317" t="s">
        <v>2525</v>
      </c>
      <c r="C904" s="325"/>
      <c r="D904" s="363"/>
      <c r="E904" s="364"/>
      <c r="F904" s="824"/>
    </row>
    <row r="905" spans="1:6">
      <c r="A905" s="315"/>
      <c r="B905" s="289"/>
      <c r="C905" s="313" t="s">
        <v>36</v>
      </c>
      <c r="D905" s="363">
        <v>1</v>
      </c>
      <c r="E905" s="369"/>
      <c r="F905" s="916">
        <f>ROUND(D905*E905,2)</f>
        <v>0</v>
      </c>
    </row>
    <row r="906" spans="1:6">
      <c r="A906" s="315"/>
      <c r="B906" s="289"/>
      <c r="C906" s="313"/>
      <c r="D906" s="363"/>
      <c r="E906" s="369"/>
      <c r="F906" s="824"/>
    </row>
    <row r="907" spans="1:6" ht="25.5">
      <c r="A907" s="315" t="s">
        <v>2526</v>
      </c>
      <c r="B907" s="317" t="s">
        <v>2527</v>
      </c>
      <c r="C907" s="325"/>
      <c r="D907" s="363"/>
      <c r="E907" s="364"/>
      <c r="F907" s="824"/>
    </row>
    <row r="908" spans="1:6">
      <c r="A908" s="315"/>
      <c r="B908" s="289"/>
      <c r="C908" s="313" t="s">
        <v>36</v>
      </c>
      <c r="D908" s="363">
        <v>1</v>
      </c>
      <c r="E908" s="369"/>
      <c r="F908" s="916">
        <f>ROUND(D908*E908,2)</f>
        <v>0</v>
      </c>
    </row>
    <row r="909" spans="1:6">
      <c r="A909" s="315"/>
      <c r="B909" s="289"/>
      <c r="C909" s="313"/>
      <c r="D909" s="363"/>
      <c r="E909" s="369"/>
      <c r="F909" s="824"/>
    </row>
    <row r="910" spans="1:6" ht="25.5">
      <c r="A910" s="315" t="s">
        <v>2528</v>
      </c>
      <c r="B910" s="317" t="s">
        <v>2529</v>
      </c>
      <c r="C910" s="325"/>
      <c r="D910" s="363"/>
      <c r="E910" s="364"/>
      <c r="F910" s="824"/>
    </row>
    <row r="911" spans="1:6">
      <c r="A911" s="315"/>
      <c r="B911" s="289"/>
      <c r="C911" s="313" t="s">
        <v>36</v>
      </c>
      <c r="D911" s="363">
        <v>1</v>
      </c>
      <c r="E911" s="369"/>
      <c r="F911" s="916">
        <f>ROUND(D911*E911,2)</f>
        <v>0</v>
      </c>
    </row>
    <row r="912" spans="1:6">
      <c r="A912" s="315"/>
      <c r="B912" s="289"/>
      <c r="C912" s="313"/>
      <c r="D912" s="363"/>
      <c r="E912" s="369"/>
      <c r="F912" s="824"/>
    </row>
    <row r="913" spans="1:6" ht="25.5">
      <c r="A913" s="315" t="s">
        <v>2530</v>
      </c>
      <c r="B913" s="317" t="s">
        <v>2531</v>
      </c>
      <c r="C913" s="325"/>
      <c r="D913" s="363"/>
      <c r="E913" s="364"/>
      <c r="F913" s="824"/>
    </row>
    <row r="914" spans="1:6">
      <c r="A914" s="315"/>
      <c r="B914" s="289"/>
      <c r="C914" s="313" t="s">
        <v>36</v>
      </c>
      <c r="D914" s="363">
        <v>1</v>
      </c>
      <c r="E914" s="369"/>
      <c r="F914" s="916">
        <f>ROUND(D914*E914,2)</f>
        <v>0</v>
      </c>
    </row>
    <row r="915" spans="1:6">
      <c r="A915" s="315"/>
      <c r="B915" s="289"/>
      <c r="C915" s="313"/>
      <c r="D915" s="363"/>
      <c r="E915" s="369"/>
      <c r="F915" s="824"/>
    </row>
    <row r="916" spans="1:6" ht="25.5">
      <c r="A916" s="315" t="s">
        <v>2532</v>
      </c>
      <c r="B916" s="289" t="s">
        <v>2533</v>
      </c>
      <c r="C916" s="313"/>
      <c r="D916" s="363"/>
      <c r="E916" s="369"/>
      <c r="F916" s="824"/>
    </row>
    <row r="917" spans="1:6">
      <c r="A917" s="315"/>
      <c r="B917" s="289"/>
      <c r="C917" s="313" t="s">
        <v>244</v>
      </c>
      <c r="D917" s="363">
        <v>4.83</v>
      </c>
      <c r="E917" s="369"/>
      <c r="F917" s="916">
        <f>ROUND(D917*E917,2)</f>
        <v>0</v>
      </c>
    </row>
    <row r="918" spans="1:6">
      <c r="A918" s="315"/>
      <c r="B918" s="289"/>
      <c r="C918" s="313"/>
      <c r="D918" s="363"/>
      <c r="E918" s="369"/>
      <c r="F918" s="824"/>
    </row>
    <row r="919" spans="1:6" ht="25.5">
      <c r="A919" s="315" t="s">
        <v>2534</v>
      </c>
      <c r="B919" s="289" t="s">
        <v>2533</v>
      </c>
      <c r="C919" s="313"/>
      <c r="D919" s="363"/>
      <c r="E919" s="369"/>
      <c r="F919" s="824"/>
    </row>
    <row r="920" spans="1:6">
      <c r="A920" s="315"/>
      <c r="B920" s="289"/>
      <c r="C920" s="313" t="s">
        <v>244</v>
      </c>
      <c r="D920" s="363">
        <v>1.71</v>
      </c>
      <c r="E920" s="369"/>
      <c r="F920" s="916">
        <f>ROUND(D920*E920,2)</f>
        <v>0</v>
      </c>
    </row>
    <row r="922" spans="1:6">
      <c r="A922" s="315"/>
      <c r="B922" s="289"/>
      <c r="C922" s="313"/>
      <c r="D922" s="363"/>
      <c r="E922" s="369"/>
      <c r="F922" s="824"/>
    </row>
    <row r="923" spans="1:6">
      <c r="A923" s="315"/>
      <c r="B923" s="289"/>
      <c r="C923" s="313"/>
      <c r="D923" s="363"/>
      <c r="E923" s="369"/>
      <c r="F923" s="824"/>
    </row>
    <row r="924" spans="1:6">
      <c r="A924" s="499"/>
      <c r="B924" s="450" t="s">
        <v>2535</v>
      </c>
      <c r="C924" s="500"/>
      <c r="D924" s="452"/>
      <c r="E924" s="453"/>
      <c r="F924" s="848">
        <f>SUM(F780:F921)</f>
        <v>0</v>
      </c>
    </row>
    <row r="925" spans="1:6">
      <c r="A925" s="388"/>
      <c r="B925" s="314"/>
      <c r="C925" s="325"/>
      <c r="D925" s="363"/>
      <c r="E925" s="364"/>
      <c r="F925" s="824"/>
    </row>
    <row r="926" spans="1:6">
      <c r="A926" s="356" t="s">
        <v>2536</v>
      </c>
      <c r="B926" s="454" t="s">
        <v>1889</v>
      </c>
      <c r="C926" s="455"/>
      <c r="D926" s="456"/>
      <c r="E926" s="457"/>
      <c r="F926" s="821"/>
    </row>
    <row r="927" spans="1:6">
      <c r="A927" s="309"/>
      <c r="B927" s="314"/>
      <c r="C927" s="325"/>
      <c r="D927" s="363"/>
      <c r="E927" s="364"/>
      <c r="F927" s="822"/>
    </row>
    <row r="928" spans="1:6" ht="25.5">
      <c r="A928" s="339"/>
      <c r="B928" s="340" t="s">
        <v>2537</v>
      </c>
      <c r="C928" s="607"/>
      <c r="D928" s="608"/>
      <c r="E928" s="364"/>
      <c r="F928" s="822"/>
    </row>
    <row r="929" spans="1:6">
      <c r="A929" s="339"/>
      <c r="B929" s="341" t="s">
        <v>2538</v>
      </c>
      <c r="C929" s="607"/>
      <c r="D929" s="608"/>
      <c r="E929" s="364"/>
      <c r="F929" s="822"/>
    </row>
    <row r="930" spans="1:6" ht="89.25">
      <c r="A930" s="339"/>
      <c r="B930" s="342" t="s">
        <v>2539</v>
      </c>
      <c r="C930" s="607"/>
      <c r="D930" s="608"/>
      <c r="E930" s="364"/>
      <c r="F930" s="822"/>
    </row>
    <row r="931" spans="1:6" ht="102">
      <c r="A931" s="339"/>
      <c r="B931" s="340" t="s">
        <v>2540</v>
      </c>
      <c r="C931" s="607"/>
      <c r="D931" s="608"/>
      <c r="E931" s="364"/>
      <c r="F931" s="822"/>
    </row>
    <row r="932" spans="1:6" ht="51">
      <c r="A932" s="339"/>
      <c r="B932" s="341" t="s">
        <v>2541</v>
      </c>
      <c r="C932" s="607"/>
      <c r="D932" s="608"/>
      <c r="E932" s="364"/>
      <c r="F932" s="822"/>
    </row>
    <row r="933" spans="1:6" ht="51">
      <c r="A933" s="339"/>
      <c r="B933" s="340" t="s">
        <v>2542</v>
      </c>
      <c r="C933" s="607"/>
      <c r="D933" s="608"/>
      <c r="E933" s="364"/>
      <c r="F933" s="822"/>
    </row>
    <row r="934" spans="1:6" ht="51">
      <c r="A934" s="339"/>
      <c r="B934" s="340" t="s">
        <v>2543</v>
      </c>
      <c r="C934" s="607"/>
      <c r="D934" s="608"/>
      <c r="E934" s="364"/>
      <c r="F934" s="822"/>
    </row>
    <row r="935" spans="1:6" ht="38.25">
      <c r="A935" s="339"/>
      <c r="B935" s="340" t="s">
        <v>2544</v>
      </c>
      <c r="C935" s="607"/>
      <c r="D935" s="608"/>
      <c r="E935" s="364"/>
      <c r="F935" s="822"/>
    </row>
    <row r="936" spans="1:6">
      <c r="A936" s="339"/>
      <c r="B936" s="340"/>
      <c r="C936" s="607"/>
      <c r="D936" s="608"/>
      <c r="E936" s="364"/>
      <c r="F936" s="822"/>
    </row>
    <row r="937" spans="1:6">
      <c r="A937" s="343"/>
      <c r="B937" s="340"/>
      <c r="C937" s="607"/>
      <c r="D937" s="608"/>
      <c r="E937" s="364"/>
      <c r="F937" s="822"/>
    </row>
    <row r="938" spans="1:6">
      <c r="A938" s="315" t="s">
        <v>2545</v>
      </c>
      <c r="B938" s="344" t="s">
        <v>2546</v>
      </c>
      <c r="C938" s="607"/>
      <c r="D938" s="609"/>
      <c r="E938" s="364"/>
      <c r="F938" s="822"/>
    </row>
    <row r="939" spans="1:6" ht="140.25">
      <c r="A939" s="343"/>
      <c r="B939" s="345" t="s">
        <v>2547</v>
      </c>
      <c r="C939" s="607"/>
      <c r="D939" s="609"/>
      <c r="E939" s="364"/>
      <c r="F939" s="822"/>
    </row>
    <row r="940" spans="1:6">
      <c r="A940" s="343"/>
      <c r="B940" s="345" t="s">
        <v>2548</v>
      </c>
      <c r="C940" s="607"/>
      <c r="D940" s="609"/>
      <c r="E940" s="364"/>
      <c r="F940" s="822"/>
    </row>
    <row r="941" spans="1:6">
      <c r="A941" s="339"/>
      <c r="B941" s="340"/>
      <c r="C941" s="607" t="s">
        <v>731</v>
      </c>
      <c r="D941" s="610">
        <v>1</v>
      </c>
      <c r="E941" s="364"/>
      <c r="F941" s="916">
        <f>ROUND(D941*E941,2)</f>
        <v>0</v>
      </c>
    </row>
    <row r="942" spans="1:6">
      <c r="A942" s="346"/>
      <c r="B942" s="347"/>
      <c r="C942" s="607"/>
      <c r="D942" s="609"/>
      <c r="E942" s="364"/>
      <c r="F942" s="822"/>
    </row>
    <row r="943" spans="1:6" ht="25.5">
      <c r="A943" s="315" t="s">
        <v>2545</v>
      </c>
      <c r="B943" s="345" t="s">
        <v>2557</v>
      </c>
      <c r="C943" s="611"/>
      <c r="D943" s="612"/>
      <c r="E943" s="364"/>
      <c r="F943" s="822"/>
    </row>
    <row r="944" spans="1:6" ht="38.25">
      <c r="A944" s="348"/>
      <c r="B944" s="345" t="s">
        <v>2553</v>
      </c>
      <c r="C944" s="611"/>
      <c r="D944" s="612"/>
      <c r="E944" s="364"/>
      <c r="F944" s="822"/>
    </row>
    <row r="945" spans="1:6" ht="204">
      <c r="A945" s="348"/>
      <c r="B945" s="345" t="s">
        <v>2683</v>
      </c>
      <c r="C945" s="611"/>
      <c r="D945" s="612"/>
      <c r="E945" s="364"/>
      <c r="F945" s="822"/>
    </row>
    <row r="946" spans="1:6">
      <c r="A946" s="348"/>
      <c r="B946" s="345" t="s">
        <v>2550</v>
      </c>
      <c r="C946" s="611"/>
      <c r="D946" s="612"/>
      <c r="E946" s="364"/>
      <c r="F946" s="822"/>
    </row>
    <row r="947" spans="1:6" ht="63.75">
      <c r="A947" s="348"/>
      <c r="B947" s="345" t="s">
        <v>3080</v>
      </c>
      <c r="C947" s="611"/>
      <c r="D947" s="612"/>
      <c r="E947" s="364"/>
      <c r="F947" s="822"/>
    </row>
    <row r="948" spans="1:6" ht="153">
      <c r="A948" s="348"/>
      <c r="B948" s="345" t="s">
        <v>2554</v>
      </c>
      <c r="C948" s="611"/>
      <c r="D948" s="612"/>
      <c r="E948" s="364"/>
      <c r="F948" s="822"/>
    </row>
    <row r="949" spans="1:6">
      <c r="A949" s="348"/>
      <c r="B949" s="347" t="s">
        <v>2555</v>
      </c>
      <c r="C949" s="607" t="s">
        <v>197</v>
      </c>
      <c r="D949" s="610">
        <v>1680</v>
      </c>
      <c r="E949" s="364"/>
      <c r="F949" s="916">
        <f t="shared" ref="F949:F953" si="34">ROUND(D949*E949,2)</f>
        <v>0</v>
      </c>
    </row>
    <row r="950" spans="1:6">
      <c r="A950" s="348"/>
      <c r="B950" s="347" t="s">
        <v>2558</v>
      </c>
      <c r="C950" s="607" t="s">
        <v>197</v>
      </c>
      <c r="D950" s="610">
        <v>441</v>
      </c>
      <c r="E950" s="364"/>
      <c r="F950" s="916">
        <f t="shared" si="34"/>
        <v>0</v>
      </c>
    </row>
    <row r="951" spans="1:6">
      <c r="A951" s="348"/>
      <c r="B951" s="347" t="s">
        <v>2556</v>
      </c>
      <c r="C951" s="607" t="s">
        <v>197</v>
      </c>
      <c r="D951" s="610">
        <v>210</v>
      </c>
      <c r="E951" s="364"/>
      <c r="F951" s="916">
        <f t="shared" si="34"/>
        <v>0</v>
      </c>
    </row>
    <row r="952" spans="1:6">
      <c r="A952" s="346"/>
      <c r="B952" s="347" t="s">
        <v>2551</v>
      </c>
      <c r="C952" s="607" t="s">
        <v>197</v>
      </c>
      <c r="D952" s="610">
        <v>106.05000000000001</v>
      </c>
      <c r="E952" s="364"/>
      <c r="F952" s="916">
        <f t="shared" si="34"/>
        <v>0</v>
      </c>
    </row>
    <row r="953" spans="1:6">
      <c r="A953" s="346"/>
      <c r="B953" s="347" t="s">
        <v>2549</v>
      </c>
      <c r="C953" s="607" t="s">
        <v>197</v>
      </c>
      <c r="D953" s="610">
        <v>63.629999999999995</v>
      </c>
      <c r="E953" s="364"/>
      <c r="F953" s="916">
        <f t="shared" si="34"/>
        <v>0</v>
      </c>
    </row>
    <row r="954" spans="1:6">
      <c r="A954" s="346"/>
      <c r="B954" s="347"/>
      <c r="C954" s="607"/>
      <c r="D954" s="609"/>
      <c r="E954" s="364"/>
      <c r="F954" s="822"/>
    </row>
    <row r="955" spans="1:6" ht="25.5">
      <c r="A955" s="315" t="s">
        <v>2750</v>
      </c>
      <c r="B955" s="345" t="s">
        <v>2559</v>
      </c>
      <c r="C955" s="611"/>
      <c r="D955" s="612"/>
      <c r="E955" s="364"/>
      <c r="F955" s="822"/>
    </row>
    <row r="956" spans="1:6" ht="38.25">
      <c r="A956" s="348"/>
      <c r="B956" s="345" t="s">
        <v>2553</v>
      </c>
      <c r="C956" s="611"/>
      <c r="D956" s="612"/>
      <c r="E956" s="364"/>
      <c r="F956" s="822"/>
    </row>
    <row r="957" spans="1:6" ht="204">
      <c r="A957" s="348"/>
      <c r="B957" s="345" t="s">
        <v>2683</v>
      </c>
      <c r="C957" s="611"/>
      <c r="D957" s="612"/>
      <c r="E957" s="364"/>
      <c r="F957" s="822"/>
    </row>
    <row r="958" spans="1:6">
      <c r="A958" s="348"/>
      <c r="B958" s="345" t="s">
        <v>2550</v>
      </c>
      <c r="C958" s="611"/>
      <c r="D958" s="612"/>
      <c r="E958" s="364"/>
      <c r="F958" s="822"/>
    </row>
    <row r="959" spans="1:6" ht="63.75">
      <c r="A959" s="348"/>
      <c r="B959" s="345" t="s">
        <v>3081</v>
      </c>
      <c r="C959" s="611"/>
      <c r="D959" s="612"/>
      <c r="E959" s="364"/>
      <c r="F959" s="822"/>
    </row>
    <row r="960" spans="1:6" ht="153">
      <c r="A960" s="348"/>
      <c r="B960" s="345" t="s">
        <v>2554</v>
      </c>
      <c r="C960" s="611"/>
      <c r="D960" s="612"/>
      <c r="E960" s="364"/>
      <c r="F960" s="822"/>
    </row>
    <row r="961" spans="1:6">
      <c r="A961" s="348"/>
      <c r="B961" s="347" t="s">
        <v>2552</v>
      </c>
      <c r="C961" s="607" t="s">
        <v>197</v>
      </c>
      <c r="D961" s="610">
        <v>250</v>
      </c>
      <c r="E961" s="364"/>
      <c r="F961" s="916">
        <f t="shared" ref="F961:F964" si="35">ROUND(D961*E961,2)</f>
        <v>0</v>
      </c>
    </row>
    <row r="962" spans="1:6">
      <c r="A962" s="348"/>
      <c r="B962" s="347" t="s">
        <v>2556</v>
      </c>
      <c r="C962" s="607" t="s">
        <v>197</v>
      </c>
      <c r="D962" s="610">
        <v>210</v>
      </c>
      <c r="E962" s="364"/>
      <c r="F962" s="916">
        <f t="shared" si="35"/>
        <v>0</v>
      </c>
    </row>
    <row r="963" spans="1:6">
      <c r="A963" s="346"/>
      <c r="B963" s="347" t="s">
        <v>2551</v>
      </c>
      <c r="C963" s="607" t="s">
        <v>197</v>
      </c>
      <c r="D963" s="610">
        <v>12.5</v>
      </c>
      <c r="E963" s="364"/>
      <c r="F963" s="916">
        <f t="shared" si="35"/>
        <v>0</v>
      </c>
    </row>
    <row r="964" spans="1:6">
      <c r="A964" s="346"/>
      <c r="B964" s="347" t="s">
        <v>2549</v>
      </c>
      <c r="C964" s="607" t="s">
        <v>197</v>
      </c>
      <c r="D964" s="610">
        <v>7.5</v>
      </c>
      <c r="E964" s="364"/>
      <c r="F964" s="916">
        <f t="shared" si="35"/>
        <v>0</v>
      </c>
    </row>
    <row r="965" spans="1:6">
      <c r="A965" s="315"/>
      <c r="B965" s="338"/>
      <c r="C965" s="325"/>
      <c r="D965" s="363"/>
      <c r="E965" s="364"/>
      <c r="F965" s="824"/>
    </row>
    <row r="966" spans="1:6">
      <c r="A966" s="356" t="s">
        <v>2536</v>
      </c>
      <c r="B966" s="454" t="s">
        <v>2560</v>
      </c>
      <c r="C966" s="483"/>
      <c r="D966" s="456"/>
      <c r="E966" s="457"/>
      <c r="F966" s="821">
        <f>SUM(F931:F965)</f>
        <v>0</v>
      </c>
    </row>
    <row r="967" spans="1:6">
      <c r="A967" s="388"/>
      <c r="B967" s="314"/>
      <c r="C967" s="313"/>
      <c r="D967" s="363"/>
      <c r="E967" s="364"/>
      <c r="F967" s="822"/>
    </row>
    <row r="968" spans="1:6">
      <c r="A968" s="459" t="s">
        <v>2561</v>
      </c>
      <c r="B968" s="460" t="s">
        <v>2562</v>
      </c>
      <c r="C968" s="461"/>
      <c r="D968" s="462"/>
      <c r="E968" s="463"/>
      <c r="F968" s="849"/>
    </row>
    <row r="969" spans="1:6">
      <c r="A969" s="309"/>
      <c r="B969" s="314"/>
      <c r="C969" s="325"/>
      <c r="D969" s="363"/>
      <c r="E969" s="364"/>
      <c r="F969" s="822"/>
    </row>
    <row r="970" spans="1:6">
      <c r="A970" s="309"/>
      <c r="B970" s="326" t="s">
        <v>83</v>
      </c>
      <c r="C970" s="325"/>
      <c r="D970" s="363"/>
      <c r="E970" s="364"/>
      <c r="F970" s="822"/>
    </row>
    <row r="971" spans="1:6" ht="191.25">
      <c r="A971" s="309"/>
      <c r="B971" s="326" t="s">
        <v>2563</v>
      </c>
      <c r="C971" s="325"/>
      <c r="D971" s="363"/>
      <c r="E971" s="364"/>
      <c r="F971" s="822"/>
    </row>
    <row r="972" spans="1:6">
      <c r="B972" s="316"/>
      <c r="C972" s="328"/>
      <c r="D972" s="372"/>
      <c r="E972" s="373"/>
      <c r="F972" s="835"/>
    </row>
    <row r="973" spans="1:6" ht="51">
      <c r="A973" s="320" t="s">
        <v>2564</v>
      </c>
      <c r="B973" s="316" t="s">
        <v>2684</v>
      </c>
      <c r="C973" s="328"/>
      <c r="D973" s="372"/>
      <c r="E973" s="373"/>
      <c r="F973" s="829"/>
    </row>
    <row r="974" spans="1:6" ht="102">
      <c r="A974" s="320"/>
      <c r="B974" s="349" t="s">
        <v>2565</v>
      </c>
      <c r="C974" s="321"/>
      <c r="D974" s="368"/>
      <c r="E974" s="369"/>
      <c r="F974" s="829"/>
    </row>
    <row r="975" spans="1:6" ht="51">
      <c r="A975" s="320"/>
      <c r="B975" s="349" t="s">
        <v>2566</v>
      </c>
      <c r="C975" s="321"/>
      <c r="D975" s="368"/>
      <c r="E975" s="369"/>
      <c r="F975" s="829"/>
    </row>
    <row r="976" spans="1:6" ht="25.5">
      <c r="A976" s="320"/>
      <c r="B976" s="349" t="s">
        <v>2567</v>
      </c>
      <c r="C976" s="321"/>
      <c r="D976" s="368"/>
      <c r="E976" s="369"/>
      <c r="F976" s="829"/>
    </row>
    <row r="977" spans="1:6">
      <c r="A977" s="320"/>
      <c r="B977" s="326" t="s">
        <v>1984</v>
      </c>
      <c r="C977" s="328" t="s">
        <v>90</v>
      </c>
      <c r="D977" s="372">
        <v>114</v>
      </c>
      <c r="E977" s="364"/>
      <c r="F977" s="916">
        <f>ROUND(D977*E977,2)</f>
        <v>0</v>
      </c>
    </row>
    <row r="978" spans="1:6">
      <c r="B978" s="316"/>
      <c r="C978" s="328"/>
      <c r="D978" s="372"/>
      <c r="E978" s="373"/>
      <c r="F978" s="835"/>
    </row>
    <row r="979" spans="1:6" ht="38.25">
      <c r="A979" s="320" t="s">
        <v>2568</v>
      </c>
      <c r="B979" s="326" t="s">
        <v>2569</v>
      </c>
      <c r="C979" s="328"/>
      <c r="D979" s="372"/>
      <c r="E979" s="373"/>
      <c r="F979" s="835"/>
    </row>
    <row r="980" spans="1:6" ht="63.75">
      <c r="A980" s="327"/>
      <c r="B980" s="326" t="s">
        <v>2570</v>
      </c>
      <c r="C980" s="328"/>
      <c r="D980" s="372"/>
      <c r="E980" s="373"/>
      <c r="F980" s="835"/>
    </row>
    <row r="981" spans="1:6">
      <c r="A981" s="327"/>
      <c r="B981" s="326" t="s">
        <v>2571</v>
      </c>
      <c r="C981" s="328" t="s">
        <v>291</v>
      </c>
      <c r="D981" s="372">
        <v>4</v>
      </c>
      <c r="E981" s="364"/>
      <c r="F981" s="916">
        <f>ROUND(D981*E981,2)</f>
        <v>0</v>
      </c>
    </row>
    <row r="982" spans="1:6">
      <c r="A982" s="327"/>
      <c r="B982" s="326"/>
      <c r="C982" s="328"/>
      <c r="D982" s="372"/>
      <c r="E982" s="364"/>
      <c r="F982" s="824"/>
    </row>
    <row r="983" spans="1:6" ht="38.25">
      <c r="A983" s="320" t="s">
        <v>2572</v>
      </c>
      <c r="B983" s="326" t="s">
        <v>2573</v>
      </c>
      <c r="C983" s="328"/>
      <c r="D983" s="372"/>
      <c r="E983" s="364"/>
      <c r="F983" s="824"/>
    </row>
    <row r="984" spans="1:6" ht="38.25">
      <c r="A984" s="327"/>
      <c r="B984" s="333" t="s">
        <v>2574</v>
      </c>
      <c r="C984" s="328"/>
      <c r="D984" s="372"/>
      <c r="E984" s="364"/>
      <c r="F984" s="824"/>
    </row>
    <row r="985" spans="1:6" ht="38.25">
      <c r="A985" s="327"/>
      <c r="B985" s="326" t="s">
        <v>2575</v>
      </c>
      <c r="C985" s="328"/>
      <c r="D985" s="372"/>
      <c r="E985" s="364"/>
      <c r="F985" s="824"/>
    </row>
    <row r="986" spans="1:6" ht="76.5">
      <c r="A986" s="327"/>
      <c r="B986" s="326" t="s">
        <v>2576</v>
      </c>
      <c r="C986" s="328"/>
      <c r="D986" s="372"/>
      <c r="E986" s="364"/>
      <c r="F986" s="824"/>
    </row>
    <row r="987" spans="1:6">
      <c r="A987" s="327"/>
      <c r="B987" s="326"/>
      <c r="C987" s="328" t="s">
        <v>90</v>
      </c>
      <c r="D987" s="372">
        <v>870</v>
      </c>
      <c r="E987" s="364"/>
      <c r="F987" s="916">
        <f>ROUND(D987*E987,2)</f>
        <v>0</v>
      </c>
    </row>
    <row r="988" spans="1:6">
      <c r="A988" s="327"/>
      <c r="B988" s="326"/>
      <c r="C988" s="328"/>
      <c r="D988" s="372"/>
      <c r="E988" s="364"/>
      <c r="F988" s="824"/>
    </row>
    <row r="989" spans="1:6" ht="38.25">
      <c r="A989" s="320" t="s">
        <v>2577</v>
      </c>
      <c r="B989" s="326" t="s">
        <v>2578</v>
      </c>
      <c r="C989" s="328"/>
      <c r="D989" s="372"/>
      <c r="E989" s="364"/>
      <c r="F989" s="824"/>
    </row>
    <row r="990" spans="1:6" ht="89.25">
      <c r="A990" s="327"/>
      <c r="B990" s="326" t="s">
        <v>2579</v>
      </c>
      <c r="C990" s="328"/>
      <c r="D990" s="372"/>
      <c r="E990" s="364"/>
      <c r="F990" s="824"/>
    </row>
    <row r="991" spans="1:6" ht="51">
      <c r="A991" s="327"/>
      <c r="B991" s="326" t="s">
        <v>2580</v>
      </c>
      <c r="C991" s="328"/>
      <c r="D991" s="372"/>
      <c r="E991" s="364"/>
      <c r="F991" s="824"/>
    </row>
    <row r="992" spans="1:6" ht="140.25">
      <c r="A992" s="327"/>
      <c r="B992" s="326" t="s">
        <v>2581</v>
      </c>
      <c r="C992" s="328"/>
      <c r="D992" s="372"/>
      <c r="E992" s="364"/>
      <c r="F992" s="824"/>
    </row>
    <row r="993" spans="1:6" ht="63.75">
      <c r="A993" s="327"/>
      <c r="B993" s="326" t="s">
        <v>2582</v>
      </c>
      <c r="C993" s="328"/>
      <c r="D993" s="372"/>
      <c r="E993" s="364"/>
      <c r="F993" s="824"/>
    </row>
    <row r="994" spans="1:6" ht="76.5">
      <c r="A994" s="327"/>
      <c r="B994" s="326" t="s">
        <v>2583</v>
      </c>
      <c r="C994" s="328"/>
      <c r="D994" s="372"/>
      <c r="E994" s="364"/>
      <c r="F994" s="824"/>
    </row>
    <row r="995" spans="1:6">
      <c r="A995" s="327"/>
      <c r="B995" s="326" t="s">
        <v>2013</v>
      </c>
      <c r="C995" s="328" t="s">
        <v>90</v>
      </c>
      <c r="D995" s="372">
        <v>870</v>
      </c>
      <c r="E995" s="364"/>
      <c r="F995" s="916">
        <f>ROUND(D995*E995,2)</f>
        <v>0</v>
      </c>
    </row>
    <row r="996" spans="1:6">
      <c r="A996" s="327"/>
      <c r="B996" s="326"/>
      <c r="C996" s="328"/>
      <c r="D996" s="372"/>
      <c r="E996" s="364"/>
      <c r="F996" s="824"/>
    </row>
    <row r="997" spans="1:6" ht="25.5">
      <c r="A997" s="327" t="s">
        <v>3040</v>
      </c>
      <c r="B997" s="326" t="s">
        <v>3041</v>
      </c>
      <c r="C997" s="328"/>
      <c r="D997" s="372"/>
      <c r="E997" s="364"/>
      <c r="F997" s="824"/>
    </row>
    <row r="998" spans="1:6" ht="25.5">
      <c r="A998" s="327"/>
      <c r="B998" s="326" t="s">
        <v>3042</v>
      </c>
      <c r="C998" s="328"/>
      <c r="D998" s="372"/>
      <c r="E998" s="364"/>
      <c r="F998" s="824"/>
    </row>
    <row r="999" spans="1:6" ht="63.75">
      <c r="A999" s="327"/>
      <c r="B999" s="326" t="s">
        <v>3044</v>
      </c>
      <c r="C999" s="328"/>
      <c r="D999" s="372"/>
      <c r="E999" s="364"/>
      <c r="F999" s="824"/>
    </row>
    <row r="1000" spans="1:6" ht="51">
      <c r="A1000" s="327"/>
      <c r="B1000" s="326" t="s">
        <v>3043</v>
      </c>
      <c r="C1000" s="328"/>
      <c r="D1000" s="372"/>
      <c r="E1000" s="364"/>
      <c r="F1000" s="824"/>
    </row>
    <row r="1001" spans="1:6" ht="25.5">
      <c r="A1001" s="327"/>
      <c r="B1001" s="326" t="s">
        <v>2604</v>
      </c>
      <c r="C1001" s="328"/>
      <c r="D1001" s="372"/>
      <c r="E1001" s="364"/>
      <c r="F1001" s="824"/>
    </row>
    <row r="1002" spans="1:6">
      <c r="A1002" s="327"/>
      <c r="B1002" s="326" t="s">
        <v>2605</v>
      </c>
      <c r="C1002" s="328"/>
      <c r="D1002" s="372"/>
      <c r="E1002" s="364"/>
      <c r="F1002" s="824"/>
    </row>
    <row r="1003" spans="1:6" ht="25.5">
      <c r="A1003" s="327"/>
      <c r="B1003" s="326" t="s">
        <v>2606</v>
      </c>
      <c r="C1003" s="328" t="s">
        <v>90</v>
      </c>
      <c r="D1003" s="372">
        <v>230</v>
      </c>
      <c r="E1003" s="364"/>
      <c r="F1003" s="916">
        <f>ROUND(D1003*E1003,2)</f>
        <v>0</v>
      </c>
    </row>
    <row r="1004" spans="1:6">
      <c r="A1004" s="327"/>
      <c r="B1004" s="326"/>
      <c r="C1004" s="328"/>
      <c r="D1004" s="372"/>
      <c r="E1004" s="364"/>
      <c r="F1004" s="824"/>
    </row>
    <row r="1005" spans="1:6" ht="63.75">
      <c r="A1005" s="320" t="s">
        <v>2584</v>
      </c>
      <c r="B1005" s="326" t="s">
        <v>2585</v>
      </c>
      <c r="C1005" s="328"/>
      <c r="D1005" s="372"/>
      <c r="E1005" s="364"/>
      <c r="F1005" s="824"/>
    </row>
    <row r="1006" spans="1:6" ht="76.5">
      <c r="A1006" s="327"/>
      <c r="B1006" s="326" t="s">
        <v>2586</v>
      </c>
      <c r="C1006" s="328"/>
      <c r="D1006" s="372"/>
      <c r="E1006" s="364"/>
      <c r="F1006" s="824"/>
    </row>
    <row r="1007" spans="1:6" ht="38.25">
      <c r="A1007" s="327"/>
      <c r="B1007" s="326" t="s">
        <v>2587</v>
      </c>
      <c r="C1007" s="328"/>
      <c r="D1007" s="372"/>
      <c r="E1007" s="364"/>
      <c r="F1007" s="824"/>
    </row>
    <row r="1008" spans="1:6" ht="25.5">
      <c r="A1008" s="327"/>
      <c r="B1008" s="326" t="s">
        <v>2588</v>
      </c>
      <c r="C1008" s="328"/>
      <c r="D1008" s="372"/>
      <c r="E1008" s="364"/>
      <c r="F1008" s="824"/>
    </row>
    <row r="1009" spans="1:6" ht="38.25">
      <c r="A1009" s="327"/>
      <c r="B1009" s="326" t="s">
        <v>2589</v>
      </c>
      <c r="C1009" s="328"/>
      <c r="D1009" s="372"/>
      <c r="E1009" s="364"/>
      <c r="F1009" s="824"/>
    </row>
    <row r="1010" spans="1:6" ht="25.5">
      <c r="A1010" s="327"/>
      <c r="B1010" s="326" t="s">
        <v>2590</v>
      </c>
      <c r="C1010" s="328"/>
      <c r="D1010" s="372"/>
      <c r="E1010" s="364"/>
      <c r="F1010" s="824"/>
    </row>
    <row r="1011" spans="1:6">
      <c r="A1011" s="327"/>
      <c r="B1011" s="326" t="s">
        <v>2591</v>
      </c>
      <c r="C1011" s="328"/>
      <c r="D1011" s="372"/>
      <c r="E1011" s="364"/>
      <c r="F1011" s="824"/>
    </row>
    <row r="1012" spans="1:6">
      <c r="A1012" s="327"/>
      <c r="B1012" s="326" t="s">
        <v>1984</v>
      </c>
      <c r="C1012" s="328" t="s">
        <v>90</v>
      </c>
      <c r="D1012" s="372">
        <v>89</v>
      </c>
      <c r="E1012" s="364"/>
      <c r="F1012" s="916">
        <f>ROUND(D1012*E1012,2)</f>
        <v>0</v>
      </c>
    </row>
    <row r="1013" spans="1:6">
      <c r="A1013" s="327"/>
      <c r="B1013" s="314"/>
      <c r="C1013" s="328"/>
      <c r="D1013" s="372"/>
      <c r="E1013" s="373"/>
      <c r="F1013" s="835"/>
    </row>
    <row r="1014" spans="1:6">
      <c r="A1014" s="501"/>
      <c r="B1014" s="460" t="s">
        <v>2592</v>
      </c>
      <c r="C1014" s="502"/>
      <c r="D1014" s="462"/>
      <c r="E1014" s="463"/>
      <c r="F1014" s="849">
        <f>SUM(F968:F1013)</f>
        <v>0</v>
      </c>
    </row>
    <row r="1015" spans="1:6">
      <c r="A1015" s="388"/>
      <c r="B1015" s="314"/>
      <c r="C1015" s="313"/>
      <c r="D1015" s="363"/>
      <c r="E1015" s="364"/>
      <c r="F1015" s="822"/>
    </row>
    <row r="1016" spans="1:6">
      <c r="A1016" s="464" t="s">
        <v>2593</v>
      </c>
      <c r="B1016" s="465" t="s">
        <v>1786</v>
      </c>
      <c r="C1016" s="466"/>
      <c r="D1016" s="467"/>
      <c r="E1016" s="468"/>
      <c r="F1016" s="850"/>
    </row>
    <row r="1017" spans="1:6">
      <c r="A1017" s="309"/>
      <c r="B1017" s="314"/>
      <c r="C1017" s="325"/>
      <c r="D1017" s="363"/>
      <c r="E1017" s="364"/>
      <c r="F1017" s="822"/>
    </row>
    <row r="1018" spans="1:6">
      <c r="A1018" s="309"/>
      <c r="B1018" s="326" t="s">
        <v>83</v>
      </c>
      <c r="C1018" s="325"/>
      <c r="D1018" s="363"/>
      <c r="E1018" s="364"/>
      <c r="F1018" s="822"/>
    </row>
    <row r="1019" spans="1:6" ht="140.25">
      <c r="A1019" s="309"/>
      <c r="B1019" s="326" t="s">
        <v>2594</v>
      </c>
      <c r="C1019" s="325"/>
      <c r="D1019" s="363"/>
      <c r="E1019" s="364"/>
      <c r="F1019" s="822"/>
    </row>
    <row r="1020" spans="1:6">
      <c r="A1020" s="315"/>
      <c r="B1020" s="326" t="s">
        <v>2595</v>
      </c>
      <c r="C1020" s="325"/>
      <c r="D1020" s="363"/>
      <c r="E1020" s="364"/>
      <c r="F1020" s="824"/>
    </row>
    <row r="1021" spans="1:6">
      <c r="A1021" s="309"/>
      <c r="B1021" s="326" t="s">
        <v>2596</v>
      </c>
      <c r="C1021" s="325"/>
      <c r="D1021" s="363"/>
      <c r="E1021" s="364"/>
      <c r="F1021" s="822"/>
    </row>
    <row r="1022" spans="1:6">
      <c r="A1022" s="309"/>
      <c r="B1022" s="326" t="s">
        <v>2597</v>
      </c>
      <c r="C1022" s="325"/>
      <c r="D1022" s="363"/>
      <c r="E1022" s="364"/>
      <c r="F1022" s="822"/>
    </row>
    <row r="1023" spans="1:6" ht="38.25">
      <c r="A1023" s="309"/>
      <c r="B1023" s="326" t="s">
        <v>2598</v>
      </c>
      <c r="C1023" s="325"/>
      <c r="D1023" s="363"/>
      <c r="E1023" s="364"/>
      <c r="F1023" s="822"/>
    </row>
    <row r="1024" spans="1:6" ht="25.5">
      <c r="A1024" s="309"/>
      <c r="B1024" s="326" t="s">
        <v>2599</v>
      </c>
      <c r="C1024" s="325"/>
      <c r="D1024" s="363"/>
      <c r="E1024" s="364"/>
      <c r="F1024" s="822"/>
    </row>
    <row r="1025" spans="1:6" ht="25.5">
      <c r="A1025" s="309"/>
      <c r="B1025" s="326" t="s">
        <v>1811</v>
      </c>
      <c r="C1025" s="325"/>
      <c r="D1025" s="363"/>
      <c r="E1025" s="364"/>
      <c r="F1025" s="822"/>
    </row>
    <row r="1026" spans="1:6">
      <c r="B1026" s="314"/>
      <c r="C1026" s="325"/>
      <c r="D1026" s="363"/>
      <c r="E1026" s="364"/>
      <c r="F1026" s="824"/>
    </row>
    <row r="1027" spans="1:6" ht="25.5">
      <c r="A1027" s="320" t="s">
        <v>2600</v>
      </c>
      <c r="B1027" s="326" t="s">
        <v>2601</v>
      </c>
      <c r="C1027" s="321"/>
      <c r="D1027" s="368"/>
      <c r="E1027" s="369"/>
      <c r="F1027" s="829"/>
    </row>
    <row r="1028" spans="1:6" ht="76.5">
      <c r="A1028" s="320"/>
      <c r="B1028" s="326" t="s">
        <v>2602</v>
      </c>
      <c r="C1028" s="321"/>
      <c r="D1028" s="368"/>
      <c r="E1028" s="369"/>
      <c r="F1028" s="829"/>
    </row>
    <row r="1029" spans="1:6" ht="51">
      <c r="A1029" s="320"/>
      <c r="B1029" s="326" t="s">
        <v>2603</v>
      </c>
      <c r="C1029" s="321"/>
      <c r="D1029" s="368"/>
      <c r="E1029" s="369"/>
      <c r="F1029" s="829"/>
    </row>
    <row r="1030" spans="1:6" ht="25.5">
      <c r="A1030" s="320"/>
      <c r="B1030" s="326" t="s">
        <v>2604</v>
      </c>
      <c r="C1030" s="321"/>
      <c r="D1030" s="368"/>
      <c r="E1030" s="369"/>
      <c r="F1030" s="829"/>
    </row>
    <row r="1031" spans="1:6">
      <c r="A1031" s="320"/>
      <c r="B1031" s="326" t="s">
        <v>3082</v>
      </c>
      <c r="C1031" s="321"/>
      <c r="D1031" s="372"/>
      <c r="E1031" s="364"/>
      <c r="F1031" s="829"/>
    </row>
    <row r="1032" spans="1:6" ht="25.5">
      <c r="A1032" s="320"/>
      <c r="B1032" s="326" t="s">
        <v>2606</v>
      </c>
      <c r="C1032" s="313"/>
      <c r="D1032" s="372"/>
      <c r="E1032" s="364"/>
      <c r="F1032" s="824"/>
    </row>
    <row r="1033" spans="1:6">
      <c r="A1033" s="320"/>
      <c r="B1033" s="316"/>
      <c r="C1033" s="328" t="s">
        <v>90</v>
      </c>
      <c r="D1033" s="372">
        <v>184</v>
      </c>
      <c r="E1033" s="364"/>
      <c r="F1033" s="916">
        <f>ROUND(D1033*E1033,2)</f>
        <v>0</v>
      </c>
    </row>
    <row r="1034" spans="1:6">
      <c r="A1034" s="320"/>
      <c r="B1034" s="316"/>
      <c r="C1034" s="328"/>
      <c r="D1034" s="372"/>
      <c r="E1034" s="364"/>
      <c r="F1034" s="829"/>
    </row>
    <row r="1035" spans="1:6" ht="51">
      <c r="A1035" s="320" t="s">
        <v>2607</v>
      </c>
      <c r="B1035" s="316" t="s">
        <v>2608</v>
      </c>
      <c r="C1035" s="328"/>
      <c r="D1035" s="372"/>
      <c r="E1035" s="364"/>
      <c r="F1035" s="824"/>
    </row>
    <row r="1036" spans="1:6">
      <c r="A1036" s="320"/>
      <c r="B1036" s="316" t="s">
        <v>2609</v>
      </c>
      <c r="C1036" s="328"/>
      <c r="D1036" s="372"/>
      <c r="E1036" s="364"/>
      <c r="F1036" s="824"/>
    </row>
    <row r="1037" spans="1:6" ht="63.75">
      <c r="A1037" s="320"/>
      <c r="B1037" s="316" t="s">
        <v>2610</v>
      </c>
      <c r="C1037" s="328"/>
      <c r="D1037" s="372"/>
      <c r="E1037" s="364"/>
      <c r="F1037" s="824"/>
    </row>
    <row r="1038" spans="1:6" ht="51">
      <c r="A1038" s="320"/>
      <c r="B1038" s="316" t="s">
        <v>3083</v>
      </c>
      <c r="C1038" s="328"/>
      <c r="D1038" s="372"/>
      <c r="E1038" s="364"/>
      <c r="F1038" s="824"/>
    </row>
    <row r="1039" spans="1:6" ht="25.5">
      <c r="A1039" s="320"/>
      <c r="B1039" s="316" t="s">
        <v>2611</v>
      </c>
      <c r="C1039" s="328"/>
      <c r="D1039" s="372"/>
      <c r="E1039" s="364"/>
      <c r="F1039" s="824"/>
    </row>
    <row r="1040" spans="1:6" ht="38.25">
      <c r="A1040" s="320"/>
      <c r="B1040" s="316" t="s">
        <v>2612</v>
      </c>
      <c r="C1040" s="328"/>
      <c r="D1040" s="372"/>
      <c r="E1040" s="364"/>
      <c r="F1040" s="824"/>
    </row>
    <row r="1041" spans="1:6" ht="51">
      <c r="A1041" s="320"/>
      <c r="B1041" s="316" t="s">
        <v>2613</v>
      </c>
      <c r="C1041" s="328"/>
      <c r="D1041" s="372"/>
      <c r="E1041" s="364"/>
      <c r="F1041" s="824"/>
    </row>
    <row r="1042" spans="1:6">
      <c r="A1042" s="320"/>
      <c r="B1042" s="326"/>
      <c r="C1042" s="328" t="s">
        <v>90</v>
      </c>
      <c r="D1042" s="372">
        <v>260</v>
      </c>
      <c r="E1042" s="364"/>
      <c r="F1042" s="916">
        <f>ROUND(D1042*E1042,2)</f>
        <v>0</v>
      </c>
    </row>
    <row r="1043" spans="1:6">
      <c r="B1043" s="326"/>
      <c r="C1043" s="328"/>
      <c r="D1043" s="372"/>
      <c r="E1043" s="373"/>
      <c r="F1043" s="835"/>
    </row>
    <row r="1044" spans="1:6" ht="25.5">
      <c r="A1044" s="327" t="s">
        <v>2614</v>
      </c>
      <c r="B1044" s="326" t="s">
        <v>2615</v>
      </c>
      <c r="C1044" s="328"/>
      <c r="D1044" s="372"/>
      <c r="E1044" s="373"/>
      <c r="F1044" s="835"/>
    </row>
    <row r="1045" spans="1:6" ht="89.25">
      <c r="A1045" s="327"/>
      <c r="B1045" s="326" t="s">
        <v>2616</v>
      </c>
      <c r="C1045" s="328"/>
      <c r="D1045" s="372"/>
      <c r="E1045" s="373"/>
      <c r="F1045" s="835"/>
    </row>
    <row r="1046" spans="1:6">
      <c r="A1046" s="327"/>
      <c r="B1046" s="326" t="s">
        <v>2571</v>
      </c>
      <c r="C1046" s="328" t="s">
        <v>291</v>
      </c>
      <c r="D1046" s="372">
        <v>4.5</v>
      </c>
      <c r="E1046" s="364"/>
      <c r="F1046" s="916">
        <f>ROUND(D1046*E1046,2)</f>
        <v>0</v>
      </c>
    </row>
    <row r="1047" spans="1:6">
      <c r="A1047" s="327"/>
      <c r="B1047" s="326"/>
      <c r="C1047" s="328"/>
      <c r="D1047" s="372"/>
      <c r="E1047" s="364"/>
      <c r="F1047" s="824"/>
    </row>
    <row r="1048" spans="1:6" ht="89.25">
      <c r="A1048" s="331" t="s">
        <v>2617</v>
      </c>
      <c r="B1048" s="903" t="s">
        <v>3031</v>
      </c>
      <c r="C1048" s="328"/>
      <c r="D1048" s="372"/>
      <c r="E1048" s="364"/>
      <c r="F1048" s="824"/>
    </row>
    <row r="1049" spans="1:6">
      <c r="A1049" s="327"/>
      <c r="B1049" s="326"/>
      <c r="C1049" s="328" t="s">
        <v>90</v>
      </c>
      <c r="D1049" s="372">
        <v>105</v>
      </c>
      <c r="E1049" s="364"/>
      <c r="F1049" s="916">
        <f>ROUND(D1049*E1049,2)</f>
        <v>0</v>
      </c>
    </row>
    <row r="1050" spans="1:6">
      <c r="A1050" s="327"/>
      <c r="B1050" s="326"/>
      <c r="C1050" s="328"/>
      <c r="D1050" s="372"/>
      <c r="E1050" s="364"/>
      <c r="F1050" s="824"/>
    </row>
    <row r="1051" spans="1:6" ht="25.5">
      <c r="A1051" s="331" t="s">
        <v>2618</v>
      </c>
      <c r="B1051" s="326" t="s">
        <v>2619</v>
      </c>
      <c r="C1051" s="328"/>
      <c r="D1051" s="372"/>
      <c r="E1051" s="364"/>
      <c r="F1051" s="824"/>
    </row>
    <row r="1052" spans="1:6" ht="63.75">
      <c r="A1052" s="327"/>
      <c r="B1052" s="326" t="s">
        <v>2620</v>
      </c>
      <c r="C1052" s="328"/>
      <c r="D1052" s="372"/>
      <c r="E1052" s="364"/>
      <c r="F1052" s="824"/>
    </row>
    <row r="1053" spans="1:6" ht="51">
      <c r="A1053" s="327"/>
      <c r="B1053" s="326" t="s">
        <v>2603</v>
      </c>
      <c r="C1053" s="328"/>
      <c r="D1053" s="372"/>
      <c r="E1053" s="364"/>
      <c r="F1053" s="824"/>
    </row>
    <row r="1054" spans="1:6" ht="25.5">
      <c r="A1054" s="327"/>
      <c r="B1054" s="326" t="s">
        <v>3084</v>
      </c>
      <c r="C1054" s="328"/>
      <c r="D1054" s="372"/>
      <c r="E1054" s="364"/>
      <c r="F1054" s="824"/>
    </row>
    <row r="1055" spans="1:6" ht="25.5">
      <c r="A1055" s="327"/>
      <c r="B1055" s="326" t="s">
        <v>2606</v>
      </c>
      <c r="C1055" s="328" t="s">
        <v>90</v>
      </c>
      <c r="D1055" s="372">
        <v>56</v>
      </c>
      <c r="E1055" s="364"/>
      <c r="F1055" s="916">
        <f>ROUND(D1055*E1055,2)</f>
        <v>0</v>
      </c>
    </row>
    <row r="1056" spans="1:6">
      <c r="A1056" s="327"/>
      <c r="B1056" s="326"/>
      <c r="C1056" s="328"/>
      <c r="D1056" s="372"/>
      <c r="E1056" s="364"/>
      <c r="F1056" s="824"/>
    </row>
    <row r="1057" spans="1:6" ht="89.25">
      <c r="A1057" s="331" t="s">
        <v>3030</v>
      </c>
      <c r="B1057" s="903" t="s">
        <v>3032</v>
      </c>
      <c r="C1057" s="328"/>
      <c r="D1057" s="372"/>
      <c r="E1057" s="364"/>
      <c r="F1057" s="824"/>
    </row>
    <row r="1058" spans="1:6">
      <c r="A1058" s="327"/>
      <c r="B1058" s="326"/>
      <c r="C1058" s="328" t="s">
        <v>90</v>
      </c>
      <c r="D1058" s="372">
        <v>187</v>
      </c>
      <c r="E1058" s="364"/>
      <c r="F1058" s="916">
        <f>ROUND(D1058*E1058,2)</f>
        <v>0</v>
      </c>
    </row>
    <row r="1059" spans="1:6">
      <c r="A1059" s="315"/>
      <c r="B1059" s="311"/>
      <c r="C1059" s="334"/>
      <c r="D1059" s="376"/>
      <c r="E1059" s="377"/>
      <c r="F1059" s="839"/>
    </row>
    <row r="1060" spans="1:6">
      <c r="A1060" s="488"/>
      <c r="B1060" s="465" t="s">
        <v>2621</v>
      </c>
      <c r="C1060" s="489"/>
      <c r="D1060" s="467"/>
      <c r="E1060" s="468"/>
      <c r="F1060" s="850">
        <f>SUM(F1019:F1059)</f>
        <v>0</v>
      </c>
    </row>
    <row r="1061" spans="1:6">
      <c r="A1061" s="388"/>
      <c r="B1061" s="316"/>
      <c r="C1061" s="313"/>
      <c r="D1061" s="363"/>
      <c r="E1061" s="371"/>
      <c r="F1061" s="822"/>
    </row>
    <row r="1062" spans="1:6">
      <c r="A1062" s="469" t="s">
        <v>2622</v>
      </c>
      <c r="B1062" s="470" t="s">
        <v>2623</v>
      </c>
      <c r="C1062" s="471"/>
      <c r="D1062" s="472"/>
      <c r="E1062" s="473"/>
      <c r="F1062" s="851"/>
    </row>
    <row r="1063" spans="1:6">
      <c r="A1063" s="320"/>
      <c r="B1063" s="314"/>
      <c r="C1063" s="328"/>
      <c r="D1063" s="372"/>
      <c r="E1063" s="373"/>
      <c r="F1063" s="835"/>
    </row>
    <row r="1064" spans="1:6" ht="76.5">
      <c r="A1064" s="350" t="s">
        <v>2624</v>
      </c>
      <c r="B1064" s="326" t="s">
        <v>2625</v>
      </c>
      <c r="C1064" s="321"/>
      <c r="D1064" s="368"/>
      <c r="E1064" s="369"/>
      <c r="F1064" s="829"/>
    </row>
    <row r="1065" spans="1:6" ht="25.5">
      <c r="A1065" s="320"/>
      <c r="B1065" s="326" t="s">
        <v>3084</v>
      </c>
      <c r="C1065" s="321"/>
      <c r="D1065" s="368"/>
      <c r="E1065" s="369"/>
      <c r="F1065" s="829"/>
    </row>
    <row r="1066" spans="1:6" ht="38.25">
      <c r="A1066" s="320"/>
      <c r="B1066" s="326" t="s">
        <v>2626</v>
      </c>
      <c r="C1066" s="321"/>
      <c r="D1066" s="368"/>
      <c r="E1066" s="369"/>
      <c r="F1066" s="829"/>
    </row>
    <row r="1067" spans="1:6" ht="63.75">
      <c r="A1067" s="320"/>
      <c r="B1067" s="326" t="s">
        <v>2627</v>
      </c>
      <c r="C1067" s="321"/>
      <c r="D1067" s="368"/>
      <c r="E1067" s="369"/>
      <c r="F1067" s="829"/>
    </row>
    <row r="1068" spans="1:6" ht="51">
      <c r="A1068" s="320"/>
      <c r="B1068" s="696" t="s">
        <v>2628</v>
      </c>
      <c r="C1068" s="321"/>
      <c r="D1068" s="368"/>
      <c r="E1068" s="369"/>
      <c r="F1068" s="829"/>
    </row>
    <row r="1069" spans="1:6">
      <c r="A1069" s="320"/>
      <c r="B1069" s="326" t="s">
        <v>1984</v>
      </c>
      <c r="C1069" s="328" t="s">
        <v>90</v>
      </c>
      <c r="D1069" s="372">
        <v>109</v>
      </c>
      <c r="E1069" s="364"/>
      <c r="F1069" s="916">
        <f>ROUND(D1069*E1069,2)</f>
        <v>0</v>
      </c>
    </row>
    <row r="1070" spans="1:6">
      <c r="A1070" s="320"/>
      <c r="B1070" s="314"/>
      <c r="C1070" s="325"/>
      <c r="D1070" s="363"/>
      <c r="E1070" s="364"/>
      <c r="F1070" s="824"/>
    </row>
    <row r="1071" spans="1:6" ht="51">
      <c r="A1071" s="320" t="s">
        <v>2674</v>
      </c>
      <c r="B1071" s="697" t="s">
        <v>2629</v>
      </c>
      <c r="C1071" s="321"/>
      <c r="D1071" s="368"/>
      <c r="E1071" s="369"/>
      <c r="F1071" s="829"/>
    </row>
    <row r="1072" spans="1:6" ht="76.5">
      <c r="A1072" s="320"/>
      <c r="B1072" s="697" t="s">
        <v>2630</v>
      </c>
      <c r="C1072" s="321"/>
      <c r="D1072" s="368"/>
      <c r="E1072" s="369"/>
      <c r="F1072" s="829"/>
    </row>
    <row r="1073" spans="1:6" ht="51">
      <c r="A1073" s="320"/>
      <c r="B1073" s="696" t="s">
        <v>2628</v>
      </c>
      <c r="C1073" s="321"/>
      <c r="D1073" s="368"/>
      <c r="E1073" s="369"/>
      <c r="F1073" s="829"/>
    </row>
    <row r="1074" spans="1:6">
      <c r="A1074" s="320"/>
      <c r="B1074" s="697" t="s">
        <v>2571</v>
      </c>
      <c r="C1074" s="328" t="s">
        <v>291</v>
      </c>
      <c r="D1074" s="372">
        <v>365</v>
      </c>
      <c r="E1074" s="364"/>
      <c r="F1074" s="916">
        <f>ROUND(D1074*E1074,2)</f>
        <v>0</v>
      </c>
    </row>
    <row r="1075" spans="1:6">
      <c r="A1075" s="320"/>
      <c r="B1075" s="314"/>
      <c r="C1075" s="325"/>
      <c r="D1075" s="363"/>
      <c r="E1075" s="364"/>
      <c r="F1075" s="824"/>
    </row>
    <row r="1076" spans="1:6" ht="25.5">
      <c r="A1076" s="320" t="s">
        <v>2675</v>
      </c>
      <c r="B1076" s="326" t="s">
        <v>2631</v>
      </c>
      <c r="C1076" s="321"/>
      <c r="D1076" s="368"/>
      <c r="E1076" s="369"/>
      <c r="F1076" s="829"/>
    </row>
    <row r="1077" spans="1:6" ht="63.75">
      <c r="A1077" s="320"/>
      <c r="B1077" s="326" t="s">
        <v>3085</v>
      </c>
      <c r="C1077" s="321"/>
      <c r="D1077" s="368"/>
      <c r="E1077" s="369"/>
      <c r="F1077" s="829"/>
    </row>
    <row r="1078" spans="1:6">
      <c r="A1078" s="320"/>
      <c r="B1078" s="326" t="s">
        <v>1984</v>
      </c>
      <c r="C1078" s="328" t="s">
        <v>90</v>
      </c>
      <c r="D1078" s="372">
        <v>319</v>
      </c>
      <c r="E1078" s="364"/>
      <c r="F1078" s="916">
        <f>ROUND(D1078*E1078,2)</f>
        <v>0</v>
      </c>
    </row>
    <row r="1079" spans="1:6">
      <c r="A1079" s="315"/>
      <c r="B1079" s="311"/>
      <c r="C1079" s="334"/>
      <c r="D1079" s="374"/>
      <c r="E1079" s="375"/>
      <c r="F1079" s="839"/>
    </row>
    <row r="1080" spans="1:6">
      <c r="A1080" s="503"/>
      <c r="B1080" s="470" t="s">
        <v>2632</v>
      </c>
      <c r="C1080" s="504"/>
      <c r="D1080" s="472"/>
      <c r="E1080" s="473"/>
      <c r="F1080" s="851">
        <f>SUM(F1063:F1079)</f>
        <v>0</v>
      </c>
    </row>
    <row r="1081" spans="1:6">
      <c r="A1081" s="388"/>
      <c r="B1081" s="316"/>
      <c r="C1081" s="313"/>
      <c r="D1081" s="363"/>
      <c r="E1081" s="371"/>
      <c r="F1081" s="822"/>
    </row>
    <row r="1082" spans="1:6">
      <c r="A1082" s="474" t="s">
        <v>2633</v>
      </c>
      <c r="B1082" s="475" t="s">
        <v>1744</v>
      </c>
      <c r="C1082" s="476"/>
      <c r="D1082" s="477"/>
      <c r="E1082" s="478"/>
      <c r="F1082" s="852"/>
    </row>
    <row r="1083" spans="1:6">
      <c r="A1083" s="320"/>
      <c r="B1083" s="314"/>
      <c r="C1083" s="325"/>
      <c r="D1083" s="363"/>
      <c r="E1083" s="364"/>
      <c r="F1083" s="822"/>
    </row>
    <row r="1084" spans="1:6" ht="25.5">
      <c r="A1084" s="320" t="s">
        <v>2634</v>
      </c>
      <c r="B1084" s="326" t="s">
        <v>2635</v>
      </c>
      <c r="C1084" s="321"/>
      <c r="D1084" s="368"/>
      <c r="E1084" s="369"/>
      <c r="F1084" s="829"/>
    </row>
    <row r="1085" spans="1:6" ht="140.25">
      <c r="A1085" s="320"/>
      <c r="B1085" s="326" t="s">
        <v>2636</v>
      </c>
      <c r="C1085" s="321"/>
      <c r="D1085" s="368"/>
      <c r="E1085" s="369"/>
      <c r="F1085" s="829"/>
    </row>
    <row r="1086" spans="1:6" ht="51">
      <c r="A1086" s="320"/>
      <c r="B1086" s="326" t="s">
        <v>2637</v>
      </c>
      <c r="C1086" s="321"/>
      <c r="D1086" s="368"/>
      <c r="E1086" s="369"/>
      <c r="F1086" s="829"/>
    </row>
    <row r="1087" spans="1:6" ht="25.5">
      <c r="A1087" s="320"/>
      <c r="B1087" s="337" t="s">
        <v>2638</v>
      </c>
      <c r="C1087" s="321"/>
      <c r="D1087" s="368"/>
      <c r="E1087" s="369"/>
      <c r="F1087" s="829"/>
    </row>
    <row r="1088" spans="1:6" ht="51">
      <c r="A1088" s="315"/>
      <c r="B1088" s="316" t="s">
        <v>2639</v>
      </c>
      <c r="C1088" s="313"/>
      <c r="D1088" s="368"/>
      <c r="E1088" s="364"/>
      <c r="F1088" s="824"/>
    </row>
    <row r="1089" spans="1:6" ht="51">
      <c r="A1089" s="320"/>
      <c r="B1089" s="326" t="s">
        <v>2640</v>
      </c>
      <c r="C1089" s="321"/>
      <c r="D1089" s="368"/>
      <c r="E1089" s="369"/>
      <c r="F1089" s="829"/>
    </row>
    <row r="1090" spans="1:6" ht="38.25">
      <c r="A1090" s="315"/>
      <c r="B1090" s="316" t="s">
        <v>2641</v>
      </c>
      <c r="C1090" s="313"/>
      <c r="D1090" s="363"/>
      <c r="E1090" s="364"/>
      <c r="F1090" s="824"/>
    </row>
    <row r="1091" spans="1:6" ht="25.5">
      <c r="A1091" s="320"/>
      <c r="B1091" s="326" t="s">
        <v>2642</v>
      </c>
      <c r="C1091" s="321"/>
      <c r="D1091" s="368"/>
      <c r="E1091" s="369"/>
      <c r="F1091" s="829"/>
    </row>
    <row r="1092" spans="1:6" ht="25.5">
      <c r="A1092" s="320"/>
      <c r="B1092" s="333" t="s">
        <v>2643</v>
      </c>
      <c r="C1092" s="321"/>
      <c r="D1092" s="368"/>
      <c r="E1092" s="369"/>
      <c r="F1092" s="829"/>
    </row>
    <row r="1093" spans="1:6">
      <c r="A1093" s="320"/>
      <c r="B1093" s="326" t="s">
        <v>1984</v>
      </c>
      <c r="C1093" s="328" t="s">
        <v>90</v>
      </c>
      <c r="D1093" s="372">
        <v>6900</v>
      </c>
      <c r="E1093" s="364"/>
      <c r="F1093" s="916">
        <f>ROUND(D1093*E1093,2)</f>
        <v>0</v>
      </c>
    </row>
    <row r="1094" spans="1:6">
      <c r="A1094" s="320"/>
      <c r="B1094" s="326"/>
      <c r="C1094" s="325"/>
      <c r="D1094" s="363"/>
      <c r="E1094" s="364"/>
      <c r="F1094" s="824"/>
    </row>
    <row r="1095" spans="1:6" ht="25.5">
      <c r="A1095" s="320" t="s">
        <v>2644</v>
      </c>
      <c r="B1095" s="326" t="s">
        <v>2645</v>
      </c>
      <c r="C1095" s="321"/>
      <c r="D1095" s="368"/>
      <c r="E1095" s="369"/>
      <c r="F1095" s="829"/>
    </row>
    <row r="1096" spans="1:6">
      <c r="A1096" s="320"/>
      <c r="B1096" s="326" t="s">
        <v>2646</v>
      </c>
      <c r="C1096" s="321"/>
      <c r="D1096" s="368"/>
      <c r="E1096" s="369"/>
      <c r="F1096" s="829"/>
    </row>
    <row r="1097" spans="1:6">
      <c r="A1097" s="320"/>
      <c r="B1097" s="333" t="s">
        <v>2647</v>
      </c>
      <c r="C1097" s="321"/>
      <c r="D1097" s="368"/>
      <c r="E1097" s="369"/>
      <c r="F1097" s="829"/>
    </row>
    <row r="1098" spans="1:6">
      <c r="A1098" s="320"/>
      <c r="B1098" s="333" t="s">
        <v>2648</v>
      </c>
      <c r="C1098" s="321"/>
      <c r="D1098" s="368"/>
      <c r="E1098" s="369"/>
      <c r="F1098" s="829"/>
    </row>
    <row r="1099" spans="1:6" ht="25.5">
      <c r="A1099" s="320"/>
      <c r="B1099" s="333" t="s">
        <v>2643</v>
      </c>
      <c r="C1099" s="321"/>
      <c r="D1099" s="368"/>
      <c r="E1099" s="369"/>
      <c r="F1099" s="829"/>
    </row>
    <row r="1100" spans="1:6">
      <c r="A1100" s="320"/>
      <c r="B1100" s="333" t="s">
        <v>2649</v>
      </c>
      <c r="C1100" s="321"/>
      <c r="D1100" s="368"/>
      <c r="E1100" s="369"/>
      <c r="F1100" s="829"/>
    </row>
    <row r="1101" spans="1:6">
      <c r="A1101" s="320"/>
      <c r="B1101" s="333" t="s">
        <v>1984</v>
      </c>
      <c r="C1101" s="322"/>
      <c r="D1101" s="368"/>
      <c r="E1101" s="368"/>
      <c r="F1101" s="829"/>
    </row>
    <row r="1102" spans="1:6">
      <c r="A1102" s="351"/>
      <c r="B1102" s="333" t="s">
        <v>2650</v>
      </c>
      <c r="C1102" s="328" t="s">
        <v>90</v>
      </c>
      <c r="D1102" s="372">
        <v>5600</v>
      </c>
      <c r="E1102" s="369"/>
      <c r="F1102" s="916">
        <f t="shared" ref="F1102:F1103" si="36">ROUND(D1102*E1102,2)</f>
        <v>0</v>
      </c>
    </row>
    <row r="1103" spans="1:6">
      <c r="A1103" s="320"/>
      <c r="B1103" s="333" t="s">
        <v>2651</v>
      </c>
      <c r="C1103" s="328" t="s">
        <v>90</v>
      </c>
      <c r="D1103" s="372">
        <v>1430</v>
      </c>
      <c r="E1103" s="364"/>
      <c r="F1103" s="916">
        <f t="shared" si="36"/>
        <v>0</v>
      </c>
    </row>
    <row r="1104" spans="1:6">
      <c r="A1104" s="320"/>
      <c r="B1104" s="333"/>
      <c r="C1104" s="328"/>
      <c r="D1104" s="372"/>
      <c r="E1104" s="364"/>
      <c r="F1104" s="824"/>
    </row>
    <row r="1105" spans="1:6">
      <c r="A1105" s="315"/>
      <c r="B1105" s="316"/>
      <c r="C1105" s="334"/>
      <c r="D1105" s="374"/>
      <c r="E1105" s="375"/>
      <c r="F1105" s="839"/>
    </row>
    <row r="1106" spans="1:6">
      <c r="A1106" s="479"/>
      <c r="B1106" s="475" t="s">
        <v>2652</v>
      </c>
      <c r="C1106" s="480"/>
      <c r="D1106" s="477"/>
      <c r="E1106" s="478"/>
      <c r="F1106" s="852">
        <f>SUM(F1084:F1104)</f>
        <v>0</v>
      </c>
    </row>
    <row r="1107" spans="1:6">
      <c r="A1107" s="309"/>
      <c r="B1107" s="316"/>
      <c r="C1107" s="313"/>
      <c r="D1107" s="363"/>
      <c r="E1107" s="371"/>
      <c r="F1107" s="822"/>
    </row>
    <row r="1108" spans="1:6">
      <c r="A1108" s="428" t="s">
        <v>2653</v>
      </c>
      <c r="B1108" s="429" t="s">
        <v>1288</v>
      </c>
      <c r="C1108" s="481"/>
      <c r="D1108" s="482"/>
      <c r="E1108" s="482"/>
      <c r="F1108" s="853"/>
    </row>
    <row r="1109" spans="1:6">
      <c r="A1109" s="309"/>
      <c r="B1109" s="314"/>
      <c r="C1109" s="312"/>
      <c r="D1109" s="360"/>
      <c r="E1109" s="360"/>
      <c r="F1109" s="823"/>
    </row>
    <row r="1110" spans="1:6" ht="102">
      <c r="A1110" s="318" t="s">
        <v>3021</v>
      </c>
      <c r="B1110" s="247" t="s">
        <v>3086</v>
      </c>
      <c r="C1110" s="312" t="s">
        <v>244</v>
      </c>
      <c r="D1110" s="360">
        <v>30</v>
      </c>
      <c r="E1110" s="360"/>
      <c r="F1110" s="916">
        <f>ROUND(D1110*E1110,2)</f>
        <v>0</v>
      </c>
    </row>
    <row r="1111" spans="1:6">
      <c r="A1111" s="310"/>
      <c r="B1111" s="247"/>
      <c r="C1111" s="312"/>
      <c r="D1111" s="360"/>
      <c r="E1111" s="360"/>
      <c r="F1111" s="824"/>
    </row>
    <row r="1112" spans="1:6" ht="114.75">
      <c r="A1112" s="318" t="s">
        <v>3022</v>
      </c>
      <c r="B1112" s="247" t="s">
        <v>3087</v>
      </c>
      <c r="C1112" s="312" t="s">
        <v>244</v>
      </c>
      <c r="D1112" s="360">
        <v>12</v>
      </c>
      <c r="E1112" s="360"/>
      <c r="F1112" s="916">
        <f>ROUND(D1112*E1112,2)</f>
        <v>0</v>
      </c>
    </row>
    <row r="1113" spans="1:6">
      <c r="A1113" s="310"/>
      <c r="C1113" s="312"/>
      <c r="D1113" s="360"/>
      <c r="E1113" s="360"/>
      <c r="F1113" s="824"/>
    </row>
    <row r="1114" spans="1:6">
      <c r="A1114" s="310"/>
      <c r="B1114" s="311"/>
      <c r="C1114" s="312"/>
      <c r="D1114" s="360"/>
      <c r="E1114" s="360"/>
      <c r="F1114" s="823"/>
    </row>
    <row r="1115" spans="1:6" ht="102">
      <c r="A1115" s="318" t="s">
        <v>2654</v>
      </c>
      <c r="B1115" s="33" t="s">
        <v>3088</v>
      </c>
      <c r="C1115" s="312"/>
      <c r="D1115" s="360"/>
      <c r="E1115" s="360"/>
      <c r="F1115" s="823"/>
    </row>
    <row r="1116" spans="1:6">
      <c r="A1116" s="318"/>
      <c r="B1116" s="33" t="s">
        <v>3014</v>
      </c>
      <c r="C1116" s="312" t="s">
        <v>36</v>
      </c>
      <c r="D1116" s="360">
        <v>13</v>
      </c>
      <c r="E1116" s="360"/>
      <c r="F1116" s="916">
        <f t="shared" ref="F1116:F1120" si="37">ROUND(D1116*E1116,2)</f>
        <v>0</v>
      </c>
    </row>
    <row r="1117" spans="1:6">
      <c r="A1117" s="318"/>
      <c r="B1117" s="33" t="s">
        <v>3015</v>
      </c>
      <c r="C1117" s="312" t="s">
        <v>36</v>
      </c>
      <c r="D1117" s="360">
        <v>1</v>
      </c>
      <c r="E1117" s="360"/>
      <c r="F1117" s="916">
        <f t="shared" si="37"/>
        <v>0</v>
      </c>
    </row>
    <row r="1118" spans="1:6">
      <c r="A1118" s="318"/>
      <c r="B1118" s="33" t="s">
        <v>3016</v>
      </c>
      <c r="C1118" s="312" t="s">
        <v>36</v>
      </c>
      <c r="D1118" s="360">
        <v>28</v>
      </c>
      <c r="E1118" s="360"/>
      <c r="F1118" s="916">
        <f t="shared" si="37"/>
        <v>0</v>
      </c>
    </row>
    <row r="1119" spans="1:6">
      <c r="A1119" s="318"/>
      <c r="B1119" s="33" t="s">
        <v>3017</v>
      </c>
      <c r="C1119" s="312" t="s">
        <v>36</v>
      </c>
      <c r="D1119" s="360">
        <v>1</v>
      </c>
      <c r="E1119" s="360"/>
      <c r="F1119" s="916">
        <f t="shared" si="37"/>
        <v>0</v>
      </c>
    </row>
    <row r="1120" spans="1:6">
      <c r="A1120" s="318"/>
      <c r="B1120" s="33" t="s">
        <v>3018</v>
      </c>
      <c r="C1120" s="312" t="s">
        <v>36</v>
      </c>
      <c r="D1120" s="360">
        <v>3</v>
      </c>
      <c r="E1120" s="360"/>
      <c r="F1120" s="916">
        <f t="shared" si="37"/>
        <v>0</v>
      </c>
    </row>
    <row r="1121" spans="1:6">
      <c r="A1121" s="310"/>
      <c r="B1121" s="33"/>
      <c r="C1121" s="312"/>
      <c r="D1121" s="360"/>
      <c r="E1121" s="360"/>
      <c r="F1121" s="824"/>
    </row>
    <row r="1122" spans="1:6" ht="76.5">
      <c r="A1122" s="318" t="s">
        <v>2655</v>
      </c>
      <c r="B1122" s="33" t="s">
        <v>2656</v>
      </c>
      <c r="C1122" s="312"/>
      <c r="D1122" s="360"/>
      <c r="E1122" s="360"/>
      <c r="F1122" s="823"/>
    </row>
    <row r="1123" spans="1:6">
      <c r="A1123" s="310"/>
      <c r="C1123" s="312" t="s">
        <v>90</v>
      </c>
      <c r="D1123" s="360">
        <v>20</v>
      </c>
      <c r="E1123" s="360"/>
      <c r="F1123" s="916">
        <f>ROUND(D1123*E1123,2)</f>
        <v>0</v>
      </c>
    </row>
    <row r="1124" spans="1:6">
      <c r="A1124" s="310"/>
      <c r="B1124" s="33"/>
      <c r="C1124" s="312"/>
      <c r="D1124" s="360"/>
      <c r="E1124" s="360"/>
      <c r="F1124" s="824"/>
    </row>
    <row r="1125" spans="1:6" ht="140.25">
      <c r="A1125" s="310" t="s">
        <v>2657</v>
      </c>
      <c r="B1125" s="33" t="s">
        <v>3089</v>
      </c>
      <c r="C1125" s="312"/>
      <c r="D1125" s="360"/>
      <c r="E1125" s="360"/>
      <c r="F1125" s="824"/>
    </row>
    <row r="1126" spans="1:6">
      <c r="A1126" s="310"/>
      <c r="B1126" s="33"/>
      <c r="C1126" s="312" t="s">
        <v>36</v>
      </c>
      <c r="D1126" s="360">
        <v>2</v>
      </c>
      <c r="E1126" s="360"/>
      <c r="F1126" s="916">
        <f>ROUND(D1126*E1126,2)</f>
        <v>0</v>
      </c>
    </row>
    <row r="1127" spans="1:6">
      <c r="A1127" s="310"/>
      <c r="B1127" s="33"/>
      <c r="C1127" s="312"/>
      <c r="D1127" s="360"/>
      <c r="E1127" s="360"/>
      <c r="F1127" s="824"/>
    </row>
    <row r="1128" spans="1:6" ht="38.25">
      <c r="A1128" s="310" t="s">
        <v>2658</v>
      </c>
      <c r="B1128" s="33" t="s">
        <v>2659</v>
      </c>
      <c r="C1128" s="312"/>
      <c r="D1128" s="360"/>
      <c r="E1128" s="360"/>
      <c r="F1128" s="824"/>
    </row>
    <row r="1129" spans="1:6">
      <c r="A1129" s="310"/>
      <c r="B1129" s="33" t="s">
        <v>2737</v>
      </c>
      <c r="C1129" s="312" t="s">
        <v>36</v>
      </c>
      <c r="D1129" s="360">
        <v>5</v>
      </c>
      <c r="E1129" s="360"/>
      <c r="F1129" s="916">
        <f t="shared" ref="F1129:F1132" si="38">ROUND(D1129*E1129,2)</f>
        <v>0</v>
      </c>
    </row>
    <row r="1130" spans="1:6">
      <c r="A1130" s="310"/>
      <c r="B1130" s="33" t="s">
        <v>2660</v>
      </c>
      <c r="C1130" s="312" t="s">
        <v>36</v>
      </c>
      <c r="D1130" s="360">
        <v>1</v>
      </c>
      <c r="E1130" s="360"/>
      <c r="F1130" s="916">
        <f t="shared" si="38"/>
        <v>0</v>
      </c>
    </row>
    <row r="1131" spans="1:6">
      <c r="A1131" s="310"/>
      <c r="B1131" s="33" t="s">
        <v>2661</v>
      </c>
      <c r="C1131" s="312" t="s">
        <v>36</v>
      </c>
      <c r="D1131" s="360">
        <v>1</v>
      </c>
      <c r="E1131" s="360"/>
      <c r="F1131" s="916">
        <f t="shared" si="38"/>
        <v>0</v>
      </c>
    </row>
    <row r="1132" spans="1:6">
      <c r="A1132" s="310"/>
      <c r="B1132" s="33" t="s">
        <v>2662</v>
      </c>
      <c r="C1132" s="312" t="s">
        <v>36</v>
      </c>
      <c r="D1132" s="360">
        <v>8</v>
      </c>
      <c r="E1132" s="360"/>
      <c r="F1132" s="916">
        <f t="shared" si="38"/>
        <v>0</v>
      </c>
    </row>
    <row r="1133" spans="1:6">
      <c r="A1133" s="310"/>
      <c r="B1133" s="33"/>
      <c r="C1133" s="312"/>
      <c r="D1133" s="360"/>
      <c r="E1133" s="360"/>
      <c r="F1133" s="824"/>
    </row>
    <row r="1134" spans="1:6" ht="25.5">
      <c r="A1134" s="310" t="s">
        <v>2663</v>
      </c>
      <c r="B1134" s="33" t="s">
        <v>2664</v>
      </c>
      <c r="C1134" s="312"/>
      <c r="D1134" s="360"/>
      <c r="E1134" s="360"/>
      <c r="F1134" s="824"/>
    </row>
    <row r="1135" spans="1:6">
      <c r="A1135" s="310"/>
      <c r="B1135" s="33"/>
      <c r="C1135" s="312" t="s">
        <v>36</v>
      </c>
      <c r="D1135" s="360">
        <v>27</v>
      </c>
      <c r="E1135" s="360"/>
      <c r="F1135" s="916">
        <f>ROUND(D1135*E1135,2)</f>
        <v>0</v>
      </c>
    </row>
    <row r="1136" spans="1:6">
      <c r="A1136" s="310"/>
      <c r="B1136" s="33"/>
      <c r="C1136" s="312"/>
      <c r="D1136" s="360"/>
      <c r="E1136" s="360"/>
      <c r="F1136" s="824"/>
    </row>
    <row r="1137" spans="1:6" ht="63.75">
      <c r="A1137" s="310" t="s">
        <v>2855</v>
      </c>
      <c r="B1137" s="701" t="s">
        <v>2857</v>
      </c>
      <c r="C1137" s="702"/>
      <c r="D1137" s="702"/>
      <c r="E1137" s="360"/>
      <c r="F1137" s="824"/>
    </row>
    <row r="1138" spans="1:6">
      <c r="A1138" s="310"/>
      <c r="B1138" s="49" t="s">
        <v>2858</v>
      </c>
      <c r="C1138" s="703" t="s">
        <v>36</v>
      </c>
      <c r="D1138" s="57">
        <v>10</v>
      </c>
      <c r="E1138" s="360"/>
      <c r="F1138" s="916">
        <f t="shared" ref="F1138:F1139" si="39">ROUND(D1138*E1138,2)</f>
        <v>0</v>
      </c>
    </row>
    <row r="1139" spans="1:6">
      <c r="A1139" s="310"/>
      <c r="B1139" s="701" t="s">
        <v>2856</v>
      </c>
      <c r="C1139" s="702" t="s">
        <v>36</v>
      </c>
      <c r="D1139" s="702">
        <v>1</v>
      </c>
      <c r="E1139" s="360"/>
      <c r="F1139" s="916">
        <f t="shared" si="39"/>
        <v>0</v>
      </c>
    </row>
    <row r="1140" spans="1:6">
      <c r="A1140" s="310"/>
      <c r="B1140" s="701"/>
      <c r="C1140" s="702"/>
      <c r="D1140" s="702"/>
      <c r="E1140" s="360"/>
      <c r="F1140" s="823"/>
    </row>
    <row r="1141" spans="1:6">
      <c r="A1141" s="484"/>
      <c r="B1141" s="429" t="s">
        <v>2665</v>
      </c>
      <c r="C1141" s="485"/>
      <c r="D1141" s="486"/>
      <c r="E1141" s="487"/>
      <c r="F1141" s="854">
        <f>SUM(F1109:F1139)</f>
        <v>0</v>
      </c>
    </row>
    <row r="1142" spans="1:6">
      <c r="A1142" s="310"/>
      <c r="B1142" s="311"/>
      <c r="C1142" s="312"/>
      <c r="D1142" s="360"/>
      <c r="E1142" s="360"/>
      <c r="F1142" s="823"/>
    </row>
    <row r="1143" spans="1:6" ht="15.75" thickBot="1">
      <c r="A1143" s="310"/>
      <c r="B1143" s="311"/>
      <c r="C1143" s="312"/>
      <c r="D1143" s="360"/>
      <c r="E1143" s="360"/>
      <c r="F1143" s="823"/>
    </row>
    <row r="1144" spans="1:6" ht="39" thickBot="1">
      <c r="A1144" s="352"/>
      <c r="B1144" s="311" t="s">
        <v>2666</v>
      </c>
      <c r="C1144" s="312"/>
      <c r="D1144" s="360"/>
      <c r="E1144" s="360"/>
      <c r="F1144" s="823"/>
    </row>
  </sheetData>
  <pageMargins left="0.98425196850393704" right="0.19685039370078741" top="0.55118110236220474" bottom="0.55118110236220474" header="0.31496062992125984" footer="0.31496062992125984"/>
  <pageSetup paperSize="9" orientation="portrait" r:id="rId1"/>
  <headerFooter>
    <oddFooter>&amp;R&amp;9&amp;P/&amp;N</oddFooter>
  </headerFooter>
  <rowBreaks count="11" manualBreakCount="11">
    <brk id="87" max="5" man="1"/>
    <brk id="103" max="5" man="1"/>
    <brk id="202" max="5" man="1"/>
    <brk id="219" max="5" man="1"/>
    <brk id="273" max="5" man="1"/>
    <brk id="460" max="5" man="1"/>
    <brk id="507" max="5" man="1"/>
    <brk id="693" max="5" man="1"/>
    <brk id="750" max="5" man="1"/>
    <brk id="937" max="5" man="1"/>
    <brk id="967"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E16"/>
  <sheetViews>
    <sheetView view="pageBreakPreview" zoomScaleNormal="100" zoomScaleSheetLayoutView="100" workbookViewId="0">
      <selection activeCell="E7" sqref="E7"/>
    </sheetView>
  </sheetViews>
  <sheetFormatPr defaultRowHeight="15"/>
  <cols>
    <col min="1" max="1" width="6.28515625" customWidth="1"/>
    <col min="2" max="2" width="45.7109375" customWidth="1"/>
    <col min="3" max="3" width="10.42578125" customWidth="1"/>
    <col min="4" max="4" width="8.140625" customWidth="1"/>
    <col min="5" max="5" width="13.42578125" style="796" customWidth="1"/>
  </cols>
  <sheetData>
    <row r="1" spans="1:5">
      <c r="A1" s="16"/>
      <c r="B1" s="17"/>
      <c r="C1" s="18"/>
      <c r="D1" s="19"/>
      <c r="E1" s="856"/>
    </row>
    <row r="2" spans="1:5" ht="15.75" thickBot="1">
      <c r="A2" s="20"/>
      <c r="B2" s="21" t="s">
        <v>442</v>
      </c>
      <c r="C2" s="22"/>
      <c r="D2" s="23"/>
      <c r="E2" s="857"/>
    </row>
    <row r="3" spans="1:5" ht="15.75" thickTop="1">
      <c r="A3" s="16"/>
      <c r="B3" s="17"/>
      <c r="C3" s="18"/>
      <c r="D3" s="19"/>
      <c r="E3" s="856"/>
    </row>
    <row r="4" spans="1:5" ht="25.5">
      <c r="A4" s="24" t="s">
        <v>25</v>
      </c>
      <c r="B4" s="25" t="str">
        <f>ViK!B11</f>
        <v xml:space="preserve">RUŠENJE POSTOJEĆE INSTALACIJE VODOVODA I KANALIZACIJE </v>
      </c>
      <c r="C4" s="26"/>
      <c r="D4" s="27"/>
      <c r="E4" s="858">
        <f>ViK!F23</f>
        <v>0</v>
      </c>
    </row>
    <row r="5" spans="1:5">
      <c r="A5" s="24"/>
      <c r="B5" s="25"/>
      <c r="C5" s="26"/>
      <c r="D5" s="27"/>
      <c r="E5" s="858"/>
    </row>
    <row r="6" spans="1:5">
      <c r="A6" s="24" t="s">
        <v>30</v>
      </c>
      <c r="B6" s="25" t="str">
        <f>ViK!B25</f>
        <v>SANITARNI VODOVOD I UNUTARNJA HIDRANTSKA MREŽA</v>
      </c>
      <c r="C6" s="26"/>
      <c r="D6" s="27"/>
      <c r="E6" s="858">
        <f>ViK!F84</f>
        <v>0</v>
      </c>
    </row>
    <row r="7" spans="1:5">
      <c r="A7" s="24"/>
      <c r="B7" s="25"/>
      <c r="C7" s="26"/>
      <c r="D7" s="27"/>
      <c r="E7" s="858"/>
    </row>
    <row r="8" spans="1:5">
      <c r="A8" s="24" t="s">
        <v>35</v>
      </c>
      <c r="B8" s="25" t="str">
        <f>ViK!B87</f>
        <v>FEKALNA I OBORINSKA KANALIZACIJA</v>
      </c>
      <c r="C8" s="26"/>
      <c r="D8" s="27"/>
      <c r="E8" s="858">
        <f>ViK!F117</f>
        <v>0</v>
      </c>
    </row>
    <row r="9" spans="1:5">
      <c r="A9" s="24"/>
      <c r="B9" s="25"/>
      <c r="C9" s="26"/>
      <c r="D9" s="27"/>
      <c r="E9" s="858"/>
    </row>
    <row r="10" spans="1:5">
      <c r="A10" s="24" t="s">
        <v>48</v>
      </c>
      <c r="B10" s="25" t="str">
        <f>ViK!B119</f>
        <v>TEMELJNA KANALIZACIJA</v>
      </c>
      <c r="C10" s="26"/>
      <c r="D10" s="27"/>
      <c r="E10" s="858">
        <f>ViK!F184</f>
        <v>0</v>
      </c>
    </row>
    <row r="11" spans="1:5">
      <c r="A11" s="24"/>
      <c r="B11" s="25"/>
      <c r="C11" s="26"/>
      <c r="D11" s="27"/>
      <c r="E11" s="858"/>
    </row>
    <row r="12" spans="1:5">
      <c r="A12" s="24" t="s">
        <v>50</v>
      </c>
      <c r="B12" s="25" t="str">
        <f>ViK!B186</f>
        <v>SANITARIJE</v>
      </c>
      <c r="C12" s="26"/>
      <c r="D12" s="27"/>
      <c r="E12" s="858">
        <f>ViK!F231</f>
        <v>0</v>
      </c>
    </row>
    <row r="13" spans="1:5">
      <c r="A13" s="24"/>
      <c r="B13" s="25"/>
      <c r="C13" s="26"/>
      <c r="D13" s="27"/>
      <c r="E13" s="858"/>
    </row>
    <row r="14" spans="1:5">
      <c r="A14" s="24" t="s">
        <v>53</v>
      </c>
      <c r="B14" s="25" t="str">
        <f>ViK!B233</f>
        <v>VANJSKA HIDRANTSKA MREŽA</v>
      </c>
      <c r="C14" s="26"/>
      <c r="D14" s="27"/>
      <c r="E14" s="858">
        <f>ViK!F372</f>
        <v>0</v>
      </c>
    </row>
    <row r="15" spans="1:5">
      <c r="A15" s="16"/>
      <c r="B15" s="17"/>
      <c r="C15" s="106"/>
      <c r="D15" s="19"/>
      <c r="E15" s="856"/>
    </row>
    <row r="16" spans="1:5">
      <c r="A16" s="28"/>
      <c r="B16" s="29" t="s">
        <v>141</v>
      </c>
      <c r="C16" s="30"/>
      <c r="D16" s="31"/>
      <c r="E16" s="859">
        <f>E4+E6+E8+E10+E12+E14</f>
        <v>0</v>
      </c>
    </row>
  </sheetData>
  <pageMargins left="0.98425196850393704" right="0.19685039370078741" top="0.55118110236220474" bottom="0.94488188976377963" header="0.31496062992125984" footer="0.31496062992125984"/>
  <pageSetup paperSize="9" orientation="portrait" r:id="rId1"/>
  <headerFooter>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G398"/>
  <sheetViews>
    <sheetView view="pageBreakPreview" zoomScaleNormal="100" zoomScaleSheetLayoutView="100" workbookViewId="0">
      <pane ySplit="1" topLeftCell="A76" activePane="bottomLeft" state="frozen"/>
      <selection pane="bottomLeft" activeCell="F82" sqref="F82"/>
    </sheetView>
  </sheetViews>
  <sheetFormatPr defaultColWidth="9.140625" defaultRowHeight="15"/>
  <cols>
    <col min="1" max="1" width="6.7109375" style="39" customWidth="1"/>
    <col min="2" max="2" width="37.7109375" style="622" customWidth="1"/>
    <col min="3" max="3" width="8.7109375" style="55" customWidth="1"/>
    <col min="4" max="4" width="10.7109375" style="254" customWidth="1"/>
    <col min="5" max="5" width="12.7109375" style="254" customWidth="1"/>
    <col min="6" max="6" width="12.7109375" style="874" customWidth="1"/>
    <col min="7" max="16384" width="9.140625" style="39"/>
  </cols>
  <sheetData>
    <row r="1" spans="1:7" s="606" customFormat="1" ht="33.75">
      <c r="A1" s="620" t="s">
        <v>12</v>
      </c>
      <c r="B1" s="621" t="s">
        <v>13</v>
      </c>
      <c r="C1" s="620" t="s">
        <v>14</v>
      </c>
      <c r="D1" s="621" t="s">
        <v>15</v>
      </c>
      <c r="E1" s="621" t="s">
        <v>16</v>
      </c>
      <c r="F1" s="860" t="s">
        <v>17</v>
      </c>
    </row>
    <row r="2" spans="1:7" s="83" customFormat="1" ht="12.75">
      <c r="A2" s="622"/>
      <c r="B2" s="622"/>
      <c r="C2" s="623"/>
      <c r="D2" s="624"/>
      <c r="E2" s="624"/>
      <c r="F2" s="861"/>
    </row>
    <row r="3" spans="1:7" s="83" customFormat="1" ht="12.75">
      <c r="A3" s="625"/>
      <c r="B3" s="626" t="s">
        <v>259</v>
      </c>
      <c r="C3" s="627"/>
      <c r="D3" s="628"/>
      <c r="E3" s="628"/>
      <c r="F3" s="862"/>
    </row>
    <row r="4" spans="1:7" s="83" customFormat="1" ht="12.75">
      <c r="A4" s="622"/>
      <c r="B4" s="622"/>
      <c r="C4" s="623"/>
      <c r="D4" s="624"/>
      <c r="E4" s="624"/>
      <c r="F4" s="861"/>
    </row>
    <row r="5" spans="1:7" s="83" customFormat="1" ht="38.25">
      <c r="A5" s="622"/>
      <c r="B5" s="629" t="s">
        <v>18</v>
      </c>
      <c r="C5" s="623"/>
      <c r="D5" s="624"/>
      <c r="E5" s="624"/>
      <c r="F5" s="861"/>
    </row>
    <row r="6" spans="1:7" s="83" customFormat="1" ht="38.25">
      <c r="A6" s="622"/>
      <c r="B6" s="629" t="s">
        <v>19</v>
      </c>
      <c r="C6" s="623"/>
      <c r="D6" s="624"/>
      <c r="E6" s="624"/>
      <c r="F6" s="861"/>
    </row>
    <row r="7" spans="1:7" s="83" customFormat="1" ht="102">
      <c r="A7" s="622"/>
      <c r="B7" s="629" t="s">
        <v>20</v>
      </c>
      <c r="C7" s="623"/>
      <c r="D7" s="624"/>
      <c r="E7" s="624"/>
      <c r="F7" s="861"/>
    </row>
    <row r="8" spans="1:7" s="83" customFormat="1" ht="114.75">
      <c r="A8" s="622"/>
      <c r="B8" s="629" t="s">
        <v>21</v>
      </c>
      <c r="C8" s="623"/>
      <c r="D8" s="624"/>
      <c r="E8" s="624"/>
      <c r="F8" s="861"/>
    </row>
    <row r="9" spans="1:7" s="83" customFormat="1" ht="51">
      <c r="A9" s="622"/>
      <c r="B9" s="629" t="s">
        <v>22</v>
      </c>
      <c r="C9" s="623"/>
      <c r="D9" s="624"/>
      <c r="E9" s="624"/>
      <c r="F9" s="861"/>
    </row>
    <row r="10" spans="1:7" s="83" customFormat="1" ht="12.75">
      <c r="A10" s="622"/>
      <c r="B10" s="622"/>
      <c r="C10" s="623"/>
      <c r="D10" s="624"/>
      <c r="E10" s="624"/>
      <c r="F10" s="861"/>
    </row>
    <row r="11" spans="1:7" s="83" customFormat="1" ht="25.5">
      <c r="A11" s="630" t="s">
        <v>25</v>
      </c>
      <c r="B11" s="630" t="s">
        <v>24</v>
      </c>
      <c r="C11" s="631"/>
      <c r="D11" s="632"/>
      <c r="E11" s="632"/>
      <c r="F11" s="863"/>
      <c r="G11" s="40"/>
    </row>
    <row r="12" spans="1:7" s="83" customFormat="1" ht="12.75">
      <c r="A12" s="629"/>
      <c r="B12" s="629"/>
      <c r="C12" s="633"/>
      <c r="D12" s="634"/>
      <c r="E12" s="634"/>
      <c r="F12" s="864"/>
      <c r="G12" s="41"/>
    </row>
    <row r="13" spans="1:7" s="83" customFormat="1" ht="63.75">
      <c r="A13" s="629" t="s">
        <v>25</v>
      </c>
      <c r="B13" s="629" t="s">
        <v>26</v>
      </c>
      <c r="C13" s="633"/>
      <c r="D13" s="634"/>
      <c r="E13" s="634"/>
      <c r="F13" s="864"/>
      <c r="G13" s="41"/>
    </row>
    <row r="14" spans="1:7" s="83" customFormat="1" ht="12.75">
      <c r="A14" s="629"/>
      <c r="B14" s="629" t="s">
        <v>27</v>
      </c>
      <c r="C14" s="633"/>
      <c r="D14" s="635"/>
      <c r="E14" s="634"/>
      <c r="F14" s="864"/>
      <c r="G14" s="41"/>
    </row>
    <row r="15" spans="1:7" s="83" customFormat="1" ht="12.75">
      <c r="A15" s="629"/>
      <c r="B15" s="629" t="s">
        <v>28</v>
      </c>
      <c r="C15" s="635" t="s">
        <v>29</v>
      </c>
      <c r="D15" s="635">
        <v>55</v>
      </c>
      <c r="E15" s="635"/>
      <c r="F15" s="865">
        <f>ROUND(E15*D15,2)</f>
        <v>0</v>
      </c>
      <c r="G15" s="41"/>
    </row>
    <row r="16" spans="1:7" s="83" customFormat="1" ht="25.5">
      <c r="A16" s="629"/>
      <c r="B16" s="629" t="s">
        <v>142</v>
      </c>
      <c r="C16" s="635" t="s">
        <v>29</v>
      </c>
      <c r="D16" s="635">
        <v>55</v>
      </c>
      <c r="E16" s="635"/>
      <c r="F16" s="865">
        <f>ROUND(E16*D16,2)</f>
        <v>0</v>
      </c>
      <c r="G16" s="41"/>
    </row>
    <row r="17" spans="1:7" s="83" customFormat="1" ht="12.75">
      <c r="A17" s="629"/>
      <c r="B17" s="629"/>
      <c r="C17" s="635"/>
      <c r="D17" s="635"/>
      <c r="E17" s="635"/>
      <c r="F17" s="866"/>
      <c r="G17" s="41"/>
    </row>
    <row r="18" spans="1:7" s="83" customFormat="1" ht="51">
      <c r="A18" s="629" t="s">
        <v>30</v>
      </c>
      <c r="B18" s="629" t="s">
        <v>31</v>
      </c>
      <c r="C18" s="635"/>
      <c r="D18" s="635"/>
      <c r="E18" s="635"/>
      <c r="F18" s="866"/>
      <c r="G18" s="41"/>
    </row>
    <row r="19" spans="1:7" s="83" customFormat="1" ht="12.75">
      <c r="A19" s="629"/>
      <c r="B19" s="629" t="s">
        <v>32</v>
      </c>
      <c r="C19" s="635"/>
      <c r="D19" s="635"/>
      <c r="E19" s="635"/>
      <c r="F19" s="866"/>
      <c r="G19" s="41"/>
    </row>
    <row r="20" spans="1:7" s="83" customFormat="1" ht="12.75">
      <c r="A20" s="629"/>
      <c r="B20" s="629" t="s">
        <v>33</v>
      </c>
      <c r="C20" s="635" t="s">
        <v>29</v>
      </c>
      <c r="D20" s="635">
        <v>45</v>
      </c>
      <c r="E20" s="635"/>
      <c r="F20" s="865">
        <f t="shared" ref="F20:F21" si="0">ROUND(E20*D20,2)</f>
        <v>0</v>
      </c>
      <c r="G20" s="41"/>
    </row>
    <row r="21" spans="1:7" s="83" customFormat="1" ht="12.75">
      <c r="A21" s="629"/>
      <c r="B21" s="629" t="s">
        <v>34</v>
      </c>
      <c r="C21" s="635" t="s">
        <v>29</v>
      </c>
      <c r="D21" s="635">
        <v>35</v>
      </c>
      <c r="E21" s="635"/>
      <c r="F21" s="865">
        <f t="shared" si="0"/>
        <v>0</v>
      </c>
      <c r="G21" s="41"/>
    </row>
    <row r="22" spans="1:7" s="83" customFormat="1" ht="12.75">
      <c r="A22" s="629"/>
      <c r="B22" s="629"/>
      <c r="C22" s="635"/>
      <c r="D22" s="635"/>
      <c r="E22" s="635"/>
      <c r="F22" s="866"/>
      <c r="G22" s="41"/>
    </row>
    <row r="23" spans="1:7" s="83" customFormat="1" ht="12.75">
      <c r="A23" s="630" t="s">
        <v>25</v>
      </c>
      <c r="B23" s="630" t="s">
        <v>37</v>
      </c>
      <c r="C23" s="637"/>
      <c r="D23" s="638"/>
      <c r="E23" s="638"/>
      <c r="F23" s="867">
        <f>SUM(F12:F22)</f>
        <v>0</v>
      </c>
      <c r="G23" s="43"/>
    </row>
    <row r="24" spans="1:7" s="83" customFormat="1" ht="12.75">
      <c r="A24" s="639"/>
      <c r="B24" s="639"/>
      <c r="C24" s="640"/>
      <c r="D24" s="641"/>
      <c r="E24" s="641"/>
      <c r="F24" s="868"/>
      <c r="G24" s="44"/>
    </row>
    <row r="25" spans="1:7" s="83" customFormat="1" ht="25.5">
      <c r="A25" s="630" t="s">
        <v>30</v>
      </c>
      <c r="B25" s="630" t="s">
        <v>39</v>
      </c>
      <c r="C25" s="637"/>
      <c r="D25" s="638"/>
      <c r="E25" s="638"/>
      <c r="F25" s="867"/>
      <c r="G25" s="43"/>
    </row>
    <row r="26" spans="1:7" s="83" customFormat="1" ht="12.75">
      <c r="A26" s="639"/>
      <c r="B26" s="639"/>
      <c r="C26" s="640"/>
      <c r="D26" s="641"/>
      <c r="E26" s="641"/>
      <c r="F26" s="868"/>
      <c r="G26" s="44"/>
    </row>
    <row r="27" spans="1:7" s="83" customFormat="1" ht="63.75">
      <c r="A27" s="642" t="s">
        <v>25</v>
      </c>
      <c r="B27" s="629" t="s">
        <v>40</v>
      </c>
      <c r="C27" s="633"/>
      <c r="D27" s="634"/>
      <c r="E27" s="634"/>
      <c r="F27" s="864"/>
      <c r="G27" s="41"/>
    </row>
    <row r="28" spans="1:7" s="83" customFormat="1" ht="12.75">
      <c r="A28" s="643"/>
      <c r="B28" s="629" t="s">
        <v>41</v>
      </c>
      <c r="C28" s="635" t="s">
        <v>29</v>
      </c>
      <c r="D28" s="635">
        <v>350</v>
      </c>
      <c r="E28" s="635"/>
      <c r="F28" s="865">
        <f>ROUND(E28*D28,2)</f>
        <v>0</v>
      </c>
      <c r="G28" s="41"/>
    </row>
    <row r="29" spans="1:7" s="83" customFormat="1" ht="114.75">
      <c r="A29" s="642" t="s">
        <v>30</v>
      </c>
      <c r="B29" s="642" t="s">
        <v>2790</v>
      </c>
      <c r="C29" s="635"/>
      <c r="D29" s="635"/>
      <c r="E29" s="635"/>
      <c r="F29" s="866"/>
      <c r="G29" s="41"/>
    </row>
    <row r="30" spans="1:7" s="83" customFormat="1" ht="38.25">
      <c r="A30" s="642"/>
      <c r="B30" s="642" t="s">
        <v>143</v>
      </c>
      <c r="C30" s="644"/>
      <c r="D30" s="645"/>
      <c r="E30" s="645"/>
      <c r="F30" s="866"/>
      <c r="G30" s="46"/>
    </row>
    <row r="31" spans="1:7" s="83" customFormat="1">
      <c r="A31" s="642"/>
      <c r="B31" s="642" t="s">
        <v>2791</v>
      </c>
      <c r="C31" s="644"/>
      <c r="D31" s="645"/>
      <c r="E31" s="645"/>
      <c r="F31" s="866"/>
      <c r="G31" s="46"/>
    </row>
    <row r="32" spans="1:7" s="83" customFormat="1" ht="12.75">
      <c r="A32" s="642"/>
      <c r="B32" s="642" t="s">
        <v>42</v>
      </c>
      <c r="C32" s="635" t="s">
        <v>29</v>
      </c>
      <c r="D32" s="635">
        <v>161</v>
      </c>
      <c r="E32" s="635"/>
      <c r="F32" s="865">
        <f t="shared" ref="F32:F36" si="1">ROUND(E32*D32,2)</f>
        <v>0</v>
      </c>
      <c r="G32" s="42"/>
    </row>
    <row r="33" spans="1:7" s="83" customFormat="1" ht="12.75">
      <c r="A33" s="642"/>
      <c r="B33" s="642" t="s">
        <v>43</v>
      </c>
      <c r="C33" s="635" t="s">
        <v>29</v>
      </c>
      <c r="D33" s="635">
        <v>309</v>
      </c>
      <c r="E33" s="635"/>
      <c r="F33" s="865">
        <f t="shared" si="1"/>
        <v>0</v>
      </c>
      <c r="G33" s="42"/>
    </row>
    <row r="34" spans="1:7" s="83" customFormat="1" ht="12.75">
      <c r="A34" s="642"/>
      <c r="B34" s="642" t="s">
        <v>44</v>
      </c>
      <c r="C34" s="635" t="s">
        <v>29</v>
      </c>
      <c r="D34" s="635">
        <v>217</v>
      </c>
      <c r="E34" s="635"/>
      <c r="F34" s="865">
        <f t="shared" si="1"/>
        <v>0</v>
      </c>
      <c r="G34" s="42"/>
    </row>
    <row r="35" spans="1:7" s="83" customFormat="1" ht="12.75">
      <c r="A35" s="642"/>
      <c r="B35" s="642" t="s">
        <v>45</v>
      </c>
      <c r="C35" s="635" t="s">
        <v>29</v>
      </c>
      <c r="D35" s="635">
        <v>35</v>
      </c>
      <c r="E35" s="635"/>
      <c r="F35" s="865">
        <f t="shared" si="1"/>
        <v>0</v>
      </c>
      <c r="G35" s="42"/>
    </row>
    <row r="36" spans="1:7" s="83" customFormat="1" ht="12.75">
      <c r="A36" s="642"/>
      <c r="B36" s="642" t="s">
        <v>46</v>
      </c>
      <c r="C36" s="635" t="s">
        <v>29</v>
      </c>
      <c r="D36" s="635">
        <v>10</v>
      </c>
      <c r="E36" s="635"/>
      <c r="F36" s="865">
        <f t="shared" si="1"/>
        <v>0</v>
      </c>
      <c r="G36" s="42"/>
    </row>
    <row r="37" spans="1:7" s="83" customFormat="1" ht="12.75">
      <c r="A37" s="642"/>
      <c r="B37" s="642"/>
      <c r="C37" s="644"/>
      <c r="D37" s="645"/>
      <c r="E37" s="645"/>
      <c r="F37" s="866"/>
      <c r="G37" s="46"/>
    </row>
    <row r="38" spans="1:7" s="83" customFormat="1" ht="12.75">
      <c r="A38" s="642"/>
      <c r="B38" s="642"/>
      <c r="C38" s="635"/>
      <c r="D38" s="635"/>
      <c r="E38" s="635"/>
      <c r="F38" s="866"/>
      <c r="G38" s="42"/>
    </row>
    <row r="39" spans="1:7" s="83" customFormat="1" ht="51">
      <c r="A39" s="642" t="s">
        <v>35</v>
      </c>
      <c r="B39" s="642" t="s">
        <v>144</v>
      </c>
      <c r="C39" s="635"/>
      <c r="D39" s="635"/>
      <c r="E39" s="635"/>
      <c r="F39" s="866"/>
      <c r="G39" s="42"/>
    </row>
    <row r="40" spans="1:7" s="83" customFormat="1" ht="12.75">
      <c r="A40" s="642"/>
      <c r="B40" s="642" t="s">
        <v>47</v>
      </c>
      <c r="C40" s="644"/>
      <c r="D40" s="645"/>
      <c r="E40" s="645"/>
      <c r="F40" s="866"/>
      <c r="G40" s="46"/>
    </row>
    <row r="41" spans="1:7" s="83" customFormat="1" ht="12.75">
      <c r="A41" s="642"/>
      <c r="B41" s="642" t="s">
        <v>42</v>
      </c>
      <c r="C41" s="635" t="s">
        <v>29</v>
      </c>
      <c r="D41" s="635">
        <v>161</v>
      </c>
      <c r="E41" s="635"/>
      <c r="F41" s="865">
        <f t="shared" ref="F41:F45" si="2">ROUND(E41*D41,2)</f>
        <v>0</v>
      </c>
      <c r="G41" s="42"/>
    </row>
    <row r="42" spans="1:7" s="83" customFormat="1" ht="12.75">
      <c r="A42" s="642"/>
      <c r="B42" s="642" t="s">
        <v>43</v>
      </c>
      <c r="C42" s="635" t="s">
        <v>29</v>
      </c>
      <c r="D42" s="635">
        <v>309</v>
      </c>
      <c r="E42" s="635"/>
      <c r="F42" s="865">
        <f t="shared" si="2"/>
        <v>0</v>
      </c>
      <c r="G42" s="42"/>
    </row>
    <row r="43" spans="1:7" s="83" customFormat="1" ht="12.75">
      <c r="A43" s="642"/>
      <c r="B43" s="642" t="s">
        <v>44</v>
      </c>
      <c r="C43" s="635" t="s">
        <v>29</v>
      </c>
      <c r="D43" s="635">
        <v>217</v>
      </c>
      <c r="E43" s="635"/>
      <c r="F43" s="865">
        <f t="shared" si="2"/>
        <v>0</v>
      </c>
      <c r="G43" s="42"/>
    </row>
    <row r="44" spans="1:7" s="83" customFormat="1" ht="12.75">
      <c r="A44" s="642"/>
      <c r="B44" s="642" t="s">
        <v>45</v>
      </c>
      <c r="C44" s="635" t="s">
        <v>29</v>
      </c>
      <c r="D44" s="635">
        <v>35</v>
      </c>
      <c r="E44" s="635"/>
      <c r="F44" s="865">
        <f t="shared" si="2"/>
        <v>0</v>
      </c>
      <c r="G44" s="42"/>
    </row>
    <row r="45" spans="1:7" s="83" customFormat="1" ht="12.75">
      <c r="A45" s="642"/>
      <c r="B45" s="642" t="s">
        <v>46</v>
      </c>
      <c r="C45" s="635" t="s">
        <v>29</v>
      </c>
      <c r="D45" s="635">
        <v>10</v>
      </c>
      <c r="E45" s="635"/>
      <c r="F45" s="865">
        <f t="shared" si="2"/>
        <v>0</v>
      </c>
      <c r="G45" s="42"/>
    </row>
    <row r="46" spans="1:7" s="83" customFormat="1" ht="12.75">
      <c r="A46" s="642"/>
      <c r="B46" s="642"/>
      <c r="C46" s="635"/>
      <c r="D46" s="635"/>
      <c r="E46" s="635"/>
      <c r="F46" s="866"/>
      <c r="G46" s="42"/>
    </row>
    <row r="47" spans="1:7" s="83" customFormat="1" ht="178.5">
      <c r="A47" s="642" t="s">
        <v>48</v>
      </c>
      <c r="B47" s="642" t="s">
        <v>2792</v>
      </c>
      <c r="C47" s="644"/>
      <c r="D47" s="645"/>
      <c r="E47" s="645"/>
      <c r="F47" s="866"/>
      <c r="G47" s="46"/>
    </row>
    <row r="48" spans="1:7" s="83" customFormat="1" ht="25.5">
      <c r="A48" s="642"/>
      <c r="B48" s="642" t="s">
        <v>49</v>
      </c>
      <c r="C48" s="635"/>
      <c r="D48" s="635"/>
      <c r="E48" s="635"/>
      <c r="F48" s="866"/>
      <c r="G48" s="42"/>
    </row>
    <row r="49" spans="1:7" s="83" customFormat="1" ht="12.75">
      <c r="A49" s="642" t="s">
        <v>145</v>
      </c>
      <c r="B49" s="642" t="s">
        <v>146</v>
      </c>
      <c r="C49" s="644"/>
      <c r="D49" s="645"/>
      <c r="E49" s="645"/>
      <c r="F49" s="866"/>
      <c r="G49" s="46"/>
    </row>
    <row r="50" spans="1:7" s="83" customFormat="1" ht="12.75">
      <c r="A50" s="642"/>
      <c r="B50" s="642" t="s">
        <v>147</v>
      </c>
      <c r="C50" s="635" t="s">
        <v>29</v>
      </c>
      <c r="D50" s="635">
        <v>42</v>
      </c>
      <c r="E50" s="635"/>
      <c r="F50" s="865">
        <f t="shared" ref="F50:F51" si="3">ROUND(E50*D50,2)</f>
        <v>0</v>
      </c>
      <c r="G50" s="42"/>
    </row>
    <row r="51" spans="1:7" s="83" customFormat="1" ht="12.75">
      <c r="A51" s="642"/>
      <c r="B51" s="642" t="s">
        <v>148</v>
      </c>
      <c r="C51" s="635" t="s">
        <v>29</v>
      </c>
      <c r="D51" s="635">
        <v>34</v>
      </c>
      <c r="E51" s="635"/>
      <c r="F51" s="865">
        <f t="shared" si="3"/>
        <v>0</v>
      </c>
      <c r="G51" s="42"/>
    </row>
    <row r="52" spans="1:7" s="83" customFormat="1" ht="12.75">
      <c r="A52" s="642" t="s">
        <v>149</v>
      </c>
      <c r="B52" s="642" t="s">
        <v>150</v>
      </c>
      <c r="C52" s="635"/>
      <c r="D52" s="635"/>
      <c r="E52" s="635"/>
      <c r="F52" s="866"/>
      <c r="G52" s="42"/>
    </row>
    <row r="53" spans="1:7" s="83" customFormat="1" ht="12.75">
      <c r="A53" s="642"/>
      <c r="B53" s="642" t="s">
        <v>2793</v>
      </c>
      <c r="C53" s="635" t="s">
        <v>71</v>
      </c>
      <c r="D53" s="635">
        <v>3</v>
      </c>
      <c r="E53" s="635"/>
      <c r="F53" s="865">
        <f>ROUND(E53*D53,2)</f>
        <v>0</v>
      </c>
      <c r="G53" s="46"/>
    </row>
    <row r="54" spans="1:7" s="83" customFormat="1" ht="12.75">
      <c r="A54" s="642"/>
      <c r="B54" s="642"/>
      <c r="C54" s="644"/>
      <c r="D54" s="645"/>
      <c r="E54" s="645"/>
      <c r="F54" s="866"/>
      <c r="G54" s="46"/>
    </row>
    <row r="55" spans="1:7" s="83" customFormat="1" ht="140.25">
      <c r="A55" s="642" t="s">
        <v>50</v>
      </c>
      <c r="B55" s="629" t="s">
        <v>2794</v>
      </c>
      <c r="C55" s="644" t="s">
        <v>36</v>
      </c>
      <c r="D55" s="645">
        <v>7</v>
      </c>
      <c r="E55" s="645"/>
      <c r="F55" s="865">
        <f>ROUND(E55*D55,2)</f>
        <v>0</v>
      </c>
      <c r="G55" s="46"/>
    </row>
    <row r="56" spans="1:7" s="83" customFormat="1" ht="12.75">
      <c r="A56" s="642"/>
      <c r="B56" s="629"/>
      <c r="C56" s="644"/>
      <c r="D56" s="645"/>
      <c r="E56" s="645"/>
      <c r="F56" s="866"/>
      <c r="G56" s="46"/>
    </row>
    <row r="57" spans="1:7" s="83" customFormat="1" ht="51">
      <c r="A57" s="642" t="s">
        <v>51</v>
      </c>
      <c r="B57" s="629" t="s">
        <v>52</v>
      </c>
      <c r="C57" s="644" t="s">
        <v>36</v>
      </c>
      <c r="D57" s="645">
        <v>13</v>
      </c>
      <c r="E57" s="645"/>
      <c r="F57" s="865">
        <f>ROUND(E57*D57,2)</f>
        <v>0</v>
      </c>
      <c r="G57" s="46"/>
    </row>
    <row r="58" spans="1:7" s="83" customFormat="1" ht="12.75">
      <c r="A58" s="642"/>
      <c r="B58" s="629"/>
      <c r="C58" s="644"/>
      <c r="D58" s="645"/>
      <c r="E58" s="645"/>
      <c r="F58" s="866"/>
      <c r="G58" s="46"/>
    </row>
    <row r="59" spans="1:7" s="83" customFormat="1" ht="76.5">
      <c r="A59" s="642" t="s">
        <v>53</v>
      </c>
      <c r="B59" s="647" t="s">
        <v>2795</v>
      </c>
      <c r="C59" s="633"/>
      <c r="D59" s="634"/>
      <c r="E59" s="635"/>
      <c r="F59" s="866"/>
      <c r="G59" s="47"/>
    </row>
    <row r="60" spans="1:7" s="83" customFormat="1" ht="12.75">
      <c r="A60" s="642"/>
      <c r="B60" s="647"/>
      <c r="C60" s="633"/>
      <c r="D60" s="634"/>
      <c r="E60" s="635"/>
      <c r="F60" s="866"/>
      <c r="G60" s="47"/>
    </row>
    <row r="61" spans="1:7" s="83" customFormat="1" ht="12.75">
      <c r="A61" s="642" t="s">
        <v>54</v>
      </c>
      <c r="B61" s="647" t="s">
        <v>55</v>
      </c>
      <c r="C61" s="633"/>
      <c r="D61" s="634"/>
      <c r="E61" s="635"/>
      <c r="F61" s="866"/>
      <c r="G61" s="47"/>
    </row>
    <row r="62" spans="1:7" s="83" customFormat="1" ht="12.75">
      <c r="A62" s="642"/>
      <c r="B62" s="629" t="s">
        <v>56</v>
      </c>
      <c r="C62" s="633" t="s">
        <v>36</v>
      </c>
      <c r="D62" s="634">
        <v>24</v>
      </c>
      <c r="E62" s="635"/>
      <c r="F62" s="865">
        <f t="shared" ref="F62:F63" si="4">ROUND(E62*D62,2)</f>
        <v>0</v>
      </c>
      <c r="G62" s="47"/>
    </row>
    <row r="63" spans="1:7" s="83" customFormat="1" ht="12.75">
      <c r="A63" s="642"/>
      <c r="B63" s="629" t="s">
        <v>57</v>
      </c>
      <c r="C63" s="633" t="s">
        <v>36</v>
      </c>
      <c r="D63" s="634">
        <v>56</v>
      </c>
      <c r="E63" s="635"/>
      <c r="F63" s="865">
        <f t="shared" si="4"/>
        <v>0</v>
      </c>
      <c r="G63" s="47"/>
    </row>
    <row r="64" spans="1:7" s="83" customFormat="1" ht="12.75">
      <c r="A64" s="642"/>
      <c r="B64" s="629"/>
      <c r="C64" s="633"/>
      <c r="D64" s="634"/>
      <c r="E64" s="635"/>
      <c r="F64" s="866"/>
      <c r="G64" s="47"/>
    </row>
    <row r="65" spans="1:7" s="83" customFormat="1" ht="12.75">
      <c r="A65" s="642" t="s">
        <v>58</v>
      </c>
      <c r="B65" s="647" t="s">
        <v>59</v>
      </c>
      <c r="C65" s="633"/>
      <c r="D65" s="634"/>
      <c r="E65" s="635"/>
      <c r="F65" s="866"/>
      <c r="G65" s="47"/>
    </row>
    <row r="66" spans="1:7" s="83" customFormat="1" ht="12.75">
      <c r="A66" s="642"/>
      <c r="B66" s="629" t="s">
        <v>60</v>
      </c>
      <c r="C66" s="633" t="s">
        <v>36</v>
      </c>
      <c r="D66" s="634">
        <v>6</v>
      </c>
      <c r="E66" s="635"/>
      <c r="F66" s="865">
        <f t="shared" ref="F66:F67" si="5">ROUND(E66*D66,2)</f>
        <v>0</v>
      </c>
      <c r="G66" s="47"/>
    </row>
    <row r="67" spans="1:7" s="83" customFormat="1" ht="12.75">
      <c r="A67" s="629"/>
      <c r="B67" s="629" t="s">
        <v>61</v>
      </c>
      <c r="C67" s="633" t="s">
        <v>36</v>
      </c>
      <c r="D67" s="634">
        <v>11</v>
      </c>
      <c r="E67" s="635"/>
      <c r="F67" s="865">
        <f t="shared" si="5"/>
        <v>0</v>
      </c>
      <c r="G67" s="47"/>
    </row>
    <row r="68" spans="1:7" s="83" customFormat="1" ht="12.75">
      <c r="A68" s="648"/>
      <c r="B68" s="648"/>
      <c r="C68" s="649"/>
      <c r="D68" s="650"/>
      <c r="E68" s="650"/>
      <c r="F68" s="866"/>
      <c r="G68" s="46"/>
    </row>
    <row r="69" spans="1:7" s="83" customFormat="1" ht="267.75">
      <c r="A69" s="642" t="s">
        <v>62</v>
      </c>
      <c r="B69" s="629" t="s">
        <v>2796</v>
      </c>
      <c r="C69" s="634"/>
      <c r="D69" s="634"/>
      <c r="E69" s="634"/>
      <c r="F69" s="869"/>
      <c r="G69" s="48"/>
    </row>
    <row r="70" spans="1:7" s="83" customFormat="1" ht="25.5">
      <c r="A70" s="651"/>
      <c r="B70" s="651" t="s">
        <v>2797</v>
      </c>
      <c r="C70" s="634" t="s">
        <v>29</v>
      </c>
      <c r="D70" s="634">
        <v>25</v>
      </c>
      <c r="E70" s="634"/>
      <c r="F70" s="865">
        <f t="shared" ref="F70:F72" si="6">ROUND(E70*D70,2)</f>
        <v>0</v>
      </c>
      <c r="G70" s="47"/>
    </row>
    <row r="71" spans="1:7" s="83" customFormat="1" ht="25.5">
      <c r="A71" s="651"/>
      <c r="B71" s="651" t="s">
        <v>2798</v>
      </c>
      <c r="C71" s="634" t="s">
        <v>29</v>
      </c>
      <c r="D71" s="634">
        <v>75</v>
      </c>
      <c r="E71" s="634"/>
      <c r="F71" s="865">
        <f t="shared" si="6"/>
        <v>0</v>
      </c>
      <c r="G71" s="47"/>
    </row>
    <row r="72" spans="1:7" s="83" customFormat="1" ht="51">
      <c r="A72" s="651"/>
      <c r="B72" s="651" t="s">
        <v>2799</v>
      </c>
      <c r="C72" s="634" t="s">
        <v>29</v>
      </c>
      <c r="D72" s="634">
        <v>69</v>
      </c>
      <c r="E72" s="634"/>
      <c r="F72" s="865">
        <f t="shared" si="6"/>
        <v>0</v>
      </c>
      <c r="G72" s="47"/>
    </row>
    <row r="73" spans="1:7" s="83" customFormat="1" ht="12.75">
      <c r="A73" s="651"/>
      <c r="B73" s="651"/>
      <c r="C73" s="634"/>
      <c r="D73" s="634"/>
      <c r="E73" s="634"/>
      <c r="F73" s="864"/>
      <c r="G73" s="41"/>
    </row>
    <row r="74" spans="1:7" s="83" customFormat="1" ht="51">
      <c r="A74" s="642" t="s">
        <v>63</v>
      </c>
      <c r="B74" s="642" t="s">
        <v>64</v>
      </c>
      <c r="C74" s="634"/>
      <c r="D74" s="634"/>
      <c r="E74" s="634"/>
      <c r="F74" s="864"/>
      <c r="G74" s="41"/>
    </row>
    <row r="75" spans="1:7" s="83" customFormat="1" ht="25.5">
      <c r="A75" s="642"/>
      <c r="B75" s="642" t="s">
        <v>65</v>
      </c>
      <c r="C75" s="634" t="s">
        <v>66</v>
      </c>
      <c r="D75" s="634">
        <v>1</v>
      </c>
      <c r="E75" s="634"/>
      <c r="F75" s="865">
        <f t="shared" ref="F75:F76" si="7">ROUND(E75*D75,2)</f>
        <v>0</v>
      </c>
      <c r="G75" s="41"/>
    </row>
    <row r="76" spans="1:7" s="83" customFormat="1" ht="25.5">
      <c r="A76" s="642"/>
      <c r="B76" s="642" t="s">
        <v>67</v>
      </c>
      <c r="C76" s="634" t="s">
        <v>66</v>
      </c>
      <c r="D76" s="634">
        <v>1</v>
      </c>
      <c r="E76" s="634"/>
      <c r="F76" s="865">
        <f t="shared" si="7"/>
        <v>0</v>
      </c>
      <c r="G76" s="41"/>
    </row>
    <row r="77" spans="1:7" s="83" customFormat="1" ht="12.75">
      <c r="A77" s="642"/>
      <c r="B77" s="642"/>
      <c r="C77" s="634"/>
      <c r="D77" s="634"/>
      <c r="E77" s="634"/>
      <c r="F77" s="864"/>
      <c r="G77" s="41"/>
    </row>
    <row r="78" spans="1:7" s="83" customFormat="1" ht="76.5">
      <c r="A78" s="642" t="s">
        <v>68</v>
      </c>
      <c r="B78" s="642" t="s">
        <v>69</v>
      </c>
      <c r="C78" s="634" t="s">
        <v>66</v>
      </c>
      <c r="D78" s="634">
        <v>1</v>
      </c>
      <c r="E78" s="634"/>
      <c r="F78" s="865">
        <f>ROUND(E78*D78,2)</f>
        <v>0</v>
      </c>
      <c r="G78" s="41"/>
    </row>
    <row r="79" spans="1:7" s="83" customFormat="1" ht="12.75">
      <c r="A79" s="642"/>
      <c r="B79" s="642"/>
      <c r="C79" s="634"/>
      <c r="D79" s="634"/>
      <c r="E79" s="634"/>
      <c r="F79" s="864"/>
      <c r="G79" s="41"/>
    </row>
    <row r="80" spans="1:7" s="83" customFormat="1" ht="63.75">
      <c r="A80" s="642" t="s">
        <v>70</v>
      </c>
      <c r="B80" s="642" t="s">
        <v>151</v>
      </c>
      <c r="C80" s="634" t="s">
        <v>71</v>
      </c>
      <c r="D80" s="634">
        <v>2</v>
      </c>
      <c r="E80" s="634"/>
      <c r="F80" s="865">
        <f>ROUND(E80*D80,2)</f>
        <v>0</v>
      </c>
      <c r="G80" s="41"/>
    </row>
    <row r="81" spans="1:7" s="83" customFormat="1" ht="12.75">
      <c r="A81" s="642"/>
      <c r="B81" s="642"/>
      <c r="C81" s="634"/>
      <c r="D81" s="634"/>
      <c r="E81" s="634"/>
      <c r="F81" s="864"/>
      <c r="G81" s="41"/>
    </row>
    <row r="82" spans="1:7" s="83" customFormat="1" ht="63.75">
      <c r="A82" s="642" t="s">
        <v>72</v>
      </c>
      <c r="B82" s="642" t="s">
        <v>73</v>
      </c>
      <c r="C82" s="634" t="s">
        <v>71</v>
      </c>
      <c r="D82" s="634">
        <v>17</v>
      </c>
      <c r="E82" s="634"/>
      <c r="F82" s="865">
        <f>ROUND(E82*D82,2)</f>
        <v>0</v>
      </c>
      <c r="G82" s="41"/>
    </row>
    <row r="83" spans="1:7" s="83" customFormat="1" ht="12.75">
      <c r="A83" s="642"/>
      <c r="B83" s="639"/>
      <c r="C83" s="644"/>
      <c r="D83" s="645"/>
      <c r="E83" s="645"/>
      <c r="F83" s="870"/>
      <c r="G83" s="46"/>
    </row>
    <row r="84" spans="1:7" s="83" customFormat="1" ht="25.5">
      <c r="A84" s="652" t="s">
        <v>30</v>
      </c>
      <c r="B84" s="652" t="s">
        <v>39</v>
      </c>
      <c r="C84" s="653"/>
      <c r="D84" s="654"/>
      <c r="E84" s="654"/>
      <c r="F84" s="871">
        <f>SUM(F28:F82)</f>
        <v>0</v>
      </c>
      <c r="G84" s="43"/>
    </row>
    <row r="85" spans="1:7" s="83" customFormat="1" ht="12.75">
      <c r="A85" s="642"/>
      <c r="B85" s="642"/>
      <c r="C85" s="644"/>
      <c r="D85" s="645"/>
      <c r="E85" s="645"/>
      <c r="F85" s="870"/>
      <c r="G85" s="46"/>
    </row>
    <row r="86" spans="1:7" s="83" customFormat="1" ht="12.75">
      <c r="A86" s="642"/>
      <c r="B86" s="642"/>
      <c r="C86" s="644"/>
      <c r="D86" s="645" t="s">
        <v>152</v>
      </c>
      <c r="E86" s="645"/>
      <c r="F86" s="870"/>
      <c r="G86" s="46"/>
    </row>
    <row r="87" spans="1:7" s="83" customFormat="1" ht="12.75">
      <c r="A87" s="652" t="s">
        <v>35</v>
      </c>
      <c r="B87" s="652" t="s">
        <v>75</v>
      </c>
      <c r="C87" s="653"/>
      <c r="D87" s="654"/>
      <c r="E87" s="654"/>
      <c r="F87" s="871"/>
      <c r="G87" s="43"/>
    </row>
    <row r="88" spans="1:7" s="83" customFormat="1" ht="12.75">
      <c r="A88" s="655"/>
      <c r="B88" s="655"/>
      <c r="C88" s="656"/>
      <c r="D88" s="634"/>
      <c r="E88" s="634"/>
      <c r="F88" s="864"/>
      <c r="G88" s="41"/>
    </row>
    <row r="89" spans="1:7" s="83" customFormat="1" ht="63.75">
      <c r="A89" s="642" t="s">
        <v>25</v>
      </c>
      <c r="B89" s="629" t="s">
        <v>40</v>
      </c>
      <c r="C89" s="633"/>
      <c r="D89" s="634"/>
      <c r="E89" s="650"/>
      <c r="F89" s="864"/>
      <c r="G89" s="41"/>
    </row>
    <row r="90" spans="1:7" s="83" customFormat="1" ht="12.75">
      <c r="A90" s="643"/>
      <c r="B90" s="629" t="s">
        <v>76</v>
      </c>
      <c r="C90" s="635" t="s">
        <v>29</v>
      </c>
      <c r="D90" s="635">
        <v>35</v>
      </c>
      <c r="E90" s="635"/>
      <c r="F90" s="865">
        <f>ROUND(E90*D90,2)</f>
        <v>0</v>
      </c>
      <c r="G90" s="41"/>
    </row>
    <row r="91" spans="1:7" s="83" customFormat="1" ht="12.75">
      <c r="A91" s="642"/>
      <c r="B91" s="642"/>
      <c r="C91" s="644"/>
      <c r="D91" s="645"/>
      <c r="E91" s="645"/>
      <c r="F91" s="870"/>
      <c r="G91" s="46"/>
    </row>
    <row r="92" spans="1:7" s="83" customFormat="1" ht="165.75">
      <c r="A92" s="642" t="s">
        <v>30</v>
      </c>
      <c r="B92" s="639" t="s">
        <v>2800</v>
      </c>
      <c r="C92" s="644"/>
      <c r="D92" s="645"/>
      <c r="E92" s="645"/>
      <c r="F92" s="870"/>
      <c r="G92" s="46"/>
    </row>
    <row r="93" spans="1:7" s="83" customFormat="1" ht="12.75">
      <c r="A93" s="642"/>
      <c r="B93" s="642" t="s">
        <v>77</v>
      </c>
      <c r="C93" s="635"/>
      <c r="D93" s="635"/>
      <c r="E93" s="635"/>
      <c r="F93" s="866"/>
      <c r="G93" s="46"/>
    </row>
    <row r="94" spans="1:7" s="83" customFormat="1" ht="12.75">
      <c r="A94" s="642"/>
      <c r="B94" s="642" t="s">
        <v>78</v>
      </c>
      <c r="C94" s="635" t="s">
        <v>29</v>
      </c>
      <c r="D94" s="635">
        <v>320</v>
      </c>
      <c r="E94" s="635"/>
      <c r="F94" s="865">
        <f t="shared" ref="F94:F96" si="8">ROUND(E94*D94,2)</f>
        <v>0</v>
      </c>
      <c r="G94" s="46"/>
    </row>
    <row r="95" spans="1:7" s="83" customFormat="1" ht="12.75">
      <c r="A95" s="642"/>
      <c r="B95" s="642" t="s">
        <v>79</v>
      </c>
      <c r="C95" s="635" t="s">
        <v>29</v>
      </c>
      <c r="D95" s="635">
        <v>40</v>
      </c>
      <c r="E95" s="635"/>
      <c r="F95" s="865">
        <f t="shared" si="8"/>
        <v>0</v>
      </c>
      <c r="G95" s="46"/>
    </row>
    <row r="96" spans="1:7" s="83" customFormat="1" ht="12.75">
      <c r="A96" s="642"/>
      <c r="B96" s="642" t="s">
        <v>80</v>
      </c>
      <c r="C96" s="635" t="s">
        <v>29</v>
      </c>
      <c r="D96" s="635">
        <v>180</v>
      </c>
      <c r="E96" s="635"/>
      <c r="F96" s="865">
        <f t="shared" si="8"/>
        <v>0</v>
      </c>
      <c r="G96" s="46"/>
    </row>
    <row r="97" spans="1:7" s="83" customFormat="1" ht="12.75">
      <c r="A97" s="642"/>
      <c r="B97" s="639"/>
      <c r="C97" s="644"/>
      <c r="D97" s="645"/>
      <c r="E97" s="645"/>
      <c r="F97" s="870"/>
      <c r="G97" s="46"/>
    </row>
    <row r="98" spans="1:7" s="83" customFormat="1" ht="76.5">
      <c r="A98" s="642" t="s">
        <v>35</v>
      </c>
      <c r="B98" s="639" t="s">
        <v>2801</v>
      </c>
      <c r="C98" s="644"/>
      <c r="D98" s="645"/>
      <c r="E98" s="645"/>
      <c r="F98" s="870"/>
      <c r="G98" s="46"/>
    </row>
    <row r="99" spans="1:7" s="83" customFormat="1" ht="12.75">
      <c r="A99" s="642"/>
      <c r="B99" s="642" t="s">
        <v>81</v>
      </c>
      <c r="C99" s="635" t="s">
        <v>36</v>
      </c>
      <c r="D99" s="635">
        <v>4</v>
      </c>
      <c r="E99" s="635"/>
      <c r="F99" s="865">
        <f>ROUND(E99*D99,2)</f>
        <v>0</v>
      </c>
      <c r="G99" s="46"/>
    </row>
    <row r="100" spans="1:7" s="83" customFormat="1" ht="12.75">
      <c r="A100" s="642"/>
      <c r="B100" s="642"/>
      <c r="C100" s="644"/>
      <c r="D100" s="645"/>
      <c r="E100" s="645"/>
      <c r="F100" s="870"/>
      <c r="G100" s="46"/>
    </row>
    <row r="101" spans="1:7" s="83" customFormat="1" ht="140.25">
      <c r="A101" s="642" t="s">
        <v>48</v>
      </c>
      <c r="B101" s="657" t="s">
        <v>2802</v>
      </c>
      <c r="C101" s="644"/>
      <c r="D101" s="645"/>
      <c r="E101" s="645"/>
      <c r="F101" s="870"/>
      <c r="G101" s="46"/>
    </row>
    <row r="102" spans="1:7" s="83" customFormat="1" ht="63.75">
      <c r="A102" s="642"/>
      <c r="B102" s="629" t="s">
        <v>82</v>
      </c>
      <c r="C102" s="644"/>
      <c r="D102" s="645"/>
      <c r="E102" s="645"/>
      <c r="F102" s="870"/>
      <c r="G102" s="46"/>
    </row>
    <row r="103" spans="1:7" s="83" customFormat="1" ht="12.75">
      <c r="A103" s="642"/>
      <c r="B103" s="658" t="s">
        <v>83</v>
      </c>
      <c r="C103" s="644"/>
      <c r="D103" s="645"/>
      <c r="E103" s="645"/>
      <c r="F103" s="870"/>
      <c r="G103" s="46"/>
    </row>
    <row r="104" spans="1:7" s="83" customFormat="1" ht="25.5">
      <c r="A104" s="642"/>
      <c r="B104" s="658" t="s">
        <v>1349</v>
      </c>
      <c r="C104" s="644"/>
      <c r="D104" s="645"/>
      <c r="E104" s="645"/>
      <c r="F104" s="870"/>
      <c r="G104" s="46"/>
    </row>
    <row r="105" spans="1:7" s="83" customFormat="1" ht="12.75">
      <c r="A105" s="642"/>
      <c r="B105" s="659" t="s">
        <v>84</v>
      </c>
      <c r="C105" s="644"/>
      <c r="D105" s="645"/>
      <c r="E105" s="645"/>
      <c r="F105" s="870"/>
      <c r="G105" s="46"/>
    </row>
    <row r="106" spans="1:7" s="83" customFormat="1" ht="12.75">
      <c r="A106" s="642"/>
      <c r="B106" s="659" t="s">
        <v>85</v>
      </c>
      <c r="C106" s="635" t="s">
        <v>36</v>
      </c>
      <c r="D106" s="635">
        <v>5</v>
      </c>
      <c r="E106" s="635"/>
      <c r="F106" s="865">
        <f>ROUND(E106*D106,2)</f>
        <v>0</v>
      </c>
      <c r="G106" s="46"/>
    </row>
    <row r="107" spans="1:7" s="83" customFormat="1" ht="12.75">
      <c r="A107" s="642"/>
      <c r="B107" s="642"/>
      <c r="C107" s="644"/>
      <c r="D107" s="645"/>
      <c r="E107" s="645"/>
      <c r="F107" s="870"/>
      <c r="G107" s="46"/>
    </row>
    <row r="108" spans="1:7" s="83" customFormat="1" ht="12.75">
      <c r="A108" s="642" t="s">
        <v>50</v>
      </c>
      <c r="B108" s="657" t="s">
        <v>86</v>
      </c>
      <c r="C108" s="644"/>
      <c r="D108" s="645"/>
      <c r="E108" s="645"/>
      <c r="F108" s="870"/>
      <c r="G108" s="46"/>
    </row>
    <row r="109" spans="1:7" s="83" customFormat="1" ht="38.25">
      <c r="A109" s="642"/>
      <c r="B109" s="642" t="s">
        <v>87</v>
      </c>
      <c r="C109" s="660"/>
      <c r="D109" s="661"/>
      <c r="E109" s="661"/>
      <c r="F109" s="872"/>
      <c r="G109" s="50"/>
    </row>
    <row r="110" spans="1:7" s="83" customFormat="1">
      <c r="A110" s="642"/>
      <c r="B110" s="642" t="s">
        <v>2803</v>
      </c>
      <c r="C110" s="660"/>
      <c r="D110" s="661"/>
      <c r="E110" s="661"/>
      <c r="F110" s="872"/>
      <c r="G110" s="50"/>
    </row>
    <row r="111" spans="1:7" s="83" customFormat="1" ht="12.75">
      <c r="A111" s="642"/>
      <c r="B111" s="642" t="s">
        <v>88</v>
      </c>
      <c r="C111" s="635" t="s">
        <v>29</v>
      </c>
      <c r="D111" s="635">
        <v>8</v>
      </c>
      <c r="E111" s="635"/>
      <c r="F111" s="865">
        <f t="shared" ref="F111:F112" si="9">ROUND(E111*D111,2)</f>
        <v>0</v>
      </c>
      <c r="G111" s="46"/>
    </row>
    <row r="112" spans="1:7" s="83" customFormat="1" ht="12.75">
      <c r="A112" s="642"/>
      <c r="B112" s="642" t="s">
        <v>89</v>
      </c>
      <c r="C112" s="635" t="s">
        <v>29</v>
      </c>
      <c r="D112" s="635">
        <v>1</v>
      </c>
      <c r="E112" s="635"/>
      <c r="F112" s="865">
        <f t="shared" si="9"/>
        <v>0</v>
      </c>
      <c r="G112" s="46"/>
    </row>
    <row r="113" spans="1:7" s="83" customFormat="1" ht="12.75">
      <c r="A113" s="642"/>
      <c r="B113" s="642"/>
      <c r="C113" s="635"/>
      <c r="D113" s="635"/>
      <c r="E113" s="635"/>
      <c r="F113" s="866"/>
      <c r="G113" s="46"/>
    </row>
    <row r="114" spans="1:7" s="83" customFormat="1" ht="63.75">
      <c r="A114" s="642" t="s">
        <v>53</v>
      </c>
      <c r="B114" s="658" t="s">
        <v>2804</v>
      </c>
      <c r="C114" s="635"/>
      <c r="D114" s="635"/>
      <c r="E114" s="635"/>
      <c r="F114" s="866"/>
      <c r="G114" s="46"/>
    </row>
    <row r="115" spans="1:7" s="83" customFormat="1" ht="12.75">
      <c r="A115" s="642"/>
      <c r="B115" s="904"/>
      <c r="C115" s="635" t="s">
        <v>90</v>
      </c>
      <c r="D115" s="635">
        <v>13</v>
      </c>
      <c r="E115" s="635"/>
      <c r="F115" s="865">
        <f>ROUND(E115*D115,2)</f>
        <v>0</v>
      </c>
      <c r="G115" s="46"/>
    </row>
    <row r="116" spans="1:7" s="83" customFormat="1" ht="12.75">
      <c r="A116" s="642"/>
      <c r="B116" s="646"/>
      <c r="C116" s="635"/>
      <c r="D116" s="635"/>
      <c r="E116" s="635"/>
      <c r="F116" s="865"/>
      <c r="G116" s="46"/>
    </row>
    <row r="117" spans="1:7" s="83" customFormat="1" ht="12.75">
      <c r="A117" s="630" t="s">
        <v>35</v>
      </c>
      <c r="B117" s="630" t="s">
        <v>75</v>
      </c>
      <c r="C117" s="637"/>
      <c r="D117" s="638"/>
      <c r="E117" s="638"/>
      <c r="F117" s="867">
        <f>SUM(F89:F115)</f>
        <v>0</v>
      </c>
      <c r="G117" s="43"/>
    </row>
    <row r="118" spans="1:7" s="83" customFormat="1" ht="12.75">
      <c r="A118" s="642"/>
      <c r="B118" s="642"/>
      <c r="C118" s="644"/>
      <c r="D118" s="645"/>
      <c r="E118" s="645"/>
      <c r="F118" s="870"/>
      <c r="G118" s="46"/>
    </row>
    <row r="119" spans="1:7" s="83" customFormat="1" ht="12.75">
      <c r="A119" s="630" t="s">
        <v>48</v>
      </c>
      <c r="B119" s="630" t="s">
        <v>92</v>
      </c>
      <c r="C119" s="637"/>
      <c r="D119" s="638"/>
      <c r="E119" s="638"/>
      <c r="F119" s="867"/>
      <c r="G119" s="43"/>
    </row>
    <row r="120" spans="1:7" s="83" customFormat="1" ht="12.75">
      <c r="A120" s="642"/>
      <c r="B120" s="642"/>
      <c r="C120" s="644"/>
      <c r="D120" s="645"/>
      <c r="E120" s="645"/>
      <c r="F120" s="870"/>
      <c r="G120" s="46"/>
    </row>
    <row r="121" spans="1:7" s="83" customFormat="1" ht="12.75">
      <c r="A121" s="662" t="s">
        <v>93</v>
      </c>
      <c r="B121" s="647" t="s">
        <v>94</v>
      </c>
      <c r="C121" s="633"/>
      <c r="D121" s="636"/>
      <c r="E121" s="635"/>
      <c r="F121" s="865"/>
      <c r="G121" s="47"/>
    </row>
    <row r="122" spans="1:7" s="83" customFormat="1" ht="153">
      <c r="A122" s="662" t="s">
        <v>95</v>
      </c>
      <c r="B122" s="902" t="s">
        <v>3055</v>
      </c>
      <c r="C122" s="633"/>
      <c r="D122" s="636"/>
      <c r="E122" s="635"/>
      <c r="F122" s="865"/>
      <c r="G122" s="47"/>
    </row>
    <row r="123" spans="1:7" s="83" customFormat="1" ht="12.75">
      <c r="A123" s="662"/>
      <c r="B123" s="647"/>
      <c r="C123" s="633"/>
      <c r="D123" s="636"/>
      <c r="E123" s="635"/>
      <c r="F123" s="865"/>
      <c r="G123" s="47"/>
    </row>
    <row r="124" spans="1:7" s="83" customFormat="1" ht="25.5">
      <c r="A124" s="662"/>
      <c r="B124" s="629" t="s">
        <v>96</v>
      </c>
      <c r="C124" s="633"/>
      <c r="D124" s="636"/>
      <c r="E124" s="635"/>
      <c r="F124" s="865"/>
      <c r="G124" s="47"/>
    </row>
    <row r="125" spans="1:7" s="83" customFormat="1" ht="25.5">
      <c r="A125" s="662"/>
      <c r="B125" s="629" t="s">
        <v>153</v>
      </c>
      <c r="C125" s="633"/>
      <c r="D125" s="636"/>
      <c r="E125" s="635"/>
      <c r="F125" s="865"/>
      <c r="G125" s="47"/>
    </row>
    <row r="126" spans="1:7" s="83" customFormat="1" ht="38.25">
      <c r="A126" s="662"/>
      <c r="B126" s="629" t="s">
        <v>154</v>
      </c>
      <c r="C126" s="633"/>
      <c r="D126" s="636"/>
      <c r="E126" s="635"/>
      <c r="F126" s="865"/>
      <c r="G126" s="47"/>
    </row>
    <row r="127" spans="1:7" s="83" customFormat="1" ht="25.5">
      <c r="A127" s="662"/>
      <c r="B127" s="629" t="s">
        <v>97</v>
      </c>
      <c r="C127" s="633"/>
      <c r="D127" s="636"/>
      <c r="E127" s="635"/>
      <c r="F127" s="865"/>
      <c r="G127" s="47"/>
    </row>
    <row r="128" spans="1:7" s="83" customFormat="1" ht="25.5">
      <c r="A128" s="662"/>
      <c r="B128" s="629" t="s">
        <v>155</v>
      </c>
      <c r="C128" s="633"/>
      <c r="D128" s="636"/>
      <c r="E128" s="635"/>
      <c r="F128" s="865"/>
      <c r="G128" s="47"/>
    </row>
    <row r="129" spans="1:7" s="83" customFormat="1" ht="12.75">
      <c r="A129" s="629"/>
      <c r="B129" s="657" t="s">
        <v>156</v>
      </c>
      <c r="C129" s="663" t="s">
        <v>98</v>
      </c>
      <c r="D129" s="636">
        <v>113.3</v>
      </c>
      <c r="E129" s="635"/>
      <c r="F129" s="865">
        <f t="shared" ref="F129:F131" si="10">ROUND(E129*D129,2)</f>
        <v>0</v>
      </c>
      <c r="G129" s="47"/>
    </row>
    <row r="130" spans="1:7" s="83" customFormat="1" ht="12.75">
      <c r="A130" s="657"/>
      <c r="B130" s="629" t="s">
        <v>99</v>
      </c>
      <c r="C130" s="633" t="s">
        <v>98</v>
      </c>
      <c r="D130" s="636">
        <v>79.31</v>
      </c>
      <c r="E130" s="635"/>
      <c r="F130" s="865">
        <f t="shared" si="10"/>
        <v>0</v>
      </c>
      <c r="G130" s="41"/>
    </row>
    <row r="131" spans="1:7" s="83" customFormat="1" ht="12.75">
      <c r="A131" s="657"/>
      <c r="B131" s="629" t="s">
        <v>157</v>
      </c>
      <c r="C131" s="633" t="s">
        <v>98</v>
      </c>
      <c r="D131" s="636">
        <v>33.9</v>
      </c>
      <c r="E131" s="635"/>
      <c r="F131" s="865">
        <f t="shared" si="10"/>
        <v>0</v>
      </c>
      <c r="G131" s="41"/>
    </row>
    <row r="132" spans="1:7" s="83" customFormat="1" ht="12.75">
      <c r="A132" s="629"/>
      <c r="B132" s="629"/>
      <c r="C132" s="633"/>
      <c r="D132" s="636"/>
      <c r="E132" s="635"/>
      <c r="F132" s="865"/>
      <c r="G132" s="47"/>
    </row>
    <row r="133" spans="1:7" s="83" customFormat="1" ht="63.75">
      <c r="A133" s="662" t="s">
        <v>100</v>
      </c>
      <c r="B133" s="647" t="s">
        <v>2805</v>
      </c>
      <c r="C133" s="633" t="s">
        <v>29</v>
      </c>
      <c r="D133" s="636">
        <v>262</v>
      </c>
      <c r="E133" s="635"/>
      <c r="F133" s="865">
        <f>ROUND(E133*D133,2)</f>
        <v>0</v>
      </c>
      <c r="G133" s="47"/>
    </row>
    <row r="134" spans="1:7" s="83" customFormat="1" ht="12.75">
      <c r="A134" s="662"/>
      <c r="B134" s="647"/>
      <c r="C134" s="633"/>
      <c r="D134" s="636"/>
      <c r="E134" s="635"/>
      <c r="F134" s="865"/>
      <c r="G134" s="47"/>
    </row>
    <row r="135" spans="1:7" s="83" customFormat="1" ht="191.25">
      <c r="A135" s="662" t="s">
        <v>101</v>
      </c>
      <c r="B135" s="647" t="s">
        <v>2806</v>
      </c>
      <c r="C135" s="633"/>
      <c r="D135" s="636"/>
      <c r="E135" s="634"/>
      <c r="F135" s="864"/>
      <c r="G135" s="47"/>
    </row>
    <row r="136" spans="1:7" s="83" customFormat="1" ht="76.5">
      <c r="A136" s="662"/>
      <c r="B136" s="629" t="s">
        <v>102</v>
      </c>
      <c r="C136" s="633" t="s">
        <v>98</v>
      </c>
      <c r="D136" s="636">
        <v>44.5</v>
      </c>
      <c r="E136" s="635"/>
      <c r="F136" s="865">
        <f>ROUND(E136*D136,2)</f>
        <v>0</v>
      </c>
      <c r="G136" s="47"/>
    </row>
    <row r="137" spans="1:7" s="83" customFormat="1" ht="12.75">
      <c r="A137" s="662"/>
      <c r="B137" s="629"/>
      <c r="C137" s="633"/>
      <c r="D137" s="636"/>
      <c r="E137" s="635"/>
      <c r="F137" s="865"/>
      <c r="G137" s="47"/>
    </row>
    <row r="138" spans="1:7" s="83" customFormat="1" ht="12.75">
      <c r="A138" s="662"/>
      <c r="B138" s="647"/>
      <c r="C138" s="633"/>
      <c r="D138" s="636"/>
      <c r="E138" s="635"/>
      <c r="F138" s="865"/>
      <c r="G138" s="47"/>
    </row>
    <row r="139" spans="1:7" s="83" customFormat="1" ht="153">
      <c r="A139" s="662" t="s">
        <v>103</v>
      </c>
      <c r="B139" s="647" t="s">
        <v>2807</v>
      </c>
      <c r="C139" s="633"/>
      <c r="D139" s="636"/>
      <c r="E139" s="634"/>
      <c r="F139" s="864"/>
      <c r="G139" s="47"/>
    </row>
    <row r="140" spans="1:7" s="83" customFormat="1" ht="12.75">
      <c r="A140" s="662"/>
      <c r="B140" s="629" t="s">
        <v>158</v>
      </c>
      <c r="C140" s="633" t="s">
        <v>98</v>
      </c>
      <c r="D140" s="636">
        <v>62</v>
      </c>
      <c r="E140" s="635"/>
      <c r="F140" s="865">
        <f>ROUND(E140*D140,2)</f>
        <v>0</v>
      </c>
      <c r="G140" s="47"/>
    </row>
    <row r="141" spans="1:7" s="83" customFormat="1" ht="12.75">
      <c r="A141" s="662"/>
      <c r="B141" s="647"/>
      <c r="C141" s="633"/>
      <c r="D141" s="636"/>
      <c r="E141" s="635"/>
      <c r="F141" s="865"/>
      <c r="G141" s="47"/>
    </row>
    <row r="142" spans="1:7" s="83" customFormat="1" ht="51">
      <c r="A142" s="662" t="s">
        <v>104</v>
      </c>
      <c r="B142" s="647" t="s">
        <v>2808</v>
      </c>
      <c r="C142" s="633" t="s">
        <v>98</v>
      </c>
      <c r="D142" s="636">
        <v>51</v>
      </c>
      <c r="E142" s="635"/>
      <c r="F142" s="865">
        <f t="shared" ref="F142:F143" si="11">ROUND(E142*D142,2)</f>
        <v>0</v>
      </c>
      <c r="G142" s="47"/>
    </row>
    <row r="143" spans="1:7" s="83" customFormat="1" ht="12.75">
      <c r="A143" s="629"/>
      <c r="B143" s="629" t="s">
        <v>105</v>
      </c>
      <c r="C143" s="633" t="s">
        <v>66</v>
      </c>
      <c r="D143" s="636">
        <v>1</v>
      </c>
      <c r="E143" s="634"/>
      <c r="F143" s="865">
        <f t="shared" si="11"/>
        <v>0</v>
      </c>
      <c r="G143" s="41"/>
    </row>
    <row r="144" spans="1:7" s="83" customFormat="1" ht="12.75">
      <c r="A144" s="662"/>
      <c r="B144" s="629"/>
      <c r="C144" s="633"/>
      <c r="D144" s="636"/>
      <c r="E144" s="635"/>
      <c r="F144" s="865"/>
      <c r="G144" s="47"/>
    </row>
    <row r="145" spans="1:7" s="83" customFormat="1" ht="12.75">
      <c r="A145" s="629"/>
      <c r="B145" s="629"/>
      <c r="C145" s="633"/>
      <c r="D145" s="634"/>
      <c r="E145" s="634"/>
      <c r="F145" s="865"/>
      <c r="G145" s="41"/>
    </row>
    <row r="146" spans="1:7" s="83" customFormat="1" ht="280.5">
      <c r="A146" s="662" t="s">
        <v>106</v>
      </c>
      <c r="B146" s="647" t="s">
        <v>2809</v>
      </c>
      <c r="C146" s="633"/>
      <c r="D146" s="636"/>
      <c r="E146" s="635"/>
      <c r="F146" s="865"/>
      <c r="G146" s="47"/>
    </row>
    <row r="147" spans="1:7" s="83" customFormat="1" ht="38.25">
      <c r="A147" s="662"/>
      <c r="B147" s="647" t="s">
        <v>107</v>
      </c>
      <c r="C147" s="633"/>
      <c r="D147" s="636"/>
      <c r="E147" s="635"/>
      <c r="F147" s="864"/>
      <c r="G147" s="47"/>
    </row>
    <row r="148" spans="1:7" s="83" customFormat="1" ht="12.75">
      <c r="A148" s="662"/>
      <c r="B148" s="629" t="s">
        <v>108</v>
      </c>
      <c r="C148" s="633" t="s">
        <v>29</v>
      </c>
      <c r="D148" s="636">
        <v>25</v>
      </c>
      <c r="E148" s="635"/>
      <c r="F148" s="865">
        <f t="shared" ref="F148:F153" si="12">ROUND(E148*D148,2)</f>
        <v>0</v>
      </c>
      <c r="G148" s="47"/>
    </row>
    <row r="149" spans="1:7" s="83" customFormat="1" ht="12.75">
      <c r="A149" s="662"/>
      <c r="B149" s="629" t="s">
        <v>109</v>
      </c>
      <c r="C149" s="633" t="s">
        <v>36</v>
      </c>
      <c r="D149" s="636">
        <v>12</v>
      </c>
      <c r="E149" s="635"/>
      <c r="F149" s="865">
        <f t="shared" si="12"/>
        <v>0</v>
      </c>
      <c r="G149" s="47"/>
    </row>
    <row r="150" spans="1:7" s="83" customFormat="1" ht="12.75">
      <c r="A150" s="662"/>
      <c r="B150" s="629" t="s">
        <v>110</v>
      </c>
      <c r="C150" s="633" t="s">
        <v>29</v>
      </c>
      <c r="D150" s="636">
        <v>81</v>
      </c>
      <c r="E150" s="635"/>
      <c r="F150" s="865">
        <f t="shared" si="12"/>
        <v>0</v>
      </c>
      <c r="G150" s="47"/>
    </row>
    <row r="151" spans="1:7" s="83" customFormat="1" ht="12.75">
      <c r="A151" s="662"/>
      <c r="B151" s="629" t="s">
        <v>111</v>
      </c>
      <c r="C151" s="633" t="s">
        <v>36</v>
      </c>
      <c r="D151" s="636">
        <v>32</v>
      </c>
      <c r="E151" s="635"/>
      <c r="F151" s="865">
        <f t="shared" si="12"/>
        <v>0</v>
      </c>
      <c r="G151" s="47"/>
    </row>
    <row r="152" spans="1:7" s="83" customFormat="1" ht="12.75">
      <c r="A152" s="662"/>
      <c r="B152" s="629" t="s">
        <v>159</v>
      </c>
      <c r="C152" s="633" t="s">
        <v>29</v>
      </c>
      <c r="D152" s="636">
        <v>15</v>
      </c>
      <c r="E152" s="635"/>
      <c r="F152" s="865">
        <f t="shared" si="12"/>
        <v>0</v>
      </c>
      <c r="G152" s="47"/>
    </row>
    <row r="153" spans="1:7" s="83" customFormat="1" ht="12.75">
      <c r="A153" s="662"/>
      <c r="B153" s="629" t="s">
        <v>160</v>
      </c>
      <c r="C153" s="633" t="s">
        <v>36</v>
      </c>
      <c r="D153" s="636">
        <v>3</v>
      </c>
      <c r="E153" s="635"/>
      <c r="F153" s="865">
        <f t="shared" si="12"/>
        <v>0</v>
      </c>
      <c r="G153" s="47"/>
    </row>
    <row r="154" spans="1:7" s="83" customFormat="1" ht="12.75">
      <c r="A154" s="662"/>
      <c r="B154" s="629"/>
      <c r="C154" s="633"/>
      <c r="D154" s="636"/>
      <c r="E154" s="635"/>
      <c r="F154" s="865"/>
      <c r="G154" s="47"/>
    </row>
    <row r="155" spans="1:7" s="83" customFormat="1" ht="204">
      <c r="A155" s="662" t="s">
        <v>112</v>
      </c>
      <c r="B155" s="902" t="s">
        <v>3090</v>
      </c>
      <c r="C155" s="636"/>
      <c r="D155" s="636"/>
      <c r="E155" s="636"/>
      <c r="F155" s="865"/>
      <c r="G155" s="51"/>
    </row>
    <row r="156" spans="1:7" s="83" customFormat="1" ht="38.25">
      <c r="A156" s="629"/>
      <c r="B156" s="647" t="s">
        <v>2810</v>
      </c>
      <c r="C156" s="636" t="s">
        <v>29</v>
      </c>
      <c r="D156" s="636">
        <v>170</v>
      </c>
      <c r="E156" s="636"/>
      <c r="F156" s="865">
        <f t="shared" ref="F156:F158" si="13">ROUND(E156*D156,2)</f>
        <v>0</v>
      </c>
      <c r="G156" s="51"/>
    </row>
    <row r="157" spans="1:7" s="83" customFormat="1" ht="25.5">
      <c r="A157" s="629"/>
      <c r="B157" s="647" t="s">
        <v>2811</v>
      </c>
      <c r="C157" s="636" t="s">
        <v>71</v>
      </c>
      <c r="D157" s="636">
        <v>20</v>
      </c>
      <c r="E157" s="636"/>
      <c r="F157" s="865">
        <f t="shared" si="13"/>
        <v>0</v>
      </c>
      <c r="G157" s="51"/>
    </row>
    <row r="158" spans="1:7" s="83" customFormat="1" ht="38.25">
      <c r="A158" s="629"/>
      <c r="B158" s="647" t="s">
        <v>2812</v>
      </c>
      <c r="C158" s="636" t="s">
        <v>90</v>
      </c>
      <c r="D158" s="636">
        <v>80</v>
      </c>
      <c r="E158" s="636"/>
      <c r="F158" s="865">
        <f t="shared" si="13"/>
        <v>0</v>
      </c>
      <c r="G158" s="51"/>
    </row>
    <row r="159" spans="1:7" s="83" customFormat="1" ht="12.75">
      <c r="A159" s="662"/>
      <c r="B159" s="629"/>
      <c r="C159" s="633"/>
      <c r="D159" s="636"/>
      <c r="E159" s="635"/>
      <c r="F159" s="865"/>
      <c r="G159" s="47"/>
    </row>
    <row r="160" spans="1:7" s="83" customFormat="1" ht="63.75">
      <c r="A160" s="662" t="s">
        <v>113</v>
      </c>
      <c r="B160" s="629" t="s">
        <v>114</v>
      </c>
      <c r="C160" s="636"/>
      <c r="D160" s="636"/>
      <c r="E160" s="636"/>
      <c r="F160" s="865"/>
      <c r="G160" s="51"/>
    </row>
    <row r="161" spans="1:7" s="83" customFormat="1" ht="12.75">
      <c r="A161" s="664"/>
      <c r="B161" s="629" t="s">
        <v>115</v>
      </c>
      <c r="C161" s="633" t="s">
        <v>66</v>
      </c>
      <c r="D161" s="636">
        <v>1</v>
      </c>
      <c r="E161" s="636"/>
      <c r="F161" s="865">
        <f>ROUND(E161*D161,2)</f>
        <v>0</v>
      </c>
      <c r="G161" s="47"/>
    </row>
    <row r="162" spans="1:7" s="83" customFormat="1" ht="12.75">
      <c r="A162" s="662"/>
      <c r="B162" s="629"/>
      <c r="C162" s="633"/>
      <c r="D162" s="636"/>
      <c r="E162" s="635"/>
      <c r="F162" s="865"/>
      <c r="G162" s="47"/>
    </row>
    <row r="163" spans="1:7" s="83" customFormat="1" ht="318.75">
      <c r="A163" s="662" t="s">
        <v>116</v>
      </c>
      <c r="B163" s="647" t="s">
        <v>2813</v>
      </c>
      <c r="C163" s="633"/>
      <c r="D163" s="636"/>
      <c r="E163" s="635"/>
      <c r="F163" s="865"/>
      <c r="G163" s="47"/>
    </row>
    <row r="164" spans="1:7" s="83" customFormat="1" ht="25.5">
      <c r="A164" s="662" t="s">
        <v>117</v>
      </c>
      <c r="B164" s="629" t="s">
        <v>161</v>
      </c>
      <c r="C164" s="633" t="s">
        <v>36</v>
      </c>
      <c r="D164" s="636">
        <v>2</v>
      </c>
      <c r="E164" s="635"/>
      <c r="F164" s="865">
        <f>ROUND(E164*D164,2)</f>
        <v>0</v>
      </c>
      <c r="G164" s="47"/>
    </row>
    <row r="165" spans="1:7" s="83" customFormat="1" ht="12.75">
      <c r="A165" s="662"/>
      <c r="B165" s="629"/>
      <c r="C165" s="633"/>
      <c r="D165" s="636"/>
      <c r="E165" s="635"/>
      <c r="F165" s="865"/>
      <c r="G165" s="47"/>
    </row>
    <row r="166" spans="1:7" s="83" customFormat="1" ht="165.75">
      <c r="A166" s="662" t="s">
        <v>118</v>
      </c>
      <c r="B166" s="629" t="s">
        <v>120</v>
      </c>
      <c r="C166" s="634"/>
      <c r="D166" s="634"/>
      <c r="E166" s="634"/>
      <c r="F166" s="864"/>
      <c r="G166" s="41"/>
    </row>
    <row r="167" spans="1:7" s="83" customFormat="1" ht="165.75">
      <c r="A167" s="662" t="s">
        <v>54</v>
      </c>
      <c r="B167" s="629" t="s">
        <v>162</v>
      </c>
      <c r="C167" s="636" t="s">
        <v>71</v>
      </c>
      <c r="D167" s="636">
        <v>9</v>
      </c>
      <c r="E167" s="635"/>
      <c r="F167" s="865">
        <f>ROUND(E167*D167,2)</f>
        <v>0</v>
      </c>
      <c r="G167" s="51"/>
    </row>
    <row r="168" spans="1:7" s="83" customFormat="1" ht="12.75">
      <c r="A168" s="662"/>
      <c r="B168" s="629"/>
      <c r="C168" s="636"/>
      <c r="D168" s="636"/>
      <c r="E168" s="636"/>
      <c r="F168" s="865"/>
      <c r="G168" s="51"/>
    </row>
    <row r="169" spans="1:7" s="83" customFormat="1" ht="63.75">
      <c r="A169" s="662" t="s">
        <v>119</v>
      </c>
      <c r="B169" s="647" t="s">
        <v>2814</v>
      </c>
      <c r="C169" s="633"/>
      <c r="D169" s="636"/>
      <c r="E169" s="635"/>
      <c r="F169" s="865"/>
      <c r="G169" s="52"/>
    </row>
    <row r="170" spans="1:7" s="83" customFormat="1" ht="12.75">
      <c r="A170" s="662" t="s">
        <v>163</v>
      </c>
      <c r="B170" s="629" t="s">
        <v>124</v>
      </c>
      <c r="C170" s="633" t="s">
        <v>66</v>
      </c>
      <c r="D170" s="636">
        <v>1</v>
      </c>
      <c r="E170" s="635"/>
      <c r="F170" s="865">
        <f t="shared" ref="F170:F171" si="14">ROUND(E170*D170,2)</f>
        <v>0</v>
      </c>
      <c r="G170" s="52"/>
    </row>
    <row r="171" spans="1:7" s="83" customFormat="1" ht="12.75">
      <c r="A171" s="662" t="s">
        <v>121</v>
      </c>
      <c r="B171" s="629" t="s">
        <v>125</v>
      </c>
      <c r="C171" s="633" t="s">
        <v>66</v>
      </c>
      <c r="D171" s="636">
        <v>1</v>
      </c>
      <c r="E171" s="635"/>
      <c r="F171" s="865">
        <f t="shared" si="14"/>
        <v>0</v>
      </c>
      <c r="G171" s="41"/>
    </row>
    <row r="172" spans="1:7" s="83" customFormat="1" ht="12.75">
      <c r="A172" s="662"/>
      <c r="B172" s="629"/>
      <c r="C172" s="633"/>
      <c r="D172" s="636"/>
      <c r="E172" s="634"/>
      <c r="F172" s="864"/>
      <c r="G172" s="41"/>
    </row>
    <row r="173" spans="1:7" s="83" customFormat="1" ht="25.5">
      <c r="A173" s="662" t="s">
        <v>122</v>
      </c>
      <c r="B173" s="629" t="s">
        <v>164</v>
      </c>
      <c r="C173" s="633"/>
      <c r="D173" s="636"/>
      <c r="E173" s="634"/>
      <c r="F173" s="864"/>
      <c r="G173" s="41"/>
    </row>
    <row r="174" spans="1:7" s="83" customFormat="1" ht="38.25">
      <c r="A174" s="662"/>
      <c r="B174" s="629" t="s">
        <v>165</v>
      </c>
      <c r="C174" s="633"/>
      <c r="D174" s="636"/>
      <c r="E174" s="634"/>
      <c r="F174" s="864"/>
      <c r="G174" s="41"/>
    </row>
    <row r="175" spans="1:7" s="83" customFormat="1" ht="25.5">
      <c r="A175" s="662"/>
      <c r="B175" s="629" t="s">
        <v>166</v>
      </c>
      <c r="C175" s="633"/>
      <c r="D175" s="636"/>
      <c r="E175" s="634"/>
      <c r="F175" s="864"/>
      <c r="G175" s="41"/>
    </row>
    <row r="176" spans="1:7" s="83" customFormat="1" ht="38.25">
      <c r="A176" s="662"/>
      <c r="B176" s="629" t="s">
        <v>167</v>
      </c>
      <c r="C176" s="633"/>
      <c r="D176" s="636"/>
      <c r="E176" s="634"/>
      <c r="F176" s="864"/>
      <c r="G176" s="41"/>
    </row>
    <row r="177" spans="1:7" s="83" customFormat="1" ht="51">
      <c r="A177" s="662"/>
      <c r="B177" s="629" t="s">
        <v>168</v>
      </c>
      <c r="C177" s="633"/>
      <c r="D177" s="636"/>
      <c r="E177" s="634"/>
      <c r="F177" s="864"/>
      <c r="G177" s="41"/>
    </row>
    <row r="178" spans="1:7" s="83" customFormat="1" ht="25.5">
      <c r="A178" s="662"/>
      <c r="B178" s="629" t="s">
        <v>169</v>
      </c>
      <c r="C178" s="633"/>
      <c r="D178" s="636"/>
      <c r="E178" s="634"/>
      <c r="F178" s="864"/>
      <c r="G178" s="41"/>
    </row>
    <row r="179" spans="1:7" s="83" customFormat="1" ht="25.5">
      <c r="A179" s="662"/>
      <c r="B179" s="629" t="s">
        <v>170</v>
      </c>
      <c r="C179" s="633"/>
      <c r="D179" s="636"/>
      <c r="E179" s="634"/>
      <c r="F179" s="864"/>
      <c r="G179" s="41"/>
    </row>
    <row r="180" spans="1:7" s="83" customFormat="1" ht="25.5">
      <c r="A180" s="662"/>
      <c r="B180" s="629" t="s">
        <v>171</v>
      </c>
      <c r="C180" s="633" t="s">
        <v>66</v>
      </c>
      <c r="D180" s="636">
        <v>1</v>
      </c>
      <c r="E180" s="634"/>
      <c r="F180" s="865">
        <f>ROUND(E180*D180,2)</f>
        <v>0</v>
      </c>
      <c r="G180" s="41"/>
    </row>
    <row r="181" spans="1:7" s="83" customFormat="1" ht="12.75">
      <c r="A181" s="642"/>
      <c r="B181" s="642"/>
      <c r="C181" s="644"/>
      <c r="D181" s="636"/>
      <c r="E181" s="645"/>
      <c r="F181" s="870"/>
      <c r="G181" s="46"/>
    </row>
    <row r="182" spans="1:7" s="83" customFormat="1" ht="114.75">
      <c r="A182" s="662" t="s">
        <v>123</v>
      </c>
      <c r="B182" s="647" t="s">
        <v>2815</v>
      </c>
      <c r="C182" s="633" t="s">
        <v>126</v>
      </c>
      <c r="D182" s="636">
        <v>16</v>
      </c>
      <c r="E182" s="635"/>
      <c r="F182" s="865">
        <f>ROUND(E182*D182,2)</f>
        <v>0</v>
      </c>
      <c r="G182" s="41"/>
    </row>
    <row r="183" spans="1:7" s="83" customFormat="1" ht="12.75">
      <c r="A183" s="642"/>
      <c r="B183" s="642"/>
      <c r="C183" s="644"/>
      <c r="D183" s="645"/>
      <c r="E183" s="645"/>
      <c r="F183" s="870"/>
      <c r="G183" s="46"/>
    </row>
    <row r="184" spans="1:7" s="83" customFormat="1" ht="12.75">
      <c r="A184" s="630" t="s">
        <v>48</v>
      </c>
      <c r="B184" s="630" t="s">
        <v>127</v>
      </c>
      <c r="C184" s="637"/>
      <c r="D184" s="638"/>
      <c r="E184" s="638"/>
      <c r="F184" s="867">
        <f>SUM(F122:F183)</f>
        <v>0</v>
      </c>
      <c r="G184" s="43"/>
    </row>
    <row r="185" spans="1:7" s="83" customFormat="1" ht="12.75">
      <c r="A185" s="642"/>
      <c r="B185" s="642"/>
      <c r="C185" s="644"/>
      <c r="D185" s="645"/>
      <c r="E185" s="645"/>
      <c r="F185" s="870"/>
      <c r="G185" s="46"/>
    </row>
    <row r="186" spans="1:7" s="83" customFormat="1" ht="12.75">
      <c r="A186" s="630" t="s">
        <v>50</v>
      </c>
      <c r="B186" s="630" t="s">
        <v>129</v>
      </c>
      <c r="C186" s="637"/>
      <c r="D186" s="638"/>
      <c r="E186" s="638"/>
      <c r="F186" s="867"/>
      <c r="G186" s="43"/>
    </row>
    <row r="187" spans="1:7" s="83" customFormat="1" ht="12.75">
      <c r="A187" s="642"/>
      <c r="B187" s="642"/>
      <c r="C187" s="644"/>
      <c r="D187" s="645"/>
      <c r="E187" s="645"/>
      <c r="F187" s="870"/>
      <c r="G187" s="46"/>
    </row>
    <row r="188" spans="1:7" s="83" customFormat="1" ht="25.5">
      <c r="A188" s="665" t="s">
        <v>25</v>
      </c>
      <c r="B188" s="629" t="s">
        <v>2816</v>
      </c>
      <c r="C188" s="644"/>
      <c r="D188" s="645"/>
      <c r="E188" s="645"/>
      <c r="F188" s="870"/>
      <c r="G188" s="46"/>
    </row>
    <row r="189" spans="1:7" s="83" customFormat="1" ht="38.25">
      <c r="A189" s="642"/>
      <c r="B189" s="659" t="s">
        <v>130</v>
      </c>
      <c r="C189" s="644"/>
      <c r="D189" s="645"/>
      <c r="E189" s="645"/>
      <c r="F189" s="870"/>
      <c r="G189" s="46"/>
    </row>
    <row r="190" spans="1:7" s="83" customFormat="1" ht="25.5">
      <c r="A190" s="642"/>
      <c r="B190" s="659" t="s">
        <v>131</v>
      </c>
      <c r="C190" s="644"/>
      <c r="D190" s="645"/>
      <c r="E190" s="645"/>
      <c r="F190" s="870"/>
      <c r="G190" s="46"/>
    </row>
    <row r="191" spans="1:7" s="83" customFormat="1" ht="216.75">
      <c r="A191" s="642"/>
      <c r="B191" s="642" t="s">
        <v>1350</v>
      </c>
      <c r="C191" s="644"/>
      <c r="D191" s="645"/>
      <c r="E191" s="645"/>
      <c r="F191" s="870"/>
      <c r="G191" s="46"/>
    </row>
    <row r="192" spans="1:7" s="83" customFormat="1" ht="12.75">
      <c r="A192" s="642"/>
      <c r="B192" s="659" t="s">
        <v>132</v>
      </c>
      <c r="C192" s="644"/>
      <c r="D192" s="645"/>
      <c r="E192" s="645"/>
      <c r="F192" s="870"/>
      <c r="G192" s="46"/>
    </row>
    <row r="193" spans="1:7" s="83" customFormat="1" ht="12.75">
      <c r="A193" s="642"/>
      <c r="B193" s="659" t="s">
        <v>133</v>
      </c>
      <c r="C193" s="644"/>
      <c r="D193" s="645"/>
      <c r="E193" s="645"/>
      <c r="F193" s="870"/>
      <c r="G193" s="46"/>
    </row>
    <row r="194" spans="1:7" s="83" customFormat="1" ht="25.5">
      <c r="A194" s="642"/>
      <c r="B194" s="657" t="s">
        <v>2817</v>
      </c>
      <c r="C194" s="644"/>
      <c r="D194" s="645"/>
      <c r="E194" s="645"/>
      <c r="F194" s="870"/>
      <c r="G194" s="46"/>
    </row>
    <row r="195" spans="1:7" s="83" customFormat="1" ht="12.75">
      <c r="A195" s="642"/>
      <c r="B195" s="905"/>
      <c r="C195" s="635" t="s">
        <v>66</v>
      </c>
      <c r="D195" s="635">
        <v>19</v>
      </c>
      <c r="E195" s="635"/>
      <c r="F195" s="865">
        <f>ROUND(E195*D195,2)</f>
        <v>0</v>
      </c>
      <c r="G195" s="46"/>
    </row>
    <row r="196" spans="1:7" s="83" customFormat="1" ht="12.75">
      <c r="A196" s="642"/>
      <c r="B196" s="642"/>
      <c r="C196" s="644"/>
      <c r="D196" s="645"/>
      <c r="E196" s="645"/>
      <c r="F196" s="866"/>
      <c r="G196" s="46"/>
    </row>
    <row r="197" spans="1:7" s="83" customFormat="1" ht="12.75">
      <c r="A197" s="642"/>
      <c r="B197" s="642"/>
      <c r="C197" s="644"/>
      <c r="D197" s="645"/>
      <c r="E197" s="645"/>
      <c r="F197" s="866"/>
      <c r="G197" s="46"/>
    </row>
    <row r="198" spans="1:7" s="83" customFormat="1" ht="25.5">
      <c r="A198" s="665" t="s">
        <v>30</v>
      </c>
      <c r="B198" s="659" t="s">
        <v>2818</v>
      </c>
      <c r="C198" s="644"/>
      <c r="D198" s="645"/>
      <c r="E198" s="645"/>
      <c r="F198" s="866"/>
      <c r="G198" s="46"/>
    </row>
    <row r="199" spans="1:7" s="83" customFormat="1" ht="25.5">
      <c r="A199" s="642"/>
      <c r="B199" s="659" t="s">
        <v>134</v>
      </c>
      <c r="C199" s="644"/>
      <c r="D199" s="645"/>
      <c r="E199" s="645"/>
      <c r="F199" s="866"/>
      <c r="G199" s="46"/>
    </row>
    <row r="200" spans="1:7" s="83" customFormat="1" ht="127.5">
      <c r="A200" s="642"/>
      <c r="B200" s="629" t="s">
        <v>2819</v>
      </c>
      <c r="C200" s="644"/>
      <c r="D200" s="645"/>
      <c r="E200" s="645"/>
      <c r="F200" s="866"/>
      <c r="G200" s="46"/>
    </row>
    <row r="201" spans="1:7" s="83" customFormat="1" ht="25.5">
      <c r="A201" s="642"/>
      <c r="B201" s="657" t="s">
        <v>2820</v>
      </c>
      <c r="C201" s="644"/>
      <c r="D201" s="645"/>
      <c r="E201" s="645"/>
      <c r="F201" s="866"/>
      <c r="G201" s="46"/>
    </row>
    <row r="202" spans="1:7" s="83" customFormat="1" ht="12.75">
      <c r="A202" s="642"/>
      <c r="B202" s="905"/>
      <c r="C202" s="635" t="s">
        <v>66</v>
      </c>
      <c r="D202" s="635">
        <v>28</v>
      </c>
      <c r="E202" s="635"/>
      <c r="F202" s="865">
        <f>ROUND(E202*D202,2)</f>
        <v>0</v>
      </c>
      <c r="G202" s="46"/>
    </row>
    <row r="203" spans="1:7" s="83" customFormat="1" ht="12.75">
      <c r="A203" s="642"/>
      <c r="B203" s="642"/>
      <c r="C203" s="644"/>
      <c r="D203" s="645"/>
      <c r="E203" s="645"/>
      <c r="F203" s="866"/>
      <c r="G203" s="46"/>
    </row>
    <row r="204" spans="1:7" s="83" customFormat="1" ht="178.5">
      <c r="A204" s="665" t="s">
        <v>35</v>
      </c>
      <c r="B204" s="33" t="s">
        <v>3091</v>
      </c>
      <c r="C204" s="635"/>
      <c r="D204" s="635"/>
      <c r="E204" s="635"/>
      <c r="F204" s="866"/>
      <c r="G204" s="46"/>
    </row>
    <row r="205" spans="1:7" s="83" customFormat="1" ht="114.75">
      <c r="A205" s="664"/>
      <c r="B205" s="629" t="s">
        <v>2821</v>
      </c>
      <c r="C205" s="635"/>
      <c r="D205" s="635"/>
      <c r="E205" s="635"/>
      <c r="F205" s="866"/>
      <c r="G205" s="46"/>
    </row>
    <row r="206" spans="1:7" s="83" customFormat="1" ht="25.5">
      <c r="A206" s="664"/>
      <c r="B206" s="629" t="s">
        <v>172</v>
      </c>
      <c r="C206" s="635"/>
      <c r="D206" s="635"/>
      <c r="E206" s="635"/>
      <c r="F206" s="866"/>
      <c r="G206" s="46"/>
    </row>
    <row r="207" spans="1:7" s="83" customFormat="1" ht="229.5">
      <c r="A207" s="664"/>
      <c r="B207" s="629" t="s">
        <v>2822</v>
      </c>
      <c r="C207" s="635"/>
      <c r="D207" s="635"/>
      <c r="E207" s="635"/>
      <c r="F207" s="866"/>
      <c r="G207" s="46"/>
    </row>
    <row r="208" spans="1:7" s="83" customFormat="1" ht="38.25">
      <c r="A208" s="664"/>
      <c r="B208" s="657" t="s">
        <v>2823</v>
      </c>
      <c r="C208" s="635"/>
      <c r="D208" s="635"/>
      <c r="E208" s="635"/>
      <c r="F208" s="866"/>
      <c r="G208" s="46"/>
    </row>
    <row r="209" spans="1:7" s="83" customFormat="1" ht="12.75">
      <c r="A209" s="642"/>
      <c r="B209" s="905"/>
      <c r="C209" s="635" t="s">
        <v>66</v>
      </c>
      <c r="D209" s="635">
        <v>17</v>
      </c>
      <c r="E209" s="635"/>
      <c r="F209" s="865">
        <f>ROUND(E209*D209,2)</f>
        <v>0</v>
      </c>
      <c r="G209" s="46"/>
    </row>
    <row r="210" spans="1:7" s="83" customFormat="1" ht="12.75">
      <c r="A210" s="642"/>
      <c r="B210" s="666"/>
      <c r="C210" s="635"/>
      <c r="D210" s="635"/>
      <c r="E210" s="635"/>
      <c r="F210" s="866"/>
      <c r="G210" s="46"/>
    </row>
    <row r="211" spans="1:7" s="83" customFormat="1" ht="12.75">
      <c r="A211" s="642"/>
      <c r="B211" s="666"/>
      <c r="C211" s="635"/>
      <c r="D211" s="635"/>
      <c r="E211" s="635"/>
      <c r="F211" s="866"/>
      <c r="G211" s="46"/>
    </row>
    <row r="212" spans="1:7" s="83" customFormat="1" ht="25.5">
      <c r="A212" s="665" t="s">
        <v>48</v>
      </c>
      <c r="B212" s="642" t="s">
        <v>173</v>
      </c>
      <c r="C212" s="634"/>
      <c r="D212" s="634"/>
      <c r="E212" s="634"/>
      <c r="F212" s="864"/>
      <c r="G212" s="46"/>
    </row>
    <row r="213" spans="1:7" s="83" customFormat="1" ht="12.75">
      <c r="A213" s="667" t="s">
        <v>2824</v>
      </c>
      <c r="B213" s="642" t="s">
        <v>174</v>
      </c>
      <c r="C213" s="633" t="s">
        <v>36</v>
      </c>
      <c r="D213" s="634">
        <v>7</v>
      </c>
      <c r="E213" s="635"/>
      <c r="F213" s="865">
        <f t="shared" ref="F213:F216" si="15">ROUND(E213*D213,2)</f>
        <v>0</v>
      </c>
      <c r="G213" s="46"/>
    </row>
    <row r="214" spans="1:7" s="83" customFormat="1" ht="12.75">
      <c r="A214" s="667" t="s">
        <v>2825</v>
      </c>
      <c r="B214" s="642" t="s">
        <v>175</v>
      </c>
      <c r="C214" s="633" t="s">
        <v>36</v>
      </c>
      <c r="D214" s="634">
        <v>1</v>
      </c>
      <c r="E214" s="635"/>
      <c r="F214" s="865">
        <f t="shared" si="15"/>
        <v>0</v>
      </c>
      <c r="G214" s="46"/>
    </row>
    <row r="215" spans="1:7" s="83" customFormat="1" ht="12.75">
      <c r="A215" s="667" t="s">
        <v>2826</v>
      </c>
      <c r="B215" s="642" t="s">
        <v>176</v>
      </c>
      <c r="C215" s="633" t="s">
        <v>36</v>
      </c>
      <c r="D215" s="634">
        <v>2</v>
      </c>
      <c r="E215" s="635"/>
      <c r="F215" s="865">
        <f t="shared" si="15"/>
        <v>0</v>
      </c>
      <c r="G215" s="46"/>
    </row>
    <row r="216" spans="1:7" s="83" customFormat="1" ht="12.75">
      <c r="A216" s="667" t="s">
        <v>2826</v>
      </c>
      <c r="B216" s="642" t="s">
        <v>177</v>
      </c>
      <c r="C216" s="633" t="s">
        <v>36</v>
      </c>
      <c r="D216" s="634">
        <v>8</v>
      </c>
      <c r="E216" s="635"/>
      <c r="F216" s="865">
        <f t="shared" si="15"/>
        <v>0</v>
      </c>
      <c r="G216" s="46"/>
    </row>
    <row r="217" spans="1:7" s="83" customFormat="1" ht="12.75">
      <c r="A217" s="642"/>
      <c r="B217" s="629"/>
      <c r="C217" s="635"/>
      <c r="D217" s="635"/>
      <c r="E217" s="635"/>
      <c r="F217" s="866"/>
      <c r="G217" s="46"/>
    </row>
    <row r="218" spans="1:7" s="83" customFormat="1" ht="51">
      <c r="A218" s="665" t="s">
        <v>50</v>
      </c>
      <c r="B218" s="629" t="s">
        <v>135</v>
      </c>
      <c r="C218" s="644"/>
      <c r="D218" s="645"/>
      <c r="E218" s="645"/>
      <c r="F218" s="866"/>
      <c r="G218" s="46"/>
    </row>
    <row r="219" spans="1:7" s="83" customFormat="1" ht="12.75">
      <c r="A219" s="642"/>
      <c r="B219" s="905"/>
      <c r="C219" s="635" t="s">
        <v>66</v>
      </c>
      <c r="D219" s="635">
        <v>7</v>
      </c>
      <c r="E219" s="635"/>
      <c r="F219" s="865">
        <f>ROUND(E219*D219,2)</f>
        <v>0</v>
      </c>
      <c r="G219" s="46"/>
    </row>
    <row r="220" spans="1:7" s="83" customFormat="1" ht="12.75">
      <c r="A220" s="642"/>
      <c r="B220" s="642"/>
      <c r="C220" s="644"/>
      <c r="D220" s="645"/>
      <c r="E220" s="645"/>
      <c r="F220" s="866"/>
      <c r="G220" s="46"/>
    </row>
    <row r="221" spans="1:7" s="83" customFormat="1" ht="12.75">
      <c r="A221" s="665" t="s">
        <v>53</v>
      </c>
      <c r="B221" s="629" t="s">
        <v>136</v>
      </c>
      <c r="C221" s="644"/>
      <c r="D221" s="645"/>
      <c r="E221" s="645"/>
      <c r="F221" s="866"/>
      <c r="G221" s="46"/>
    </row>
    <row r="222" spans="1:7" s="83" customFormat="1" ht="12.75">
      <c r="A222" s="642"/>
      <c r="B222" s="629"/>
      <c r="C222" s="644"/>
      <c r="D222" s="645"/>
      <c r="E222" s="645"/>
      <c r="F222" s="866"/>
      <c r="G222" s="46"/>
    </row>
    <row r="223" spans="1:7" s="83" customFormat="1" ht="12.75">
      <c r="A223" s="642"/>
      <c r="B223" s="629" t="s">
        <v>137</v>
      </c>
      <c r="C223" s="635" t="s">
        <v>36</v>
      </c>
      <c r="D223" s="635">
        <v>19</v>
      </c>
      <c r="E223" s="635"/>
      <c r="F223" s="865">
        <f>ROUND(E223*D223,2)</f>
        <v>0</v>
      </c>
      <c r="G223" s="46"/>
    </row>
    <row r="224" spans="1:7" s="83" customFormat="1" ht="12.75">
      <c r="A224" s="642"/>
      <c r="B224" s="629"/>
      <c r="C224" s="644"/>
      <c r="D224" s="645"/>
      <c r="E224" s="645"/>
      <c r="F224" s="866"/>
      <c r="G224" s="46"/>
    </row>
    <row r="225" spans="1:7" s="83" customFormat="1" ht="12.75">
      <c r="A225" s="642"/>
      <c r="B225" s="629"/>
      <c r="C225" s="644"/>
      <c r="D225" s="645"/>
      <c r="E225" s="645"/>
      <c r="F225" s="866"/>
      <c r="G225" s="46"/>
    </row>
    <row r="226" spans="1:7" s="83" customFormat="1" ht="12.75">
      <c r="A226" s="642"/>
      <c r="B226" s="629" t="s">
        <v>138</v>
      </c>
      <c r="C226" s="635" t="s">
        <v>36</v>
      </c>
      <c r="D226" s="635">
        <v>28</v>
      </c>
      <c r="E226" s="635"/>
      <c r="F226" s="865">
        <f>ROUND(E226*D226,2)</f>
        <v>0</v>
      </c>
      <c r="G226" s="46"/>
    </row>
    <row r="227" spans="1:7" s="83" customFormat="1" ht="12.75">
      <c r="A227" s="642"/>
      <c r="B227" s="629"/>
      <c r="C227" s="644"/>
      <c r="D227" s="645"/>
      <c r="E227" s="645"/>
      <c r="F227" s="866"/>
      <c r="G227" s="46"/>
    </row>
    <row r="228" spans="1:7" s="83" customFormat="1" ht="12.75">
      <c r="A228" s="642"/>
      <c r="B228" s="629" t="s">
        <v>2827</v>
      </c>
      <c r="C228" s="635" t="s">
        <v>36</v>
      </c>
      <c r="D228" s="635">
        <v>19</v>
      </c>
      <c r="E228" s="635"/>
      <c r="F228" s="865">
        <f>ROUND(E228*D228,2)</f>
        <v>0</v>
      </c>
      <c r="G228" s="46"/>
    </row>
    <row r="229" spans="1:7" s="83" customFormat="1" ht="12.75">
      <c r="A229" s="642"/>
      <c r="B229" s="629"/>
      <c r="C229" s="644"/>
      <c r="D229" s="645"/>
      <c r="E229" s="645"/>
      <c r="F229" s="866"/>
      <c r="G229" s="46"/>
    </row>
    <row r="230" spans="1:7" s="83" customFormat="1" ht="12.75">
      <c r="A230" s="642"/>
      <c r="B230" s="629" t="s">
        <v>178</v>
      </c>
      <c r="C230" s="635" t="s">
        <v>36</v>
      </c>
      <c r="D230" s="635">
        <v>19</v>
      </c>
      <c r="E230" s="635"/>
      <c r="F230" s="865">
        <f>ROUND(E230*D230,2)</f>
        <v>0</v>
      </c>
      <c r="G230" s="46"/>
    </row>
    <row r="231" spans="1:7" s="83" customFormat="1" ht="12.75">
      <c r="A231" s="630" t="s">
        <v>50</v>
      </c>
      <c r="B231" s="630" t="s">
        <v>139</v>
      </c>
      <c r="C231" s="637"/>
      <c r="D231" s="638"/>
      <c r="E231" s="638"/>
      <c r="F231" s="867">
        <f>SUM(F188:F230)</f>
        <v>0</v>
      </c>
      <c r="G231" s="46"/>
    </row>
    <row r="232" spans="1:7" s="83" customFormat="1" ht="12.75">
      <c r="A232" s="642"/>
      <c r="B232" s="642"/>
      <c r="C232" s="644"/>
      <c r="D232" s="645"/>
      <c r="E232" s="645"/>
      <c r="F232" s="870"/>
      <c r="G232" s="46"/>
    </row>
    <row r="233" spans="1:7" s="83" customFormat="1" ht="12.75">
      <c r="A233" s="630" t="s">
        <v>53</v>
      </c>
      <c r="B233" s="630" t="s">
        <v>179</v>
      </c>
      <c r="C233" s="637"/>
      <c r="D233" s="638"/>
      <c r="E233" s="638"/>
      <c r="F233" s="867"/>
      <c r="G233" s="41"/>
    </row>
    <row r="234" spans="1:7" s="83" customFormat="1" ht="12.75">
      <c r="A234" s="642"/>
      <c r="B234" s="642"/>
      <c r="C234" s="644"/>
      <c r="D234" s="645"/>
      <c r="E234" s="645"/>
      <c r="F234" s="870"/>
      <c r="G234" s="41"/>
    </row>
    <row r="235" spans="1:7" s="83" customFormat="1" ht="12.75">
      <c r="A235" s="668" t="s">
        <v>180</v>
      </c>
      <c r="B235" s="668" t="s">
        <v>181</v>
      </c>
      <c r="C235" s="638"/>
      <c r="D235" s="638"/>
      <c r="E235" s="638"/>
      <c r="F235" s="867"/>
      <c r="G235" s="41"/>
    </row>
    <row r="236" spans="1:7" s="83" customFormat="1" ht="12.75">
      <c r="A236" s="657"/>
      <c r="B236" s="657"/>
      <c r="C236" s="663"/>
      <c r="D236" s="669"/>
      <c r="E236" s="669"/>
      <c r="F236" s="873"/>
      <c r="G236" s="41"/>
    </row>
    <row r="237" spans="1:7" s="83" customFormat="1" ht="127.5">
      <c r="A237" s="629" t="s">
        <v>93</v>
      </c>
      <c r="B237" s="647" t="s">
        <v>2828</v>
      </c>
      <c r="C237" s="633"/>
      <c r="D237" s="634"/>
      <c r="E237" s="635"/>
      <c r="F237" s="865"/>
      <c r="G237" s="41"/>
    </row>
    <row r="238" spans="1:7" s="83" customFormat="1" ht="12.75">
      <c r="A238" s="629" t="s">
        <v>95</v>
      </c>
      <c r="B238" s="647" t="s">
        <v>182</v>
      </c>
      <c r="C238" s="633" t="s">
        <v>36</v>
      </c>
      <c r="D238" s="634">
        <v>1</v>
      </c>
      <c r="E238" s="635"/>
      <c r="F238" s="865">
        <f t="shared" ref="F238:F239" si="16">ROUND(E238*D238,2)</f>
        <v>0</v>
      </c>
      <c r="G238" s="47"/>
    </row>
    <row r="239" spans="1:7" s="83" customFormat="1" ht="12.75">
      <c r="A239" s="629" t="s">
        <v>100</v>
      </c>
      <c r="B239" s="647" t="s">
        <v>183</v>
      </c>
      <c r="C239" s="633" t="s">
        <v>29</v>
      </c>
      <c r="D239" s="634">
        <v>170</v>
      </c>
      <c r="E239" s="635"/>
      <c r="F239" s="865">
        <f t="shared" si="16"/>
        <v>0</v>
      </c>
      <c r="G239" s="46"/>
    </row>
    <row r="240" spans="1:7" s="83" customFormat="1" ht="12.75">
      <c r="A240" s="629"/>
      <c r="B240" s="647"/>
      <c r="C240" s="633"/>
      <c r="D240" s="634"/>
      <c r="E240" s="635"/>
      <c r="F240" s="865"/>
      <c r="G240" s="46"/>
    </row>
    <row r="241" spans="1:7" s="83" customFormat="1" ht="153">
      <c r="A241" s="629" t="s">
        <v>106</v>
      </c>
      <c r="B241" s="647" t="s">
        <v>2829</v>
      </c>
      <c r="C241" s="633" t="s">
        <v>29</v>
      </c>
      <c r="D241" s="634">
        <v>20</v>
      </c>
      <c r="E241" s="635"/>
      <c r="F241" s="865">
        <f>ROUND(E241*D241,2)</f>
        <v>0</v>
      </c>
      <c r="G241" s="46"/>
    </row>
    <row r="242" spans="1:7" s="83" customFormat="1" ht="12.75">
      <c r="A242" s="629"/>
      <c r="B242" s="647"/>
      <c r="C242" s="633"/>
      <c r="D242" s="634"/>
      <c r="E242" s="635"/>
      <c r="F242" s="865"/>
      <c r="G242" s="46"/>
    </row>
    <row r="243" spans="1:7" s="83" customFormat="1" ht="127.5">
      <c r="A243" s="629" t="s">
        <v>112</v>
      </c>
      <c r="B243" s="647" t="s">
        <v>2830</v>
      </c>
      <c r="C243" s="633" t="s">
        <v>90</v>
      </c>
      <c r="D243" s="634">
        <v>15</v>
      </c>
      <c r="E243" s="635"/>
      <c r="F243" s="865">
        <f>ROUND(E243*D243,2)</f>
        <v>0</v>
      </c>
      <c r="G243" s="46"/>
    </row>
    <row r="244" spans="1:7" s="83" customFormat="1" ht="12.75">
      <c r="A244" s="629"/>
      <c r="B244" s="647"/>
      <c r="C244" s="633"/>
      <c r="D244" s="634"/>
      <c r="E244" s="635"/>
      <c r="F244" s="865"/>
      <c r="G244" s="46"/>
    </row>
    <row r="245" spans="1:7" s="83" customFormat="1" ht="51">
      <c r="A245" s="629" t="s">
        <v>113</v>
      </c>
      <c r="B245" s="647" t="s">
        <v>2831</v>
      </c>
      <c r="C245" s="633" t="s">
        <v>29</v>
      </c>
      <c r="D245" s="634">
        <v>170</v>
      </c>
      <c r="E245" s="635"/>
      <c r="F245" s="865">
        <f>ROUND(E245*D245,2)</f>
        <v>0</v>
      </c>
      <c r="G245" s="46"/>
    </row>
    <row r="246" spans="1:7" s="83" customFormat="1" ht="12.75">
      <c r="A246" s="629"/>
      <c r="B246" s="647"/>
      <c r="C246" s="633"/>
      <c r="D246" s="634"/>
      <c r="E246" s="635"/>
      <c r="F246" s="865"/>
      <c r="G246" s="46"/>
    </row>
    <row r="247" spans="1:7" s="83" customFormat="1" ht="76.5">
      <c r="A247" s="629" t="s">
        <v>116</v>
      </c>
      <c r="B247" s="647" t="s">
        <v>2832</v>
      </c>
      <c r="C247" s="633" t="s">
        <v>71</v>
      </c>
      <c r="D247" s="634">
        <v>2</v>
      </c>
      <c r="E247" s="635"/>
      <c r="F247" s="865">
        <f>ROUND(E247*D247,2)</f>
        <v>0</v>
      </c>
      <c r="G247" s="46"/>
    </row>
    <row r="248" spans="1:7" s="83" customFormat="1" ht="12.75">
      <c r="A248" s="629"/>
      <c r="B248" s="647"/>
      <c r="C248" s="633"/>
      <c r="D248" s="634"/>
      <c r="E248" s="635"/>
      <c r="F248" s="865"/>
      <c r="G248" s="46"/>
    </row>
    <row r="249" spans="1:7" s="83" customFormat="1" ht="12.75">
      <c r="A249" s="668" t="s">
        <v>180</v>
      </c>
      <c r="B249" s="668" t="s">
        <v>184</v>
      </c>
      <c r="C249" s="638"/>
      <c r="D249" s="638"/>
      <c r="E249" s="638"/>
      <c r="F249" s="867">
        <f>SUM(F236:F248)</f>
        <v>0</v>
      </c>
      <c r="G249" s="46"/>
    </row>
    <row r="250" spans="1:7" s="83" customFormat="1" ht="12.75">
      <c r="A250" s="642"/>
      <c r="B250" s="642"/>
      <c r="C250" s="644"/>
      <c r="D250" s="645"/>
      <c r="E250" s="645"/>
      <c r="F250" s="870"/>
      <c r="G250" s="46"/>
    </row>
    <row r="251" spans="1:7" s="83" customFormat="1" ht="12.75">
      <c r="A251" s="668" t="s">
        <v>185</v>
      </c>
      <c r="B251" s="668" t="s">
        <v>186</v>
      </c>
      <c r="C251" s="638"/>
      <c r="D251" s="638"/>
      <c r="E251" s="638"/>
      <c r="F251" s="867"/>
      <c r="G251" s="46"/>
    </row>
    <row r="252" spans="1:7" s="83" customFormat="1" ht="12.75">
      <c r="A252" s="657"/>
      <c r="B252" s="657"/>
      <c r="C252" s="663"/>
      <c r="D252" s="669"/>
      <c r="E252" s="669"/>
      <c r="F252" s="873"/>
      <c r="G252" s="46"/>
    </row>
    <row r="253" spans="1:7" s="83" customFormat="1" ht="165.75">
      <c r="A253" s="629" t="s">
        <v>93</v>
      </c>
      <c r="B253" s="647" t="s">
        <v>2833</v>
      </c>
      <c r="C253" s="633"/>
      <c r="D253" s="634"/>
      <c r="E253" s="635"/>
      <c r="F253" s="865"/>
      <c r="G253" s="46"/>
    </row>
    <row r="254" spans="1:7" s="83" customFormat="1" ht="191.25">
      <c r="A254" s="629"/>
      <c r="B254" s="629" t="s">
        <v>187</v>
      </c>
      <c r="C254" s="633" t="s">
        <v>98</v>
      </c>
      <c r="D254" s="634">
        <v>190.4</v>
      </c>
      <c r="E254" s="635"/>
      <c r="F254" s="865">
        <f t="shared" ref="F254:F256" si="17">ROUND(E254*D254,2)</f>
        <v>0</v>
      </c>
      <c r="G254" s="46"/>
    </row>
    <row r="255" spans="1:7" s="83" customFormat="1" ht="12.75">
      <c r="A255" s="657"/>
      <c r="B255" s="629" t="s">
        <v>99</v>
      </c>
      <c r="C255" s="633" t="s">
        <v>98</v>
      </c>
      <c r="D255" s="636">
        <v>133.28</v>
      </c>
      <c r="E255" s="635"/>
      <c r="F255" s="865">
        <f t="shared" si="17"/>
        <v>0</v>
      </c>
      <c r="G255" s="46"/>
    </row>
    <row r="256" spans="1:7" s="83" customFormat="1" ht="12.75">
      <c r="A256" s="657"/>
      <c r="B256" s="629" t="s">
        <v>157</v>
      </c>
      <c r="C256" s="633" t="s">
        <v>98</v>
      </c>
      <c r="D256" s="636">
        <v>57.12</v>
      </c>
      <c r="E256" s="635"/>
      <c r="F256" s="865">
        <f t="shared" si="17"/>
        <v>0</v>
      </c>
      <c r="G256" s="46"/>
    </row>
    <row r="257" spans="1:7" s="83" customFormat="1" ht="12.75">
      <c r="A257" s="629"/>
      <c r="B257" s="647"/>
      <c r="C257" s="633"/>
      <c r="D257" s="634"/>
      <c r="E257" s="635"/>
      <c r="F257" s="865"/>
      <c r="G257" s="46"/>
    </row>
    <row r="258" spans="1:7" s="83" customFormat="1" ht="102">
      <c r="A258" s="629" t="s">
        <v>106</v>
      </c>
      <c r="B258" s="647" t="s">
        <v>2834</v>
      </c>
      <c r="C258" s="633" t="s">
        <v>90</v>
      </c>
      <c r="D258" s="634">
        <v>106</v>
      </c>
      <c r="E258" s="635"/>
      <c r="F258" s="865">
        <f>ROUND(E258*D258,2)</f>
        <v>0</v>
      </c>
      <c r="G258" s="43"/>
    </row>
    <row r="259" spans="1:7" s="83" customFormat="1" ht="12.75">
      <c r="A259" s="629"/>
      <c r="B259" s="647"/>
      <c r="C259" s="633"/>
      <c r="D259" s="634"/>
      <c r="E259" s="635"/>
      <c r="F259" s="865"/>
      <c r="G259" s="46"/>
    </row>
    <row r="260" spans="1:7" s="83" customFormat="1" ht="127.5">
      <c r="A260" s="629" t="s">
        <v>112</v>
      </c>
      <c r="B260" s="647" t="s">
        <v>2835</v>
      </c>
      <c r="C260" s="633" t="s">
        <v>98</v>
      </c>
      <c r="D260" s="634">
        <v>30.6</v>
      </c>
      <c r="E260" s="635"/>
      <c r="F260" s="865">
        <f>ROUND(E260*D260,2)</f>
        <v>0</v>
      </c>
      <c r="G260" s="43"/>
    </row>
    <row r="261" spans="1:7" s="83" customFormat="1" ht="12.75">
      <c r="A261" s="629"/>
      <c r="B261" s="647"/>
      <c r="C261" s="633"/>
      <c r="D261" s="634"/>
      <c r="E261" s="635"/>
      <c r="F261" s="865"/>
      <c r="G261" s="46"/>
    </row>
    <row r="262" spans="1:7" s="83" customFormat="1" ht="255">
      <c r="A262" s="629" t="s">
        <v>113</v>
      </c>
      <c r="B262" s="670" t="s">
        <v>2836</v>
      </c>
      <c r="C262" s="623"/>
      <c r="D262" s="624"/>
      <c r="E262" s="624"/>
      <c r="F262" s="861"/>
      <c r="G262" s="52"/>
    </row>
    <row r="263" spans="1:7" s="83" customFormat="1" ht="191.25">
      <c r="A263" s="629"/>
      <c r="B263" s="642" t="s">
        <v>1351</v>
      </c>
      <c r="C263" s="633" t="s">
        <v>98</v>
      </c>
      <c r="D263" s="634">
        <v>31</v>
      </c>
      <c r="E263" s="635"/>
      <c r="F263" s="865">
        <f>ROUND(E263*D263,2)</f>
        <v>0</v>
      </c>
      <c r="G263" s="52"/>
    </row>
    <row r="264" spans="1:7" s="83" customFormat="1" ht="12.75">
      <c r="A264" s="629"/>
      <c r="B264" s="670"/>
      <c r="C264" s="633"/>
      <c r="D264" s="634"/>
      <c r="E264" s="635"/>
      <c r="F264" s="865"/>
      <c r="G264" s="41"/>
    </row>
    <row r="265" spans="1:7" s="83" customFormat="1" ht="191.25">
      <c r="A265" s="629" t="s">
        <v>116</v>
      </c>
      <c r="B265" s="670" t="s">
        <v>2837</v>
      </c>
      <c r="C265" s="633" t="s">
        <v>98</v>
      </c>
      <c r="D265" s="634">
        <v>33.07</v>
      </c>
      <c r="E265" s="635"/>
      <c r="F265" s="865">
        <f>ROUND(E265*D265,2)</f>
        <v>0</v>
      </c>
      <c r="G265" s="41"/>
    </row>
    <row r="266" spans="1:7" s="83" customFormat="1" ht="12.75">
      <c r="A266" s="629"/>
      <c r="B266" s="670"/>
      <c r="C266" s="633"/>
      <c r="D266" s="634"/>
      <c r="E266" s="635"/>
      <c r="F266" s="865"/>
      <c r="G266" s="41"/>
    </row>
    <row r="267" spans="1:7" s="83" customFormat="1" ht="140.25">
      <c r="A267" s="629" t="s">
        <v>118</v>
      </c>
      <c r="B267" s="647" t="s">
        <v>2838</v>
      </c>
      <c r="C267" s="633" t="s">
        <v>98</v>
      </c>
      <c r="D267" s="634">
        <v>159.4</v>
      </c>
      <c r="E267" s="635"/>
      <c r="F267" s="865">
        <f>ROUND(E267*D267,2)</f>
        <v>0</v>
      </c>
      <c r="G267" s="41"/>
    </row>
    <row r="268" spans="1:7" s="83" customFormat="1" ht="12.75">
      <c r="A268" s="629"/>
      <c r="B268" s="647"/>
      <c r="C268" s="633"/>
      <c r="D268" s="634"/>
      <c r="E268" s="635"/>
      <c r="F268" s="865"/>
      <c r="G268" s="47"/>
    </row>
    <row r="269" spans="1:7" s="83" customFormat="1" ht="76.5">
      <c r="A269" s="629" t="s">
        <v>119</v>
      </c>
      <c r="B269" s="647" t="s">
        <v>2839</v>
      </c>
      <c r="C269" s="633" t="s">
        <v>29</v>
      </c>
      <c r="D269" s="634">
        <v>170</v>
      </c>
      <c r="E269" s="634"/>
      <c r="F269" s="865">
        <f>ROUND(E269*D269,2)</f>
        <v>0</v>
      </c>
      <c r="G269" s="47"/>
    </row>
    <row r="270" spans="1:7" s="83" customFormat="1" ht="12.75">
      <c r="A270" s="629"/>
      <c r="B270" s="629"/>
      <c r="C270" s="633"/>
      <c r="D270" s="634"/>
      <c r="E270" s="671"/>
      <c r="F270" s="864"/>
      <c r="G270" s="47"/>
    </row>
    <row r="271" spans="1:7" s="83" customFormat="1" ht="102">
      <c r="A271" s="629" t="s">
        <v>122</v>
      </c>
      <c r="B271" s="672" t="s">
        <v>2840</v>
      </c>
      <c r="C271" s="633" t="s">
        <v>29</v>
      </c>
      <c r="D271" s="634">
        <v>170</v>
      </c>
      <c r="E271" s="634"/>
      <c r="F271" s="865">
        <f>ROUND(E271*D271,2)</f>
        <v>0</v>
      </c>
      <c r="G271" s="47"/>
    </row>
    <row r="272" spans="1:7" s="83" customFormat="1" ht="12.75">
      <c r="A272" s="629"/>
      <c r="B272" s="647"/>
      <c r="C272" s="633"/>
      <c r="D272" s="634"/>
      <c r="E272" s="635"/>
      <c r="F272" s="865"/>
      <c r="G272" s="41"/>
    </row>
    <row r="273" spans="1:7" s="83" customFormat="1" ht="12.75">
      <c r="A273" s="668" t="s">
        <v>185</v>
      </c>
      <c r="B273" s="668" t="s">
        <v>188</v>
      </c>
      <c r="C273" s="638"/>
      <c r="D273" s="638"/>
      <c r="E273" s="638"/>
      <c r="F273" s="867">
        <f>SUM(F252:F272)</f>
        <v>0</v>
      </c>
      <c r="G273" s="41"/>
    </row>
    <row r="274" spans="1:7" s="83" customFormat="1" ht="12.75">
      <c r="A274" s="642"/>
      <c r="B274" s="642"/>
      <c r="C274" s="644"/>
      <c r="D274" s="645"/>
      <c r="E274" s="645"/>
      <c r="F274" s="870"/>
      <c r="G274" s="41"/>
    </row>
    <row r="275" spans="1:7" s="83" customFormat="1" ht="12.75">
      <c r="A275" s="642"/>
      <c r="B275" s="642"/>
      <c r="C275" s="644"/>
      <c r="D275" s="645"/>
      <c r="E275" s="645"/>
      <c r="F275" s="870"/>
      <c r="G275" s="41"/>
    </row>
    <row r="276" spans="1:7" s="83" customFormat="1" ht="12.75">
      <c r="A276" s="668" t="s">
        <v>189</v>
      </c>
      <c r="B276" s="668" t="s">
        <v>190</v>
      </c>
      <c r="C276" s="638"/>
      <c r="D276" s="638"/>
      <c r="E276" s="638"/>
      <c r="F276" s="867"/>
      <c r="G276" s="52"/>
    </row>
    <row r="277" spans="1:7" s="83" customFormat="1" ht="12.75">
      <c r="A277" s="657"/>
      <c r="B277" s="657"/>
      <c r="C277" s="663"/>
      <c r="D277" s="669"/>
      <c r="E277" s="669"/>
      <c r="F277" s="873"/>
      <c r="G277" s="46"/>
    </row>
    <row r="278" spans="1:7" s="83" customFormat="1" ht="102">
      <c r="A278" s="629" t="s">
        <v>93</v>
      </c>
      <c r="B278" s="647" t="s">
        <v>2841</v>
      </c>
      <c r="C278" s="633" t="s">
        <v>71</v>
      </c>
      <c r="D278" s="634">
        <v>5</v>
      </c>
      <c r="E278" s="635"/>
      <c r="F278" s="865">
        <f>ROUND(E278*D278,2)</f>
        <v>0</v>
      </c>
      <c r="G278" s="52"/>
    </row>
    <row r="279" spans="1:7" s="83" customFormat="1" ht="12.75">
      <c r="A279" s="629"/>
      <c r="B279" s="647"/>
      <c r="C279" s="633"/>
      <c r="D279" s="634"/>
      <c r="E279" s="635"/>
      <c r="F279" s="865"/>
      <c r="G279" s="52"/>
    </row>
    <row r="280" spans="1:7" s="83" customFormat="1" ht="114.75">
      <c r="A280" s="629" t="s">
        <v>106</v>
      </c>
      <c r="B280" s="673" t="s">
        <v>2842</v>
      </c>
      <c r="C280" s="633" t="s">
        <v>98</v>
      </c>
      <c r="D280" s="634">
        <v>1</v>
      </c>
      <c r="E280" s="635"/>
      <c r="F280" s="865">
        <f>ROUND(E280*D280,2)</f>
        <v>0</v>
      </c>
      <c r="G280" s="41"/>
    </row>
    <row r="281" spans="1:7" s="83" customFormat="1" ht="12.75">
      <c r="A281" s="629"/>
      <c r="B281" s="674"/>
      <c r="C281" s="633"/>
      <c r="D281" s="634"/>
      <c r="E281" s="635"/>
      <c r="F281" s="865"/>
      <c r="G281" s="41"/>
    </row>
    <row r="282" spans="1:7" s="83" customFormat="1" ht="204">
      <c r="A282" s="629" t="s">
        <v>112</v>
      </c>
      <c r="B282" s="647" t="s">
        <v>2843</v>
      </c>
      <c r="C282" s="633"/>
      <c r="D282" s="634"/>
      <c r="E282" s="635"/>
      <c r="F282" s="865"/>
      <c r="G282" s="41"/>
    </row>
    <row r="283" spans="1:7" s="83" customFormat="1" ht="127.5">
      <c r="A283" s="629" t="s">
        <v>191</v>
      </c>
      <c r="B283" s="647" t="s">
        <v>2844</v>
      </c>
      <c r="C283" s="633"/>
      <c r="D283" s="634"/>
      <c r="E283" s="635"/>
      <c r="F283" s="865"/>
      <c r="G283" s="41"/>
    </row>
    <row r="284" spans="1:7" s="83" customFormat="1" ht="89.25">
      <c r="A284" s="629" t="s">
        <v>192</v>
      </c>
      <c r="B284" s="629" t="s">
        <v>193</v>
      </c>
      <c r="C284" s="633" t="s">
        <v>98</v>
      </c>
      <c r="D284" s="634">
        <v>13.7</v>
      </c>
      <c r="E284" s="635"/>
      <c r="F284" s="865">
        <f t="shared" ref="F284:F285" si="18">ROUND(E284*D284,2)</f>
        <v>0</v>
      </c>
      <c r="G284" s="41"/>
    </row>
    <row r="285" spans="1:7" s="83" customFormat="1" ht="38.25">
      <c r="A285" s="662" t="s">
        <v>194</v>
      </c>
      <c r="B285" s="629" t="s">
        <v>195</v>
      </c>
      <c r="C285" s="633" t="s">
        <v>98</v>
      </c>
      <c r="D285" s="634">
        <v>0.64</v>
      </c>
      <c r="E285" s="635"/>
      <c r="F285" s="865">
        <f t="shared" si="18"/>
        <v>0</v>
      </c>
      <c r="G285" s="47"/>
    </row>
    <row r="286" spans="1:7" s="83" customFormat="1" ht="12.75">
      <c r="A286" s="629"/>
      <c r="B286" s="647"/>
      <c r="C286" s="633"/>
      <c r="D286" s="634"/>
      <c r="E286" s="635"/>
      <c r="F286" s="865"/>
      <c r="G286" s="47"/>
    </row>
    <row r="287" spans="1:7" s="83" customFormat="1" ht="127.5">
      <c r="A287" s="629" t="s">
        <v>196</v>
      </c>
      <c r="B287" s="647" t="s">
        <v>2845</v>
      </c>
      <c r="C287" s="633" t="s">
        <v>197</v>
      </c>
      <c r="D287" s="634">
        <v>2010</v>
      </c>
      <c r="E287" s="635"/>
      <c r="F287" s="865">
        <f>ROUND(E287*D287,2)</f>
        <v>0</v>
      </c>
      <c r="G287" s="41"/>
    </row>
    <row r="288" spans="1:7" s="83" customFormat="1" ht="12.75">
      <c r="A288" s="642"/>
      <c r="B288" s="670"/>
      <c r="C288" s="640"/>
      <c r="D288" s="641"/>
      <c r="E288" s="641"/>
      <c r="F288" s="870"/>
      <c r="G288" s="41"/>
    </row>
    <row r="289" spans="1:7" s="83" customFormat="1" ht="153">
      <c r="A289" s="629" t="s">
        <v>113</v>
      </c>
      <c r="B289" s="670" t="s">
        <v>2846</v>
      </c>
      <c r="C289" s="633"/>
      <c r="D289" s="634"/>
      <c r="E289" s="635"/>
      <c r="F289" s="865"/>
      <c r="G289" s="41"/>
    </row>
    <row r="290" spans="1:7" s="83" customFormat="1" ht="12.75">
      <c r="A290" s="629" t="s">
        <v>145</v>
      </c>
      <c r="B290" s="675" t="s">
        <v>198</v>
      </c>
      <c r="C290" s="633" t="s">
        <v>71</v>
      </c>
      <c r="D290" s="634">
        <v>1</v>
      </c>
      <c r="E290" s="635"/>
      <c r="F290" s="865">
        <f>ROUND(E290*D290,2)</f>
        <v>0</v>
      </c>
      <c r="G290" s="47"/>
    </row>
    <row r="291" spans="1:7" s="83" customFormat="1" ht="12.75">
      <c r="A291" s="629"/>
      <c r="B291" s="675"/>
      <c r="C291" s="633"/>
      <c r="D291" s="634"/>
      <c r="E291" s="635"/>
      <c r="F291" s="865"/>
      <c r="G291" s="47"/>
    </row>
    <row r="292" spans="1:7" s="83" customFormat="1" ht="102">
      <c r="A292" s="629" t="s">
        <v>116</v>
      </c>
      <c r="B292" s="670" t="s">
        <v>2847</v>
      </c>
      <c r="C292" s="633"/>
      <c r="D292" s="634"/>
      <c r="E292" s="635"/>
      <c r="F292" s="865"/>
      <c r="G292" s="47"/>
    </row>
    <row r="293" spans="1:7" s="83" customFormat="1" ht="12.75">
      <c r="A293" s="629" t="s">
        <v>117</v>
      </c>
      <c r="B293" s="675" t="s">
        <v>199</v>
      </c>
      <c r="C293" s="633" t="s">
        <v>90</v>
      </c>
      <c r="D293" s="634">
        <v>20</v>
      </c>
      <c r="E293" s="635"/>
      <c r="F293" s="865">
        <f t="shared" ref="F293:F294" si="19">ROUND(E293*D293,2)</f>
        <v>0</v>
      </c>
      <c r="G293" s="47"/>
    </row>
    <row r="294" spans="1:7" s="83" customFormat="1" ht="12.75">
      <c r="A294" s="629" t="s">
        <v>200</v>
      </c>
      <c r="B294" s="675" t="s">
        <v>201</v>
      </c>
      <c r="C294" s="633" t="s">
        <v>90</v>
      </c>
      <c r="D294" s="634">
        <v>20</v>
      </c>
      <c r="E294" s="635"/>
      <c r="F294" s="865">
        <f t="shared" si="19"/>
        <v>0</v>
      </c>
      <c r="G294" s="47"/>
    </row>
    <row r="295" spans="1:7" s="83" customFormat="1" ht="12.75">
      <c r="A295" s="629"/>
      <c r="B295" s="647"/>
      <c r="C295" s="633"/>
      <c r="D295" s="634"/>
      <c r="E295" s="635"/>
      <c r="F295" s="865"/>
      <c r="G295" s="47"/>
    </row>
    <row r="296" spans="1:7" s="83" customFormat="1" ht="12.75">
      <c r="A296" s="668" t="s">
        <v>189</v>
      </c>
      <c r="B296" s="668" t="s">
        <v>202</v>
      </c>
      <c r="C296" s="638"/>
      <c r="D296" s="638"/>
      <c r="E296" s="638"/>
      <c r="F296" s="867">
        <f>SUM(F277:F295)</f>
        <v>0</v>
      </c>
      <c r="G296" s="47"/>
    </row>
    <row r="297" spans="1:7" s="83" customFormat="1" ht="12.75">
      <c r="A297" s="629"/>
      <c r="B297" s="629"/>
      <c r="C297" s="633"/>
      <c r="D297" s="634"/>
      <c r="E297" s="634"/>
      <c r="F297" s="864"/>
      <c r="G297" s="47"/>
    </row>
    <row r="298" spans="1:7" s="83" customFormat="1" ht="12.75">
      <c r="A298" s="668" t="s">
        <v>203</v>
      </c>
      <c r="B298" s="668" t="s">
        <v>204</v>
      </c>
      <c r="C298" s="638"/>
      <c r="D298" s="638"/>
      <c r="E298" s="638"/>
      <c r="F298" s="867"/>
      <c r="G298" s="47"/>
    </row>
    <row r="299" spans="1:7" s="83" customFormat="1" ht="12.75">
      <c r="A299" s="657"/>
      <c r="B299" s="657"/>
      <c r="C299" s="663"/>
      <c r="D299" s="669"/>
      <c r="E299" s="669"/>
      <c r="F299" s="873"/>
      <c r="G299" s="47"/>
    </row>
    <row r="300" spans="1:7" s="83" customFormat="1" ht="331.5">
      <c r="A300" s="629" t="s">
        <v>93</v>
      </c>
      <c r="B300" s="902" t="s">
        <v>2997</v>
      </c>
      <c r="C300" s="633"/>
      <c r="D300" s="634"/>
      <c r="E300" s="634"/>
      <c r="F300" s="864"/>
      <c r="G300" s="52"/>
    </row>
    <row r="301" spans="1:7" s="83" customFormat="1" ht="12.75">
      <c r="A301" s="629" t="s">
        <v>95</v>
      </c>
      <c r="B301" s="647" t="s">
        <v>205</v>
      </c>
      <c r="C301" s="663"/>
      <c r="D301" s="669"/>
      <c r="E301" s="669"/>
      <c r="F301" s="873"/>
      <c r="G301" s="46"/>
    </row>
    <row r="302" spans="1:7" s="83" customFormat="1" ht="12.75">
      <c r="A302" s="629"/>
      <c r="B302" s="676" t="s">
        <v>206</v>
      </c>
      <c r="C302" s="633" t="s">
        <v>29</v>
      </c>
      <c r="D302" s="636">
        <v>95</v>
      </c>
      <c r="E302" s="634"/>
      <c r="F302" s="865">
        <f t="shared" ref="F302:F303" si="20">ROUND(E302*D302,2)</f>
        <v>0</v>
      </c>
      <c r="G302" s="46"/>
    </row>
    <row r="303" spans="1:7" s="83" customFormat="1" ht="12.75">
      <c r="A303" s="629"/>
      <c r="B303" s="676" t="s">
        <v>207</v>
      </c>
      <c r="C303" s="633" t="s">
        <v>29</v>
      </c>
      <c r="D303" s="636">
        <v>75</v>
      </c>
      <c r="E303" s="634"/>
      <c r="F303" s="865">
        <f t="shared" si="20"/>
        <v>0</v>
      </c>
      <c r="G303" s="52"/>
    </row>
    <row r="304" spans="1:7" s="83" customFormat="1" ht="12.75">
      <c r="A304" s="629" t="s">
        <v>100</v>
      </c>
      <c r="B304" s="670" t="s">
        <v>208</v>
      </c>
      <c r="C304" s="633"/>
      <c r="D304" s="634"/>
      <c r="E304" s="635"/>
      <c r="F304" s="865"/>
      <c r="G304" s="52"/>
    </row>
    <row r="305" spans="1:7" s="83" customFormat="1" ht="12.75">
      <c r="A305" s="629"/>
      <c r="B305" s="629" t="s">
        <v>209</v>
      </c>
      <c r="C305" s="633" t="s">
        <v>71</v>
      </c>
      <c r="D305" s="636">
        <v>10</v>
      </c>
      <c r="E305" s="634"/>
      <c r="F305" s="865">
        <f t="shared" ref="F305:F319" si="21">ROUND(E305*D305,2)</f>
        <v>0</v>
      </c>
      <c r="G305" s="47"/>
    </row>
    <row r="306" spans="1:7" s="83" customFormat="1" ht="12.75">
      <c r="A306" s="629"/>
      <c r="B306" s="629" t="s">
        <v>210</v>
      </c>
      <c r="C306" s="633" t="s">
        <v>71</v>
      </c>
      <c r="D306" s="636">
        <v>5</v>
      </c>
      <c r="E306" s="634"/>
      <c r="F306" s="865">
        <f t="shared" si="21"/>
        <v>0</v>
      </c>
      <c r="G306" s="47"/>
    </row>
    <row r="307" spans="1:7" s="83" customFormat="1" ht="12.75">
      <c r="A307" s="629"/>
      <c r="B307" s="629" t="s">
        <v>211</v>
      </c>
      <c r="C307" s="633" t="s">
        <v>71</v>
      </c>
      <c r="D307" s="636">
        <v>2</v>
      </c>
      <c r="E307" s="634"/>
      <c r="F307" s="865">
        <f t="shared" si="21"/>
        <v>0</v>
      </c>
      <c r="G307" s="47"/>
    </row>
    <row r="308" spans="1:7" s="83" customFormat="1" ht="12.75">
      <c r="A308" s="629"/>
      <c r="B308" s="629" t="s">
        <v>212</v>
      </c>
      <c r="C308" s="633" t="s">
        <v>71</v>
      </c>
      <c r="D308" s="636">
        <v>3</v>
      </c>
      <c r="E308" s="634"/>
      <c r="F308" s="865">
        <f t="shared" si="21"/>
        <v>0</v>
      </c>
      <c r="G308" s="47"/>
    </row>
    <row r="309" spans="1:7" s="83" customFormat="1" ht="12.75">
      <c r="A309" s="629"/>
      <c r="B309" s="629" t="s">
        <v>213</v>
      </c>
      <c r="C309" s="633" t="s">
        <v>71</v>
      </c>
      <c r="D309" s="636">
        <v>5</v>
      </c>
      <c r="E309" s="634"/>
      <c r="F309" s="865">
        <f t="shared" si="21"/>
        <v>0</v>
      </c>
      <c r="G309" s="47"/>
    </row>
    <row r="310" spans="1:7" s="83" customFormat="1" ht="12.75">
      <c r="A310" s="629"/>
      <c r="B310" s="629" t="s">
        <v>214</v>
      </c>
      <c r="C310" s="633" t="s">
        <v>71</v>
      </c>
      <c r="D310" s="636">
        <v>2</v>
      </c>
      <c r="E310" s="634"/>
      <c r="F310" s="865">
        <f t="shared" si="21"/>
        <v>0</v>
      </c>
      <c r="G310" s="47"/>
    </row>
    <row r="311" spans="1:7" s="83" customFormat="1" ht="12.75">
      <c r="A311" s="629"/>
      <c r="B311" s="629" t="s">
        <v>215</v>
      </c>
      <c r="C311" s="633" t="s">
        <v>71</v>
      </c>
      <c r="D311" s="636">
        <v>14</v>
      </c>
      <c r="E311" s="634"/>
      <c r="F311" s="865">
        <f t="shared" si="21"/>
        <v>0</v>
      </c>
      <c r="G311" s="47"/>
    </row>
    <row r="312" spans="1:7" s="83" customFormat="1" ht="12.75">
      <c r="A312" s="629"/>
      <c r="B312" s="629" t="s">
        <v>216</v>
      </c>
      <c r="C312" s="633" t="s">
        <v>71</v>
      </c>
      <c r="D312" s="636">
        <v>4</v>
      </c>
      <c r="E312" s="634"/>
      <c r="F312" s="865">
        <f t="shared" si="21"/>
        <v>0</v>
      </c>
      <c r="G312" s="47"/>
    </row>
    <row r="313" spans="1:7" s="83" customFormat="1" ht="12.75">
      <c r="A313" s="629"/>
      <c r="B313" s="629" t="s">
        <v>217</v>
      </c>
      <c r="C313" s="633" t="s">
        <v>71</v>
      </c>
      <c r="D313" s="636">
        <v>3</v>
      </c>
      <c r="E313" s="634"/>
      <c r="F313" s="865">
        <f t="shared" si="21"/>
        <v>0</v>
      </c>
      <c r="G313" s="47"/>
    </row>
    <row r="314" spans="1:7" s="83" customFormat="1" ht="12.75">
      <c r="A314" s="629"/>
      <c r="B314" s="629" t="s">
        <v>212</v>
      </c>
      <c r="C314" s="633" t="s">
        <v>71</v>
      </c>
      <c r="D314" s="636">
        <v>2</v>
      </c>
      <c r="E314" s="634"/>
      <c r="F314" s="865">
        <f t="shared" si="21"/>
        <v>0</v>
      </c>
      <c r="G314" s="47"/>
    </row>
    <row r="315" spans="1:7" s="83" customFormat="1" ht="12.75">
      <c r="A315" s="629"/>
      <c r="B315" s="629" t="s">
        <v>213</v>
      </c>
      <c r="C315" s="633" t="s">
        <v>71</v>
      </c>
      <c r="D315" s="636">
        <v>2</v>
      </c>
      <c r="E315" s="634"/>
      <c r="F315" s="865">
        <f t="shared" si="21"/>
        <v>0</v>
      </c>
      <c r="G315" s="46"/>
    </row>
    <row r="316" spans="1:7" s="83" customFormat="1" ht="12.75">
      <c r="A316" s="629"/>
      <c r="B316" s="629" t="s">
        <v>218</v>
      </c>
      <c r="C316" s="633" t="s">
        <v>71</v>
      </c>
      <c r="D316" s="636">
        <v>1</v>
      </c>
      <c r="E316" s="634"/>
      <c r="F316" s="865">
        <f t="shared" si="21"/>
        <v>0</v>
      </c>
      <c r="G316" s="46"/>
    </row>
    <row r="317" spans="1:7" s="83" customFormat="1" ht="12.75">
      <c r="A317" s="629"/>
      <c r="B317" s="629" t="s">
        <v>219</v>
      </c>
      <c r="C317" s="633" t="s">
        <v>71</v>
      </c>
      <c r="D317" s="636">
        <v>2</v>
      </c>
      <c r="E317" s="634"/>
      <c r="F317" s="865">
        <f t="shared" si="21"/>
        <v>0</v>
      </c>
      <c r="G317" s="46"/>
    </row>
    <row r="318" spans="1:7" s="83" customFormat="1" ht="12.75">
      <c r="A318" s="629"/>
      <c r="B318" s="629" t="s">
        <v>220</v>
      </c>
      <c r="C318" s="633" t="s">
        <v>71</v>
      </c>
      <c r="D318" s="636">
        <v>2</v>
      </c>
      <c r="E318" s="634"/>
      <c r="F318" s="865">
        <f t="shared" si="21"/>
        <v>0</v>
      </c>
      <c r="G318" s="46"/>
    </row>
    <row r="319" spans="1:7" s="83" customFormat="1" ht="12.75">
      <c r="A319" s="657"/>
      <c r="B319" s="629" t="s">
        <v>221</v>
      </c>
      <c r="C319" s="633" t="s">
        <v>71</v>
      </c>
      <c r="D319" s="636">
        <v>12</v>
      </c>
      <c r="E319" s="634"/>
      <c r="F319" s="865">
        <f t="shared" si="21"/>
        <v>0</v>
      </c>
      <c r="G319" s="46"/>
    </row>
    <row r="320" spans="1:7" s="83" customFormat="1" ht="12.75">
      <c r="A320" s="629" t="s">
        <v>101</v>
      </c>
      <c r="B320" s="670" t="s">
        <v>150</v>
      </c>
      <c r="C320" s="633"/>
      <c r="D320" s="634"/>
      <c r="E320" s="635"/>
      <c r="F320" s="865"/>
      <c r="G320" s="46"/>
    </row>
    <row r="321" spans="1:7" s="83" customFormat="1" ht="12.75">
      <c r="A321" s="657"/>
      <c r="B321" s="629" t="s">
        <v>222</v>
      </c>
      <c r="C321" s="633" t="s">
        <v>71</v>
      </c>
      <c r="D321" s="636">
        <v>8</v>
      </c>
      <c r="E321" s="634"/>
      <c r="F321" s="865">
        <f>ROUND(E321*D321,2)</f>
        <v>0</v>
      </c>
      <c r="G321" s="46"/>
    </row>
    <row r="322" spans="1:7" s="83" customFormat="1" ht="12.75">
      <c r="A322" s="657"/>
      <c r="B322" s="657"/>
      <c r="C322" s="663"/>
      <c r="D322" s="669"/>
      <c r="E322" s="669"/>
      <c r="F322" s="873"/>
      <c r="G322" s="47"/>
    </row>
    <row r="323" spans="1:7" s="83" customFormat="1" ht="153">
      <c r="A323" s="629" t="s">
        <v>106</v>
      </c>
      <c r="B323" s="906" t="s">
        <v>3092</v>
      </c>
      <c r="C323" s="633"/>
      <c r="D323" s="634"/>
      <c r="E323" s="635"/>
      <c r="F323" s="865"/>
      <c r="G323" s="52"/>
    </row>
    <row r="324" spans="1:7" s="83" customFormat="1" ht="25.5">
      <c r="A324" s="629"/>
      <c r="B324" s="642" t="s">
        <v>223</v>
      </c>
      <c r="C324" s="633" t="s">
        <v>71</v>
      </c>
      <c r="D324" s="634">
        <v>4</v>
      </c>
      <c r="E324" s="635"/>
      <c r="F324" s="865">
        <f t="shared" ref="F324:F325" si="22">ROUND(E324*D324,2)</f>
        <v>0</v>
      </c>
      <c r="G324" s="41"/>
    </row>
    <row r="325" spans="1:7" s="83" customFormat="1" ht="25.5">
      <c r="A325" s="629"/>
      <c r="B325" s="642" t="s">
        <v>224</v>
      </c>
      <c r="C325" s="633" t="s">
        <v>71</v>
      </c>
      <c r="D325" s="634">
        <v>4</v>
      </c>
      <c r="E325" s="635"/>
      <c r="F325" s="865">
        <f t="shared" si="22"/>
        <v>0</v>
      </c>
      <c r="G325" s="52"/>
    </row>
    <row r="326" spans="1:7" s="83" customFormat="1" ht="12.75">
      <c r="A326" s="629"/>
      <c r="B326" s="642"/>
      <c r="C326" s="633"/>
      <c r="D326" s="634"/>
      <c r="E326" s="635"/>
      <c r="F326" s="865"/>
      <c r="G326" s="52"/>
    </row>
    <row r="327" spans="1:7" s="83" customFormat="1" ht="204">
      <c r="A327" s="629" t="s">
        <v>112</v>
      </c>
      <c r="B327" s="906" t="s">
        <v>3093</v>
      </c>
      <c r="C327" s="633"/>
      <c r="D327" s="634"/>
      <c r="E327" s="635"/>
      <c r="F327" s="865"/>
      <c r="G327" s="47"/>
    </row>
    <row r="328" spans="1:7" s="83" customFormat="1" ht="12.75">
      <c r="A328" s="629" t="s">
        <v>191</v>
      </c>
      <c r="B328" s="651" t="s">
        <v>225</v>
      </c>
      <c r="C328" s="634" t="s">
        <v>71</v>
      </c>
      <c r="D328" s="634">
        <v>3</v>
      </c>
      <c r="E328" s="634"/>
      <c r="F328" s="865">
        <f t="shared" ref="F328:F329" si="23">ROUND(E328*D328,2)</f>
        <v>0</v>
      </c>
      <c r="G328" s="52"/>
    </row>
    <row r="329" spans="1:7" s="83" customFormat="1" ht="12.75">
      <c r="A329" s="629" t="s">
        <v>226</v>
      </c>
      <c r="B329" s="651" t="s">
        <v>227</v>
      </c>
      <c r="C329" s="634" t="s">
        <v>71</v>
      </c>
      <c r="D329" s="634">
        <v>1</v>
      </c>
      <c r="E329" s="634"/>
      <c r="F329" s="865">
        <f t="shared" si="23"/>
        <v>0</v>
      </c>
      <c r="G329" s="52"/>
    </row>
    <row r="330" spans="1:7" s="83" customFormat="1" ht="12.75">
      <c r="A330" s="651"/>
      <c r="B330" s="651"/>
      <c r="C330" s="633"/>
      <c r="D330" s="634"/>
      <c r="E330" s="635"/>
      <c r="F330" s="865"/>
      <c r="G330" s="52"/>
    </row>
    <row r="331" spans="1:7" s="83" customFormat="1" ht="318.75">
      <c r="A331" s="629" t="s">
        <v>113</v>
      </c>
      <c r="B331" s="670" t="s">
        <v>2848</v>
      </c>
      <c r="C331" s="633"/>
      <c r="D331" s="634"/>
      <c r="E331" s="635"/>
      <c r="F331" s="865"/>
      <c r="G331" s="46"/>
    </row>
    <row r="332" spans="1:7" s="83" customFormat="1" ht="12.75">
      <c r="A332" s="629"/>
      <c r="B332" s="651" t="s">
        <v>228</v>
      </c>
      <c r="C332" s="634" t="s">
        <v>71</v>
      </c>
      <c r="D332" s="634">
        <v>2</v>
      </c>
      <c r="E332" s="634"/>
      <c r="F332" s="865">
        <f t="shared" ref="F332:F338" si="24">ROUND(E332*D332,2)</f>
        <v>0</v>
      </c>
      <c r="G332" s="46"/>
    </row>
    <row r="333" spans="1:7" s="83" customFormat="1" ht="12.75">
      <c r="A333" s="629"/>
      <c r="B333" s="651" t="s">
        <v>229</v>
      </c>
      <c r="C333" s="634" t="s">
        <v>71</v>
      </c>
      <c r="D333" s="634">
        <v>4</v>
      </c>
      <c r="E333" s="634"/>
      <c r="F333" s="865">
        <f t="shared" si="24"/>
        <v>0</v>
      </c>
      <c r="G333" s="46"/>
    </row>
    <row r="334" spans="1:7" s="83" customFormat="1" ht="12.75">
      <c r="A334" s="629"/>
      <c r="B334" s="651" t="s">
        <v>230</v>
      </c>
      <c r="C334" s="634" t="s">
        <v>71</v>
      </c>
      <c r="D334" s="634">
        <v>2</v>
      </c>
      <c r="E334" s="634"/>
      <c r="F334" s="865">
        <f t="shared" si="24"/>
        <v>0</v>
      </c>
      <c r="G334" s="46"/>
    </row>
    <row r="335" spans="1:7" s="83" customFormat="1" ht="12.75">
      <c r="A335" s="629"/>
      <c r="B335" s="651" t="s">
        <v>231</v>
      </c>
      <c r="C335" s="634" t="s">
        <v>71</v>
      </c>
      <c r="D335" s="634">
        <v>2</v>
      </c>
      <c r="E335" s="634"/>
      <c r="F335" s="865">
        <f t="shared" si="24"/>
        <v>0</v>
      </c>
      <c r="G335" s="46"/>
    </row>
    <row r="336" spans="1:7" s="83" customFormat="1" ht="12.75">
      <c r="A336" s="629"/>
      <c r="B336" s="651" t="s">
        <v>232</v>
      </c>
      <c r="C336" s="634" t="s">
        <v>71</v>
      </c>
      <c r="D336" s="634">
        <v>2</v>
      </c>
      <c r="E336" s="634"/>
      <c r="F336" s="865">
        <f t="shared" si="24"/>
        <v>0</v>
      </c>
      <c r="G336" s="46"/>
    </row>
    <row r="337" spans="1:7" s="83" customFormat="1" ht="12.75">
      <c r="A337" s="651"/>
      <c r="B337" s="651" t="s">
        <v>233</v>
      </c>
      <c r="C337" s="634" t="s">
        <v>71</v>
      </c>
      <c r="D337" s="634">
        <v>3</v>
      </c>
      <c r="E337" s="634"/>
      <c r="F337" s="865">
        <f t="shared" si="24"/>
        <v>0</v>
      </c>
      <c r="G337" s="46"/>
    </row>
    <row r="338" spans="1:7" s="83" customFormat="1" ht="12.75">
      <c r="A338" s="651"/>
      <c r="B338" s="651" t="s">
        <v>234</v>
      </c>
      <c r="C338" s="634" t="s">
        <v>71</v>
      </c>
      <c r="D338" s="634">
        <v>1</v>
      </c>
      <c r="E338" s="634"/>
      <c r="F338" s="865">
        <f t="shared" si="24"/>
        <v>0</v>
      </c>
      <c r="G338" s="46"/>
    </row>
    <row r="339" spans="1:7" s="83" customFormat="1" ht="12.75">
      <c r="A339" s="629"/>
      <c r="B339" s="642"/>
      <c r="C339" s="633"/>
      <c r="D339" s="634"/>
      <c r="E339" s="635"/>
      <c r="F339" s="865"/>
      <c r="G339" s="46"/>
    </row>
    <row r="340" spans="1:7" s="83" customFormat="1" ht="344.25">
      <c r="A340" s="629" t="s">
        <v>112</v>
      </c>
      <c r="B340" s="906" t="s">
        <v>3094</v>
      </c>
      <c r="C340" s="633"/>
      <c r="D340" s="634"/>
      <c r="E340" s="635"/>
      <c r="F340" s="865"/>
      <c r="G340" s="46"/>
    </row>
    <row r="341" spans="1:7" s="83" customFormat="1" ht="280.5">
      <c r="A341" s="629"/>
      <c r="B341" s="677" t="s">
        <v>1352</v>
      </c>
      <c r="C341" s="633"/>
      <c r="D341" s="634"/>
      <c r="E341" s="635"/>
      <c r="F341" s="865"/>
      <c r="G341" s="46"/>
    </row>
    <row r="342" spans="1:7" s="83" customFormat="1" ht="12.75">
      <c r="A342" s="629"/>
      <c r="B342" s="642"/>
      <c r="C342" s="633" t="s">
        <v>71</v>
      </c>
      <c r="D342" s="634">
        <v>8</v>
      </c>
      <c r="E342" s="635"/>
      <c r="F342" s="865">
        <f>ROUND(E342*D342,2)</f>
        <v>0</v>
      </c>
      <c r="G342" s="46"/>
    </row>
    <row r="343" spans="1:7" s="83" customFormat="1" ht="12.75">
      <c r="A343" s="629"/>
      <c r="B343" s="642"/>
      <c r="C343" s="633"/>
      <c r="D343" s="634"/>
      <c r="E343" s="635"/>
      <c r="F343" s="865"/>
      <c r="G343" s="46"/>
    </row>
    <row r="344" spans="1:7" s="83" customFormat="1" ht="255">
      <c r="A344" s="629" t="s">
        <v>113</v>
      </c>
      <c r="B344" s="906" t="s">
        <v>3095</v>
      </c>
      <c r="C344" s="640"/>
      <c r="D344" s="641"/>
      <c r="E344" s="641"/>
      <c r="F344" s="870"/>
      <c r="G344" s="46"/>
    </row>
    <row r="345" spans="1:7" s="83" customFormat="1" ht="102">
      <c r="A345" s="642"/>
      <c r="B345" s="642" t="s">
        <v>235</v>
      </c>
      <c r="C345" s="640"/>
      <c r="D345" s="641"/>
      <c r="E345" s="641"/>
      <c r="F345" s="870"/>
      <c r="G345" s="46"/>
    </row>
    <row r="346" spans="1:7" s="83" customFormat="1" ht="51">
      <c r="A346" s="642"/>
      <c r="B346" s="642" t="s">
        <v>236</v>
      </c>
      <c r="C346" s="640"/>
      <c r="D346" s="641"/>
      <c r="E346" s="641"/>
      <c r="F346" s="870"/>
      <c r="G346" s="52"/>
    </row>
    <row r="347" spans="1:7" s="83" customFormat="1" ht="25.5">
      <c r="A347" s="629"/>
      <c r="B347" s="642" t="s">
        <v>237</v>
      </c>
      <c r="C347" s="633" t="s">
        <v>238</v>
      </c>
      <c r="D347" s="634">
        <v>2</v>
      </c>
      <c r="E347" s="635"/>
      <c r="F347" s="865">
        <f>ROUND(E347*D347,2)</f>
        <v>0</v>
      </c>
      <c r="G347" s="46"/>
    </row>
    <row r="348" spans="1:7" s="83" customFormat="1" ht="12.75">
      <c r="A348" s="642"/>
      <c r="B348" s="670"/>
      <c r="C348" s="640"/>
      <c r="D348" s="641"/>
      <c r="E348" s="641"/>
      <c r="F348" s="870"/>
      <c r="G348" s="52"/>
    </row>
    <row r="349" spans="1:7" s="83" customFormat="1" ht="25.5">
      <c r="A349" s="668" t="s">
        <v>203</v>
      </c>
      <c r="B349" s="668" t="s">
        <v>239</v>
      </c>
      <c r="C349" s="638"/>
      <c r="D349" s="638"/>
      <c r="E349" s="638"/>
      <c r="F349" s="867">
        <f>SUM(F299:F348)</f>
        <v>0</v>
      </c>
      <c r="G349" s="52"/>
    </row>
    <row r="350" spans="1:7" s="83" customFormat="1" ht="12.75">
      <c r="A350" s="629"/>
      <c r="B350" s="629"/>
      <c r="C350" s="633"/>
      <c r="D350" s="634"/>
      <c r="E350" s="634"/>
      <c r="F350" s="864"/>
      <c r="G350" s="46"/>
    </row>
    <row r="351" spans="1:7" s="83" customFormat="1" ht="12.75">
      <c r="A351" s="668" t="s">
        <v>240</v>
      </c>
      <c r="B351" s="668" t="s">
        <v>241</v>
      </c>
      <c r="C351" s="638"/>
      <c r="D351" s="638"/>
      <c r="E351" s="638"/>
      <c r="F351" s="867"/>
      <c r="G351" s="46"/>
    </row>
    <row r="352" spans="1:7" s="83" customFormat="1" ht="12.75">
      <c r="A352" s="657"/>
      <c r="B352" s="657"/>
      <c r="C352" s="663"/>
      <c r="D352" s="669"/>
      <c r="E352" s="669"/>
      <c r="F352" s="873"/>
      <c r="G352" s="46"/>
    </row>
    <row r="353" spans="1:7" s="83" customFormat="1" ht="344.25">
      <c r="A353" s="629" t="s">
        <v>93</v>
      </c>
      <c r="B353" s="906" t="s">
        <v>3096</v>
      </c>
      <c r="C353" s="678"/>
      <c r="D353" s="634"/>
      <c r="E353" s="634"/>
      <c r="F353" s="865"/>
      <c r="G353" s="46"/>
    </row>
    <row r="354" spans="1:7" s="83" customFormat="1" ht="12.75">
      <c r="A354" s="629"/>
      <c r="B354" s="670" t="s">
        <v>2849</v>
      </c>
      <c r="C354" s="635"/>
      <c r="D354" s="635"/>
      <c r="E354" s="635"/>
      <c r="F354" s="866"/>
      <c r="G354" s="46"/>
    </row>
    <row r="355" spans="1:7" s="83" customFormat="1" ht="12.75">
      <c r="A355" s="629"/>
      <c r="B355" s="670" t="s">
        <v>2850</v>
      </c>
      <c r="C355" s="635"/>
      <c r="D355" s="635"/>
      <c r="E355" s="635"/>
      <c r="F355" s="866"/>
      <c r="G355" s="41"/>
    </row>
    <row r="356" spans="1:7" s="83" customFormat="1" ht="12.75">
      <c r="A356" s="629"/>
      <c r="B356" s="670" t="s">
        <v>242</v>
      </c>
      <c r="C356" s="635"/>
      <c r="D356" s="635"/>
      <c r="E356" s="635"/>
      <c r="F356" s="866"/>
      <c r="G356" s="41"/>
    </row>
    <row r="357" spans="1:7" s="83" customFormat="1" ht="38.25">
      <c r="A357" s="629"/>
      <c r="B357" s="642" t="s">
        <v>243</v>
      </c>
      <c r="C357" s="678" t="s">
        <v>238</v>
      </c>
      <c r="D357" s="634">
        <v>1</v>
      </c>
      <c r="E357" s="634"/>
      <c r="F357" s="865">
        <f t="shared" ref="F357:F360" si="25">ROUND(E357*D357,2)</f>
        <v>0</v>
      </c>
      <c r="G357" s="46"/>
    </row>
    <row r="358" spans="1:7" s="83" customFormat="1" ht="51">
      <c r="A358" s="662" t="s">
        <v>95</v>
      </c>
      <c r="B358" s="679" t="s">
        <v>2851</v>
      </c>
      <c r="C358" s="635" t="s">
        <v>238</v>
      </c>
      <c r="D358" s="635">
        <v>1</v>
      </c>
      <c r="E358" s="635"/>
      <c r="F358" s="865">
        <f t="shared" si="25"/>
        <v>0</v>
      </c>
      <c r="G358" s="46"/>
    </row>
    <row r="359" spans="1:7" s="83" customFormat="1" ht="89.25">
      <c r="A359" s="662" t="s">
        <v>106</v>
      </c>
      <c r="B359" s="679" t="s">
        <v>2852</v>
      </c>
      <c r="C359" s="633" t="s">
        <v>244</v>
      </c>
      <c r="D359" s="634">
        <v>10</v>
      </c>
      <c r="E359" s="634"/>
      <c r="F359" s="865">
        <f t="shared" si="25"/>
        <v>0</v>
      </c>
      <c r="G359" s="46"/>
    </row>
    <row r="360" spans="1:7" s="83" customFormat="1" ht="76.5">
      <c r="A360" s="662" t="s">
        <v>112</v>
      </c>
      <c r="B360" s="670" t="s">
        <v>2853</v>
      </c>
      <c r="C360" s="635" t="s">
        <v>238</v>
      </c>
      <c r="D360" s="635">
        <v>1</v>
      </c>
      <c r="E360" s="635"/>
      <c r="F360" s="865">
        <f t="shared" si="25"/>
        <v>0</v>
      </c>
      <c r="G360" s="46"/>
    </row>
    <row r="361" spans="1:7" s="83" customFormat="1" ht="12.75">
      <c r="A361" s="629"/>
      <c r="B361" s="670"/>
      <c r="C361" s="633"/>
      <c r="D361" s="634"/>
      <c r="E361" s="635"/>
      <c r="F361" s="865"/>
      <c r="G361" s="46"/>
    </row>
    <row r="362" spans="1:7" s="83" customFormat="1" ht="12.75">
      <c r="A362" s="630" t="s">
        <v>240</v>
      </c>
      <c r="B362" s="630" t="s">
        <v>245</v>
      </c>
      <c r="C362" s="637"/>
      <c r="D362" s="638"/>
      <c r="E362" s="638"/>
      <c r="F362" s="867">
        <f>SUM(F352:F361)</f>
        <v>0</v>
      </c>
      <c r="G362" s="46"/>
    </row>
    <row r="363" spans="1:7" s="83" customFormat="1" ht="12.75">
      <c r="A363" s="629"/>
      <c r="B363" s="629"/>
      <c r="C363" s="633"/>
      <c r="D363" s="634"/>
      <c r="E363" s="634"/>
      <c r="F363" s="864"/>
      <c r="G363" s="46"/>
    </row>
    <row r="364" spans="1:7" s="83" customFormat="1" ht="25.5">
      <c r="A364" s="630" t="s">
        <v>246</v>
      </c>
      <c r="B364" s="630" t="s">
        <v>251</v>
      </c>
      <c r="C364" s="637"/>
      <c r="D364" s="638"/>
      <c r="E364" s="638"/>
      <c r="F364" s="867"/>
      <c r="G364" s="46"/>
    </row>
    <row r="365" spans="1:7" s="83" customFormat="1" ht="12.75">
      <c r="A365" s="629"/>
      <c r="B365" s="629"/>
      <c r="C365" s="633"/>
      <c r="D365" s="634"/>
      <c r="E365" s="634"/>
      <c r="F365" s="864"/>
      <c r="G365" s="46"/>
    </row>
    <row r="366" spans="1:7" s="83" customFormat="1" ht="140.25">
      <c r="A366" s="662" t="s">
        <v>93</v>
      </c>
      <c r="B366" s="629" t="s">
        <v>247</v>
      </c>
      <c r="C366" s="633" t="s">
        <v>98</v>
      </c>
      <c r="D366" s="634">
        <v>0.64</v>
      </c>
      <c r="E366" s="635"/>
      <c r="F366" s="865">
        <f t="shared" ref="F366:F368" si="26">ROUND(E366*D366,2)</f>
        <v>0</v>
      </c>
      <c r="G366" s="46"/>
    </row>
    <row r="367" spans="1:7" s="83" customFormat="1" ht="12.75">
      <c r="A367" s="629" t="s">
        <v>95</v>
      </c>
      <c r="B367" s="642" t="s">
        <v>248</v>
      </c>
      <c r="C367" s="678" t="s">
        <v>36</v>
      </c>
      <c r="D367" s="634">
        <v>1</v>
      </c>
      <c r="E367" s="634"/>
      <c r="F367" s="865">
        <f t="shared" si="26"/>
        <v>0</v>
      </c>
      <c r="G367" s="46"/>
    </row>
    <row r="368" spans="1:7" s="83" customFormat="1" ht="140.25">
      <c r="A368" s="629"/>
      <c r="B368" s="902" t="s">
        <v>3097</v>
      </c>
      <c r="C368" s="678" t="s">
        <v>36</v>
      </c>
      <c r="D368" s="634">
        <v>1</v>
      </c>
      <c r="E368" s="634"/>
      <c r="F368" s="865">
        <f t="shared" si="26"/>
        <v>0</v>
      </c>
      <c r="G368" s="46"/>
    </row>
    <row r="369" spans="1:7" s="83" customFormat="1" ht="12.75">
      <c r="A369" s="629"/>
      <c r="B369" s="629"/>
      <c r="C369" s="633"/>
      <c r="D369" s="634"/>
      <c r="E369" s="634"/>
      <c r="F369" s="864"/>
      <c r="G369" s="46"/>
    </row>
    <row r="370" spans="1:7" s="83" customFormat="1" ht="12.75">
      <c r="A370" s="630" t="s">
        <v>240</v>
      </c>
      <c r="B370" s="630" t="s">
        <v>249</v>
      </c>
      <c r="C370" s="637"/>
      <c r="D370" s="638"/>
      <c r="E370" s="638"/>
      <c r="F370" s="867">
        <f>SUM(F366:F369)</f>
        <v>0</v>
      </c>
      <c r="G370" s="46"/>
    </row>
    <row r="371" spans="1:7" s="83" customFormat="1" ht="12.75">
      <c r="A371" s="622"/>
      <c r="B371" s="622"/>
      <c r="C371" s="623"/>
      <c r="D371" s="624"/>
      <c r="E371" s="624"/>
      <c r="F371" s="861"/>
      <c r="G371" s="46"/>
    </row>
    <row r="372" spans="1:7" s="83" customFormat="1" ht="12.75">
      <c r="A372" s="630" t="s">
        <v>53</v>
      </c>
      <c r="B372" s="630" t="s">
        <v>250</v>
      </c>
      <c r="C372" s="637"/>
      <c r="D372" s="638"/>
      <c r="E372" s="638"/>
      <c r="F372" s="867">
        <f>F249+F273+F296+F349+F362+F370</f>
        <v>0</v>
      </c>
      <c r="G372" s="46"/>
    </row>
    <row r="373" spans="1:7" s="83" customFormat="1" ht="12.75">
      <c r="A373" s="622"/>
      <c r="B373" s="622"/>
      <c r="C373" s="623"/>
      <c r="D373" s="624"/>
      <c r="E373" s="624"/>
      <c r="F373" s="861"/>
      <c r="G373" s="46"/>
    </row>
    <row r="374" spans="1:7" s="83" customFormat="1">
      <c r="A374" s="39"/>
      <c r="B374" s="622"/>
      <c r="C374" s="55"/>
      <c r="D374" s="254"/>
      <c r="E374" s="254"/>
      <c r="F374" s="874"/>
      <c r="G374" s="46"/>
    </row>
    <row r="375" spans="1:7" s="83" customFormat="1">
      <c r="A375" s="39"/>
      <c r="B375" s="622"/>
      <c r="C375" s="55"/>
      <c r="D375" s="254"/>
      <c r="E375" s="254"/>
      <c r="F375" s="874"/>
      <c r="G375" s="46"/>
    </row>
    <row r="376" spans="1:7" s="83" customFormat="1">
      <c r="A376" s="39"/>
      <c r="B376" s="622"/>
      <c r="C376" s="55"/>
      <c r="D376" s="254"/>
      <c r="E376" s="254"/>
      <c r="F376" s="874"/>
      <c r="G376" s="52"/>
    </row>
    <row r="377" spans="1:7" s="83" customFormat="1">
      <c r="A377" s="39"/>
      <c r="B377" s="622"/>
      <c r="C377" s="55"/>
      <c r="D377" s="254"/>
      <c r="E377" s="254"/>
      <c r="F377" s="874"/>
      <c r="G377" s="41"/>
    </row>
    <row r="378" spans="1:7" s="83" customFormat="1">
      <c r="A378" s="39"/>
      <c r="B378" s="622"/>
      <c r="C378" s="55"/>
      <c r="D378" s="254"/>
      <c r="E378" s="254"/>
      <c r="F378" s="874"/>
      <c r="G378" s="52"/>
    </row>
    <row r="379" spans="1:7" s="83" customFormat="1">
      <c r="A379" s="39"/>
      <c r="B379" s="622"/>
      <c r="C379" s="55"/>
      <c r="D379" s="254"/>
      <c r="E379" s="254"/>
      <c r="F379" s="874"/>
      <c r="G379" s="52"/>
    </row>
    <row r="380" spans="1:7" s="83" customFormat="1">
      <c r="A380" s="39"/>
      <c r="B380" s="622"/>
      <c r="C380" s="55"/>
      <c r="D380" s="254"/>
      <c r="E380" s="254"/>
      <c r="F380" s="874"/>
      <c r="G380" s="46"/>
    </row>
    <row r="381" spans="1:7" s="83" customFormat="1">
      <c r="A381" s="39"/>
      <c r="B381" s="622"/>
      <c r="C381" s="55"/>
      <c r="D381" s="254"/>
      <c r="E381" s="254"/>
      <c r="F381" s="874"/>
      <c r="G381" s="54"/>
    </row>
    <row r="382" spans="1:7" s="83" customFormat="1">
      <c r="A382" s="39"/>
      <c r="B382" s="622"/>
      <c r="C382" s="55"/>
      <c r="D382" s="254"/>
      <c r="E382" s="254"/>
      <c r="F382" s="874"/>
      <c r="G382" s="54"/>
    </row>
    <row r="383" spans="1:7" s="83" customFormat="1">
      <c r="A383" s="39"/>
      <c r="B383" s="622"/>
      <c r="C383" s="55"/>
      <c r="D383" s="254"/>
      <c r="E383" s="254"/>
      <c r="F383" s="874"/>
      <c r="G383" s="54"/>
    </row>
    <row r="384" spans="1:7" s="83" customFormat="1">
      <c r="A384" s="39"/>
      <c r="B384" s="622"/>
      <c r="C384" s="55"/>
      <c r="D384" s="254"/>
      <c r="E384" s="254"/>
      <c r="F384" s="874"/>
      <c r="G384" s="54"/>
    </row>
    <row r="385" spans="1:7" s="83" customFormat="1">
      <c r="A385" s="39"/>
      <c r="B385" s="622"/>
      <c r="C385" s="55"/>
      <c r="D385" s="254"/>
      <c r="E385" s="254"/>
      <c r="F385" s="874"/>
      <c r="G385" s="41"/>
    </row>
    <row r="386" spans="1:7" s="83" customFormat="1">
      <c r="A386" s="39"/>
      <c r="B386" s="622"/>
      <c r="C386" s="55"/>
      <c r="D386" s="254"/>
      <c r="E386" s="254"/>
      <c r="F386" s="874"/>
      <c r="G386" s="41"/>
    </row>
    <row r="387" spans="1:7" s="83" customFormat="1">
      <c r="A387" s="39"/>
      <c r="B387" s="622"/>
      <c r="C387" s="55"/>
      <c r="D387" s="254"/>
      <c r="E387" s="254"/>
      <c r="F387" s="874"/>
      <c r="G387" s="41"/>
    </row>
    <row r="388" spans="1:7" s="83" customFormat="1">
      <c r="A388" s="39"/>
      <c r="B388" s="622"/>
      <c r="C388" s="55"/>
      <c r="D388" s="254"/>
      <c r="E388" s="254"/>
      <c r="F388" s="874"/>
      <c r="G388" s="46"/>
    </row>
    <row r="389" spans="1:7" s="83" customFormat="1">
      <c r="A389" s="39"/>
      <c r="B389" s="622"/>
      <c r="C389" s="55"/>
      <c r="D389" s="254"/>
      <c r="E389" s="254"/>
      <c r="F389" s="874"/>
      <c r="G389" s="52"/>
    </row>
    <row r="390" spans="1:7" s="83" customFormat="1">
      <c r="A390" s="39"/>
      <c r="B390" s="622"/>
      <c r="C390" s="55"/>
      <c r="D390" s="254"/>
      <c r="E390" s="254"/>
      <c r="F390" s="874"/>
      <c r="G390" s="41"/>
    </row>
    <row r="391" spans="1:7" s="83" customFormat="1">
      <c r="A391" s="39"/>
      <c r="B391" s="622"/>
      <c r="C391" s="55"/>
      <c r="D391" s="254"/>
      <c r="E391" s="254"/>
      <c r="F391" s="874"/>
      <c r="G391" s="52"/>
    </row>
    <row r="392" spans="1:7" s="83" customFormat="1">
      <c r="A392" s="39"/>
      <c r="B392" s="622"/>
      <c r="C392" s="55"/>
      <c r="D392" s="254"/>
      <c r="E392" s="254"/>
      <c r="F392" s="874"/>
      <c r="G392" s="41"/>
    </row>
    <row r="393" spans="1:7" s="83" customFormat="1">
      <c r="A393" s="39"/>
      <c r="B393" s="622"/>
      <c r="C393" s="55"/>
      <c r="D393" s="254"/>
      <c r="E393" s="254"/>
      <c r="F393" s="874"/>
      <c r="G393" s="41"/>
    </row>
    <row r="394" spans="1:7" s="83" customFormat="1">
      <c r="A394" s="39"/>
      <c r="B394" s="622"/>
      <c r="C394" s="55"/>
      <c r="D394" s="254"/>
      <c r="E394" s="254"/>
      <c r="F394" s="874"/>
      <c r="G394" s="54"/>
    </row>
    <row r="395" spans="1:7" s="83" customFormat="1">
      <c r="A395" s="39"/>
      <c r="B395" s="622"/>
      <c r="C395" s="55"/>
      <c r="D395" s="254"/>
      <c r="E395" s="254"/>
      <c r="F395" s="874"/>
      <c r="G395" s="41"/>
    </row>
    <row r="396" spans="1:7" s="83" customFormat="1">
      <c r="A396" s="39"/>
      <c r="B396" s="622"/>
      <c r="C396" s="55"/>
      <c r="D396" s="254"/>
      <c r="E396" s="254"/>
      <c r="F396" s="874"/>
      <c r="G396" s="41"/>
    </row>
    <row r="397" spans="1:7" s="83" customFormat="1">
      <c r="A397" s="39"/>
      <c r="B397" s="622"/>
      <c r="C397" s="55"/>
      <c r="D397" s="254"/>
      <c r="E397" s="254"/>
      <c r="F397" s="874"/>
      <c r="G397" s="52"/>
    </row>
    <row r="398" spans="1:7" s="83" customFormat="1">
      <c r="A398" s="39"/>
      <c r="B398" s="622"/>
      <c r="C398" s="55"/>
      <c r="D398" s="254"/>
      <c r="E398" s="254"/>
      <c r="F398" s="874"/>
    </row>
  </sheetData>
  <conditionalFormatting sqref="E58">
    <cfRule type="cellIs" dxfId="7" priority="2" stopIfTrue="1" operator="greaterThan">
      <formula>0</formula>
    </cfRule>
  </conditionalFormatting>
  <conditionalFormatting sqref="F109:G110">
    <cfRule type="cellIs" dxfId="6" priority="1" stopIfTrue="1" operator="greaterThan">
      <formula>0</formula>
    </cfRule>
  </conditionalFormatting>
  <conditionalFormatting sqref="G37">
    <cfRule type="cellIs" dxfId="5" priority="19" stopIfTrue="1" operator="greaterThan">
      <formula>0</formula>
    </cfRule>
  </conditionalFormatting>
  <conditionalFormatting sqref="G47">
    <cfRule type="cellIs" dxfId="4" priority="17" stopIfTrue="1" operator="greaterThan">
      <formula>0</formula>
    </cfRule>
  </conditionalFormatting>
  <conditionalFormatting sqref="G54:G58">
    <cfRule type="cellIs" dxfId="3" priority="6" stopIfTrue="1" operator="greaterThan">
      <formula>0</formula>
    </cfRule>
  </conditionalFormatting>
  <conditionalFormatting sqref="G62:G64">
    <cfRule type="cellIs" dxfId="2" priority="14" stopIfTrue="1" operator="greaterThan">
      <formula>0</formula>
    </cfRule>
  </conditionalFormatting>
  <conditionalFormatting sqref="G66">
    <cfRule type="cellIs" dxfId="1" priority="8" stopIfTrue="1" operator="greaterThan">
      <formula>0</formula>
    </cfRule>
  </conditionalFormatting>
  <pageMargins left="0.98425196850393704" right="0.19685039370078741" top="0.55118110236220474" bottom="0.55118110236220474" header="0.31496062992125984" footer="0.31496062992125984"/>
  <pageSetup paperSize="9" orientation="portrait" r:id="rId1"/>
  <headerFooter>
    <oddFooter>&amp;R&amp;8&amp;P/&amp;N</oddFooter>
  </headerFooter>
  <rowBreaks count="7" manualBreakCount="7">
    <brk id="24" max="5" man="1"/>
    <brk id="64" max="5" man="1"/>
    <brk id="118" max="5" man="1"/>
    <brk id="185" max="5" man="1"/>
    <brk id="350" max="5" man="1"/>
    <brk id="363" max="5" man="1"/>
    <brk id="38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E26"/>
  <sheetViews>
    <sheetView view="pageBreakPreview" zoomScaleNormal="100" zoomScaleSheetLayoutView="100" workbookViewId="0">
      <selection activeCell="E24" sqref="E24"/>
    </sheetView>
  </sheetViews>
  <sheetFormatPr defaultRowHeight="15"/>
  <cols>
    <col min="1" max="1" width="6.28515625" customWidth="1"/>
    <col min="2" max="2" width="45.7109375" customWidth="1"/>
    <col min="3" max="3" width="10.42578125" customWidth="1"/>
    <col min="4" max="4" width="8.140625" customWidth="1"/>
    <col min="5" max="5" width="13.42578125" style="796" customWidth="1"/>
  </cols>
  <sheetData>
    <row r="1" spans="1:5">
      <c r="A1" s="16"/>
      <c r="B1" s="17"/>
      <c r="C1" s="18"/>
      <c r="D1" s="19"/>
      <c r="E1" s="856"/>
    </row>
    <row r="2" spans="1:5" ht="26.25" thickBot="1">
      <c r="A2" s="20"/>
      <c r="B2" s="21" t="s">
        <v>2999</v>
      </c>
      <c r="C2" s="22"/>
      <c r="D2" s="23"/>
      <c r="E2" s="857"/>
    </row>
    <row r="3" spans="1:5" ht="15.75" thickTop="1">
      <c r="A3" s="16"/>
      <c r="B3" s="17"/>
      <c r="C3" s="18"/>
      <c r="D3" s="19"/>
      <c r="E3" s="856"/>
    </row>
    <row r="4" spans="1:5">
      <c r="A4" s="24" t="s">
        <v>25</v>
      </c>
      <c r="B4" s="25" t="s">
        <v>794</v>
      </c>
      <c r="C4" s="26"/>
      <c r="D4" s="27"/>
      <c r="E4" s="858">
        <f>EL_INST!F199</f>
        <v>0</v>
      </c>
    </row>
    <row r="5" spans="1:5">
      <c r="A5" s="24"/>
      <c r="B5" s="25"/>
      <c r="C5" s="26"/>
      <c r="D5" s="27"/>
      <c r="E5" s="858"/>
    </row>
    <row r="6" spans="1:5">
      <c r="A6" s="24" t="s">
        <v>30</v>
      </c>
      <c r="B6" s="25" t="s">
        <v>902</v>
      </c>
      <c r="C6" s="26"/>
      <c r="D6" s="27"/>
      <c r="E6" s="858">
        <f>EL_INST!F386</f>
        <v>0</v>
      </c>
    </row>
    <row r="7" spans="1:5">
      <c r="A7" s="24"/>
      <c r="B7" s="25"/>
      <c r="C7" s="26"/>
      <c r="D7" s="27"/>
      <c r="E7" s="858"/>
    </row>
    <row r="8" spans="1:5">
      <c r="A8" s="24" t="s">
        <v>35</v>
      </c>
      <c r="B8" s="25" t="s">
        <v>973</v>
      </c>
      <c r="C8" s="26"/>
      <c r="D8" s="27"/>
      <c r="E8" s="858">
        <f>EL_INST!F448</f>
        <v>0</v>
      </c>
    </row>
    <row r="9" spans="1:5">
      <c r="A9" s="24"/>
      <c r="B9" s="25"/>
      <c r="C9" s="26"/>
      <c r="D9" s="27"/>
      <c r="E9" s="858"/>
    </row>
    <row r="10" spans="1:5">
      <c r="A10" s="24" t="s">
        <v>48</v>
      </c>
      <c r="B10" s="25" t="s">
        <v>1019</v>
      </c>
      <c r="C10" s="26"/>
      <c r="D10" s="27"/>
      <c r="E10" s="858">
        <f>EL_INST!F528</f>
        <v>0</v>
      </c>
    </row>
    <row r="11" spans="1:5">
      <c r="A11" s="24"/>
      <c r="B11" s="25"/>
      <c r="C11" s="26"/>
      <c r="D11" s="27"/>
      <c r="E11" s="858"/>
    </row>
    <row r="12" spans="1:5" ht="25.5">
      <c r="A12" s="24" t="s">
        <v>50</v>
      </c>
      <c r="B12" s="25" t="s">
        <v>1080</v>
      </c>
      <c r="C12" s="26"/>
      <c r="D12" s="27"/>
      <c r="E12" s="858">
        <f>EL_INST!F575</f>
        <v>0</v>
      </c>
    </row>
    <row r="13" spans="1:5">
      <c r="A13" s="24"/>
      <c r="B13" s="25"/>
      <c r="C13" s="26"/>
      <c r="D13" s="27"/>
      <c r="E13" s="858"/>
    </row>
    <row r="14" spans="1:5">
      <c r="A14" s="24" t="s">
        <v>53</v>
      </c>
      <c r="B14" s="25" t="s">
        <v>1082</v>
      </c>
      <c r="C14" s="26"/>
      <c r="D14" s="27"/>
      <c r="E14" s="858">
        <f>EL_INST!F766</f>
        <v>0</v>
      </c>
    </row>
    <row r="15" spans="1:5">
      <c r="A15" s="16"/>
      <c r="B15" s="17"/>
      <c r="C15" s="18"/>
      <c r="D15" s="19"/>
      <c r="E15" s="856"/>
    </row>
    <row r="16" spans="1:5">
      <c r="A16" s="24" t="s">
        <v>62</v>
      </c>
      <c r="B16" s="25" t="s">
        <v>1195</v>
      </c>
      <c r="C16" s="26"/>
      <c r="D16" s="27"/>
      <c r="E16" s="858">
        <f>EL_INST!F830</f>
        <v>0</v>
      </c>
    </row>
    <row r="17" spans="1:5">
      <c r="A17" s="16"/>
      <c r="B17" s="17"/>
      <c r="C17" s="18"/>
      <c r="D17" s="19"/>
      <c r="E17" s="856"/>
    </row>
    <row r="18" spans="1:5">
      <c r="A18" s="24" t="s">
        <v>63</v>
      </c>
      <c r="B18" s="25" t="s">
        <v>1239</v>
      </c>
      <c r="C18" s="26"/>
      <c r="D18" s="27"/>
      <c r="E18" s="858">
        <f>EL_INST!F860</f>
        <v>0</v>
      </c>
    </row>
    <row r="19" spans="1:5">
      <c r="A19" s="16"/>
      <c r="B19" s="17"/>
      <c r="C19" s="18"/>
      <c r="D19" s="19"/>
      <c r="E19" s="856"/>
    </row>
    <row r="20" spans="1:5">
      <c r="A20" s="24" t="s">
        <v>68</v>
      </c>
      <c r="B20" s="25" t="s">
        <v>1258</v>
      </c>
      <c r="C20" s="26"/>
      <c r="D20" s="27"/>
      <c r="E20" s="858">
        <f>EL_INST!F917</f>
        <v>0</v>
      </c>
    </row>
    <row r="21" spans="1:5">
      <c r="A21" s="16"/>
      <c r="B21" s="17"/>
      <c r="C21" s="18"/>
      <c r="D21" s="19"/>
      <c r="E21" s="856"/>
    </row>
    <row r="22" spans="1:5">
      <c r="A22" s="24" t="s">
        <v>70</v>
      </c>
      <c r="B22" s="25" t="s">
        <v>1288</v>
      </c>
      <c r="C22" s="26"/>
      <c r="D22" s="27"/>
      <c r="E22" s="858">
        <f>EL_INST!F950</f>
        <v>0</v>
      </c>
    </row>
    <row r="23" spans="1:5">
      <c r="A23" s="16"/>
      <c r="B23" s="17"/>
      <c r="C23" s="18"/>
      <c r="D23" s="19"/>
      <c r="E23" s="856"/>
    </row>
    <row r="24" spans="1:5">
      <c r="A24" s="24" t="s">
        <v>72</v>
      </c>
      <c r="B24" s="25" t="s">
        <v>2931</v>
      </c>
      <c r="C24" s="26"/>
      <c r="D24" s="27"/>
      <c r="E24" s="858">
        <f>EL_INST!F1050</f>
        <v>0</v>
      </c>
    </row>
    <row r="25" spans="1:5">
      <c r="A25" s="16"/>
      <c r="B25" s="17"/>
      <c r="C25" s="18"/>
      <c r="D25" s="19"/>
      <c r="E25" s="856"/>
    </row>
    <row r="26" spans="1:5" ht="25.5">
      <c r="A26" s="28"/>
      <c r="B26" s="29" t="s">
        <v>2990</v>
      </c>
      <c r="C26" s="30"/>
      <c r="D26" s="31"/>
      <c r="E26" s="859">
        <f>E4+E6+E8+E10+E12+E14+E16+E18+E20+E22+E24</f>
        <v>0</v>
      </c>
    </row>
  </sheetData>
  <pageMargins left="0.98425196850393704" right="0.19685039370078741" top="0.55118110236220474" bottom="0.94488188976377963" header="0.31496062992125984" footer="0.31496062992125984"/>
  <pageSetup paperSize="9" orientation="portrait" r:id="rId1"/>
  <headerFooter>
    <oddFooter>&amp;R&amp;8&amp;P/&amp;N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B36"/>
  <sheetViews>
    <sheetView view="pageBreakPreview" zoomScaleNormal="100" zoomScaleSheetLayoutView="100" workbookViewId="0">
      <selection activeCell="B12" sqref="B12"/>
    </sheetView>
  </sheetViews>
  <sheetFormatPr defaultRowHeight="15"/>
  <cols>
    <col min="1" max="1" width="6.7109375" customWidth="1"/>
    <col min="2" max="2" width="80.7109375" style="39" customWidth="1"/>
  </cols>
  <sheetData>
    <row r="1" spans="1:2">
      <c r="A1" s="241"/>
      <c r="B1" s="150" t="s">
        <v>2998</v>
      </c>
    </row>
    <row r="3" spans="1:2" ht="51">
      <c r="A3" s="242" t="s">
        <v>25</v>
      </c>
      <c r="B3" s="168" t="s">
        <v>1315</v>
      </c>
    </row>
    <row r="4" spans="1:2" ht="38.25">
      <c r="A4" s="242" t="s">
        <v>30</v>
      </c>
      <c r="B4" s="168" t="s">
        <v>1316</v>
      </c>
    </row>
    <row r="5" spans="1:2" ht="25.5">
      <c r="A5" s="242" t="s">
        <v>35</v>
      </c>
      <c r="B5" s="244" t="s">
        <v>1317</v>
      </c>
    </row>
    <row r="6" spans="1:2" ht="25.5">
      <c r="A6" s="242" t="s">
        <v>48</v>
      </c>
      <c r="B6" s="244" t="s">
        <v>1318</v>
      </c>
    </row>
    <row r="7" spans="1:2" ht="38.25">
      <c r="A7" s="242" t="s">
        <v>50</v>
      </c>
      <c r="B7" s="244" t="s">
        <v>1319</v>
      </c>
    </row>
    <row r="8" spans="1:2" ht="38.25">
      <c r="A8" s="242" t="s">
        <v>53</v>
      </c>
      <c r="B8" s="244" t="s">
        <v>1320</v>
      </c>
    </row>
    <row r="9" spans="1:2" ht="25.5">
      <c r="A9" s="242" t="s">
        <v>62</v>
      </c>
      <c r="B9" s="244" t="s">
        <v>1321</v>
      </c>
    </row>
    <row r="10" spans="1:2" ht="51">
      <c r="A10" s="242" t="s">
        <v>63</v>
      </c>
      <c r="B10" s="244" t="s">
        <v>1322</v>
      </c>
    </row>
    <row r="11" spans="1:2" ht="25.5">
      <c r="A11" s="242" t="s">
        <v>68</v>
      </c>
      <c r="B11" s="244" t="s">
        <v>1323</v>
      </c>
    </row>
    <row r="12" spans="1:2" ht="38.25">
      <c r="A12" s="242" t="s">
        <v>70</v>
      </c>
      <c r="B12" s="244" t="s">
        <v>1324</v>
      </c>
    </row>
    <row r="13" spans="1:2" ht="25.5">
      <c r="A13" s="242" t="s">
        <v>72</v>
      </c>
      <c r="B13" s="244" t="s">
        <v>1325</v>
      </c>
    </row>
    <row r="14" spans="1:2" ht="38.25">
      <c r="A14" s="242" t="s">
        <v>378</v>
      </c>
      <c r="B14" s="244" t="s">
        <v>1326</v>
      </c>
    </row>
    <row r="15" spans="1:2" ht="38.25">
      <c r="A15" s="242" t="s">
        <v>380</v>
      </c>
      <c r="B15" s="244" t="s">
        <v>1327</v>
      </c>
    </row>
    <row r="16" spans="1:2" ht="63.75">
      <c r="A16" s="242" t="s">
        <v>412</v>
      </c>
      <c r="B16" s="244" t="s">
        <v>1328</v>
      </c>
    </row>
    <row r="17" spans="1:2" ht="38.25">
      <c r="A17" s="242" t="s">
        <v>414</v>
      </c>
      <c r="B17" s="245" t="s">
        <v>1329</v>
      </c>
    </row>
    <row r="18" spans="1:2">
      <c r="A18" s="242" t="s">
        <v>416</v>
      </c>
      <c r="B18" s="244" t="s">
        <v>1330</v>
      </c>
    </row>
    <row r="19" spans="1:2" ht="25.5">
      <c r="A19" s="242" t="s">
        <v>418</v>
      </c>
      <c r="B19" s="244" t="s">
        <v>1331</v>
      </c>
    </row>
    <row r="20" spans="1:2" ht="38.25">
      <c r="A20" s="242" t="s">
        <v>787</v>
      </c>
      <c r="B20" s="244" t="s">
        <v>1332</v>
      </c>
    </row>
    <row r="21" spans="1:2" ht="38.25">
      <c r="A21" s="242" t="s">
        <v>790</v>
      </c>
      <c r="B21" s="244" t="s">
        <v>1333</v>
      </c>
    </row>
    <row r="22" spans="1:2" ht="25.5">
      <c r="A22" s="242" t="s">
        <v>921</v>
      </c>
      <c r="B22" s="244" t="s">
        <v>1334</v>
      </c>
    </row>
    <row r="23" spans="1:2" ht="25.5">
      <c r="A23" s="242" t="s">
        <v>923</v>
      </c>
      <c r="B23" s="168" t="s">
        <v>1335</v>
      </c>
    </row>
    <row r="24" spans="1:2" ht="51">
      <c r="A24" s="242" t="s">
        <v>925</v>
      </c>
      <c r="B24" s="168" t="s">
        <v>1336</v>
      </c>
    </row>
    <row r="25" spans="1:2" ht="63.75">
      <c r="A25" s="242" t="s">
        <v>927</v>
      </c>
      <c r="B25" s="168" t="s">
        <v>1337</v>
      </c>
    </row>
    <row r="26" spans="1:2" ht="51">
      <c r="A26" s="242" t="s">
        <v>929</v>
      </c>
      <c r="B26" s="168" t="s">
        <v>1338</v>
      </c>
    </row>
    <row r="27" spans="1:2" ht="38.25">
      <c r="A27" s="242" t="s">
        <v>930</v>
      </c>
      <c r="B27" s="168" t="s">
        <v>1339</v>
      </c>
    </row>
    <row r="28" spans="1:2" ht="38.25">
      <c r="A28" s="242" t="s">
        <v>932</v>
      </c>
      <c r="B28" s="168" t="s">
        <v>1340</v>
      </c>
    </row>
    <row r="29" spans="1:2">
      <c r="A29" s="242" t="s">
        <v>934</v>
      </c>
      <c r="B29" s="168" t="s">
        <v>1341</v>
      </c>
    </row>
    <row r="30" spans="1:2" ht="25.5">
      <c r="A30" s="242" t="s">
        <v>936</v>
      </c>
      <c r="B30" s="244" t="s">
        <v>1342</v>
      </c>
    </row>
    <row r="31" spans="1:2" ht="76.5">
      <c r="A31" s="242" t="s">
        <v>938</v>
      </c>
      <c r="B31" s="244" t="s">
        <v>1343</v>
      </c>
    </row>
    <row r="32" spans="1:2" ht="51">
      <c r="A32" s="242" t="s">
        <v>939</v>
      </c>
      <c r="B32" s="244" t="s">
        <v>1344</v>
      </c>
    </row>
    <row r="33" spans="1:2" ht="165.75">
      <c r="A33" s="242" t="s">
        <v>940</v>
      </c>
      <c r="B33" s="168" t="s">
        <v>1345</v>
      </c>
    </row>
    <row r="34" spans="1:2" ht="76.5">
      <c r="A34" s="242" t="s">
        <v>941</v>
      </c>
      <c r="B34" s="168" t="s">
        <v>1346</v>
      </c>
    </row>
    <row r="35" spans="1:2" ht="76.5">
      <c r="A35" s="242" t="s">
        <v>942</v>
      </c>
      <c r="B35" s="168" t="s">
        <v>1347</v>
      </c>
    </row>
    <row r="36" spans="1:2" ht="89.25">
      <c r="A36" s="242" t="s">
        <v>944</v>
      </c>
      <c r="B36" s="243" t="s">
        <v>1348</v>
      </c>
    </row>
  </sheetData>
  <pageMargins left="0.98425196850393704" right="0.19685039370078741" top="0.55118110236220474" bottom="0.55118110236220474" header="0.31496062992125984" footer="0.31496062992125984"/>
  <pageSetup paperSize="9" orientation="portrait" r:id="rId1"/>
  <headerFoot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14</vt:i4>
      </vt:variant>
    </vt:vector>
  </HeadingPairs>
  <TitlesOfParts>
    <vt:vector size="28" baseType="lpstr">
      <vt:lpstr>NASLOVNICA</vt:lpstr>
      <vt:lpstr>SVEUKUPNA_REK</vt:lpstr>
      <vt:lpstr>REK_GO RADOVI</vt:lpstr>
      <vt:lpstr>OTU_GO RADOVI</vt:lpstr>
      <vt:lpstr>GO RADOVI</vt:lpstr>
      <vt:lpstr>REK_ViK</vt:lpstr>
      <vt:lpstr>ViK</vt:lpstr>
      <vt:lpstr>REK_EL_INST</vt:lpstr>
      <vt:lpstr>OTU_EL_INST</vt:lpstr>
      <vt:lpstr>EL_INST</vt:lpstr>
      <vt:lpstr>REK_GHV</vt:lpstr>
      <vt:lpstr>GHV</vt:lpstr>
      <vt:lpstr>REK_KRAJOBRAZ</vt:lpstr>
      <vt:lpstr>KRAJOBRAZ</vt:lpstr>
      <vt:lpstr>EL_INST!Ispis_naslova</vt:lpstr>
      <vt:lpstr>GHV!Ispis_naslova</vt:lpstr>
      <vt:lpstr>'GO RADOVI'!Ispis_naslova</vt:lpstr>
      <vt:lpstr>KRAJOBRAZ!Ispis_naslova</vt:lpstr>
      <vt:lpstr>ViK!Ispis_naslova</vt:lpstr>
      <vt:lpstr>EL_INST!Podrucje_ispisa</vt:lpstr>
      <vt:lpstr>GHV!Podrucje_ispisa</vt:lpstr>
      <vt:lpstr>'GO RADOVI'!Podrucje_ispisa</vt:lpstr>
      <vt:lpstr>KRAJOBRAZ!Podrucje_ispisa</vt:lpstr>
      <vt:lpstr>NASLOVNICA!Podrucje_ispisa</vt:lpstr>
      <vt:lpstr>OTU_EL_INST!Podrucje_ispisa</vt:lpstr>
      <vt:lpstr>'OTU_GO RADOVI'!Podrucje_ispisa</vt:lpstr>
      <vt:lpstr>SVEUKUPNA_REK!Podrucje_ispisa</vt:lpstr>
      <vt:lpstr>ViK!Podrucje_ispisa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Julija Dončević</cp:lastModifiedBy>
  <cp:lastPrinted>2023-06-28T11:59:26Z</cp:lastPrinted>
  <dcterms:created xsi:type="dcterms:W3CDTF">2023-06-19T12:48:41Z</dcterms:created>
  <dcterms:modified xsi:type="dcterms:W3CDTF">2024-05-03T07:17:51Z</dcterms:modified>
</cp:coreProperties>
</file>