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sulentic\DIV Group d.o.o\Projekti I&amp;R - Projekti\500_CEKOM\6_NABAVA\08 Čelik\"/>
    </mc:Choice>
  </mc:AlternateContent>
  <bookViews>
    <workbookView xWindow="0" yWindow="0" windowWidth="28800" windowHeight="12612" activeTab="3"/>
  </bookViews>
  <sheets>
    <sheet name="Limovi Sheets" sheetId="1" r:id="rId1"/>
    <sheet name="Profili Profiles" sheetId="2" r:id="rId2"/>
    <sheet name="Cijevi Pipes" sheetId="3" r:id="rId3"/>
    <sheet name="Šipke Round bars" sheetId="4" r:id="rId4"/>
  </sheets>
  <definedNames>
    <definedName name="_xlnm._FilterDatabase" localSheetId="0" hidden="1">'Limovi Sheets'!$C$5:$I$5</definedName>
    <definedName name="_xlnm.Print_Area" localSheetId="3">'Šipke Round bars'!$A$1:$H$11</definedName>
  </definedNames>
  <calcPr calcId="152511"/>
</workbook>
</file>

<file path=xl/calcChain.xml><?xml version="1.0" encoding="utf-8"?>
<calcChain xmlns="http://schemas.openxmlformats.org/spreadsheetml/2006/main">
  <c r="H8" i="4" l="1"/>
  <c r="H7" i="4"/>
  <c r="H6" i="4"/>
  <c r="H9" i="4"/>
  <c r="H11" i="4" s="1"/>
  <c r="H7" i="3"/>
  <c r="H8" i="3"/>
  <c r="H9" i="3"/>
  <c r="H10" i="3"/>
  <c r="H11" i="3"/>
  <c r="H12" i="3"/>
  <c r="H13" i="3"/>
  <c r="H14" i="3"/>
  <c r="H6" i="3"/>
  <c r="H15" i="3" s="1"/>
  <c r="H17" i="3" s="1"/>
  <c r="K22" i="2" l="1"/>
  <c r="K20" i="2"/>
  <c r="K7" i="2"/>
  <c r="K8" i="2"/>
  <c r="K9" i="2"/>
  <c r="K10" i="2"/>
  <c r="K11" i="2"/>
  <c r="K12" i="2"/>
  <c r="K13" i="2"/>
  <c r="K14" i="2"/>
  <c r="K15" i="2"/>
  <c r="K16" i="2"/>
  <c r="K17" i="2"/>
  <c r="K18" i="2"/>
  <c r="K19" i="2"/>
  <c r="K6" i="2"/>
  <c r="L34" i="1"/>
  <c r="L37" i="1"/>
  <c r="L35" i="1"/>
  <c r="L7" i="1" l="1"/>
  <c r="L8" i="1"/>
  <c r="L9" i="1"/>
  <c r="L10" i="1"/>
  <c r="L11" i="1"/>
  <c r="L12" i="1"/>
  <c r="L13" i="1"/>
  <c r="L14" i="1"/>
  <c r="L15" i="1"/>
  <c r="L16" i="1"/>
  <c r="L17" i="1"/>
  <c r="L18" i="1"/>
  <c r="L19" i="1"/>
  <c r="L20" i="1"/>
  <c r="L21" i="1"/>
  <c r="L22" i="1"/>
  <c r="L23" i="1"/>
  <c r="L24" i="1"/>
  <c r="L25" i="1"/>
  <c r="L26" i="1"/>
  <c r="L27" i="1"/>
  <c r="L28" i="1"/>
  <c r="L29" i="1"/>
  <c r="L30" i="1"/>
  <c r="L31" i="1"/>
  <c r="L32" i="1"/>
  <c r="L33" i="1"/>
  <c r="L6" i="1"/>
  <c r="G33" i="1" l="1"/>
  <c r="C25" i="1"/>
  <c r="C24" i="1"/>
  <c r="G32" i="1"/>
  <c r="G31" i="1"/>
  <c r="G30" i="1"/>
  <c r="G29" i="1"/>
  <c r="G28" i="1"/>
  <c r="G27" i="1"/>
  <c r="G26" i="1"/>
  <c r="G25" i="1"/>
  <c r="G24" i="1"/>
  <c r="C23" i="1"/>
  <c r="C22" i="1"/>
  <c r="G23" i="1"/>
  <c r="G22" i="1"/>
  <c r="C7" i="1"/>
  <c r="C8" i="1"/>
  <c r="C9" i="1"/>
  <c r="C10" i="1"/>
  <c r="C11" i="1"/>
  <c r="C12" i="1"/>
  <c r="C13" i="1"/>
  <c r="C14" i="1"/>
  <c r="C15" i="1"/>
  <c r="C16" i="1"/>
  <c r="C17" i="1"/>
  <c r="C18" i="1"/>
  <c r="C19" i="1"/>
  <c r="C20" i="1"/>
  <c r="C21" i="1"/>
  <c r="C6" i="1"/>
  <c r="G21" i="1"/>
  <c r="H21" i="1" s="1"/>
  <c r="G7" i="1"/>
  <c r="H7" i="1" s="1"/>
  <c r="G8" i="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6" i="1"/>
  <c r="H6" i="1" s="1"/>
</calcChain>
</file>

<file path=xl/sharedStrings.xml><?xml version="1.0" encoding="utf-8"?>
<sst xmlns="http://schemas.openxmlformats.org/spreadsheetml/2006/main" count="229" uniqueCount="134">
  <si>
    <t>A-BV</t>
  </si>
  <si>
    <t>B - BV</t>
  </si>
  <si>
    <t>AH-36 BV</t>
  </si>
  <si>
    <t>A - BV</t>
  </si>
  <si>
    <t>kg/SUM</t>
  </si>
  <si>
    <t>m2</t>
  </si>
  <si>
    <t>FB</t>
  </si>
  <si>
    <t>60X10</t>
  </si>
  <si>
    <t>80X12</t>
  </si>
  <si>
    <t>100 x 8</t>
  </si>
  <si>
    <t>50x8</t>
  </si>
  <si>
    <t>50x5</t>
  </si>
  <si>
    <t>HP</t>
  </si>
  <si>
    <t>180X8</t>
  </si>
  <si>
    <t>160X8</t>
  </si>
  <si>
    <t>140X8</t>
  </si>
  <si>
    <t>120X7</t>
  </si>
  <si>
    <t>140x9</t>
  </si>
  <si>
    <t>320X12</t>
  </si>
  <si>
    <t>L</t>
  </si>
  <si>
    <t>60x60x6</t>
  </si>
  <si>
    <t>100X100X8</t>
  </si>
  <si>
    <t>120X120X8</t>
  </si>
  <si>
    <t>114,3X10</t>
  </si>
  <si>
    <t>S355J2+N</t>
  </si>
  <si>
    <t>S355j2h</t>
  </si>
  <si>
    <t>P235tr</t>
  </si>
  <si>
    <t>114,3X8,0</t>
  </si>
  <si>
    <t>457,2X12,5</t>
  </si>
  <si>
    <t>88,9X8,0</t>
  </si>
  <si>
    <t>177,8X16</t>
  </si>
  <si>
    <t>76,1X7,1</t>
  </si>
  <si>
    <t>60,3X4,0</t>
  </si>
  <si>
    <t>DX51D</t>
  </si>
  <si>
    <t>70X5</t>
  </si>
  <si>
    <t>100X5</t>
  </si>
  <si>
    <t>LIMOVI 
SHEETS</t>
  </si>
  <si>
    <t>Redni broj / No.</t>
  </si>
  <si>
    <t>Tražene specifikacije / Requested specifications</t>
  </si>
  <si>
    <t>Jedinična cijena
bez PDV-a / unit price excluding VAT</t>
  </si>
  <si>
    <t>Ukupno / Total price excluding VAT</t>
  </si>
  <si>
    <t>SVEUKUPNO BEZ PDV-a / TOTAL SUM excluding VAT</t>
  </si>
  <si>
    <t>IZNOS PDV-a /  VAT ammount</t>
  </si>
  <si>
    <t>SVEUKUPNO S PDV-om / TOTAL SUM including VAT</t>
  </si>
  <si>
    <t>VALUTA PONUDE / BID CURRENCY
USD ili EUR / USD or EUR</t>
  </si>
  <si>
    <t>dužina
length</t>
  </si>
  <si>
    <t>širina
width</t>
  </si>
  <si>
    <t>debljina
thickness</t>
  </si>
  <si>
    <t>kg / kom
kg/pcs</t>
  </si>
  <si>
    <t>kvalitet
grade</t>
  </si>
  <si>
    <t>Kol./Qty (kom/pcs)</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</si>
  <si>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"Jedinična cijena bez PDV-a ponuditelj upisuje jedinične cijene u dvije decimale. Ponuditelj upisuje valutu ponude u za to predviđenu ćeliju.</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</si>
  <si>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"Unit price excluding VAT", the bidder enters unit prices rounded to two decimal places. The bidder enters the bid currency in the provided cell.</t>
  </si>
  <si>
    <t>LIM 8000X2500X6,0;A
SHEET 8000X2500X6,0;A</t>
  </si>
  <si>
    <t>LIM 6000X2000X4,0;AH36
SHEET 6000X2000X4,0;AH36</t>
  </si>
  <si>
    <t>LIM 8000X2500X7,0;A
SHEET 8000X2500X7,0;A</t>
  </si>
  <si>
    <t>LIM 12000X3000X8,0;A
SHEET 12000X3000X8,0;A</t>
  </si>
  <si>
    <t>LIM 12500X2500X8,0;AH36
SHEET 12500X2500X8,0;AH36</t>
  </si>
  <si>
    <t>LIM 12000X2500X10,0;AH36
SHEET 12000X2500X10,0;AH36</t>
  </si>
  <si>
    <t>LIM 8000X2500X10,0;A
SHEET 8000X2500X10,0;A</t>
  </si>
  <si>
    <t>LIM 12000X3000X12,0;A
SHEET 12000X3000X12,0;A</t>
  </si>
  <si>
    <t>LIM 6000X1750X15,0;AH36;90J
SHEET 6000X1750X15,0;AH36;90J</t>
  </si>
  <si>
    <t>LIM 8000X2500X16,0;A
SHEET 8000X2500X16,0;A</t>
  </si>
  <si>
    <t>LIM 20,0X2000X6000;EN 10025-2;S355J2.+N
SHEET 20,0X2000X6000;EN 10025-2;S355J2.+N</t>
  </si>
  <si>
    <t xml:space="preserve">LIM 35,0X1050X6000 S355J2N 
SHEET 35,0X1050X6000 S355J2N </t>
  </si>
  <si>
    <t>LIM 5X2000X6000 EN 10029;S355J2+N
SHEET 5X2000X6000 EN 10029;S355J2+N</t>
  </si>
  <si>
    <t>LIM 15X2000X6000 EN 10029;S355J2+N
SHEET 15X2000X6000 EN 10029;S355J2+N</t>
  </si>
  <si>
    <t>LIM 8X2500X8000 EN 10029;S355J2+N
SHEET 8X2500X8000 EN 10029;S355J2+N</t>
  </si>
  <si>
    <t>LIM 10X2000X6000 EN 10029;S355J2+N
SHEET 10X2000X6000 EN 10029;S355J2+N</t>
  </si>
  <si>
    <t>LIM 4X2000X6000 EN 10029;S355J2+N
SHEET 4X2000X6000 EN 10029;S355J2+N</t>
  </si>
  <si>
    <t>LIM 20X2000X6000 EN 10029;S355J2+N
SHEET 20X2000X6000 EN 10029;S355J2+N</t>
  </si>
  <si>
    <t>LIM 10X1500X6000 EN 10029;S355J2+N
SHEET 10X1500X6000 EN 10029;S355J2+N</t>
  </si>
  <si>
    <t>LIM10X2000X12000 EN 10029;S355J2+N
SHEET 10X2000X12000 EN 10029;S355J2+N</t>
  </si>
  <si>
    <t>LIM 8X2500X6000 EN 10029;S355J2+N
SHEET 8X2500X6000 EN 10029;S355J2+N</t>
  </si>
  <si>
    <t>LIM 5X1500X6000 EN 10029;S355J2+N
SHEET 5X1500X6000 EN 10029;S355J2+N</t>
  </si>
  <si>
    <t>LIM 8X2000X8000 EN 10029;S355J2+N
SHEET 8X2000X8000 EN 10029;S355J2+N</t>
  </si>
  <si>
    <t>LIM 1,0X1000X2000;EN 10346;DX51D
SHEET 1,0X1000X2000;EN 10346;DX51D</t>
  </si>
  <si>
    <t>LIM 2,0X1000X2000;EN 10143;DX51D+Z275
SHEET 2,0X1000X2000;EN 10143;DX51D+Z275</t>
  </si>
  <si>
    <t>Dodatni zahtjevi za ponudu opreme
Additional requirements for equipment</t>
  </si>
  <si>
    <t>Dokumentacija / Documentation</t>
  </si>
  <si>
    <t>Naziv / Item</t>
  </si>
  <si>
    <t>Profil 
Profile</t>
  </si>
  <si>
    <t>Dimenzije
Dimension</t>
  </si>
  <si>
    <t>Duljina
Length</t>
  </si>
  <si>
    <t>Kvaliteta
Steel grade</t>
  </si>
  <si>
    <t>kom
pcs</t>
  </si>
  <si>
    <t>kg/kom
KG/pcs</t>
  </si>
  <si>
    <t>PLOSNATO 60X10,0X&gt;=6000;EN 10058;S355JR;0
FLAT 60X10,0X&gt;=6000;EN 10058;S355JR;0</t>
  </si>
  <si>
    <t>S235JR</t>
  </si>
  <si>
    <t>316L</t>
  </si>
  <si>
    <t>TRAKA P;80X12,0XL 6000 MM;AH36
FLAT BAR P;80X12,0XL 6000 MM;AH36</t>
  </si>
  <si>
    <t>PLOSNATO; ; 100 x 10,0 x L 12000 MM; AH36; LR
FLAT BAR; 100 x 10,0 x L 12000 MM; AH36; LR</t>
  </si>
  <si>
    <t xml:space="preserve">TRAKA P;50X8,0XL 6000 MM;A 
FLAT P;50X8,0XL 6000 MM;A </t>
  </si>
  <si>
    <t>TRAKA FB;50X6,0XL 6000 MM;AH36;HR
FLAT FB;50X6,0XL 6000 MM;AH36;HR</t>
  </si>
  <si>
    <t>PLOSNATO 70X5,0X &gt;=6000;HRN C.B3.025;S235JR
FLAT 70X5,0X &gt;=6000;HRN C.B3.025;S235JR</t>
  </si>
  <si>
    <t>PLOSNATO 100X5,0X6000;HRN C.B3.025;316L
FLAT 100X5,0X6000;HRN C.B3.025;316L</t>
  </si>
  <si>
    <t>PROFIL BP;180X8,0X14600;AH36;LR
PROFILE BP;180X8,0X14600;AH36;LR</t>
  </si>
  <si>
    <t>PROFIL BP;160X8,0X12000;DH36;LR
PROFILE BP;160X8,0X12000;DH36;LR</t>
  </si>
  <si>
    <t>PROFIL HP;140X8,0X12000;DH36;LR
PROFILE HP;140X8,0X12000;DH36;LR</t>
  </si>
  <si>
    <t>PROFIL BP;120X7,0X14600;AH36;LR
PROFILE BP;120X7,0X14600;AH36;LR</t>
  </si>
  <si>
    <t>PROFIL HP;140X9,0X12000;DH36;LR
PROFILE HP;140X9,0X12000;DH36;LR</t>
  </si>
  <si>
    <t>PROFIL HP;320X12,0X12000;A;LR
PROFILE HP;320X12,0X12000;A;LR</t>
  </si>
  <si>
    <t>PROFIL L 60X60X6,0X&gt;=12000;EN 10056-1;S355J2;+M
PROFILE L 60X60X6,0X&gt;=12000;EN 10056-1;S355J2;+M</t>
  </si>
  <si>
    <t>Jedinična cijena
bez PDV-a / Unit price excluding VAT</t>
  </si>
  <si>
    <t>CIJEVI
PIPES</t>
  </si>
  <si>
    <t>PROFILI 
PROFILES</t>
  </si>
  <si>
    <t>Dužina
Lenght</t>
  </si>
  <si>
    <t>Dimenzija
Dimension</t>
  </si>
  <si>
    <t>Naziv
Item</t>
  </si>
  <si>
    <t>Kvalitet
Grade</t>
  </si>
  <si>
    <t>CIJEV 457,2X12,5X=6000;EN 10216-1;S355J2H
PIPE 457,2X12,5X=6000;EN 10216-1;S355J2H</t>
  </si>
  <si>
    <t>CIJEV C 114,3X8,0X12000;S355J2H
PIPE C 114,3X8,0X12000;S355J2H</t>
  </si>
  <si>
    <t>CIJEV PRAVOKUTNA PC 100X100X8,0X6000;S355J2H
RECTANGULAR PIPE PC 100X100X8,0X6000;S355J2H</t>
  </si>
  <si>
    <t>CIJEV PRAVOKUTNA PC 120X120X8,0X6000;A
RECTANGULAR PIPE PC 120X120X8,0X6000;A</t>
  </si>
  <si>
    <t>CIJEV C 88,9X8,0X6000;S355J2H
PIPE C 88,9X8,0X6000;S355J2H</t>
  </si>
  <si>
    <t>CIJEV C 177,8X16,0X6000;S355J2H
PIPE C 177,8X16,0X6000;S355J2H</t>
  </si>
  <si>
    <t>CIJEV B;76,1X7,1X6000;S355J2H
PIPE B;76,1X7,1X6000;S355J2H</t>
  </si>
  <si>
    <t>CIJEV C;114,3X10,0X12000;S355J2H;GL
PIPE C;114,3X10,0X12000;S355J2H;GL</t>
  </si>
  <si>
    <t>CIJEV 60,3X4,0X&gt;=6000;HRN EN 10216-1;P235TR1
PIPE 60,3X4,0X&gt;=6000;HRN EN 10216-1;P235TR1</t>
  </si>
  <si>
    <t>Certifikat klasifikacijskog društva ili člana IACS  "u ime klasifikacijskog društva" za stavke 3., 4., 5., 6., 9.
Classification society product certificate or IACS member ''on behalf of classification society'' for items 3, 4, 5, 6, 9</t>
  </si>
  <si>
    <t>ŠIPKA OKRUGLA 80,0X&gt;=6000;EN 10060;S355JR;0
ROUND BAR  80,0X&gt;=6000;EN 10060;S355JR;0</t>
  </si>
  <si>
    <t>ŠIPKA OKRUGLA 25,0X&gt;=6000;EN 10060;S355JR;0
ROUND BAR 25,0X&gt;=6000;EN 10060;S355JR;0</t>
  </si>
  <si>
    <t>ŠIPKA TIP O;30,0X6000;A;DNVGL
ROUND BAR TYPE 0;30,0X6000;A;DNVGL</t>
  </si>
  <si>
    <t>Promjer 
Diameter</t>
  </si>
  <si>
    <t>Kvaliteta
Grade</t>
  </si>
  <si>
    <t>ŠIPKE
ROUND BARS</t>
  </si>
  <si>
    <t>Certifikat klasifikacijskog društva ili člana IACS  "u ime klasifikacijskog društva" za stavke 1.-16.
Classification society product certificate or IACS member ''on behalf of classification society'' for items 1-16</t>
  </si>
  <si>
    <t>Certifikat klasifikacijskog društva ili člana IACS  "u ime klasifikacijskog društva" za stavke 1.-5., 8.-14.
Classification society product certificate or IACS member ''on behalf of classification society'' for items 1-5, 8-14</t>
  </si>
  <si>
    <t xml:space="preserve">A - BV </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</si>
  <si>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"Jedinična cijena bez PDV-a ponuditelj upisuje jedinične cijene u dvije decimale.</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</si>
  <si>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"Unit price excluding VAT", the bidder enters unit prices rounded to two decimal places.</t>
  </si>
  <si>
    <t>IZNOS PDV-a /  VAT amount</t>
  </si>
  <si>
    <t>Certifikat klasifikacijskog društva ili člana IACS  "u ime klasifikacijskog društva" za stavke 1.-3., uz isporuku robe
Classification society product certificate or IACS member ''on behalf of classification society'' for items 1-3, with goods delivery</t>
  </si>
  <si>
    <t>Jedinična cijena
bez PDV-a (EUR) / Unit price excluding VAT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</si>
</sst>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1"/>
      <color theme="1"/>
      <name val="Calibri"/>
      <family val="2"/>
      <charset val="238"/>
      <scheme val="minor"/>
    </font>
    <font>
      <b/>
      <sz val="11"/>
      <color theme="1"/>
      <name val="Calibri"/>
      <family val="2"/>
      <charset val="238"/>
      <scheme val="minor"/>
    </font>
    <font>
      <b/>
      <sz val="11"/>
      <color theme="1"/>
      <name val="Calibri"/>
      <family val="2"/>
      <scheme val="minor"/>
    </font>
    <font>
      <sz val="11"/>
      <color theme="1"/>
      <name val="Calibri"/>
      <family val="2"/>
      <scheme val="minor"/>
    </font>
    <font>
      <sz val="11"/>
      <name val="Calibri"/>
      <family val="2"/>
      <scheme val="minor"/>
    </font>
    <font>
      <sz val="11"/>
      <color rgb="FF000000"/>
      <name val="Tahoma"/>
      <family val="2"/>
      <charset val="238"/>
    </font>
    <font>
      <sz val="11"/>
      <color theme="1"/>
      <name val="Calibri"/>
      <family val="2"/>
      <charset val="238"/>
      <scheme val="minor"/>
    </font>
    <font>
      <sz val="8"/>
      <color theme="1"/>
      <name val="Calibri"/>
      <family val="2"/>
      <charset val="238"/>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79998168889431442"/>
        <bgColor indexed="65"/>
      </patternFill>
    </fill>
    <fill>
      <patternFill patternType="solid">
        <fgColor theme="0" tint="-0.14999847407452621"/>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6" fillId="4" borderId="0" applyNumberFormat="0" applyBorder="0" applyAlignment="0" applyProtection="0"/>
  </cellStyleXfs>
  <cellXfs count="142">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0" xfId="0" applyAlignment="1">
      <alignment horizontal="center"/>
    </xf>
    <xf numFmtId="0" fontId="3" fillId="0" borderId="0" xfId="0"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4" fillId="0" borderId="1" xfId="0" applyFont="1" applyFill="1" applyBorder="1" applyAlignment="1">
      <alignment horizontal="center" vertical="center"/>
    </xf>
    <xf numFmtId="164" fontId="3"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5" xfId="0" applyBorder="1" applyAlignment="1">
      <alignment horizontal="center" vertical="center"/>
    </xf>
    <xf numFmtId="0" fontId="2" fillId="0" borderId="5"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4" fontId="0" fillId="0" borderId="7" xfId="0" applyNumberFormat="1" applyBorder="1" applyAlignment="1">
      <alignment horizontal="center" vertical="center"/>
    </xf>
    <xf numFmtId="1" fontId="0" fillId="0" borderId="6" xfId="0" applyNumberFormat="1" applyBorder="1" applyAlignment="1">
      <alignment horizontal="center" vertical="center" wrapText="1"/>
    </xf>
    <xf numFmtId="1" fontId="0" fillId="0" borderId="1" xfId="0" applyNumberFormat="1" applyBorder="1" applyAlignment="1">
      <alignment horizontal="center" vertical="center"/>
    </xf>
    <xf numFmtId="4" fontId="1" fillId="0" borderId="6" xfId="0" applyNumberFormat="1" applyFont="1" applyFill="1" applyBorder="1" applyAlignment="1">
      <alignment horizontal="center" vertical="center"/>
    </xf>
    <xf numFmtId="4" fontId="0" fillId="0" borderId="1" xfId="0" applyNumberFormat="1" applyBorder="1" applyAlignment="1">
      <alignment horizontal="center" vertical="center"/>
    </xf>
    <xf numFmtId="0" fontId="0" fillId="0" borderId="0" xfId="0" applyBorder="1" applyAlignment="1">
      <alignment horizontal="center" vertical="center"/>
    </xf>
    <xf numFmtId="2" fontId="0" fillId="0" borderId="14" xfId="0" applyNumberFormat="1" applyBorder="1"/>
    <xf numFmtId="2" fontId="0" fillId="0" borderId="3" xfId="0" applyNumberFormat="1" applyBorder="1"/>
    <xf numFmtId="0" fontId="0" fillId="0" borderId="15" xfId="0" applyBorder="1"/>
    <xf numFmtId="4" fontId="0" fillId="0" borderId="3" xfId="0" applyNumberFormat="1" applyBorder="1"/>
    <xf numFmtId="1" fontId="0" fillId="0" borderId="5" xfId="0" applyNumberFormat="1" applyBorder="1" applyAlignment="1">
      <alignment horizontal="center" vertical="center"/>
    </xf>
    <xf numFmtId="4" fontId="0" fillId="0" borderId="5" xfId="0" applyNumberFormat="1" applyBorder="1" applyAlignment="1">
      <alignment horizontal="center" vertical="center"/>
    </xf>
    <xf numFmtId="4" fontId="0" fillId="0" borderId="17" xfId="0" applyNumberFormat="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2" fillId="0" borderId="13" xfId="0" applyFont="1" applyBorder="1" applyAlignment="1">
      <alignment horizontal="center" vertical="center"/>
    </xf>
    <xf numFmtId="0" fontId="1" fillId="0" borderId="21" xfId="0" applyFont="1" applyBorder="1" applyAlignment="1">
      <alignment horizontal="center" vertical="center" textRotation="90" wrapText="1"/>
    </xf>
    <xf numFmtId="0" fontId="1" fillId="4" borderId="19" xfId="1" applyFont="1" applyBorder="1" applyAlignment="1" applyProtection="1">
      <alignment horizontal="left" vertical="center" wrapText="1"/>
    </xf>
    <xf numFmtId="0" fontId="1" fillId="4" borderId="2" xfId="1" applyFont="1" applyBorder="1" applyAlignment="1" applyProtection="1">
      <alignment horizontal="left" vertical="center" wrapText="1"/>
    </xf>
    <xf numFmtId="0" fontId="1" fillId="4" borderId="4" xfId="1" applyFont="1" applyBorder="1" applyAlignment="1" applyProtection="1">
      <alignment horizontal="left" vertical="center" wrapText="1"/>
    </xf>
    <xf numFmtId="0" fontId="1" fillId="0" borderId="1" xfId="0" applyFont="1" applyBorder="1" applyAlignment="1">
      <alignment horizontal="center" vertical="center" wrapText="1"/>
    </xf>
    <xf numFmtId="0" fontId="0" fillId="0" borderId="0" xfId="0" applyBorder="1" applyAlignment="1">
      <alignment horizontal="left" vertical="center"/>
    </xf>
    <xf numFmtId="0" fontId="1" fillId="0" borderId="24" xfId="0" applyFont="1" applyFill="1" applyBorder="1" applyAlignment="1">
      <alignment horizontal="center" vertical="center" wrapText="1"/>
    </xf>
    <xf numFmtId="0" fontId="0" fillId="0" borderId="0" xfId="0" applyBorder="1" applyAlignment="1">
      <alignment vertical="center"/>
    </xf>
    <xf numFmtId="0" fontId="5" fillId="0" borderId="25" xfId="0" applyFont="1" applyBorder="1" applyAlignment="1">
      <alignment wrapText="1"/>
    </xf>
    <xf numFmtId="0" fontId="4" fillId="0" borderId="2" xfId="0" applyFont="1" applyBorder="1" applyAlignment="1">
      <alignment horizontal="center" vertical="center"/>
    </xf>
    <xf numFmtId="0" fontId="1" fillId="5" borderId="0" xfId="0" applyFont="1" applyFill="1" applyBorder="1" applyAlignment="1">
      <alignment vertical="center"/>
    </xf>
    <xf numFmtId="0" fontId="1" fillId="0" borderId="20" xfId="0" applyFont="1" applyBorder="1" applyAlignment="1">
      <alignment horizontal="center" vertical="center" wrapText="1"/>
    </xf>
    <xf numFmtId="1" fontId="4" fillId="0" borderId="6" xfId="0" applyNumberFormat="1" applyFont="1" applyBorder="1" applyAlignment="1">
      <alignment horizontal="center" vertical="center"/>
    </xf>
    <xf numFmtId="1" fontId="4"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4" fontId="4" fillId="0" borderId="7" xfId="0" applyNumberFormat="1" applyFont="1" applyBorder="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horizontal="center" vertical="center" wrapText="1"/>
    </xf>
    <xf numFmtId="4" fontId="0" fillId="0" borderId="1" xfId="0" applyNumberFormat="1" applyBorder="1" applyAlignment="1">
      <alignment vertical="center"/>
    </xf>
    <xf numFmtId="1" fontId="0" fillId="0" borderId="2" xfId="0" applyNumberFormat="1" applyBorder="1" applyAlignment="1">
      <alignment horizontal="center" vertical="center"/>
    </xf>
    <xf numFmtId="4" fontId="0" fillId="0" borderId="3" xfId="0" applyNumberFormat="1" applyBorder="1" applyAlignment="1">
      <alignment vertical="center"/>
    </xf>
    <xf numFmtId="0" fontId="3" fillId="0" borderId="5" xfId="0" applyFont="1" applyBorder="1" applyAlignment="1">
      <alignment horizontal="center" vertical="center" wrapText="1"/>
    </xf>
    <xf numFmtId="0" fontId="0" fillId="0" borderId="5" xfId="0" applyBorder="1" applyAlignment="1">
      <alignment horizontal="center"/>
    </xf>
    <xf numFmtId="4" fontId="0" fillId="0" borderId="5" xfId="0" applyNumberFormat="1" applyBorder="1"/>
    <xf numFmtId="4" fontId="0" fillId="0" borderId="15" xfId="0" applyNumberFormat="1" applyBorder="1" applyAlignment="1">
      <alignment vertical="center"/>
    </xf>
    <xf numFmtId="0" fontId="0" fillId="0" borderId="1" xfId="0" applyFill="1" applyBorder="1" applyAlignment="1">
      <alignment horizontal="center" vertical="center"/>
    </xf>
    <xf numFmtId="0" fontId="0" fillId="0" borderId="0" xfId="0" applyBorder="1"/>
    <xf numFmtId="0" fontId="0" fillId="0" borderId="0" xfId="0" applyBorder="1" applyAlignment="1">
      <alignment horizontal="center"/>
    </xf>
    <xf numFmtId="1" fontId="0" fillId="0" borderId="1" xfId="0" applyNumberFormat="1" applyFill="1" applyBorder="1" applyAlignment="1">
      <alignment horizontal="center" vertical="center"/>
    </xf>
    <xf numFmtId="0" fontId="1" fillId="4" borderId="25" xfId="1" applyFont="1" applyBorder="1" applyAlignment="1" applyProtection="1">
      <alignment horizontal="left" vertical="center" wrapText="1"/>
    </xf>
    <xf numFmtId="0" fontId="3" fillId="0" borderId="28" xfId="0" applyFont="1" applyFill="1" applyBorder="1" applyAlignment="1">
      <alignment horizontal="center" vertical="center" wrapText="1"/>
    </xf>
    <xf numFmtId="0" fontId="0" fillId="0" borderId="28" xfId="0" applyFill="1" applyBorder="1" applyAlignment="1">
      <alignment horizontal="center" vertical="center"/>
    </xf>
    <xf numFmtId="1" fontId="0" fillId="0" borderId="28" xfId="0" applyNumberFormat="1" applyFill="1" applyBorder="1" applyAlignment="1">
      <alignment horizontal="center" vertical="center"/>
    </xf>
    <xf numFmtId="0" fontId="1" fillId="4" borderId="18" xfId="1" applyFont="1" applyBorder="1" applyAlignment="1" applyProtection="1">
      <alignment horizontal="left" vertical="center" wrapText="1"/>
    </xf>
    <xf numFmtId="0" fontId="1" fillId="0" borderId="38" xfId="0" applyFont="1" applyBorder="1" applyAlignment="1">
      <alignment horizontal="center" vertical="center" textRotation="90" wrapText="1"/>
    </xf>
    <xf numFmtId="0" fontId="0" fillId="0" borderId="34" xfId="0" applyBorder="1" applyAlignment="1">
      <alignment horizontal="center" vertical="center"/>
    </xf>
    <xf numFmtId="0" fontId="0" fillId="0" borderId="28" xfId="0" applyBorder="1" applyAlignment="1">
      <alignment horizontal="center" vertical="center"/>
    </xf>
    <xf numFmtId="2" fontId="0" fillId="0" borderId="3" xfId="0" applyNumberFormat="1" applyBorder="1" applyAlignment="1">
      <alignment vertical="center"/>
    </xf>
    <xf numFmtId="1" fontId="0" fillId="0" borderId="4" xfId="0" applyNumberFormat="1" applyBorder="1" applyAlignment="1">
      <alignment horizontal="center" vertical="center"/>
    </xf>
    <xf numFmtId="2" fontId="0" fillId="0" borderId="14" xfId="0" applyNumberFormat="1" applyBorder="1" applyAlignment="1">
      <alignment vertical="center"/>
    </xf>
    <xf numFmtId="0" fontId="1" fillId="5" borderId="2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1" fillId="0" borderId="1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0" fillId="0" borderId="23" xfId="0" applyBorder="1" applyAlignment="1">
      <alignment horizontal="left" vertical="center" wrapText="1"/>
    </xf>
    <xf numFmtId="0" fontId="2" fillId="3" borderId="29" xfId="0" applyFont="1" applyFill="1" applyBorder="1" applyAlignment="1">
      <alignment horizontal="center" vertical="center"/>
    </xf>
    <xf numFmtId="0" fontId="2" fillId="3" borderId="16"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Border="1" applyAlignment="1">
      <alignment horizontal="left" vertical="center" wrapText="1"/>
    </xf>
    <xf numFmtId="0" fontId="1" fillId="2" borderId="2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2" borderId="32" xfId="0" applyFont="1" applyFill="1" applyBorder="1" applyAlignment="1">
      <alignment horizontal="center" wrapText="1"/>
    </xf>
    <xf numFmtId="0" fontId="1" fillId="2" borderId="16" xfId="0" applyFont="1" applyFill="1" applyBorder="1" applyAlignment="1">
      <alignment horizontal="center"/>
    </xf>
    <xf numFmtId="0" fontId="1" fillId="2" borderId="33" xfId="0" applyFont="1" applyFill="1" applyBorder="1" applyAlignment="1">
      <alignment horizontal="center"/>
    </xf>
    <xf numFmtId="0" fontId="1" fillId="3" borderId="20" xfId="0" applyFont="1" applyFill="1" applyBorder="1" applyAlignment="1">
      <alignment horizontal="center"/>
    </xf>
    <xf numFmtId="0" fontId="1" fillId="3" borderId="27" xfId="0" applyFont="1" applyFill="1" applyBorder="1" applyAlignment="1">
      <alignment horizontal="center"/>
    </xf>
    <xf numFmtId="0" fontId="1" fillId="3" borderId="25" xfId="0" applyFont="1" applyFill="1" applyBorder="1" applyAlignment="1">
      <alignment horizont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39" xfId="0" applyBorder="1" applyAlignment="1">
      <alignment horizontal="left"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7" fillId="0" borderId="0" xfId="0" applyFont="1" applyBorder="1" applyAlignment="1">
      <alignment horizontal="left" vertical="center" wrapText="1"/>
    </xf>
    <xf numFmtId="4" fontId="0" fillId="6" borderId="1" xfId="0" applyNumberFormat="1" applyFill="1" applyBorder="1" applyAlignment="1" applyProtection="1">
      <alignment vertical="center"/>
      <protection locked="0"/>
    </xf>
    <xf numFmtId="4" fontId="0" fillId="6" borderId="3" xfId="0" applyNumberFormat="1" applyFill="1" applyBorder="1" applyAlignment="1" applyProtection="1">
      <alignment vertical="center"/>
      <protection locked="0"/>
    </xf>
  </cellXfs>
  <cellStyles count="2">
    <cellStyle name="20% - Isticanje3" xfId="1" builtinId="3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2" zoomScale="90" zoomScaleNormal="90" workbookViewId="0">
      <selection activeCell="B37" sqref="B37"/>
    </sheetView>
  </sheetViews>
  <sheetFormatPr defaultColWidth="9.109375" defaultRowHeight="14.4" x14ac:dyDescent="0.3"/>
  <cols>
    <col min="1" max="1" width="9.109375" style="1"/>
    <col min="2" max="2" width="57.6640625" style="3" customWidth="1"/>
    <col min="3" max="3" width="8.33203125" style="1" customWidth="1"/>
    <col min="4" max="4" width="8.109375" style="1" customWidth="1"/>
    <col min="5" max="5" width="7.109375" style="1" customWidth="1"/>
    <col min="6" max="6" width="11.6640625" style="2" customWidth="1"/>
    <col min="7" max="7" width="13.6640625" style="1" customWidth="1"/>
    <col min="8" max="8" width="17.88671875" style="1" customWidth="1"/>
    <col min="9" max="9" width="17" style="1" customWidth="1"/>
    <col min="10" max="10" width="15.6640625" style="1" customWidth="1"/>
    <col min="11" max="11" width="22.88671875" style="1" customWidth="1"/>
    <col min="12" max="12" width="12.88671875" style="1" customWidth="1"/>
    <col min="13" max="16384" width="9.109375" style="1"/>
  </cols>
  <sheetData>
    <row r="1" spans="1:12" ht="97.5" customHeight="1" x14ac:dyDescent="0.3">
      <c r="A1" s="99" t="s">
        <v>51</v>
      </c>
      <c r="B1" s="100"/>
      <c r="C1" s="100"/>
      <c r="D1" s="100"/>
      <c r="E1" s="100"/>
      <c r="F1" s="100"/>
      <c r="G1" s="100"/>
      <c r="H1" s="100"/>
      <c r="I1" s="100"/>
      <c r="J1" s="100"/>
      <c r="K1" s="100"/>
      <c r="L1" s="100"/>
    </row>
    <row r="2" spans="1:12" ht="90" customHeight="1" thickBot="1" x14ac:dyDescent="0.35">
      <c r="A2" s="101" t="s">
        <v>52</v>
      </c>
      <c r="B2" s="102"/>
      <c r="C2" s="102"/>
      <c r="D2" s="102"/>
      <c r="E2" s="102"/>
      <c r="F2" s="102"/>
      <c r="G2" s="102"/>
      <c r="H2" s="102"/>
      <c r="I2" s="102"/>
      <c r="J2" s="102"/>
      <c r="K2" s="102"/>
      <c r="L2" s="102"/>
    </row>
    <row r="3" spans="1:12" ht="37.5" customHeight="1" thickBot="1" x14ac:dyDescent="0.35">
      <c r="A3" s="93" t="s">
        <v>36</v>
      </c>
      <c r="B3" s="94"/>
      <c r="C3" s="94"/>
      <c r="D3" s="94"/>
      <c r="E3" s="94"/>
      <c r="F3" s="94"/>
      <c r="G3" s="94"/>
      <c r="H3" s="94"/>
      <c r="I3" s="94"/>
      <c r="J3" s="95"/>
      <c r="K3" s="95"/>
      <c r="L3" s="96"/>
    </row>
    <row r="4" spans="1:12" ht="37.5" customHeight="1" thickBot="1" x14ac:dyDescent="0.35">
      <c r="A4" s="97" t="s">
        <v>38</v>
      </c>
      <c r="B4" s="98"/>
      <c r="C4" s="98"/>
      <c r="D4" s="98"/>
      <c r="E4" s="98"/>
      <c r="F4" s="98"/>
      <c r="G4" s="98"/>
      <c r="H4" s="98"/>
      <c r="I4" s="98"/>
      <c r="J4" s="103" t="s">
        <v>50</v>
      </c>
      <c r="K4" s="105" t="s">
        <v>39</v>
      </c>
      <c r="L4" s="107" t="s">
        <v>40</v>
      </c>
    </row>
    <row r="5" spans="1:12" ht="75" customHeight="1" thickBot="1" x14ac:dyDescent="0.35">
      <c r="A5" s="26" t="s">
        <v>37</v>
      </c>
      <c r="B5" s="26" t="s">
        <v>80</v>
      </c>
      <c r="C5" s="27" t="s">
        <v>5</v>
      </c>
      <c r="D5" s="26" t="s">
        <v>45</v>
      </c>
      <c r="E5" s="26" t="s">
        <v>46</v>
      </c>
      <c r="F5" s="28" t="s">
        <v>47</v>
      </c>
      <c r="G5" s="26" t="s">
        <v>48</v>
      </c>
      <c r="H5" s="27" t="s">
        <v>4</v>
      </c>
      <c r="I5" s="52" t="s">
        <v>49</v>
      </c>
      <c r="J5" s="104"/>
      <c r="K5" s="106"/>
      <c r="L5" s="108"/>
    </row>
    <row r="6" spans="1:12" ht="28.8" x14ac:dyDescent="0.3">
      <c r="A6" s="42">
        <v>1</v>
      </c>
      <c r="B6" s="43" t="s">
        <v>54</v>
      </c>
      <c r="C6" s="44">
        <f t="shared" ref="C6:C25" si="0">((D6/1000)*(E6/1000))*J6</f>
        <v>156</v>
      </c>
      <c r="D6" s="44">
        <v>6000</v>
      </c>
      <c r="E6" s="44">
        <v>2000</v>
      </c>
      <c r="F6" s="45">
        <v>4</v>
      </c>
      <c r="G6" s="44">
        <f>(((D6/1000)*(E6/1000)*(F6/1000))*7.85)*1000</f>
        <v>376.79999999999995</v>
      </c>
      <c r="H6" s="45">
        <f t="shared" ref="H6:H21" si="1">G6*J6</f>
        <v>4898.3999999999996</v>
      </c>
      <c r="I6" s="44" t="s">
        <v>0</v>
      </c>
      <c r="J6" s="30">
        <v>13</v>
      </c>
      <c r="K6" s="32"/>
      <c r="L6" s="29">
        <f>K6*J6</f>
        <v>0</v>
      </c>
    </row>
    <row r="7" spans="1:12" ht="28.8" x14ac:dyDescent="0.3">
      <c r="A7" s="23">
        <v>2</v>
      </c>
      <c r="B7" s="10" t="s">
        <v>53</v>
      </c>
      <c r="C7" s="8">
        <f t="shared" si="0"/>
        <v>696</v>
      </c>
      <c r="D7" s="8">
        <v>6000</v>
      </c>
      <c r="E7" s="8">
        <v>2000</v>
      </c>
      <c r="F7" s="9">
        <v>6</v>
      </c>
      <c r="G7" s="8">
        <f t="shared" ref="G7:G20" si="2">(((D7/1000)*(E7/1000)*(F7/1000))*7.85)*1000</f>
        <v>565.20000000000005</v>
      </c>
      <c r="H7" s="9">
        <f t="shared" si="1"/>
        <v>32781.600000000006</v>
      </c>
      <c r="I7" s="8" t="s">
        <v>3</v>
      </c>
      <c r="J7" s="31">
        <v>58</v>
      </c>
      <c r="K7" s="33"/>
      <c r="L7" s="29">
        <f t="shared" ref="L7:L33" si="3">K7*J7</f>
        <v>0</v>
      </c>
    </row>
    <row r="8" spans="1:12" ht="28.8" x14ac:dyDescent="0.3">
      <c r="A8" s="23">
        <v>3</v>
      </c>
      <c r="B8" s="10" t="s">
        <v>53</v>
      </c>
      <c r="C8" s="8">
        <f t="shared" si="0"/>
        <v>696</v>
      </c>
      <c r="D8" s="8">
        <v>6000</v>
      </c>
      <c r="E8" s="8">
        <v>2000</v>
      </c>
      <c r="F8" s="9">
        <v>6</v>
      </c>
      <c r="G8" s="8">
        <f t="shared" si="2"/>
        <v>565.20000000000005</v>
      </c>
      <c r="H8" s="9">
        <f t="shared" si="1"/>
        <v>32781.600000000006</v>
      </c>
      <c r="I8" s="8" t="s">
        <v>0</v>
      </c>
      <c r="J8" s="31">
        <v>58</v>
      </c>
      <c r="K8" s="33"/>
      <c r="L8" s="29">
        <f t="shared" si="3"/>
        <v>0</v>
      </c>
    </row>
    <row r="9" spans="1:12" ht="28.8" x14ac:dyDescent="0.3">
      <c r="A9" s="23">
        <v>4</v>
      </c>
      <c r="B9" s="10" t="s">
        <v>55</v>
      </c>
      <c r="C9" s="8">
        <f t="shared" si="0"/>
        <v>600</v>
      </c>
      <c r="D9" s="8">
        <v>6000</v>
      </c>
      <c r="E9" s="8">
        <v>2000</v>
      </c>
      <c r="F9" s="9">
        <v>7</v>
      </c>
      <c r="G9" s="8">
        <f t="shared" si="2"/>
        <v>659.4</v>
      </c>
      <c r="H9" s="9">
        <f t="shared" si="1"/>
        <v>32970</v>
      </c>
      <c r="I9" s="8" t="s">
        <v>3</v>
      </c>
      <c r="J9" s="31">
        <v>50</v>
      </c>
      <c r="K9" s="33"/>
      <c r="L9" s="29">
        <f t="shared" si="3"/>
        <v>0</v>
      </c>
    </row>
    <row r="10" spans="1:12" ht="28.8" x14ac:dyDescent="0.3">
      <c r="A10" s="23">
        <v>5</v>
      </c>
      <c r="B10" s="10" t="s">
        <v>56</v>
      </c>
      <c r="C10" s="8">
        <f t="shared" si="0"/>
        <v>204</v>
      </c>
      <c r="D10" s="8">
        <v>6000</v>
      </c>
      <c r="E10" s="8">
        <v>2000</v>
      </c>
      <c r="F10" s="9">
        <v>8</v>
      </c>
      <c r="G10" s="8">
        <f t="shared" si="2"/>
        <v>753.59999999999991</v>
      </c>
      <c r="H10" s="9">
        <f t="shared" si="1"/>
        <v>12811.199999999999</v>
      </c>
      <c r="I10" s="8" t="s">
        <v>3</v>
      </c>
      <c r="J10" s="31">
        <v>17</v>
      </c>
      <c r="K10" s="33"/>
      <c r="L10" s="29">
        <f t="shared" si="3"/>
        <v>0</v>
      </c>
    </row>
    <row r="11" spans="1:12" ht="28.8" x14ac:dyDescent="0.3">
      <c r="A11" s="23">
        <v>6</v>
      </c>
      <c r="B11" s="10" t="s">
        <v>57</v>
      </c>
      <c r="C11" s="8">
        <f t="shared" si="0"/>
        <v>48</v>
      </c>
      <c r="D11" s="8">
        <v>6000</v>
      </c>
      <c r="E11" s="8">
        <v>2000</v>
      </c>
      <c r="F11" s="9">
        <v>8</v>
      </c>
      <c r="G11" s="8">
        <f t="shared" si="2"/>
        <v>753.59999999999991</v>
      </c>
      <c r="H11" s="9">
        <f t="shared" si="1"/>
        <v>3014.3999999999996</v>
      </c>
      <c r="I11" s="8" t="s">
        <v>0</v>
      </c>
      <c r="J11" s="31">
        <v>4</v>
      </c>
      <c r="K11" s="33"/>
      <c r="L11" s="29">
        <f t="shared" si="3"/>
        <v>0</v>
      </c>
    </row>
    <row r="12" spans="1:12" ht="28.8" x14ac:dyDescent="0.3">
      <c r="A12" s="23">
        <v>7</v>
      </c>
      <c r="B12" s="10" t="s">
        <v>59</v>
      </c>
      <c r="C12" s="8">
        <f t="shared" si="0"/>
        <v>120</v>
      </c>
      <c r="D12" s="8">
        <v>6000</v>
      </c>
      <c r="E12" s="8">
        <v>2000</v>
      </c>
      <c r="F12" s="9">
        <v>10</v>
      </c>
      <c r="G12" s="8">
        <f t="shared" si="2"/>
        <v>942</v>
      </c>
      <c r="H12" s="9">
        <f t="shared" si="1"/>
        <v>9420</v>
      </c>
      <c r="I12" s="8" t="s">
        <v>3</v>
      </c>
      <c r="J12" s="31">
        <v>10</v>
      </c>
      <c r="K12" s="33"/>
      <c r="L12" s="29">
        <f t="shared" si="3"/>
        <v>0</v>
      </c>
    </row>
    <row r="13" spans="1:12" ht="30" customHeight="1" x14ac:dyDescent="0.3">
      <c r="A13" s="23">
        <v>8</v>
      </c>
      <c r="B13" s="10" t="s">
        <v>58</v>
      </c>
      <c r="C13" s="8">
        <f t="shared" si="0"/>
        <v>84</v>
      </c>
      <c r="D13" s="8">
        <v>6000</v>
      </c>
      <c r="E13" s="8">
        <v>2000</v>
      </c>
      <c r="F13" s="9">
        <v>10</v>
      </c>
      <c r="G13" s="8">
        <f t="shared" si="2"/>
        <v>942</v>
      </c>
      <c r="H13" s="9">
        <f t="shared" si="1"/>
        <v>6594</v>
      </c>
      <c r="I13" s="8" t="s">
        <v>0</v>
      </c>
      <c r="J13" s="31">
        <v>7</v>
      </c>
      <c r="K13" s="33"/>
      <c r="L13" s="29">
        <f t="shared" si="3"/>
        <v>0</v>
      </c>
    </row>
    <row r="14" spans="1:12" ht="30" customHeight="1" x14ac:dyDescent="0.3">
      <c r="A14" s="23">
        <v>9</v>
      </c>
      <c r="B14" s="10" t="s">
        <v>58</v>
      </c>
      <c r="C14" s="8">
        <f t="shared" si="0"/>
        <v>84</v>
      </c>
      <c r="D14" s="8">
        <v>6000</v>
      </c>
      <c r="E14" s="8">
        <v>2000</v>
      </c>
      <c r="F14" s="9">
        <v>10</v>
      </c>
      <c r="G14" s="8">
        <f t="shared" si="2"/>
        <v>942</v>
      </c>
      <c r="H14" s="9">
        <f t="shared" si="1"/>
        <v>6594</v>
      </c>
      <c r="I14" s="8" t="s">
        <v>2</v>
      </c>
      <c r="J14" s="31">
        <v>7</v>
      </c>
      <c r="K14" s="33"/>
      <c r="L14" s="29">
        <f t="shared" si="3"/>
        <v>0</v>
      </c>
    </row>
    <row r="15" spans="1:12" ht="28.8" x14ac:dyDescent="0.3">
      <c r="A15" s="23">
        <v>10</v>
      </c>
      <c r="B15" s="10" t="s">
        <v>60</v>
      </c>
      <c r="C15" s="8">
        <f t="shared" si="0"/>
        <v>120</v>
      </c>
      <c r="D15" s="8">
        <v>6000</v>
      </c>
      <c r="E15" s="8">
        <v>2000</v>
      </c>
      <c r="F15" s="9">
        <v>12</v>
      </c>
      <c r="G15" s="8">
        <f t="shared" si="2"/>
        <v>1130.4000000000001</v>
      </c>
      <c r="H15" s="9">
        <f t="shared" si="1"/>
        <v>11304</v>
      </c>
      <c r="I15" s="8" t="s">
        <v>3</v>
      </c>
      <c r="J15" s="31">
        <v>10</v>
      </c>
      <c r="K15" s="33"/>
      <c r="L15" s="29">
        <f t="shared" si="3"/>
        <v>0</v>
      </c>
    </row>
    <row r="16" spans="1:12" ht="28.8" x14ac:dyDescent="0.3">
      <c r="A16" s="23">
        <v>11</v>
      </c>
      <c r="B16" s="10" t="s">
        <v>60</v>
      </c>
      <c r="C16" s="8">
        <f t="shared" si="0"/>
        <v>120</v>
      </c>
      <c r="D16" s="8">
        <v>6000</v>
      </c>
      <c r="E16" s="8">
        <v>2000</v>
      </c>
      <c r="F16" s="9">
        <v>12</v>
      </c>
      <c r="G16" s="8">
        <f t="shared" si="2"/>
        <v>1130.4000000000001</v>
      </c>
      <c r="H16" s="9">
        <f t="shared" si="1"/>
        <v>11304</v>
      </c>
      <c r="I16" s="8" t="s">
        <v>0</v>
      </c>
      <c r="J16" s="31">
        <v>10</v>
      </c>
      <c r="K16" s="33"/>
      <c r="L16" s="29">
        <f t="shared" si="3"/>
        <v>0</v>
      </c>
    </row>
    <row r="17" spans="1:12" ht="28.8" x14ac:dyDescent="0.3">
      <c r="A17" s="23">
        <v>12</v>
      </c>
      <c r="B17" s="10" t="s">
        <v>60</v>
      </c>
      <c r="C17" s="8">
        <f t="shared" si="0"/>
        <v>120</v>
      </c>
      <c r="D17" s="8">
        <v>6000</v>
      </c>
      <c r="E17" s="8">
        <v>2000</v>
      </c>
      <c r="F17" s="9">
        <v>12</v>
      </c>
      <c r="G17" s="8">
        <f t="shared" si="2"/>
        <v>1130.4000000000001</v>
      </c>
      <c r="H17" s="9">
        <f t="shared" si="1"/>
        <v>11304</v>
      </c>
      <c r="I17" s="8" t="s">
        <v>2</v>
      </c>
      <c r="J17" s="31">
        <v>10</v>
      </c>
      <c r="K17" s="33"/>
      <c r="L17" s="29">
        <f t="shared" si="3"/>
        <v>0</v>
      </c>
    </row>
    <row r="18" spans="1:12" ht="28.8" x14ac:dyDescent="0.3">
      <c r="A18" s="23">
        <v>13</v>
      </c>
      <c r="B18" s="10" t="s">
        <v>61</v>
      </c>
      <c r="C18" s="8">
        <f t="shared" si="0"/>
        <v>24</v>
      </c>
      <c r="D18" s="8">
        <v>6000</v>
      </c>
      <c r="E18" s="8">
        <v>2000</v>
      </c>
      <c r="F18" s="9">
        <v>15</v>
      </c>
      <c r="G18" s="8">
        <f t="shared" si="2"/>
        <v>1412.9999999999998</v>
      </c>
      <c r="H18" s="9">
        <f t="shared" si="1"/>
        <v>2825.9999999999995</v>
      </c>
      <c r="I18" s="8" t="s">
        <v>3</v>
      </c>
      <c r="J18" s="31">
        <v>2</v>
      </c>
      <c r="K18" s="33"/>
      <c r="L18" s="29">
        <f t="shared" si="3"/>
        <v>0</v>
      </c>
    </row>
    <row r="19" spans="1:12" ht="28.8" x14ac:dyDescent="0.3">
      <c r="A19" s="23">
        <v>14</v>
      </c>
      <c r="B19" s="10" t="s">
        <v>62</v>
      </c>
      <c r="C19" s="8">
        <f t="shared" si="0"/>
        <v>12</v>
      </c>
      <c r="D19" s="8">
        <v>6000</v>
      </c>
      <c r="E19" s="8">
        <v>2000</v>
      </c>
      <c r="F19" s="9">
        <v>16</v>
      </c>
      <c r="G19" s="8">
        <f t="shared" si="2"/>
        <v>1507.1999999999998</v>
      </c>
      <c r="H19" s="9">
        <f t="shared" si="1"/>
        <v>1507.1999999999998</v>
      </c>
      <c r="I19" s="8" t="s">
        <v>3</v>
      </c>
      <c r="J19" s="31">
        <v>1</v>
      </c>
      <c r="K19" s="33"/>
      <c r="L19" s="29">
        <f t="shared" si="3"/>
        <v>0</v>
      </c>
    </row>
    <row r="20" spans="1:12" ht="28.8" x14ac:dyDescent="0.3">
      <c r="A20" s="23">
        <v>15</v>
      </c>
      <c r="B20" s="10" t="s">
        <v>63</v>
      </c>
      <c r="C20" s="8">
        <f t="shared" si="0"/>
        <v>24</v>
      </c>
      <c r="D20" s="8">
        <v>6000</v>
      </c>
      <c r="E20" s="8">
        <v>2000</v>
      </c>
      <c r="F20" s="9">
        <v>20</v>
      </c>
      <c r="G20" s="8">
        <f t="shared" si="2"/>
        <v>1884</v>
      </c>
      <c r="H20" s="9">
        <f t="shared" si="1"/>
        <v>3768</v>
      </c>
      <c r="I20" s="8" t="s">
        <v>3</v>
      </c>
      <c r="J20" s="31">
        <v>2</v>
      </c>
      <c r="K20" s="33"/>
      <c r="L20" s="29">
        <f t="shared" si="3"/>
        <v>0</v>
      </c>
    </row>
    <row r="21" spans="1:12" ht="28.8" x14ac:dyDescent="0.3">
      <c r="A21" s="23">
        <v>16</v>
      </c>
      <c r="B21" s="10" t="s">
        <v>64</v>
      </c>
      <c r="C21" s="8">
        <f t="shared" si="0"/>
        <v>6</v>
      </c>
      <c r="D21" s="8">
        <v>3000</v>
      </c>
      <c r="E21" s="8">
        <v>2000</v>
      </c>
      <c r="F21" s="9">
        <v>35</v>
      </c>
      <c r="G21" s="8">
        <f t="shared" ref="G21:G33" si="4">(((D21/1000)*(E21/1000)*(F21/1000))*7.85)*1000</f>
        <v>1648.5</v>
      </c>
      <c r="H21" s="9">
        <f t="shared" si="1"/>
        <v>1648.5</v>
      </c>
      <c r="I21" s="8" t="s">
        <v>1</v>
      </c>
      <c r="J21" s="31">
        <v>1</v>
      </c>
      <c r="K21" s="33"/>
      <c r="L21" s="29">
        <f t="shared" si="3"/>
        <v>0</v>
      </c>
    </row>
    <row r="22" spans="1:12" ht="28.8" x14ac:dyDescent="0.3">
      <c r="A22" s="23">
        <v>17</v>
      </c>
      <c r="B22" s="10" t="s">
        <v>65</v>
      </c>
      <c r="C22" s="8">
        <f t="shared" si="0"/>
        <v>240</v>
      </c>
      <c r="D22" s="8">
        <v>2000</v>
      </c>
      <c r="E22" s="8">
        <v>6000</v>
      </c>
      <c r="F22" s="9">
        <v>5</v>
      </c>
      <c r="G22" s="8">
        <f t="shared" si="4"/>
        <v>471</v>
      </c>
      <c r="H22" s="9">
        <v>9600</v>
      </c>
      <c r="I22" s="8" t="s">
        <v>24</v>
      </c>
      <c r="J22" s="31">
        <v>20</v>
      </c>
      <c r="K22" s="33"/>
      <c r="L22" s="29">
        <f t="shared" si="3"/>
        <v>0</v>
      </c>
    </row>
    <row r="23" spans="1:12" ht="28.8" x14ac:dyDescent="0.3">
      <c r="A23" s="23">
        <v>18</v>
      </c>
      <c r="B23" s="10" t="s">
        <v>66</v>
      </c>
      <c r="C23" s="8">
        <f t="shared" si="0"/>
        <v>24</v>
      </c>
      <c r="D23" s="8">
        <v>2000</v>
      </c>
      <c r="E23" s="8">
        <v>6000</v>
      </c>
      <c r="F23" s="9">
        <v>15</v>
      </c>
      <c r="G23" s="8">
        <f t="shared" si="4"/>
        <v>1412.9999999999998</v>
      </c>
      <c r="H23" s="12">
        <v>2880</v>
      </c>
      <c r="I23" s="8" t="s">
        <v>24</v>
      </c>
      <c r="J23" s="31">
        <v>2</v>
      </c>
      <c r="K23" s="33"/>
      <c r="L23" s="29">
        <f t="shared" si="3"/>
        <v>0</v>
      </c>
    </row>
    <row r="24" spans="1:12" ht="28.8" x14ac:dyDescent="0.3">
      <c r="A24" s="23">
        <v>19</v>
      </c>
      <c r="B24" s="10" t="s">
        <v>67</v>
      </c>
      <c r="C24" s="8">
        <f t="shared" si="0"/>
        <v>260</v>
      </c>
      <c r="D24" s="8">
        <v>2500</v>
      </c>
      <c r="E24" s="8">
        <v>8000</v>
      </c>
      <c r="F24" s="9">
        <v>8</v>
      </c>
      <c r="G24" s="8">
        <f t="shared" si="4"/>
        <v>1256</v>
      </c>
      <c r="H24" s="12">
        <v>16641</v>
      </c>
      <c r="I24" s="8" t="s">
        <v>24</v>
      </c>
      <c r="J24" s="31">
        <v>13</v>
      </c>
      <c r="K24" s="33"/>
      <c r="L24" s="29">
        <f t="shared" si="3"/>
        <v>0</v>
      </c>
    </row>
    <row r="25" spans="1:12" ht="28.8" x14ac:dyDescent="0.3">
      <c r="A25" s="23">
        <v>20</v>
      </c>
      <c r="B25" s="10" t="s">
        <v>68</v>
      </c>
      <c r="C25" s="8">
        <f t="shared" si="0"/>
        <v>540</v>
      </c>
      <c r="D25" s="8">
        <v>2000</v>
      </c>
      <c r="E25" s="8">
        <v>6000</v>
      </c>
      <c r="F25" s="9">
        <v>10</v>
      </c>
      <c r="G25" s="8">
        <f t="shared" si="4"/>
        <v>942</v>
      </c>
      <c r="H25" s="12">
        <v>43200</v>
      </c>
      <c r="I25" s="8" t="s">
        <v>24</v>
      </c>
      <c r="J25" s="31">
        <v>45</v>
      </c>
      <c r="K25" s="33"/>
      <c r="L25" s="29">
        <f t="shared" si="3"/>
        <v>0</v>
      </c>
    </row>
    <row r="26" spans="1:12" ht="28.8" x14ac:dyDescent="0.3">
      <c r="A26" s="23">
        <v>21</v>
      </c>
      <c r="B26" s="10" t="s">
        <v>69</v>
      </c>
      <c r="C26" s="8">
        <v>156</v>
      </c>
      <c r="D26" s="8">
        <v>2000</v>
      </c>
      <c r="E26" s="8">
        <v>6000</v>
      </c>
      <c r="F26" s="9">
        <v>4</v>
      </c>
      <c r="G26" s="8">
        <f t="shared" si="4"/>
        <v>376.79999999999995</v>
      </c>
      <c r="H26" s="12">
        <v>4992</v>
      </c>
      <c r="I26" s="8" t="s">
        <v>24</v>
      </c>
      <c r="J26" s="31">
        <v>13</v>
      </c>
      <c r="K26" s="33"/>
      <c r="L26" s="29">
        <f t="shared" si="3"/>
        <v>0</v>
      </c>
    </row>
    <row r="27" spans="1:12" ht="28.8" x14ac:dyDescent="0.3">
      <c r="A27" s="23">
        <v>22</v>
      </c>
      <c r="B27" s="10" t="s">
        <v>70</v>
      </c>
      <c r="C27" s="8">
        <v>24</v>
      </c>
      <c r="D27" s="8">
        <v>2000</v>
      </c>
      <c r="E27" s="8">
        <v>6000</v>
      </c>
      <c r="F27" s="9">
        <v>20</v>
      </c>
      <c r="G27" s="8">
        <f t="shared" si="4"/>
        <v>1884</v>
      </c>
      <c r="H27" s="12">
        <v>3840</v>
      </c>
      <c r="I27" s="8" t="s">
        <v>24</v>
      </c>
      <c r="J27" s="31">
        <v>2</v>
      </c>
      <c r="K27" s="33"/>
      <c r="L27" s="29">
        <f t="shared" si="3"/>
        <v>0</v>
      </c>
    </row>
    <row r="28" spans="1:12" ht="28.8" x14ac:dyDescent="0.3">
      <c r="A28" s="23">
        <v>23</v>
      </c>
      <c r="B28" s="10" t="s">
        <v>71</v>
      </c>
      <c r="C28" s="8">
        <v>135</v>
      </c>
      <c r="D28" s="8">
        <v>1500</v>
      </c>
      <c r="E28" s="8">
        <v>6000</v>
      </c>
      <c r="F28" s="9">
        <v>10</v>
      </c>
      <c r="G28" s="8">
        <f t="shared" si="4"/>
        <v>706.49999999999989</v>
      </c>
      <c r="H28" s="12">
        <v>10800</v>
      </c>
      <c r="I28" s="8" t="s">
        <v>24</v>
      </c>
      <c r="J28" s="31">
        <v>15</v>
      </c>
      <c r="K28" s="33"/>
      <c r="L28" s="29">
        <f t="shared" si="3"/>
        <v>0</v>
      </c>
    </row>
    <row r="29" spans="1:12" ht="28.8" x14ac:dyDescent="0.3">
      <c r="A29" s="23">
        <v>24</v>
      </c>
      <c r="B29" s="10" t="s">
        <v>72</v>
      </c>
      <c r="C29" s="8">
        <v>168</v>
      </c>
      <c r="D29" s="8">
        <v>2000</v>
      </c>
      <c r="E29" s="8">
        <v>12000</v>
      </c>
      <c r="F29" s="9">
        <v>10</v>
      </c>
      <c r="G29" s="8">
        <f t="shared" si="4"/>
        <v>1884</v>
      </c>
      <c r="H29" s="12">
        <v>13440</v>
      </c>
      <c r="I29" s="8" t="s">
        <v>24</v>
      </c>
      <c r="J29" s="31">
        <v>7</v>
      </c>
      <c r="K29" s="33"/>
      <c r="L29" s="29">
        <f t="shared" si="3"/>
        <v>0</v>
      </c>
    </row>
    <row r="30" spans="1:12" ht="28.8" x14ac:dyDescent="0.3">
      <c r="A30" s="23">
        <v>25</v>
      </c>
      <c r="B30" s="10" t="s">
        <v>73</v>
      </c>
      <c r="C30" s="8">
        <v>210</v>
      </c>
      <c r="D30" s="8">
        <v>2500</v>
      </c>
      <c r="E30" s="8">
        <v>6000</v>
      </c>
      <c r="F30" s="9">
        <v>8</v>
      </c>
      <c r="G30" s="8">
        <f t="shared" si="4"/>
        <v>942</v>
      </c>
      <c r="H30" s="12">
        <v>13440</v>
      </c>
      <c r="I30" s="8" t="s">
        <v>24</v>
      </c>
      <c r="J30" s="31">
        <v>14</v>
      </c>
      <c r="K30" s="33"/>
      <c r="L30" s="29">
        <f t="shared" si="3"/>
        <v>0</v>
      </c>
    </row>
    <row r="31" spans="1:12" ht="28.8" x14ac:dyDescent="0.3">
      <c r="A31" s="23">
        <v>26</v>
      </c>
      <c r="B31" s="10" t="s">
        <v>74</v>
      </c>
      <c r="C31" s="8">
        <v>240</v>
      </c>
      <c r="D31" s="8">
        <v>1500</v>
      </c>
      <c r="E31" s="8">
        <v>6000</v>
      </c>
      <c r="F31" s="9">
        <v>5</v>
      </c>
      <c r="G31" s="8">
        <f t="shared" si="4"/>
        <v>353.24999999999994</v>
      </c>
      <c r="H31" s="12">
        <v>14400</v>
      </c>
      <c r="I31" s="8" t="s">
        <v>24</v>
      </c>
      <c r="J31" s="31">
        <v>40</v>
      </c>
      <c r="K31" s="33"/>
      <c r="L31" s="29">
        <f t="shared" si="3"/>
        <v>0</v>
      </c>
    </row>
    <row r="32" spans="1:12" ht="28.8" x14ac:dyDescent="0.3">
      <c r="A32" s="23">
        <v>27</v>
      </c>
      <c r="B32" s="10" t="s">
        <v>75</v>
      </c>
      <c r="C32" s="8">
        <v>112</v>
      </c>
      <c r="D32" s="8">
        <v>2000</v>
      </c>
      <c r="E32" s="8">
        <v>8000</v>
      </c>
      <c r="F32" s="9">
        <v>8</v>
      </c>
      <c r="G32" s="8">
        <f t="shared" si="4"/>
        <v>1004.8</v>
      </c>
      <c r="H32" s="12">
        <v>7168</v>
      </c>
      <c r="I32" s="8" t="s">
        <v>24</v>
      </c>
      <c r="J32" s="31">
        <v>7</v>
      </c>
      <c r="K32" s="33"/>
      <c r="L32" s="29">
        <f t="shared" si="3"/>
        <v>0</v>
      </c>
    </row>
    <row r="33" spans="1:12" ht="28.8" x14ac:dyDescent="0.3">
      <c r="A33" s="23">
        <v>28</v>
      </c>
      <c r="B33" s="10" t="s">
        <v>76</v>
      </c>
      <c r="C33" s="20">
        <v>40</v>
      </c>
      <c r="D33" s="8">
        <v>1000</v>
      </c>
      <c r="E33" s="8">
        <v>2000</v>
      </c>
      <c r="F33" s="9">
        <v>1</v>
      </c>
      <c r="G33" s="8">
        <f t="shared" si="4"/>
        <v>15.7</v>
      </c>
      <c r="H33" s="8">
        <v>314</v>
      </c>
      <c r="I33" s="8" t="s">
        <v>33</v>
      </c>
      <c r="J33" s="31">
        <v>20</v>
      </c>
      <c r="K33" s="33"/>
      <c r="L33" s="29">
        <f t="shared" si="3"/>
        <v>0</v>
      </c>
    </row>
    <row r="34" spans="1:12" ht="29.4" thickBot="1" x14ac:dyDescent="0.35">
      <c r="A34" s="24">
        <v>29</v>
      </c>
      <c r="B34" s="25" t="s">
        <v>77</v>
      </c>
      <c r="C34" s="21">
        <v>20</v>
      </c>
      <c r="D34" s="21">
        <v>1000</v>
      </c>
      <c r="E34" s="21">
        <v>2000</v>
      </c>
      <c r="F34" s="22">
        <v>2</v>
      </c>
      <c r="G34" s="21">
        <v>31.4</v>
      </c>
      <c r="H34" s="21">
        <v>314</v>
      </c>
      <c r="I34" s="21" t="s">
        <v>33</v>
      </c>
      <c r="J34" s="39">
        <v>10</v>
      </c>
      <c r="K34" s="40"/>
      <c r="L34" s="41">
        <f>K34*J34</f>
        <v>0</v>
      </c>
    </row>
    <row r="35" spans="1:12" ht="52.5" customHeight="1" thickBot="1" x14ac:dyDescent="0.35">
      <c r="A35" s="89" t="s">
        <v>78</v>
      </c>
      <c r="B35" s="90"/>
      <c r="C35" s="90"/>
      <c r="D35" s="90"/>
      <c r="E35" s="90"/>
      <c r="F35" s="90"/>
      <c r="G35" s="90"/>
      <c r="H35" s="90"/>
      <c r="I35" s="90"/>
      <c r="J35" s="56"/>
      <c r="K35" s="47" t="s">
        <v>41</v>
      </c>
      <c r="L35" s="35">
        <f>SUM(L6:L34)</f>
        <v>0</v>
      </c>
    </row>
    <row r="36" spans="1:12" ht="90" customHeight="1" thickBot="1" x14ac:dyDescent="0.35">
      <c r="A36" s="46" t="s">
        <v>79</v>
      </c>
      <c r="B36" s="91" t="s">
        <v>126</v>
      </c>
      <c r="C36" s="92"/>
      <c r="D36" s="92"/>
      <c r="E36" s="92"/>
      <c r="F36" s="92"/>
      <c r="G36" s="92"/>
      <c r="H36" s="92"/>
      <c r="I36" s="92"/>
      <c r="J36" s="92"/>
      <c r="K36" s="48" t="s">
        <v>42</v>
      </c>
      <c r="L36" s="38"/>
    </row>
    <row r="37" spans="1:12" ht="43.2" x14ac:dyDescent="0.3">
      <c r="A37" s="34"/>
      <c r="B37" s="34"/>
      <c r="C37" s="34"/>
      <c r="D37" s="34"/>
      <c r="E37" s="34"/>
      <c r="F37" s="34"/>
      <c r="G37" s="34"/>
      <c r="H37" s="34"/>
      <c r="I37" s="34"/>
      <c r="J37" s="34"/>
      <c r="K37" s="48" t="s">
        <v>43</v>
      </c>
      <c r="L37" s="36">
        <f>SUM(L35:L36)</f>
        <v>0</v>
      </c>
    </row>
    <row r="38" spans="1:12" ht="43.8" thickBot="1" x14ac:dyDescent="0.35">
      <c r="A38" s="34"/>
      <c r="B38" s="34"/>
      <c r="C38" s="34"/>
      <c r="D38" s="34"/>
      <c r="E38" s="34"/>
      <c r="F38" s="34"/>
      <c r="G38" s="34"/>
      <c r="H38" s="34"/>
      <c r="I38" s="34"/>
      <c r="J38" s="34"/>
      <c r="K38" s="49" t="s">
        <v>44</v>
      </c>
      <c r="L38" s="37"/>
    </row>
    <row r="39" spans="1:12" x14ac:dyDescent="0.3">
      <c r="A39" s="34"/>
      <c r="B39" s="34"/>
      <c r="C39" s="34"/>
      <c r="D39" s="34"/>
      <c r="E39" s="34"/>
      <c r="F39" s="34"/>
      <c r="G39" s="34"/>
      <c r="H39" s="34"/>
      <c r="I39" s="34"/>
      <c r="J39" s="34"/>
    </row>
    <row r="40" spans="1:12" x14ac:dyDescent="0.3">
      <c r="A40" s="34"/>
      <c r="B40" s="34"/>
      <c r="C40" s="34"/>
      <c r="D40" s="34"/>
      <c r="E40" s="34"/>
      <c r="F40" s="34"/>
      <c r="G40" s="34"/>
      <c r="H40" s="34"/>
      <c r="I40" s="34"/>
      <c r="J40" s="34"/>
    </row>
  </sheetData>
  <mergeCells count="9">
    <mergeCell ref="A35:I35"/>
    <mergeCell ref="B36:J36"/>
    <mergeCell ref="A3:L3"/>
    <mergeCell ref="A4:I4"/>
    <mergeCell ref="A1:L1"/>
    <mergeCell ref="A2:L2"/>
    <mergeCell ref="J4:J5"/>
    <mergeCell ref="K4:K5"/>
    <mergeCell ref="L4:L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4" zoomScale="110" zoomScaleNormal="110" workbookViewId="0">
      <selection activeCell="H13" sqref="H13"/>
    </sheetView>
  </sheetViews>
  <sheetFormatPr defaultColWidth="9.109375" defaultRowHeight="14.4" x14ac:dyDescent="0.3"/>
  <cols>
    <col min="1" max="1" width="9.109375" style="4"/>
    <col min="2" max="2" width="58.44140625" style="4" customWidth="1"/>
    <col min="3" max="3" width="13.6640625" style="4" customWidth="1"/>
    <col min="4" max="4" width="14.88671875" style="4" customWidth="1"/>
    <col min="5" max="5" width="12.44140625" style="4" customWidth="1"/>
    <col min="6" max="6" width="13.88671875" style="4" customWidth="1"/>
    <col min="7" max="7" width="12.33203125" style="4" customWidth="1"/>
    <col min="8" max="8" width="14" style="4" customWidth="1"/>
    <col min="9" max="9" width="11.44140625" style="4" customWidth="1"/>
    <col min="10" max="10" width="17.109375" style="4" customWidth="1"/>
    <col min="11" max="11" width="14.33203125" style="4" customWidth="1"/>
    <col min="12" max="16384" width="9.109375" style="4"/>
  </cols>
  <sheetData>
    <row r="1" spans="1:13" s="1" customFormat="1" ht="97.5" customHeight="1" x14ac:dyDescent="0.3">
      <c r="A1" s="115" t="s">
        <v>51</v>
      </c>
      <c r="B1" s="115"/>
      <c r="C1" s="115"/>
      <c r="D1" s="115"/>
      <c r="E1" s="115"/>
      <c r="F1" s="115"/>
      <c r="G1" s="115"/>
      <c r="H1" s="115"/>
      <c r="I1" s="115"/>
      <c r="J1" s="115"/>
      <c r="K1" s="115"/>
      <c r="L1" s="53"/>
      <c r="M1" s="53"/>
    </row>
    <row r="2" spans="1:13" s="1" customFormat="1" ht="101.25" customHeight="1" thickBot="1" x14ac:dyDescent="0.35">
      <c r="A2" s="115" t="s">
        <v>52</v>
      </c>
      <c r="B2" s="115"/>
      <c r="C2" s="115"/>
      <c r="D2" s="115"/>
      <c r="E2" s="115"/>
      <c r="F2" s="115"/>
      <c r="G2" s="115"/>
      <c r="H2" s="115"/>
      <c r="I2" s="115"/>
      <c r="J2" s="115"/>
      <c r="K2" s="115"/>
      <c r="L2" s="53"/>
      <c r="M2" s="53"/>
    </row>
    <row r="3" spans="1:13" s="1" customFormat="1" ht="45" customHeight="1" thickBot="1" x14ac:dyDescent="0.35">
      <c r="A3" s="93" t="s">
        <v>105</v>
      </c>
      <c r="B3" s="94"/>
      <c r="C3" s="94"/>
      <c r="D3" s="94"/>
      <c r="E3" s="94"/>
      <c r="F3" s="94"/>
      <c r="G3" s="94"/>
      <c r="H3" s="94"/>
      <c r="I3" s="94"/>
      <c r="J3" s="94"/>
      <c r="K3" s="116"/>
      <c r="L3" s="51"/>
      <c r="M3" s="51"/>
    </row>
    <row r="4" spans="1:13" ht="15" customHeight="1" x14ac:dyDescent="0.3">
      <c r="A4" s="117" t="s">
        <v>37</v>
      </c>
      <c r="B4" s="111" t="s">
        <v>38</v>
      </c>
      <c r="C4" s="112"/>
      <c r="D4" s="112"/>
      <c r="E4" s="112"/>
      <c r="F4" s="112"/>
      <c r="G4" s="112"/>
      <c r="H4" s="112"/>
      <c r="I4" s="105" t="s">
        <v>50</v>
      </c>
      <c r="J4" s="105" t="s">
        <v>103</v>
      </c>
      <c r="K4" s="107" t="s">
        <v>40</v>
      </c>
    </row>
    <row r="5" spans="1:13" s="11" customFormat="1" ht="28.8" x14ac:dyDescent="0.3">
      <c r="A5" s="118"/>
      <c r="B5" s="7" t="s">
        <v>80</v>
      </c>
      <c r="C5" s="50" t="s">
        <v>81</v>
      </c>
      <c r="D5" s="50" t="s">
        <v>82</v>
      </c>
      <c r="E5" s="50" t="s">
        <v>83</v>
      </c>
      <c r="F5" s="50" t="s">
        <v>84</v>
      </c>
      <c r="G5" s="7" t="s">
        <v>86</v>
      </c>
      <c r="H5" s="57" t="s">
        <v>85</v>
      </c>
      <c r="I5" s="113"/>
      <c r="J5" s="113"/>
      <c r="K5" s="114"/>
    </row>
    <row r="6" spans="1:13" s="6" customFormat="1" ht="27.6" x14ac:dyDescent="0.25">
      <c r="A6" s="55">
        <v>1</v>
      </c>
      <c r="B6" s="54" t="s">
        <v>87</v>
      </c>
      <c r="C6" s="18" t="s">
        <v>6</v>
      </c>
      <c r="D6" s="18" t="s">
        <v>7</v>
      </c>
      <c r="E6" s="18">
        <v>6000</v>
      </c>
      <c r="F6" s="18" t="s">
        <v>3</v>
      </c>
      <c r="G6" s="18">
        <v>28.26</v>
      </c>
      <c r="H6" s="18">
        <v>20</v>
      </c>
      <c r="I6" s="58"/>
      <c r="J6" s="61"/>
      <c r="K6" s="64">
        <f>J6*I6</f>
        <v>0</v>
      </c>
    </row>
    <row r="7" spans="1:13" s="6" customFormat="1" ht="27.6" x14ac:dyDescent="0.25">
      <c r="A7" s="55">
        <v>2</v>
      </c>
      <c r="B7" s="54" t="s">
        <v>90</v>
      </c>
      <c r="C7" s="18" t="s">
        <v>6</v>
      </c>
      <c r="D7" s="18" t="s">
        <v>8</v>
      </c>
      <c r="E7" s="18">
        <v>12000</v>
      </c>
      <c r="F7" s="18" t="s">
        <v>3</v>
      </c>
      <c r="G7" s="18">
        <v>45.216000000000001</v>
      </c>
      <c r="H7" s="18">
        <v>3</v>
      </c>
      <c r="I7" s="59"/>
      <c r="J7" s="62"/>
      <c r="K7" s="64">
        <f t="shared" ref="K7:K19" si="0">J7*I7</f>
        <v>0</v>
      </c>
    </row>
    <row r="8" spans="1:13" s="6" customFormat="1" ht="27.6" x14ac:dyDescent="0.25">
      <c r="A8" s="55">
        <v>3</v>
      </c>
      <c r="B8" s="54" t="s">
        <v>91</v>
      </c>
      <c r="C8" s="18" t="s">
        <v>6</v>
      </c>
      <c r="D8" s="18" t="s">
        <v>9</v>
      </c>
      <c r="E8" s="18">
        <v>12000</v>
      </c>
      <c r="F8" s="18" t="s">
        <v>3</v>
      </c>
      <c r="G8" s="18">
        <v>94.2</v>
      </c>
      <c r="H8" s="18">
        <v>12</v>
      </c>
      <c r="I8" s="59"/>
      <c r="J8" s="62"/>
      <c r="K8" s="64">
        <f t="shared" si="0"/>
        <v>0</v>
      </c>
    </row>
    <row r="9" spans="1:13" s="6" customFormat="1" ht="27.6" x14ac:dyDescent="0.25">
      <c r="A9" s="55">
        <v>4</v>
      </c>
      <c r="B9" s="54" t="s">
        <v>92</v>
      </c>
      <c r="C9" s="18" t="s">
        <v>6</v>
      </c>
      <c r="D9" s="18" t="s">
        <v>10</v>
      </c>
      <c r="E9" s="18">
        <v>6000</v>
      </c>
      <c r="F9" s="18" t="s">
        <v>3</v>
      </c>
      <c r="G9" s="18">
        <v>18.84</v>
      </c>
      <c r="H9" s="18">
        <v>4</v>
      </c>
      <c r="I9" s="59"/>
      <c r="J9" s="62"/>
      <c r="K9" s="64">
        <f t="shared" si="0"/>
        <v>0</v>
      </c>
    </row>
    <row r="10" spans="1:13" s="6" customFormat="1" ht="27.6" x14ac:dyDescent="0.25">
      <c r="A10" s="55">
        <v>5</v>
      </c>
      <c r="B10" s="54" t="s">
        <v>93</v>
      </c>
      <c r="C10" s="18" t="s">
        <v>6</v>
      </c>
      <c r="D10" s="18" t="s">
        <v>11</v>
      </c>
      <c r="E10" s="18">
        <v>6000</v>
      </c>
      <c r="F10" s="18" t="s">
        <v>3</v>
      </c>
      <c r="G10" s="18">
        <v>39.36</v>
      </c>
      <c r="H10" s="18">
        <v>75</v>
      </c>
      <c r="I10" s="59"/>
      <c r="J10" s="62"/>
      <c r="K10" s="64">
        <f t="shared" si="0"/>
        <v>0</v>
      </c>
    </row>
    <row r="11" spans="1:13" s="6" customFormat="1" ht="27.6" x14ac:dyDescent="0.25">
      <c r="A11" s="55">
        <v>6</v>
      </c>
      <c r="B11" s="54" t="s">
        <v>94</v>
      </c>
      <c r="C11" s="13" t="s">
        <v>6</v>
      </c>
      <c r="D11" s="13" t="s">
        <v>34</v>
      </c>
      <c r="E11" s="13">
        <v>6000</v>
      </c>
      <c r="F11" s="13" t="s">
        <v>88</v>
      </c>
      <c r="G11" s="19"/>
      <c r="H11" s="13">
        <v>15</v>
      </c>
      <c r="I11" s="59"/>
      <c r="J11" s="62"/>
      <c r="K11" s="64">
        <f t="shared" si="0"/>
        <v>0</v>
      </c>
    </row>
    <row r="12" spans="1:13" s="6" customFormat="1" ht="27.6" x14ac:dyDescent="0.25">
      <c r="A12" s="55">
        <v>7</v>
      </c>
      <c r="B12" s="54" t="s">
        <v>95</v>
      </c>
      <c r="C12" s="13" t="s">
        <v>6</v>
      </c>
      <c r="D12" s="13" t="s">
        <v>35</v>
      </c>
      <c r="E12" s="13">
        <v>6000</v>
      </c>
      <c r="F12" s="13" t="s">
        <v>89</v>
      </c>
      <c r="G12" s="19"/>
      <c r="H12" s="13">
        <v>56</v>
      </c>
      <c r="I12" s="59"/>
      <c r="J12" s="62"/>
      <c r="K12" s="64">
        <f t="shared" si="0"/>
        <v>0</v>
      </c>
    </row>
    <row r="13" spans="1:13" s="6" customFormat="1" ht="27.6" x14ac:dyDescent="0.25">
      <c r="A13" s="55">
        <v>8</v>
      </c>
      <c r="B13" s="54" t="s">
        <v>96</v>
      </c>
      <c r="C13" s="18" t="s">
        <v>12</v>
      </c>
      <c r="D13" s="18" t="s">
        <v>13</v>
      </c>
      <c r="E13" s="18">
        <v>12000</v>
      </c>
      <c r="F13" s="18" t="s">
        <v>3</v>
      </c>
      <c r="G13" s="18">
        <v>216.08</v>
      </c>
      <c r="H13" s="18">
        <v>46</v>
      </c>
      <c r="I13" s="59"/>
      <c r="J13" s="62"/>
      <c r="K13" s="64">
        <f t="shared" si="0"/>
        <v>0</v>
      </c>
    </row>
    <row r="14" spans="1:13" s="6" customFormat="1" ht="27.6" x14ac:dyDescent="0.25">
      <c r="A14" s="55">
        <v>9</v>
      </c>
      <c r="B14" s="54" t="s">
        <v>97</v>
      </c>
      <c r="C14" s="18" t="s">
        <v>12</v>
      </c>
      <c r="D14" s="18" t="s">
        <v>14</v>
      </c>
      <c r="E14" s="18">
        <v>12000</v>
      </c>
      <c r="F14" s="18" t="s">
        <v>3</v>
      </c>
      <c r="G14" s="18">
        <v>136.80000000000001</v>
      </c>
      <c r="H14" s="18">
        <v>30</v>
      </c>
      <c r="I14" s="59"/>
      <c r="J14" s="62"/>
      <c r="K14" s="64">
        <f t="shared" si="0"/>
        <v>0</v>
      </c>
    </row>
    <row r="15" spans="1:13" s="6" customFormat="1" ht="27.6" x14ac:dyDescent="0.25">
      <c r="A15" s="55">
        <v>10</v>
      </c>
      <c r="B15" s="54" t="s">
        <v>98</v>
      </c>
      <c r="C15" s="18" t="s">
        <v>12</v>
      </c>
      <c r="D15" s="18" t="s">
        <v>15</v>
      </c>
      <c r="E15" s="18">
        <v>12000</v>
      </c>
      <c r="F15" s="18" t="s">
        <v>3</v>
      </c>
      <c r="G15" s="18"/>
      <c r="H15" s="18">
        <v>46</v>
      </c>
      <c r="I15" s="59"/>
      <c r="J15" s="62"/>
      <c r="K15" s="64">
        <f t="shared" si="0"/>
        <v>0</v>
      </c>
    </row>
    <row r="16" spans="1:13" s="6" customFormat="1" ht="27.6" x14ac:dyDescent="0.25">
      <c r="A16" s="55">
        <v>11</v>
      </c>
      <c r="B16" s="54" t="s">
        <v>99</v>
      </c>
      <c r="C16" s="18" t="s">
        <v>12</v>
      </c>
      <c r="D16" s="18" t="s">
        <v>16</v>
      </c>
      <c r="E16" s="18">
        <v>12000</v>
      </c>
      <c r="F16" s="18" t="s">
        <v>3</v>
      </c>
      <c r="G16" s="18"/>
      <c r="H16" s="18">
        <v>28</v>
      </c>
      <c r="I16" s="59"/>
      <c r="J16" s="62"/>
      <c r="K16" s="64">
        <f t="shared" si="0"/>
        <v>0</v>
      </c>
    </row>
    <row r="17" spans="1:12" s="6" customFormat="1" ht="27.6" x14ac:dyDescent="0.25">
      <c r="A17" s="55">
        <v>12</v>
      </c>
      <c r="B17" s="54" t="s">
        <v>100</v>
      </c>
      <c r="C17" s="18" t="s">
        <v>12</v>
      </c>
      <c r="D17" s="18" t="s">
        <v>17</v>
      </c>
      <c r="E17" s="18">
        <v>12000</v>
      </c>
      <c r="F17" s="18" t="s">
        <v>3</v>
      </c>
      <c r="G17" s="18"/>
      <c r="H17" s="18">
        <v>25</v>
      </c>
      <c r="I17" s="59"/>
      <c r="J17" s="62"/>
      <c r="K17" s="64">
        <f t="shared" si="0"/>
        <v>0</v>
      </c>
    </row>
    <row r="18" spans="1:12" s="6" customFormat="1" ht="27.6" x14ac:dyDescent="0.25">
      <c r="A18" s="55">
        <v>13</v>
      </c>
      <c r="B18" s="54" t="s">
        <v>101</v>
      </c>
      <c r="C18" s="18" t="s">
        <v>12</v>
      </c>
      <c r="D18" s="18" t="s">
        <v>18</v>
      </c>
      <c r="E18" s="18">
        <v>12000</v>
      </c>
      <c r="F18" s="18" t="s">
        <v>3</v>
      </c>
      <c r="G18" s="18">
        <v>511.2</v>
      </c>
      <c r="H18" s="18">
        <v>3</v>
      </c>
      <c r="I18" s="59"/>
      <c r="J18" s="62"/>
      <c r="K18" s="64">
        <f t="shared" si="0"/>
        <v>0</v>
      </c>
    </row>
    <row r="19" spans="1:12" ht="28.2" thickBot="1" x14ac:dyDescent="0.3">
      <c r="A19" s="55">
        <v>14</v>
      </c>
      <c r="B19" s="54" t="s">
        <v>102</v>
      </c>
      <c r="C19" s="18" t="s">
        <v>19</v>
      </c>
      <c r="D19" s="18" t="s">
        <v>20</v>
      </c>
      <c r="E19" s="18">
        <v>6000</v>
      </c>
      <c r="F19" s="18" t="s">
        <v>3</v>
      </c>
      <c r="G19" s="18">
        <v>34.299999999999997</v>
      </c>
      <c r="H19" s="18">
        <v>35</v>
      </c>
      <c r="I19" s="60"/>
      <c r="J19" s="63"/>
      <c r="K19" s="64">
        <f t="shared" si="0"/>
        <v>0</v>
      </c>
    </row>
    <row r="20" spans="1:12" s="1" customFormat="1" ht="60" customHeight="1" thickBot="1" x14ac:dyDescent="0.35">
      <c r="A20" s="89" t="s">
        <v>78</v>
      </c>
      <c r="B20" s="90"/>
      <c r="C20" s="90"/>
      <c r="D20" s="90"/>
      <c r="E20" s="90"/>
      <c r="F20" s="90"/>
      <c r="G20" s="90"/>
      <c r="H20" s="90"/>
      <c r="I20" s="109"/>
      <c r="J20" s="47" t="s">
        <v>41</v>
      </c>
      <c r="K20" s="35">
        <f>SUM(K6:K19)</f>
        <v>0</v>
      </c>
    </row>
    <row r="21" spans="1:12" s="1" customFormat="1" ht="90" customHeight="1" thickBot="1" x14ac:dyDescent="0.35">
      <c r="A21" s="46" t="s">
        <v>79</v>
      </c>
      <c r="B21" s="91" t="s">
        <v>127</v>
      </c>
      <c r="C21" s="92"/>
      <c r="D21" s="92"/>
      <c r="E21" s="92"/>
      <c r="F21" s="92"/>
      <c r="G21" s="92"/>
      <c r="H21" s="92"/>
      <c r="I21" s="110"/>
      <c r="J21" s="48" t="s">
        <v>42</v>
      </c>
      <c r="K21" s="38"/>
    </row>
    <row r="22" spans="1:12" s="1" customFormat="1" ht="57.6" x14ac:dyDescent="0.3">
      <c r="A22" s="34"/>
      <c r="B22" s="34"/>
      <c r="C22" s="34"/>
      <c r="D22" s="34"/>
      <c r="E22" s="34"/>
      <c r="F22" s="34"/>
      <c r="G22" s="34"/>
      <c r="H22" s="34"/>
      <c r="I22" s="34"/>
      <c r="J22" s="48" t="s">
        <v>43</v>
      </c>
      <c r="K22" s="36">
        <f>SUM(K20:K21)</f>
        <v>0</v>
      </c>
    </row>
    <row r="23" spans="1:12" s="1" customFormat="1" ht="58.2" thickBot="1" x14ac:dyDescent="0.35">
      <c r="A23" s="34"/>
      <c r="B23" s="34"/>
      <c r="C23" s="34"/>
      <c r="D23" s="34"/>
      <c r="E23" s="34"/>
      <c r="F23" s="34"/>
      <c r="G23" s="34"/>
      <c r="H23" s="34"/>
      <c r="I23" s="34"/>
      <c r="J23" s="49" t="s">
        <v>44</v>
      </c>
      <c r="K23" s="37"/>
    </row>
    <row r="24" spans="1:12" s="1" customFormat="1" x14ac:dyDescent="0.3">
      <c r="A24" s="4"/>
      <c r="B24" s="17"/>
      <c r="C24" s="15"/>
      <c r="D24" s="15"/>
      <c r="E24" s="15"/>
      <c r="F24" s="15"/>
      <c r="G24" s="15"/>
      <c r="H24" s="16"/>
      <c r="I24" s="4"/>
      <c r="J24" s="4"/>
      <c r="K24" s="4"/>
      <c r="L24" s="4"/>
    </row>
    <row r="25" spans="1:12" s="1" customFormat="1" x14ac:dyDescent="0.3">
      <c r="A25" s="4"/>
      <c r="B25" s="17"/>
      <c r="C25" s="15"/>
      <c r="D25" s="15"/>
      <c r="E25" s="15"/>
      <c r="F25" s="15"/>
      <c r="G25" s="15"/>
      <c r="H25" s="16"/>
      <c r="I25" s="4"/>
      <c r="J25" s="4"/>
      <c r="K25" s="4"/>
      <c r="L25" s="4"/>
    </row>
    <row r="30" spans="1:12" s="5" customFormat="1" x14ac:dyDescent="0.3">
      <c r="A30" s="4"/>
      <c r="B30" s="4"/>
      <c r="C30" s="4"/>
      <c r="D30" s="4"/>
      <c r="E30" s="4"/>
      <c r="F30" s="4"/>
      <c r="G30" s="4"/>
      <c r="H30" s="4"/>
      <c r="I30" s="4"/>
      <c r="J30" s="4"/>
      <c r="K30" s="4"/>
      <c r="L30" s="4"/>
    </row>
    <row r="31" spans="1:12" x14ac:dyDescent="0.3">
      <c r="G31" s="11"/>
    </row>
  </sheetData>
  <mergeCells count="10">
    <mergeCell ref="K4:K5"/>
    <mergeCell ref="A1:K1"/>
    <mergeCell ref="A2:K2"/>
    <mergeCell ref="A3:K3"/>
    <mergeCell ref="A4:A5"/>
    <mergeCell ref="A20:I20"/>
    <mergeCell ref="B21:I21"/>
    <mergeCell ref="B4:H4"/>
    <mergeCell ref="I4:I5"/>
    <mergeCell ref="J4:J5"/>
  </mergeCells>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A7" workbookViewId="0">
      <selection activeCell="H15" sqref="H15:H17"/>
    </sheetView>
  </sheetViews>
  <sheetFormatPr defaultRowHeight="14.4" x14ac:dyDescent="0.3"/>
  <cols>
    <col min="1" max="1" width="10.6640625" style="14" customWidth="1"/>
    <col min="2" max="2" width="51.44140625" style="14" customWidth="1"/>
    <col min="3" max="3" width="11.44140625" style="14" customWidth="1"/>
    <col min="4" max="4" width="55.44140625" customWidth="1"/>
    <col min="6" max="6" width="10" customWidth="1"/>
    <col min="7" max="7" width="21.44140625" customWidth="1"/>
  </cols>
  <sheetData>
    <row r="1" spans="1:11" s="1" customFormat="1" ht="112.5" customHeight="1" x14ac:dyDescent="0.3">
      <c r="A1" s="115" t="s">
        <v>51</v>
      </c>
      <c r="B1" s="115"/>
      <c r="C1" s="115"/>
      <c r="D1" s="115"/>
      <c r="E1" s="115"/>
      <c r="F1" s="115"/>
      <c r="G1" s="115"/>
      <c r="H1" s="115"/>
      <c r="I1" s="115"/>
      <c r="J1" s="53"/>
      <c r="K1" s="53"/>
    </row>
    <row r="2" spans="1:11" s="1" customFormat="1" ht="112.5" customHeight="1" thickBot="1" x14ac:dyDescent="0.35">
      <c r="A2" s="115" t="s">
        <v>52</v>
      </c>
      <c r="B2" s="115"/>
      <c r="C2" s="115"/>
      <c r="D2" s="115"/>
      <c r="E2" s="115"/>
      <c r="F2" s="115"/>
      <c r="G2" s="115"/>
      <c r="H2" s="115"/>
      <c r="I2" s="115"/>
      <c r="J2" s="53"/>
      <c r="K2" s="53"/>
    </row>
    <row r="3" spans="1:11" ht="30" customHeight="1" thickBot="1" x14ac:dyDescent="0.35">
      <c r="A3" s="119" t="s">
        <v>104</v>
      </c>
      <c r="B3" s="120"/>
      <c r="C3" s="120"/>
      <c r="D3" s="120"/>
      <c r="E3" s="120"/>
      <c r="F3" s="120"/>
      <c r="G3" s="120"/>
      <c r="H3" s="121"/>
    </row>
    <row r="4" spans="1:11" ht="15" customHeight="1" x14ac:dyDescent="0.3">
      <c r="A4" s="125" t="s">
        <v>37</v>
      </c>
      <c r="B4" s="122" t="s">
        <v>38</v>
      </c>
      <c r="C4" s="123"/>
      <c r="D4" s="123"/>
      <c r="E4" s="124"/>
      <c r="F4" s="127" t="s">
        <v>50</v>
      </c>
      <c r="G4" s="127" t="s">
        <v>103</v>
      </c>
      <c r="H4" s="129" t="s">
        <v>40</v>
      </c>
    </row>
    <row r="5" spans="1:11" ht="28.8" x14ac:dyDescent="0.3">
      <c r="A5" s="126"/>
      <c r="B5" s="65" t="s">
        <v>108</v>
      </c>
      <c r="C5" s="65" t="s">
        <v>107</v>
      </c>
      <c r="D5" s="65" t="s">
        <v>106</v>
      </c>
      <c r="E5" s="65" t="s">
        <v>109</v>
      </c>
      <c r="F5" s="128"/>
      <c r="G5" s="128"/>
      <c r="H5" s="130"/>
    </row>
    <row r="6" spans="1:11" ht="28.8" x14ac:dyDescent="0.3">
      <c r="A6" s="68">
        <v>1</v>
      </c>
      <c r="B6" s="66" t="s">
        <v>111</v>
      </c>
      <c r="C6" s="8" t="s">
        <v>27</v>
      </c>
      <c r="D6" s="8">
        <v>6000</v>
      </c>
      <c r="E6" s="8" t="s">
        <v>25</v>
      </c>
      <c r="F6" s="8">
        <v>3</v>
      </c>
      <c r="G6" s="67"/>
      <c r="H6" s="69">
        <f>G6*F6</f>
        <v>0</v>
      </c>
    </row>
    <row r="7" spans="1:11" ht="28.8" x14ac:dyDescent="0.3">
      <c r="A7" s="68">
        <v>2</v>
      </c>
      <c r="B7" s="66" t="s">
        <v>110</v>
      </c>
      <c r="C7" s="8" t="s">
        <v>28</v>
      </c>
      <c r="D7" s="8">
        <v>6000</v>
      </c>
      <c r="E7" s="8" t="s">
        <v>25</v>
      </c>
      <c r="F7" s="8">
        <v>1</v>
      </c>
      <c r="G7" s="67"/>
      <c r="H7" s="69">
        <f t="shared" ref="H7:H14" si="0">G7*F7</f>
        <v>0</v>
      </c>
    </row>
    <row r="8" spans="1:11" ht="28.8" x14ac:dyDescent="0.3">
      <c r="A8" s="68">
        <v>3</v>
      </c>
      <c r="B8" s="66" t="s">
        <v>112</v>
      </c>
      <c r="C8" s="8" t="s">
        <v>21</v>
      </c>
      <c r="D8" s="8">
        <v>6000</v>
      </c>
      <c r="E8" s="8" t="s">
        <v>25</v>
      </c>
      <c r="F8" s="8">
        <v>4</v>
      </c>
      <c r="G8" s="67"/>
      <c r="H8" s="69">
        <f t="shared" si="0"/>
        <v>0</v>
      </c>
    </row>
    <row r="9" spans="1:11" ht="30" customHeight="1" x14ac:dyDescent="0.3">
      <c r="A9" s="68">
        <v>4</v>
      </c>
      <c r="B9" s="66" t="s">
        <v>113</v>
      </c>
      <c r="C9" s="8" t="s">
        <v>22</v>
      </c>
      <c r="D9" s="8">
        <v>6000</v>
      </c>
      <c r="E9" s="8" t="s">
        <v>25</v>
      </c>
      <c r="F9" s="8">
        <v>1</v>
      </c>
      <c r="G9" s="67"/>
      <c r="H9" s="69">
        <f t="shared" si="0"/>
        <v>0</v>
      </c>
    </row>
    <row r="10" spans="1:11" ht="28.8" x14ac:dyDescent="0.3">
      <c r="A10" s="68">
        <v>5</v>
      </c>
      <c r="B10" s="66" t="s">
        <v>114</v>
      </c>
      <c r="C10" s="8" t="s">
        <v>29</v>
      </c>
      <c r="D10" s="8">
        <v>6000</v>
      </c>
      <c r="E10" s="8" t="s">
        <v>25</v>
      </c>
      <c r="F10" s="8">
        <v>7</v>
      </c>
      <c r="G10" s="67"/>
      <c r="H10" s="69">
        <f t="shared" si="0"/>
        <v>0</v>
      </c>
    </row>
    <row r="11" spans="1:11" ht="30" customHeight="1" x14ac:dyDescent="0.3">
      <c r="A11" s="68">
        <v>6</v>
      </c>
      <c r="B11" s="66" t="s">
        <v>115</v>
      </c>
      <c r="C11" s="8" t="s">
        <v>30</v>
      </c>
      <c r="D11" s="8">
        <v>6000</v>
      </c>
      <c r="E11" s="8" t="s">
        <v>25</v>
      </c>
      <c r="F11" s="8">
        <v>2</v>
      </c>
      <c r="G11" s="67"/>
      <c r="H11" s="69">
        <f t="shared" si="0"/>
        <v>0</v>
      </c>
    </row>
    <row r="12" spans="1:11" ht="30" customHeight="1" x14ac:dyDescent="0.3">
      <c r="A12" s="68">
        <v>7</v>
      </c>
      <c r="B12" s="66" t="s">
        <v>116</v>
      </c>
      <c r="C12" s="8" t="s">
        <v>31</v>
      </c>
      <c r="D12" s="8">
        <v>6000</v>
      </c>
      <c r="E12" s="8" t="s">
        <v>25</v>
      </c>
      <c r="F12" s="8">
        <v>2</v>
      </c>
      <c r="G12" s="67"/>
      <c r="H12" s="69">
        <f t="shared" si="0"/>
        <v>0</v>
      </c>
    </row>
    <row r="13" spans="1:11" ht="28.8" x14ac:dyDescent="0.3">
      <c r="A13" s="68">
        <v>8</v>
      </c>
      <c r="B13" s="66" t="s">
        <v>117</v>
      </c>
      <c r="C13" s="8" t="s">
        <v>23</v>
      </c>
      <c r="D13" s="8">
        <v>12000</v>
      </c>
      <c r="E13" s="8" t="s">
        <v>25</v>
      </c>
      <c r="F13" s="8">
        <v>4</v>
      </c>
      <c r="G13" s="67"/>
      <c r="H13" s="69">
        <f t="shared" si="0"/>
        <v>0</v>
      </c>
    </row>
    <row r="14" spans="1:11" ht="29.4" thickBot="1" x14ac:dyDescent="0.35">
      <c r="A14" s="87">
        <v>9</v>
      </c>
      <c r="B14" s="70" t="s">
        <v>118</v>
      </c>
      <c r="C14" s="21" t="s">
        <v>32</v>
      </c>
      <c r="D14" s="71">
        <v>6000</v>
      </c>
      <c r="E14" s="21" t="s">
        <v>26</v>
      </c>
      <c r="F14" s="21">
        <v>1</v>
      </c>
      <c r="G14" s="72"/>
      <c r="H14" s="73">
        <f t="shared" si="0"/>
        <v>0</v>
      </c>
    </row>
    <row r="15" spans="1:11" s="1" customFormat="1" ht="60" customHeight="1" thickBot="1" x14ac:dyDescent="0.35">
      <c r="A15" s="89" t="s">
        <v>78</v>
      </c>
      <c r="B15" s="90"/>
      <c r="C15" s="90"/>
      <c r="D15" s="90"/>
      <c r="E15" s="90"/>
      <c r="F15" s="90"/>
      <c r="G15" s="47" t="s">
        <v>41</v>
      </c>
      <c r="H15" s="88">
        <f>SUM(H6:H14)</f>
        <v>0</v>
      </c>
    </row>
    <row r="16" spans="1:11" s="1" customFormat="1" ht="90" customHeight="1" thickBot="1" x14ac:dyDescent="0.35">
      <c r="A16" s="46" t="s">
        <v>79</v>
      </c>
      <c r="B16" s="91" t="s">
        <v>119</v>
      </c>
      <c r="C16" s="92"/>
      <c r="D16" s="92"/>
      <c r="E16" s="92"/>
      <c r="F16" s="92"/>
      <c r="G16" s="48" t="s">
        <v>42</v>
      </c>
      <c r="H16" s="69"/>
    </row>
    <row r="17" spans="1:8" s="1" customFormat="1" ht="43.2" x14ac:dyDescent="0.3">
      <c r="A17" s="34"/>
      <c r="B17" s="34"/>
      <c r="C17" s="34"/>
      <c r="D17" s="34"/>
      <c r="E17" s="34"/>
      <c r="F17" s="34"/>
      <c r="G17" s="48" t="s">
        <v>43</v>
      </c>
      <c r="H17" s="86">
        <f>SUM(H15:H16)</f>
        <v>0</v>
      </c>
    </row>
    <row r="18" spans="1:8" s="1" customFormat="1" ht="58.2" thickBot="1" x14ac:dyDescent="0.35">
      <c r="A18" s="34"/>
      <c r="B18" s="34"/>
      <c r="C18" s="34"/>
      <c r="D18" s="34"/>
      <c r="E18" s="34"/>
      <c r="F18" s="34"/>
      <c r="G18" s="49" t="s">
        <v>44</v>
      </c>
      <c r="H18" s="37"/>
    </row>
  </sheetData>
  <mergeCells count="10">
    <mergeCell ref="A1:I1"/>
    <mergeCell ref="A2:I2"/>
    <mergeCell ref="A15:F15"/>
    <mergeCell ref="B16:F16"/>
    <mergeCell ref="A3:H3"/>
    <mergeCell ref="B4:E4"/>
    <mergeCell ref="A4:A5"/>
    <mergeCell ref="F4:F5"/>
    <mergeCell ref="G4:G5"/>
    <mergeCell ref="H4:H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workbookViewId="0">
      <selection activeCell="G7" sqref="G7"/>
    </sheetView>
  </sheetViews>
  <sheetFormatPr defaultRowHeight="14.4" x14ac:dyDescent="0.3"/>
  <cols>
    <col min="2" max="2" width="69.44140625" customWidth="1"/>
    <col min="3" max="4" width="9.109375" style="14"/>
    <col min="6" max="6" width="10.6640625" customWidth="1"/>
    <col min="7" max="7" width="18.5546875" customWidth="1"/>
    <col min="8" max="8" width="17.109375" customWidth="1"/>
  </cols>
  <sheetData>
    <row r="1" spans="1:10" s="1" customFormat="1" ht="65.400000000000006" customHeight="1" x14ac:dyDescent="0.3">
      <c r="A1" s="139" t="s">
        <v>129</v>
      </c>
      <c r="B1" s="139"/>
      <c r="C1" s="139"/>
      <c r="D1" s="139"/>
      <c r="E1" s="139"/>
      <c r="F1" s="139"/>
      <c r="G1" s="139"/>
      <c r="H1" s="139"/>
      <c r="I1" s="53"/>
      <c r="J1" s="53"/>
    </row>
    <row r="2" spans="1:10" s="1" customFormat="1" ht="60" customHeight="1" thickBot="1" x14ac:dyDescent="0.35">
      <c r="A2" s="139" t="s">
        <v>130</v>
      </c>
      <c r="B2" s="139"/>
      <c r="C2" s="139"/>
      <c r="D2" s="139"/>
      <c r="E2" s="139"/>
      <c r="F2" s="139"/>
      <c r="G2" s="139"/>
      <c r="H2" s="139"/>
      <c r="I2" s="53"/>
      <c r="J2" s="53"/>
    </row>
    <row r="3" spans="1:10" s="1" customFormat="1" ht="30" customHeight="1" thickBot="1" x14ac:dyDescent="0.35">
      <c r="A3" s="136" t="s">
        <v>125</v>
      </c>
      <c r="B3" s="137"/>
      <c r="C3" s="137"/>
      <c r="D3" s="137"/>
      <c r="E3" s="137"/>
      <c r="F3" s="137"/>
      <c r="G3" s="137"/>
      <c r="H3" s="138"/>
      <c r="I3" s="53"/>
      <c r="J3" s="53"/>
    </row>
    <row r="4" spans="1:10" ht="15" customHeight="1" x14ac:dyDescent="0.3">
      <c r="A4" s="126" t="s">
        <v>37</v>
      </c>
      <c r="B4" s="135" t="s">
        <v>38</v>
      </c>
      <c r="C4" s="135"/>
      <c r="D4" s="135"/>
      <c r="E4" s="135"/>
      <c r="F4" s="128" t="s">
        <v>50</v>
      </c>
      <c r="G4" s="128" t="s">
        <v>133</v>
      </c>
      <c r="H4" s="130" t="s">
        <v>40</v>
      </c>
      <c r="I4" s="75"/>
    </row>
    <row r="5" spans="1:10" ht="45" customHeight="1" x14ac:dyDescent="0.3">
      <c r="A5" s="134"/>
      <c r="B5" s="12" t="s">
        <v>80</v>
      </c>
      <c r="C5" s="50" t="s">
        <v>123</v>
      </c>
      <c r="D5" s="50" t="s">
        <v>106</v>
      </c>
      <c r="E5" s="50" t="s">
        <v>124</v>
      </c>
      <c r="F5" s="113"/>
      <c r="G5" s="113"/>
      <c r="H5" s="114"/>
      <c r="I5" s="75"/>
    </row>
    <row r="6" spans="1:10" ht="28.8" x14ac:dyDescent="0.3">
      <c r="A6" s="23">
        <v>1</v>
      </c>
      <c r="B6" s="66" t="s">
        <v>120</v>
      </c>
      <c r="C6" s="8">
        <v>80</v>
      </c>
      <c r="D6" s="8">
        <v>6000</v>
      </c>
      <c r="E6" s="74" t="s">
        <v>128</v>
      </c>
      <c r="F6" s="77">
        <v>3</v>
      </c>
      <c r="G6" s="140"/>
      <c r="H6" s="69">
        <f>G6*F6</f>
        <v>0</v>
      </c>
      <c r="I6" s="75"/>
    </row>
    <row r="7" spans="1:10" ht="28.8" x14ac:dyDescent="0.3">
      <c r="A7" s="23">
        <v>2</v>
      </c>
      <c r="B7" s="66" t="s">
        <v>121</v>
      </c>
      <c r="C7" s="8">
        <v>25</v>
      </c>
      <c r="D7" s="8">
        <v>6000</v>
      </c>
      <c r="E7" s="74" t="s">
        <v>128</v>
      </c>
      <c r="F7" s="77">
        <v>14</v>
      </c>
      <c r="G7" s="140"/>
      <c r="H7" s="69">
        <f>G7*F7</f>
        <v>0</v>
      </c>
      <c r="I7" s="75"/>
    </row>
    <row r="8" spans="1:10" ht="28.8" x14ac:dyDescent="0.3">
      <c r="A8" s="84">
        <v>3</v>
      </c>
      <c r="B8" s="79" t="s">
        <v>122</v>
      </c>
      <c r="C8" s="85">
        <v>30</v>
      </c>
      <c r="D8" s="85">
        <v>6000</v>
      </c>
      <c r="E8" s="80" t="s">
        <v>128</v>
      </c>
      <c r="F8" s="81">
        <v>3</v>
      </c>
      <c r="G8" s="140"/>
      <c r="H8" s="69">
        <f>G8*F8</f>
        <v>0</v>
      </c>
      <c r="I8" s="75"/>
    </row>
    <row r="9" spans="1:10" s="1" customFormat="1" ht="60" customHeight="1" x14ac:dyDescent="0.3">
      <c r="A9" s="131" t="s">
        <v>78</v>
      </c>
      <c r="B9" s="132"/>
      <c r="C9" s="132"/>
      <c r="D9" s="132"/>
      <c r="E9" s="132"/>
      <c r="F9" s="132"/>
      <c r="G9" s="78" t="s">
        <v>41</v>
      </c>
      <c r="H9" s="86">
        <f>SUM(H6:H8)</f>
        <v>0</v>
      </c>
    </row>
    <row r="10" spans="1:10" s="1" customFormat="1" ht="83.4" customHeight="1" thickBot="1" x14ac:dyDescent="0.35">
      <c r="A10" s="83" t="s">
        <v>79</v>
      </c>
      <c r="B10" s="133" t="s">
        <v>132</v>
      </c>
      <c r="C10" s="133"/>
      <c r="D10" s="133"/>
      <c r="E10" s="133"/>
      <c r="F10" s="133"/>
      <c r="G10" s="78" t="s">
        <v>131</v>
      </c>
      <c r="H10" s="141"/>
    </row>
    <row r="11" spans="1:10" s="1" customFormat="1" ht="43.2" x14ac:dyDescent="0.3">
      <c r="A11" s="34"/>
      <c r="B11" s="34"/>
      <c r="C11" s="34"/>
      <c r="D11" s="34"/>
      <c r="E11" s="34"/>
      <c r="F11" s="34"/>
      <c r="G11" s="82" t="s">
        <v>43</v>
      </c>
      <c r="H11" s="86">
        <f>SUM(H9:H10)</f>
        <v>0</v>
      </c>
    </row>
    <row r="12" spans="1:10" x14ac:dyDescent="0.3">
      <c r="A12" s="75"/>
      <c r="B12" s="75"/>
      <c r="C12" s="76"/>
      <c r="D12" s="76"/>
      <c r="E12" s="75"/>
      <c r="F12" s="75"/>
      <c r="G12" s="75"/>
      <c r="H12" s="75"/>
      <c r="I12" s="75"/>
    </row>
    <row r="13" spans="1:10" x14ac:dyDescent="0.3">
      <c r="A13" s="75"/>
      <c r="B13" s="75"/>
      <c r="C13" s="76"/>
      <c r="D13" s="76"/>
      <c r="E13" s="75"/>
      <c r="F13" s="75"/>
      <c r="G13" s="75"/>
      <c r="H13" s="75"/>
      <c r="I13" s="75"/>
    </row>
    <row r="14" spans="1:10" x14ac:dyDescent="0.3">
      <c r="A14" s="75"/>
      <c r="B14" s="75"/>
      <c r="C14" s="76"/>
      <c r="D14" s="76"/>
      <c r="E14" s="75"/>
      <c r="F14" s="75"/>
      <c r="G14" s="75"/>
      <c r="H14" s="75"/>
      <c r="I14" s="75"/>
    </row>
    <row r="15" spans="1:10" x14ac:dyDescent="0.3">
      <c r="A15" s="75"/>
      <c r="B15" s="75"/>
      <c r="C15" s="76"/>
      <c r="D15" s="76"/>
      <c r="E15" s="75"/>
      <c r="F15" s="75"/>
      <c r="G15" s="75"/>
      <c r="H15" s="75"/>
      <c r="I15" s="75"/>
    </row>
    <row r="16" spans="1:10" x14ac:dyDescent="0.3">
      <c r="A16" s="75"/>
      <c r="B16" s="75"/>
      <c r="C16" s="76"/>
      <c r="D16" s="76"/>
      <c r="E16" s="75"/>
      <c r="F16" s="75"/>
      <c r="G16" s="75"/>
      <c r="H16" s="75"/>
    </row>
    <row r="17" spans="1:8" x14ac:dyDescent="0.3">
      <c r="A17" s="75"/>
      <c r="B17" s="75"/>
      <c r="C17" s="76"/>
      <c r="D17" s="76"/>
      <c r="E17" s="75"/>
      <c r="F17" s="75"/>
      <c r="G17" s="75"/>
      <c r="H17" s="75"/>
    </row>
    <row r="18" spans="1:8" x14ac:dyDescent="0.3">
      <c r="A18" s="75"/>
      <c r="B18" s="75"/>
      <c r="C18" s="76"/>
      <c r="D18" s="76"/>
      <c r="E18" s="75"/>
      <c r="F18" s="75"/>
      <c r="G18" s="75"/>
      <c r="H18" s="75"/>
    </row>
  </sheetData>
  <sheetProtection algorithmName="SHA-512" hashValue="2p/0BNdYUlwB4Jc0pGptMjed1GNC1bgYB24iCgcZBTTSMdNSwa84LAceJF4Zpjf9lRmwCIWYjPIu3qsiM8t0oA==" saltValue="3fPLXW+5u1hVGrugQxtqzg==" spinCount="100000" sheet="1" objects="1" scenarios="1" formatCells="0" formatColumns="0" formatRows="0" selectLockedCells="1"/>
  <mergeCells count="10">
    <mergeCell ref="A9:F9"/>
    <mergeCell ref="B10:F10"/>
    <mergeCell ref="A1:H1"/>
    <mergeCell ref="A2:H2"/>
    <mergeCell ref="A4:A5"/>
    <mergeCell ref="B4:E4"/>
    <mergeCell ref="F4:F5"/>
    <mergeCell ref="G4:G5"/>
    <mergeCell ref="H4:H5"/>
    <mergeCell ref="A3:H3"/>
  </mergeCells>
  <pageMargins left="0.7" right="0.7" top="0.75" bottom="0.75" header="0.3" footer="0.3"/>
  <pageSetup scale="80"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A40293-50E5-4819-B65E-BFD2948AA68A}"/>
</file>

<file path=customXml/itemProps2.xml><?xml version="1.0" encoding="utf-8"?>
<ds:datastoreItem xmlns:ds="http://schemas.openxmlformats.org/officeDocument/2006/customXml" ds:itemID="{F8D360FF-8953-4362-B23A-79BDE45351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Limovi Sheets</vt:lpstr>
      <vt:lpstr>Profili Profiles</vt:lpstr>
      <vt:lpstr>Cijevi Pipes</vt:lpstr>
      <vt:lpstr>Šipke Round bars</vt:lpstr>
      <vt:lpstr>'Šipke Round bars'!Podrucje_ispisa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Marin Sulentic</cp:lastModifiedBy>
  <cp:lastPrinted>2023-12-08T22:38:37Z</cp:lastPrinted>
  <dcterms:created xsi:type="dcterms:W3CDTF">2023-09-13T08:20:51Z</dcterms:created>
  <dcterms:modified xsi:type="dcterms:W3CDTF">2023-12-08T22:41:19Z</dcterms:modified>
</cp:coreProperties>
</file>