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D:\-- DE-FOS\Z-EU fond\Realizacija\NABAVE\NABAVA 4\Dorađeni dokumenti\"/>
    </mc:Choice>
  </mc:AlternateContent>
  <xr:revisionPtr revIDLastSave="0" documentId="13_ncr:1_{DC0278D9-18C8-4AA4-9F7C-F25242875B5B}" xr6:coauthVersionLast="47" xr6:coauthVersionMax="47" xr10:uidLastSave="{00000000-0000-0000-0000-000000000000}"/>
  <workbookProtection workbookAlgorithmName="SHA-512" workbookHashValue="RQMNKFSq8mGj+XLbiQgqWne1bJHeXUOW+0hd+PD54iXiZ2zO7I0lIc5FwvZRnGP/PX5f4Rmh1rW0miSoJBCjpA==" workbookSaltValue="mChmzW8yiAtaJV7E8LQ9pg==" workbookSpinCount="100000" lockStructure="1"/>
  <bookViews>
    <workbookView xWindow="-108" yWindow="-108" windowWidth="23256" windowHeight="12576" xr2:uid="{3B948BB8-BABA-465B-BC13-9E2263B5AE80}"/>
  </bookViews>
  <sheets>
    <sheet name="Baterijski sustav snage 1 MW" sheetId="1" r:id="rId1"/>
    <sheet name="Tehnička specifikacija sustava" sheetId="2"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1" i="1" l="1"/>
  <c r="L12" i="1" s="1"/>
  <c r="L13" i="1" s="1"/>
  <c r="L14" i="1" l="1"/>
  <c r="L15" i="1" s="1"/>
</calcChain>
</file>

<file path=xl/sharedStrings.xml><?xml version="1.0" encoding="utf-8"?>
<sst xmlns="http://schemas.openxmlformats.org/spreadsheetml/2006/main" count="180" uniqueCount="168">
  <si>
    <t xml:space="preserve">Prilog 2: Troškovnik / Tehničke specifikacije </t>
  </si>
  <si>
    <t>OPIS PREDMETA NABAVE /TRAŽENE TEHNIČKE SPECIFIKACIJE / FUNKCIONALNOSTI</t>
  </si>
  <si>
    <t>PONUĐENO</t>
  </si>
  <si>
    <t>KOLIČINA</t>
  </si>
  <si>
    <t>JED. MJERE</t>
  </si>
  <si>
    <t>STAVKA BR.</t>
  </si>
  <si>
    <t>NAZIV STAVKE I/ILI OPIS</t>
  </si>
  <si>
    <t>NAZIV STAVKE (ILI ŠIFRA) I/ILI OPIS</t>
  </si>
  <si>
    <t>Naziv predmeta nabave: Vraćanje u uporabljivo stanje kroz zamjenu energetske infrastrukture, energetskih postrojenja i energetskih sustava u području proizvodnje električne energije</t>
  </si>
  <si>
    <t>JEDINIČNA CIJENA (bez PDV-a)
(EUR)</t>
  </si>
  <si>
    <t>UKUPNO (bez PDV-a)
(EUR)</t>
  </si>
  <si>
    <t>SVEUKUPNO (EUR):</t>
  </si>
  <si>
    <t>4.</t>
  </si>
  <si>
    <t>kompletno</t>
  </si>
  <si>
    <t>kpl</t>
  </si>
  <si>
    <t>6.</t>
  </si>
  <si>
    <t>6.1</t>
  </si>
  <si>
    <t>Red. br.</t>
  </si>
  <si>
    <t xml:space="preserve">TRAŽENO </t>
  </si>
  <si>
    <t>1.</t>
  </si>
  <si>
    <t>PROIZVOĐAČ</t>
  </si>
  <si>
    <t>….</t>
  </si>
  <si>
    <t>2.</t>
  </si>
  <si>
    <t>3.</t>
  </si>
  <si>
    <t>5.</t>
  </si>
  <si>
    <t>7.</t>
  </si>
  <si>
    <t>8.</t>
  </si>
  <si>
    <t>9.</t>
  </si>
  <si>
    <t>10.</t>
  </si>
  <si>
    <t>11.</t>
  </si>
  <si>
    <t>12.</t>
  </si>
  <si>
    <t>13.</t>
  </si>
  <si>
    <t>14.</t>
  </si>
  <si>
    <t>15.</t>
  </si>
  <si>
    <t>16.</t>
  </si>
  <si>
    <t>17.</t>
  </si>
  <si>
    <t>18.</t>
  </si>
  <si>
    <t>19.</t>
  </si>
  <si>
    <t>20.</t>
  </si>
  <si>
    <t>21.</t>
  </si>
  <si>
    <t>22.</t>
  </si>
  <si>
    <t>23.</t>
  </si>
  <si>
    <t>24.</t>
  </si>
  <si>
    <t>25.</t>
  </si>
  <si>
    <t>DA</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</si>
  <si>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</si>
  <si>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</si>
  <si>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</si>
  <si>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</si>
  <si>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</si>
  <si>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</si>
  <si>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</si>
  <si>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</si>
  <si>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</si>
  <si>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</si>
  <si>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</si>
  <si>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</si>
  <si>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</si>
  <si>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</si>
  <si>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</si>
  <si>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</si>
  <si>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</si>
  <si>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</si>
  <si>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</si>
  <si>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</si>
  <si>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</si>
  <si>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</si>
  <si>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</si>
  <si>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</si>
  <si>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</si>
  <si>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TEHNIČKA KARAKTERISTIKA BATERIJSKOG SUSTAVA</t>
  </si>
  <si>
    <t>Naziv</t>
  </si>
  <si>
    <t>Specifikacija i bilješka</t>
  </si>
  <si>
    <t>Nazivni kapacitet</t>
  </si>
  <si>
    <t>Nazivna energija</t>
  </si>
  <si>
    <t>Nazivni napon</t>
  </si>
  <si>
    <t>Radni naponski opseg</t>
  </si>
  <si>
    <r>
      <t>280 Ah; 25</t>
    </r>
    <r>
      <rPr>
        <sz val="12"/>
        <color theme="1"/>
        <rFont val="Calibri"/>
        <family val="2"/>
        <charset val="238"/>
      </rPr>
      <t>±2°C, 0.5C/0.5C</t>
    </r>
  </si>
  <si>
    <t>896 Wh; 25±2°C, 0.5C</t>
  </si>
  <si>
    <t>2.5-3,65V , T&gt;0°C
2.0-3.65V, T&lt;0°C</t>
  </si>
  <si>
    <t>Impedancija (1 kHz)</t>
  </si>
  <si>
    <t>≤0.25mΩ</t>
  </si>
  <si>
    <t>Radna temperatura</t>
  </si>
  <si>
    <t>Kapacitet slanja</t>
  </si>
  <si>
    <t>112 ± 2 Ah</t>
  </si>
  <si>
    <t>Rezidualni gubitak kapaciteta</t>
  </si>
  <si>
    <t>≤ 3 % mjesečno;
30% SOC, 25±2°C pohrana</t>
  </si>
  <si>
    <t>Punjanje: 0-60°C
Pražnjenje: -30-60°C</t>
  </si>
  <si>
    <t>Temperatura skladištenja</t>
  </si>
  <si>
    <t xml:space="preserve"> -30-60°C; Vlažnost ambijenta:
≤ 90% RH; bez kondenzacije</t>
  </si>
  <si>
    <t>Dimenzije</t>
  </si>
  <si>
    <t>Preporučeni SOC opseg</t>
  </si>
  <si>
    <t>5% - 90 %</t>
  </si>
  <si>
    <t>Težina ćelija</t>
  </si>
  <si>
    <t>5.50 ± 0.15kg</t>
  </si>
  <si>
    <t>Gustoća energije</t>
  </si>
  <si>
    <t>Broj ciklusa</t>
  </si>
  <si>
    <t>≥8000 ciklusa</t>
  </si>
  <si>
    <t>Standardna struja punjenja</t>
  </si>
  <si>
    <t>Maksimalna struja punjenja</t>
  </si>
  <si>
    <t>1.2C, 336A ; 25 ± 2°C, 300s</t>
  </si>
  <si>
    <t>Standardna struja pražnjenja</t>
  </si>
  <si>
    <t>Maksimalna struja pražnjenja
(u kontinuitetu)</t>
  </si>
  <si>
    <t>Sustav podržava inteligentno punjenje</t>
  </si>
  <si>
    <t>Napredna metoda kontrole pa- da, izjednačenje snage pove za-nih naponskih izvora i do 99 %</t>
  </si>
  <si>
    <t>Omogućuje glatko prebacivanje između on-grid i off-grid načina rada</t>
  </si>
  <si>
    <t>S podrškom kratkog spoja i funkcijom samo-oporavka (kada radi off-grid)</t>
  </si>
  <si>
    <t>Adaptira dvostruki redundantni način napajanja radi poboljšanja pouzdanosti</t>
  </si>
  <si>
    <t>Podržava jednu ili miješani pristup više vrsta trošila (otpornički teret, induktivni teret, kapacitivni teret)</t>
  </si>
  <si>
    <t>Ima funkciju bilježenja koja može zabilježiti u visokoj rezoluciji valne forme napona i struje za vrijeme greške</t>
  </si>
  <si>
    <t>500 kW</t>
  </si>
  <si>
    <t>Nominalna snaga baterijskog izmjenjivača AC (on-grid)</t>
  </si>
  <si>
    <t>Nominalni napon, AC (on-grid)</t>
  </si>
  <si>
    <t>400 V</t>
  </si>
  <si>
    <t>Nominalna struja,AC (on-grid)</t>
  </si>
  <si>
    <t>794A</t>
  </si>
  <si>
    <t>Frekvencija</t>
  </si>
  <si>
    <t>50Hz</t>
  </si>
  <si>
    <t>AC spoj</t>
  </si>
  <si>
    <t>3W+N+PE</t>
  </si>
  <si>
    <t>Nominalna izlazna snaga AC, OFF-GRID</t>
  </si>
  <si>
    <t>500kW</t>
  </si>
  <si>
    <t>Nominalni napon, AC (off-grid)</t>
  </si>
  <si>
    <t>Nominalna struja,AC (off-grid)</t>
  </si>
  <si>
    <t>Naponski opseg baterije</t>
  </si>
  <si>
    <t>500-900V</t>
  </si>
  <si>
    <t>Dimenzije, (mogu se nuditi i druge dimenzije)</t>
  </si>
  <si>
    <t>1400*1950*1000 mm</t>
  </si>
  <si>
    <t>Težina (orijentacijski)</t>
  </si>
  <si>
    <t>Certifikati</t>
  </si>
  <si>
    <t>Snaga PV izmjenjivača</t>
  </si>
  <si>
    <t>Max. Ulazni napon</t>
  </si>
  <si>
    <t>Nominalni napon</t>
  </si>
  <si>
    <t>195 V</t>
  </si>
  <si>
    <t>MPPT naponski opseg</t>
  </si>
  <si>
    <t>180-1000 V</t>
  </si>
  <si>
    <t>Max.ulazna struja</t>
  </si>
  <si>
    <t>10*32 A</t>
  </si>
  <si>
    <t>Max.struja kratkog spoja</t>
  </si>
  <si>
    <t>10*40 A</t>
  </si>
  <si>
    <t>MPPT broj/max. broj nizova</t>
  </si>
  <si>
    <t>10/20</t>
  </si>
  <si>
    <t>Nominalni napon mreže</t>
  </si>
  <si>
    <t>3/N/PE,220V/380V, 230V/400V</t>
  </si>
  <si>
    <t>98,7 %</t>
  </si>
  <si>
    <t>98,3 %</t>
  </si>
  <si>
    <r>
      <t xml:space="preserve">Tehnički opis:
Sustav za pohranu električne energije u baterije je tipa OFF/ON grid tako da može raditi u otočnom radu ili u mrežnom radu. Ukupno se nabavlja 2 sustava, svaki snage punjenja i snage pražnjenja (napajanja trošila) po 1 MW i kapaciteta pohrane po 1 MWh. Svaki sustav snage 1 MW treba imati 2 baterijska dvosmjerni invertera svaki snage 500 kW. Baterijski sustav treba garantirati broj ciklus punjenja/pražnjenja od najmanje 6000 puta. Baterije za pohranu energije trebaju imati brz odziv i sposobnost brzog punjenja i pražnjenja. Opema treba biti jednostavna za instalaciju, bez održavanje ili s minimumom održavanja u radu, oprema je sukladna zahtjevima zaštite okoliša, ne oštećuje ili zagađuje okoliš za vrijeme proizvodnje, uporabe i recikliranja baterija.
Baterijski sustav za pohranu energije treba biti sastavljen od ćelija litij-željezo-fosfat te da ima kapacitet 280 AH, nazivni napon je 3.2 V, radni naponski opseg je 2.5 do 3.65 V, mjesečno pražnjenje baterije je </t>
    </r>
    <r>
      <rPr>
        <sz val="10"/>
        <color theme="1"/>
        <rFont val="Calibri"/>
        <family val="2"/>
        <charset val="238"/>
      </rPr>
      <t xml:space="preserve">≤ 3 %.
Kod ambientne temperature od 25°C, odnos punjenje/pražnjenje  je 0,5 C, dubina pražnjenja je 90% DOD, 80 %, BOL, i živonih ciklusa  baterija &gt; 6000 puta.
Jedno baterijsko pakiranje uključuje 15 komada litij-željezo-fosfatnih ćelija čija je snaga 13,44kW, standardni napon je 48V, pakiranje prima forsirano hlađenje. Sistem je opremljen sa 75 pakiranja, svako po 15pakiranja formira "rack" svaki pack je konfiguriran s BMU (upravljačkim sustavom baterija). Svako pakiranje i kontrolni box su ravnomjerno smješteni set baterijskih držača, ukupno 5 setova baterijskih nosača treba da se smjesti. Baterijski sustav je povezan na 500 kW baterijski izmjenjivač. Svaki baterijski sustav uključuje također 10 PV invertera snage po 100 kW, tehnički podaci navedeni od točke 42. do 51.  . </t>
    </r>
  </si>
  <si>
    <t>Evidencijski broj nabave: NAB-4</t>
  </si>
  <si>
    <t xml:space="preserve">Grupa predmeta nabave: </t>
  </si>
  <si>
    <t>UKUPNO (EUR):</t>
  </si>
  <si>
    <t>IZNOS PDV-a:</t>
  </si>
  <si>
    <t>Iznos u kn:</t>
  </si>
  <si>
    <t>51.</t>
  </si>
  <si>
    <t>400 V ± 10 %</t>
  </si>
  <si>
    <t>794A ± 10 %</t>
  </si>
  <si>
    <t>2050kg ± 10 %</t>
  </si>
  <si>
    <t>TUV, CE ili jednakovrijedno</t>
  </si>
  <si>
    <t>100 kW ± 10 %</t>
  </si>
  <si>
    <t>1100 V ± 10 %</t>
  </si>
  <si>
    <t>600 V ± 10 %</t>
  </si>
  <si>
    <t>Start-up napon, max.</t>
  </si>
  <si>
    <t>Min. učinkovitost</t>
  </si>
  <si>
    <t>Min. EU učinkovitost</t>
  </si>
  <si>
    <t>&gt; 170Wh/kg</t>
  </si>
  <si>
    <t>0.5C, 140A ; 25 ± 2°C; ± 10 %</t>
  </si>
  <si>
    <t>3.2 V ± 3 %</t>
  </si>
  <si>
    <t>DOBAVA, MONTAŽA I PUŠTANJE U RAD 2 BATERIJSKA SUSTAVA KAPACITETA 1 MWh ZA POHRANU ENERGIJE</t>
  </si>
  <si>
    <t>DOBAVA I MONTAŽA BATERIJSKOG SUSTAVA KAPACITETA 1 MWh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</si>
</sst>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charset val="238"/>
      <scheme val="minor"/>
    </font>
    <font>
      <b/>
      <sz val="11"/>
      <color theme="1"/>
      <name val="Calibri"/>
      <family val="2"/>
      <charset val="238"/>
      <scheme val="minor"/>
    </font>
    <font>
      <sz val="18"/>
      <color theme="1"/>
      <name val="Calibri"/>
      <family val="2"/>
      <charset val="238"/>
      <scheme val="minor"/>
    </font>
    <font>
      <sz val="14"/>
      <color theme="1"/>
      <name val="Calibri"/>
      <family val="2"/>
      <charset val="238"/>
      <scheme val="minor"/>
    </font>
    <font>
      <b/>
      <sz val="16"/>
      <color theme="1"/>
      <name val="Calibri"/>
      <family val="2"/>
      <charset val="238"/>
      <scheme val="minor"/>
    </font>
    <font>
      <sz val="12"/>
      <color theme="1"/>
      <name val="Calibri"/>
      <family val="2"/>
      <charset val="238"/>
      <scheme val="minor"/>
    </font>
    <font>
      <b/>
      <sz val="12"/>
      <color theme="1"/>
      <name val="Calibri"/>
      <family val="2"/>
      <charset val="238"/>
      <scheme val="minor"/>
    </font>
    <font>
      <sz val="8"/>
      <name val="Calibri"/>
      <family val="2"/>
      <charset val="238"/>
      <scheme val="minor"/>
    </font>
    <font>
      <sz val="10"/>
      <color theme="1"/>
      <name val="Calibri"/>
      <family val="2"/>
      <charset val="238"/>
      <scheme val="minor"/>
    </font>
    <font>
      <sz val="10"/>
      <color theme="1"/>
      <name val="Calibri"/>
      <family val="2"/>
      <charset val="238"/>
    </font>
    <font>
      <sz val="12"/>
      <color theme="1"/>
      <name val="Calibri"/>
      <family val="2"/>
      <charset val="238"/>
    </font>
    <font>
      <b/>
      <sz val="12"/>
      <name val="Calibri"/>
      <family val="2"/>
      <charset val="238"/>
      <scheme val="minor"/>
    </font>
    <font>
      <sz val="12"/>
      <name val="Calibri"/>
      <family val="2"/>
      <charset val="238"/>
      <scheme val="minor"/>
    </font>
  </fonts>
  <fills count="4">
    <fill>
      <patternFill patternType="none"/>
    </fill>
    <fill>
      <patternFill patternType="gray125"/>
    </fill>
    <fill>
      <patternFill patternType="solid">
        <fgColor theme="5"/>
        <bgColor indexed="64"/>
      </patternFill>
    </fill>
    <fill>
      <patternFill patternType="solid">
        <fgColor rgb="FFFFC000"/>
        <bgColor indexed="64"/>
      </patternFill>
    </fill>
  </fills>
  <borders count="8">
    <border>
      <left/>
      <right/>
      <top/>
      <bottom/>
      <diagonal/>
    </border>
    <border>
      <left style="thin">
        <color auto="1"/>
      </left>
      <right style="thin">
        <color auto="1"/>
      </right>
      <top style="thin">
        <color auto="1"/>
      </top>
      <bottom style="thin">
        <color auto="1"/>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double">
        <color auto="1"/>
      </right>
      <top style="double">
        <color auto="1"/>
      </top>
      <bottom/>
      <diagonal/>
    </border>
  </borders>
  <cellStyleXfs count="1">
    <xf numFmtId="0" fontId="0" fillId="0" borderId="0"/>
  </cellStyleXfs>
  <cellXfs count="50">
    <xf numFmtId="0" fontId="0" fillId="0" borderId="0" xfId="0"/>
    <xf numFmtId="0" fontId="2" fillId="0" borderId="0" xfId="0" applyFont="1" applyAlignment="1">
      <alignment vertical="center"/>
    </xf>
    <xf numFmtId="0" fontId="5" fillId="0" borderId="0" xfId="0" applyFont="1"/>
    <xf numFmtId="0" fontId="3" fillId="0" borderId="0" xfId="0" applyFont="1" applyAlignment="1">
      <alignment vertical="center"/>
    </xf>
    <xf numFmtId="0" fontId="1" fillId="0" borderId="0" xfId="0" applyFont="1"/>
    <xf numFmtId="0" fontId="1" fillId="3" borderId="2" xfId="0" applyFont="1" applyFill="1" applyBorder="1" applyAlignment="1">
      <alignment horizontal="center" wrapText="1"/>
    </xf>
    <xf numFmtId="49" fontId="0" fillId="0" borderId="0" xfId="0" applyNumberFormat="1" applyAlignment="1">
      <alignment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0" fontId="0" fillId="0" borderId="1" xfId="0" applyBorder="1" applyAlignment="1">
      <alignment horizontal="center" vertical="center"/>
    </xf>
    <xf numFmtId="4" fontId="5" fillId="0" borderId="1" xfId="0" applyNumberFormat="1" applyFont="1" applyBorder="1" applyAlignment="1">
      <alignment horizontal="right" vertical="center"/>
    </xf>
    <xf numFmtId="4" fontId="0" fillId="0" borderId="1" xfId="0" applyNumberFormat="1" applyBorder="1" applyAlignment="1">
      <alignment vertical="center"/>
    </xf>
    <xf numFmtId="0" fontId="5" fillId="0" borderId="7" xfId="0" applyFont="1" applyBorder="1" applyAlignment="1">
      <alignment horizontal="center" vertical="center" wrapText="1"/>
    </xf>
    <xf numFmtId="49" fontId="5" fillId="0" borderId="1" xfId="0" applyNumberFormat="1" applyFont="1" applyBorder="1" applyAlignment="1">
      <alignment horizontal="center" vertical="center"/>
    </xf>
    <xf numFmtId="49" fontId="5" fillId="0" borderId="1" xfId="0" applyNumberFormat="1" applyFont="1" applyBorder="1" applyAlignment="1">
      <alignment vertical="center"/>
    </xf>
    <xf numFmtId="49" fontId="5" fillId="0" borderId="1" xfId="0" applyNumberFormat="1" applyFont="1" applyBorder="1" applyAlignment="1">
      <alignment horizontal="center" vertical="center" wrapText="1"/>
    </xf>
    <xf numFmtId="49" fontId="5" fillId="0" borderId="1" xfId="0" applyNumberFormat="1" applyFont="1" applyBorder="1" applyAlignment="1">
      <alignment vertical="center" wrapText="1"/>
    </xf>
    <xf numFmtId="49" fontId="0" fillId="0" borderId="1" xfId="0" applyNumberFormat="1" applyBorder="1" applyAlignment="1">
      <alignment horizontal="center" vertical="center" wrapText="1"/>
    </xf>
    <xf numFmtId="0" fontId="8" fillId="0" borderId="0" xfId="0" applyFont="1"/>
    <xf numFmtId="49" fontId="10" fillId="0" borderId="1" xfId="0" applyNumberFormat="1" applyFont="1" applyBorder="1" applyAlignment="1">
      <alignment horizontal="center" vertical="center"/>
    </xf>
    <xf numFmtId="49" fontId="0" fillId="0" borderId="1" xfId="0" applyNumberFormat="1" applyBorder="1" applyAlignment="1">
      <alignment horizontal="center" vertical="top" wrapText="1"/>
    </xf>
    <xf numFmtId="49" fontId="0" fillId="0" borderId="1" xfId="0" applyNumberFormat="1" applyBorder="1" applyAlignment="1">
      <alignment horizontal="left" vertical="top" wrapText="1"/>
    </xf>
    <xf numFmtId="49" fontId="0" fillId="0" borderId="1" xfId="0" applyNumberFormat="1" applyBorder="1" applyAlignment="1">
      <alignment vertical="center"/>
    </xf>
    <xf numFmtId="49" fontId="0" fillId="0" borderId="1" xfId="0" applyNumberFormat="1" applyBorder="1" applyAlignment="1">
      <alignment vertical="center" wrapText="1"/>
    </xf>
    <xf numFmtId="49" fontId="0" fillId="0" borderId="1" xfId="0" applyNumberFormat="1" applyBorder="1" applyAlignment="1">
      <alignment horizontal="left" vertical="center"/>
    </xf>
    <xf numFmtId="49" fontId="0" fillId="0" borderId="1" xfId="0" applyNumberFormat="1" applyBorder="1" applyAlignment="1">
      <alignment horizontal="left" vertical="center" wrapText="1"/>
    </xf>
    <xf numFmtId="49" fontId="5" fillId="0" borderId="1" xfId="0" applyNumberFormat="1" applyFont="1" applyBorder="1" applyAlignment="1">
      <alignment horizontal="left" vertical="center"/>
    </xf>
    <xf numFmtId="0" fontId="6" fillId="0" borderId="0" xfId="0" applyFont="1"/>
    <xf numFmtId="0" fontId="1" fillId="0" borderId="0" xfId="0" applyFont="1" applyAlignment="1">
      <alignment horizontal="center"/>
    </xf>
    <xf numFmtId="4" fontId="12" fillId="0" borderId="1" xfId="0" applyNumberFormat="1" applyFont="1" applyBorder="1" applyAlignment="1">
      <alignment horizontal="right" vertical="center"/>
    </xf>
    <xf numFmtId="164" fontId="0" fillId="0" borderId="1" xfId="0" applyNumberFormat="1" applyBorder="1" applyAlignment="1" applyProtection="1">
      <alignment horizontal="right" vertical="center"/>
      <protection locked="0"/>
    </xf>
    <xf numFmtId="49" fontId="5" fillId="0" borderId="1" xfId="0" applyNumberFormat="1" applyFont="1" applyBorder="1" applyAlignment="1" applyProtection="1">
      <alignment horizontal="center" vertical="center"/>
      <protection locked="0"/>
    </xf>
    <xf numFmtId="0" fontId="4" fillId="0" borderId="0" xfId="0" applyFont="1" applyAlignment="1">
      <alignment horizontal="center" vertical="center" wrapText="1"/>
    </xf>
    <xf numFmtId="0" fontId="3" fillId="0" borderId="0" xfId="0" applyFont="1" applyAlignment="1">
      <alignment horizontal="center" vertical="center" wrapText="1"/>
    </xf>
    <xf numFmtId="0" fontId="1" fillId="2" borderId="2" xfId="0" applyFont="1" applyFill="1" applyBorder="1" applyAlignment="1">
      <alignment horizontal="center" vertical="top" wrapText="1"/>
    </xf>
    <xf numFmtId="0" fontId="1" fillId="2" borderId="2"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0" fillId="0" borderId="1" xfId="0" applyBorder="1" applyAlignment="1">
      <alignment horizontal="center" vertical="center" wrapText="1"/>
    </xf>
    <xf numFmtId="0" fontId="6"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pplyProtection="1">
      <alignment horizontal="center" vertical="center" wrapText="1"/>
      <protection locked="0"/>
    </xf>
    <xf numFmtId="49" fontId="8" fillId="0" borderId="4" xfId="0" applyNumberFormat="1" applyFont="1" applyBorder="1" applyAlignment="1">
      <alignment horizontal="left" vertical="top" wrapText="1"/>
    </xf>
    <xf numFmtId="49" fontId="8" fillId="0" borderId="5" xfId="0" applyNumberFormat="1" applyFont="1" applyBorder="1" applyAlignment="1">
      <alignment horizontal="left" vertical="top" wrapText="1"/>
    </xf>
    <xf numFmtId="49" fontId="8" fillId="0" borderId="6" xfId="0" applyNumberFormat="1" applyFont="1" applyBorder="1" applyAlignment="1">
      <alignment horizontal="left" vertical="top" wrapText="1"/>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232DF-11D2-484F-9E2A-1FA3C9CF93D3}">
  <dimension ref="A1:L15"/>
  <sheetViews>
    <sheetView tabSelected="1" view="pageLayout" topLeftCell="A4" zoomScaleNormal="100" workbookViewId="0">
      <selection activeCell="B11" sqref="B11:E11"/>
    </sheetView>
  </sheetViews>
  <sheetFormatPr defaultColWidth="8.88671875" defaultRowHeight="14.4" x14ac:dyDescent="0.3"/>
  <cols>
    <col min="1" max="1" width="7.6640625" customWidth="1"/>
    <col min="5" max="5" width="15" customWidth="1"/>
    <col min="8" max="8" width="13.6640625" customWidth="1"/>
    <col min="9" max="9" width="15" customWidth="1"/>
    <col min="11" max="11" width="8.88671875" customWidth="1"/>
    <col min="12" max="12" width="17.5546875" customWidth="1"/>
  </cols>
  <sheetData>
    <row r="1" spans="1:12" s="1" customFormat="1" ht="31.95" customHeight="1" x14ac:dyDescent="0.3">
      <c r="A1" s="32" t="s">
        <v>0</v>
      </c>
      <c r="B1" s="32"/>
      <c r="C1" s="32"/>
      <c r="D1" s="32"/>
      <c r="E1" s="32"/>
      <c r="F1" s="32"/>
      <c r="G1" s="32"/>
      <c r="H1" s="32"/>
      <c r="I1" s="32"/>
      <c r="J1" s="32"/>
      <c r="K1" s="32"/>
      <c r="L1" s="32"/>
    </row>
    <row r="2" spans="1:12" s="3" customFormat="1" ht="57" customHeight="1" x14ac:dyDescent="0.3">
      <c r="A2" s="33" t="s">
        <v>8</v>
      </c>
      <c r="B2" s="33"/>
      <c r="C2" s="33"/>
      <c r="D2" s="33"/>
      <c r="E2" s="33"/>
      <c r="F2" s="33"/>
      <c r="G2" s="33"/>
      <c r="H2" s="33"/>
      <c r="I2" s="33"/>
      <c r="J2" s="33"/>
      <c r="K2" s="33"/>
      <c r="L2" s="33"/>
    </row>
    <row r="4" spans="1:12" ht="15.6" x14ac:dyDescent="0.3">
      <c r="A4" s="2" t="s">
        <v>147</v>
      </c>
    </row>
    <row r="5" spans="1:12" ht="4.95" customHeight="1" x14ac:dyDescent="0.3"/>
    <row r="6" spans="1:12" ht="15.6" x14ac:dyDescent="0.3">
      <c r="A6" s="27" t="s">
        <v>148</v>
      </c>
      <c r="B6" s="4"/>
      <c r="C6" s="4"/>
      <c r="D6" s="28">
        <v>6</v>
      </c>
    </row>
    <row r="7" spans="1:12" ht="15" thickBot="1" x14ac:dyDescent="0.35"/>
    <row r="8" spans="1:12" s="4" customFormat="1" ht="33.6" customHeight="1" thickTop="1" thickBot="1" x14ac:dyDescent="0.35">
      <c r="A8" s="34" t="s">
        <v>1</v>
      </c>
      <c r="B8" s="34"/>
      <c r="C8" s="34"/>
      <c r="D8" s="34"/>
      <c r="E8" s="34"/>
      <c r="F8" s="35" t="s">
        <v>2</v>
      </c>
      <c r="G8" s="35"/>
      <c r="H8" s="35"/>
      <c r="I8" s="35" t="s">
        <v>9</v>
      </c>
      <c r="J8" s="35" t="s">
        <v>3</v>
      </c>
      <c r="K8" s="35" t="s">
        <v>4</v>
      </c>
      <c r="L8" s="35" t="s">
        <v>10</v>
      </c>
    </row>
    <row r="9" spans="1:12" ht="43.2" customHeight="1" thickTop="1" thickBot="1" x14ac:dyDescent="0.35">
      <c r="A9" s="5" t="s">
        <v>5</v>
      </c>
      <c r="B9" s="36" t="s">
        <v>6</v>
      </c>
      <c r="C9" s="36"/>
      <c r="D9" s="36"/>
      <c r="E9" s="36"/>
      <c r="F9" s="36" t="s">
        <v>7</v>
      </c>
      <c r="G9" s="36"/>
      <c r="H9" s="36"/>
      <c r="I9" s="35"/>
      <c r="J9" s="35"/>
      <c r="K9" s="35"/>
      <c r="L9" s="35"/>
    </row>
    <row r="10" spans="1:12" ht="29.4" customHeight="1" thickTop="1" x14ac:dyDescent="0.3">
      <c r="A10" s="7" t="s">
        <v>15</v>
      </c>
      <c r="B10" s="41" t="s">
        <v>166</v>
      </c>
      <c r="C10" s="41"/>
      <c r="D10" s="41"/>
      <c r="E10" s="41"/>
      <c r="F10" s="41"/>
      <c r="G10" s="41"/>
      <c r="H10" s="41"/>
      <c r="I10" s="41"/>
      <c r="J10" s="41"/>
      <c r="K10" s="41"/>
      <c r="L10" s="41"/>
    </row>
    <row r="11" spans="1:12" ht="50.4" customHeight="1" x14ac:dyDescent="0.3">
      <c r="A11" s="8" t="s">
        <v>16</v>
      </c>
      <c r="B11" s="45" t="s">
        <v>167</v>
      </c>
      <c r="C11" s="45"/>
      <c r="D11" s="45"/>
      <c r="E11" s="45"/>
      <c r="F11" s="46" t="s">
        <v>13</v>
      </c>
      <c r="G11" s="46"/>
      <c r="H11" s="46"/>
      <c r="I11" s="30"/>
      <c r="J11" s="9">
        <v>2</v>
      </c>
      <c r="K11" s="9" t="s">
        <v>14</v>
      </c>
      <c r="L11" s="10">
        <f>I11*J11</f>
        <v>0</v>
      </c>
    </row>
    <row r="12" spans="1:12" ht="29.4" customHeight="1" x14ac:dyDescent="0.3">
      <c r="A12" s="6"/>
      <c r="I12" s="42" t="s">
        <v>149</v>
      </c>
      <c r="J12" s="43"/>
      <c r="K12" s="44"/>
      <c r="L12" s="29">
        <f>SUM(L11)</f>
        <v>0</v>
      </c>
    </row>
    <row r="13" spans="1:12" ht="25.2" customHeight="1" x14ac:dyDescent="0.3">
      <c r="A13" s="6"/>
      <c r="I13" s="42" t="s">
        <v>150</v>
      </c>
      <c r="J13" s="43"/>
      <c r="K13" s="44"/>
      <c r="L13" s="29">
        <f>L12*0.25</f>
        <v>0</v>
      </c>
    </row>
    <row r="14" spans="1:12" ht="27.6" customHeight="1" x14ac:dyDescent="0.3">
      <c r="A14" s="6"/>
      <c r="I14" s="37" t="s">
        <v>11</v>
      </c>
      <c r="J14" s="38"/>
      <c r="K14" s="39"/>
      <c r="L14" s="10">
        <f>L12+L13</f>
        <v>0</v>
      </c>
    </row>
    <row r="15" spans="1:12" ht="30" customHeight="1" x14ac:dyDescent="0.3">
      <c r="A15" s="6"/>
      <c r="I15" s="40" t="s">
        <v>151</v>
      </c>
      <c r="J15" s="40"/>
      <c r="K15" s="40"/>
      <c r="L15" s="11">
        <f>L14*7.5345</f>
        <v>0</v>
      </c>
    </row>
  </sheetData>
  <sheetProtection algorithmName="SHA-512" hashValue="AJD+iX6UTigaWj4yszaVu6oEdYDNRt/LDqRMhKfT7e4Dm3vUlslkI0ZXw4SSraxtKCLl8wHsEv94oVBnXT53sw==" saltValue="t+juM1a5uyyZrlqU9rjkmw==" spinCount="100000" sheet="1" objects="1" scenarios="1"/>
  <mergeCells count="17">
    <mergeCell ref="I14:K14"/>
    <mergeCell ref="I15:K15"/>
    <mergeCell ref="B10:L10"/>
    <mergeCell ref="I12:K12"/>
    <mergeCell ref="B11:E11"/>
    <mergeCell ref="F11:H11"/>
    <mergeCell ref="I13:K13"/>
    <mergeCell ref="A1:L1"/>
    <mergeCell ref="A2:L2"/>
    <mergeCell ref="A8:E8"/>
    <mergeCell ref="F8:H8"/>
    <mergeCell ref="B9:E9"/>
    <mergeCell ref="F9:H9"/>
    <mergeCell ref="I8:I9"/>
    <mergeCell ref="J8:J9"/>
    <mergeCell ref="K8:K9"/>
    <mergeCell ref="L8:L9"/>
  </mergeCells>
  <phoneticPr fontId="7" type="noConversion"/>
  <pageMargins left="0.7" right="0.7" top="0.75" bottom="0.75" header="0.3" footer="0.3"/>
  <pageSetup paperSize="9"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74F74-6FC8-4CCF-8554-800C854186D2}">
  <dimension ref="A1:D52"/>
  <sheetViews>
    <sheetView zoomScale="115" zoomScaleNormal="115" workbookViewId="0">
      <selection activeCell="B3" sqref="B3:D3"/>
    </sheetView>
  </sheetViews>
  <sheetFormatPr defaultRowHeight="14.4" x14ac:dyDescent="0.3"/>
  <cols>
    <col min="2" max="2" width="29" customWidth="1"/>
    <col min="3" max="3" width="28.33203125" customWidth="1"/>
    <col min="4" max="4" width="22.33203125" customWidth="1"/>
  </cols>
  <sheetData>
    <row r="1" spans="1:4" ht="55.2" customHeight="1" thickTop="1" x14ac:dyDescent="0.3">
      <c r="A1" s="12" t="s">
        <v>17</v>
      </c>
      <c r="B1" s="12" t="s">
        <v>70</v>
      </c>
      <c r="C1" s="12" t="s">
        <v>18</v>
      </c>
      <c r="D1" s="12" t="s">
        <v>2</v>
      </c>
    </row>
    <row r="2" spans="1:4" ht="30" customHeight="1" x14ac:dyDescent="0.3">
      <c r="A2" s="13" t="s">
        <v>19</v>
      </c>
      <c r="B2" s="14" t="s">
        <v>20</v>
      </c>
      <c r="C2" s="13" t="s">
        <v>21</v>
      </c>
      <c r="D2" s="31"/>
    </row>
    <row r="3" spans="1:4" s="18" customFormat="1" ht="292.95" customHeight="1" x14ac:dyDescent="0.3">
      <c r="A3" s="13" t="s">
        <v>22</v>
      </c>
      <c r="B3" s="47" t="s">
        <v>146</v>
      </c>
      <c r="C3" s="48"/>
      <c r="D3" s="49"/>
    </row>
    <row r="4" spans="1:4" ht="39.6" customHeight="1" x14ac:dyDescent="0.3">
      <c r="A4" s="13" t="s">
        <v>23</v>
      </c>
      <c r="B4" s="14" t="s">
        <v>71</v>
      </c>
      <c r="C4" s="13" t="s">
        <v>72</v>
      </c>
      <c r="D4" s="13" t="s">
        <v>2</v>
      </c>
    </row>
    <row r="5" spans="1:4" ht="39.6" customHeight="1" x14ac:dyDescent="0.3">
      <c r="A5" s="13" t="s">
        <v>12</v>
      </c>
      <c r="B5" s="14" t="s">
        <v>73</v>
      </c>
      <c r="C5" s="13" t="s">
        <v>77</v>
      </c>
      <c r="D5" s="31"/>
    </row>
    <row r="6" spans="1:4" ht="39.6" customHeight="1" x14ac:dyDescent="0.3">
      <c r="A6" s="13" t="s">
        <v>24</v>
      </c>
      <c r="B6" s="14" t="s">
        <v>74</v>
      </c>
      <c r="C6" s="13" t="s">
        <v>78</v>
      </c>
      <c r="D6" s="31"/>
    </row>
    <row r="7" spans="1:4" ht="28.2" customHeight="1" x14ac:dyDescent="0.3">
      <c r="A7" s="13" t="s">
        <v>15</v>
      </c>
      <c r="B7" s="14" t="s">
        <v>75</v>
      </c>
      <c r="C7" s="13" t="s">
        <v>165</v>
      </c>
      <c r="D7" s="31"/>
    </row>
    <row r="8" spans="1:4" ht="39.6" customHeight="1" x14ac:dyDescent="0.3">
      <c r="A8" s="13" t="s">
        <v>25</v>
      </c>
      <c r="B8" s="14" t="s">
        <v>76</v>
      </c>
      <c r="C8" s="15" t="s">
        <v>79</v>
      </c>
      <c r="D8" s="31"/>
    </row>
    <row r="9" spans="1:4" ht="32.4" customHeight="1" x14ac:dyDescent="0.3">
      <c r="A9" s="13" t="s">
        <v>26</v>
      </c>
      <c r="B9" s="14" t="s">
        <v>80</v>
      </c>
      <c r="C9" s="19" t="s">
        <v>81</v>
      </c>
      <c r="D9" s="31"/>
    </row>
    <row r="10" spans="1:4" ht="27.6" customHeight="1" x14ac:dyDescent="0.3">
      <c r="A10" s="13" t="s">
        <v>27</v>
      </c>
      <c r="B10" s="14" t="s">
        <v>83</v>
      </c>
      <c r="C10" s="13" t="s">
        <v>84</v>
      </c>
      <c r="D10" s="31"/>
    </row>
    <row r="11" spans="1:4" ht="39.6" customHeight="1" x14ac:dyDescent="0.3">
      <c r="A11" s="13" t="s">
        <v>28</v>
      </c>
      <c r="B11" s="16" t="s">
        <v>85</v>
      </c>
      <c r="C11" s="15" t="s">
        <v>86</v>
      </c>
      <c r="D11" s="31"/>
    </row>
    <row r="12" spans="1:4" ht="39.6" customHeight="1" x14ac:dyDescent="0.3">
      <c r="A12" s="13" t="s">
        <v>29</v>
      </c>
      <c r="B12" s="14" t="s">
        <v>82</v>
      </c>
      <c r="C12" s="15" t="s">
        <v>87</v>
      </c>
      <c r="D12" s="31"/>
    </row>
    <row r="13" spans="1:4" ht="49.2" customHeight="1" x14ac:dyDescent="0.3">
      <c r="A13" s="13" t="s">
        <v>30</v>
      </c>
      <c r="B13" s="14" t="s">
        <v>88</v>
      </c>
      <c r="C13" s="15" t="s">
        <v>89</v>
      </c>
      <c r="D13" s="31"/>
    </row>
    <row r="14" spans="1:4" ht="27.6" customHeight="1" x14ac:dyDescent="0.3">
      <c r="A14" s="13" t="s">
        <v>31</v>
      </c>
      <c r="B14" s="14" t="s">
        <v>90</v>
      </c>
      <c r="C14" s="13" t="s">
        <v>21</v>
      </c>
      <c r="D14" s="31"/>
    </row>
    <row r="15" spans="1:4" ht="30.6" customHeight="1" x14ac:dyDescent="0.3">
      <c r="A15" s="13" t="s">
        <v>32</v>
      </c>
      <c r="B15" s="14" t="s">
        <v>91</v>
      </c>
      <c r="C15" s="13" t="s">
        <v>92</v>
      </c>
      <c r="D15" s="31"/>
    </row>
    <row r="16" spans="1:4" ht="25.2" customHeight="1" x14ac:dyDescent="0.3">
      <c r="A16" s="13" t="s">
        <v>33</v>
      </c>
      <c r="B16" s="14" t="s">
        <v>93</v>
      </c>
      <c r="C16" s="13" t="s">
        <v>94</v>
      </c>
      <c r="D16" s="31"/>
    </row>
    <row r="17" spans="1:4" ht="25.95" customHeight="1" x14ac:dyDescent="0.3">
      <c r="A17" s="13" t="s">
        <v>34</v>
      </c>
      <c r="B17" s="14" t="s">
        <v>95</v>
      </c>
      <c r="C17" s="13" t="s">
        <v>163</v>
      </c>
      <c r="D17" s="31"/>
    </row>
    <row r="18" spans="1:4" ht="28.2" customHeight="1" x14ac:dyDescent="0.3">
      <c r="A18" s="13" t="s">
        <v>35</v>
      </c>
      <c r="B18" s="14" t="s">
        <v>96</v>
      </c>
      <c r="C18" s="19" t="s">
        <v>97</v>
      </c>
      <c r="D18" s="31"/>
    </row>
    <row r="19" spans="1:4" ht="25.2" customHeight="1" x14ac:dyDescent="0.3">
      <c r="A19" s="13" t="s">
        <v>36</v>
      </c>
      <c r="B19" s="14" t="s">
        <v>98</v>
      </c>
      <c r="C19" s="13" t="s">
        <v>164</v>
      </c>
      <c r="D19" s="31"/>
    </row>
    <row r="20" spans="1:4" ht="27.6" customHeight="1" x14ac:dyDescent="0.3">
      <c r="A20" s="13" t="s">
        <v>37</v>
      </c>
      <c r="B20" s="14" t="s">
        <v>99</v>
      </c>
      <c r="C20" s="13" t="s">
        <v>100</v>
      </c>
      <c r="D20" s="31"/>
    </row>
    <row r="21" spans="1:4" ht="25.95" customHeight="1" x14ac:dyDescent="0.3">
      <c r="A21" s="13" t="s">
        <v>38</v>
      </c>
      <c r="B21" s="14" t="s">
        <v>101</v>
      </c>
      <c r="C21" s="13" t="s">
        <v>164</v>
      </c>
      <c r="D21" s="31"/>
    </row>
    <row r="22" spans="1:4" ht="34.200000000000003" customHeight="1" x14ac:dyDescent="0.3">
      <c r="A22" s="13" t="s">
        <v>39</v>
      </c>
      <c r="B22" s="20" t="s">
        <v>102</v>
      </c>
      <c r="C22" s="13" t="s">
        <v>100</v>
      </c>
      <c r="D22" s="31"/>
    </row>
    <row r="23" spans="1:4" ht="34.200000000000003" customHeight="1" x14ac:dyDescent="0.3">
      <c r="A23" s="13" t="s">
        <v>40</v>
      </c>
      <c r="B23" s="20" t="s">
        <v>103</v>
      </c>
      <c r="C23" s="13" t="s">
        <v>44</v>
      </c>
      <c r="D23" s="31"/>
    </row>
    <row r="24" spans="1:4" ht="49.2" customHeight="1" x14ac:dyDescent="0.3">
      <c r="A24" s="13" t="s">
        <v>41</v>
      </c>
      <c r="B24" s="21" t="s">
        <v>104</v>
      </c>
      <c r="C24" s="13" t="s">
        <v>44</v>
      </c>
      <c r="D24" s="31"/>
    </row>
    <row r="25" spans="1:4" ht="46.95" customHeight="1" x14ac:dyDescent="0.3">
      <c r="A25" s="13" t="s">
        <v>42</v>
      </c>
      <c r="B25" s="23" t="s">
        <v>105</v>
      </c>
      <c r="C25" s="13" t="s">
        <v>44</v>
      </c>
      <c r="D25" s="31"/>
    </row>
    <row r="26" spans="1:4" ht="45.6" customHeight="1" x14ac:dyDescent="0.3">
      <c r="A26" s="13" t="s">
        <v>43</v>
      </c>
      <c r="B26" s="25" t="s">
        <v>106</v>
      </c>
      <c r="C26" s="13" t="s">
        <v>44</v>
      </c>
      <c r="D26" s="31"/>
    </row>
    <row r="27" spans="1:4" ht="45" customHeight="1" x14ac:dyDescent="0.3">
      <c r="A27" s="13" t="s">
        <v>45</v>
      </c>
      <c r="B27" s="25" t="s">
        <v>107</v>
      </c>
      <c r="C27" s="13" t="s">
        <v>44</v>
      </c>
      <c r="D27" s="31"/>
    </row>
    <row r="28" spans="1:4" ht="58.2" customHeight="1" x14ac:dyDescent="0.3">
      <c r="A28" s="13" t="s">
        <v>46</v>
      </c>
      <c r="B28" s="25" t="s">
        <v>108</v>
      </c>
      <c r="C28" s="13" t="s">
        <v>44</v>
      </c>
      <c r="D28" s="31"/>
    </row>
    <row r="29" spans="1:4" ht="82.5" customHeight="1" x14ac:dyDescent="0.3">
      <c r="A29" s="13" t="s">
        <v>47</v>
      </c>
      <c r="B29" s="25" t="s">
        <v>109</v>
      </c>
      <c r="C29" s="13" t="s">
        <v>44</v>
      </c>
      <c r="D29" s="31"/>
    </row>
    <row r="30" spans="1:4" ht="28.95" customHeight="1" x14ac:dyDescent="0.3">
      <c r="A30" s="13" t="s">
        <v>48</v>
      </c>
      <c r="B30" s="25" t="s">
        <v>111</v>
      </c>
      <c r="C30" s="13" t="s">
        <v>110</v>
      </c>
      <c r="D30" s="31"/>
    </row>
    <row r="31" spans="1:4" ht="34.200000000000003" customHeight="1" x14ac:dyDescent="0.3">
      <c r="A31" s="13" t="s">
        <v>49</v>
      </c>
      <c r="B31" s="22" t="s">
        <v>112</v>
      </c>
      <c r="C31" s="13" t="s">
        <v>113</v>
      </c>
      <c r="D31" s="31"/>
    </row>
    <row r="32" spans="1:4" ht="31.2" customHeight="1" x14ac:dyDescent="0.3">
      <c r="A32" s="13" t="s">
        <v>50</v>
      </c>
      <c r="B32" s="22" t="s">
        <v>114</v>
      </c>
      <c r="C32" s="13" t="s">
        <v>115</v>
      </c>
      <c r="D32" s="31"/>
    </row>
    <row r="33" spans="1:4" ht="22.2" customHeight="1" x14ac:dyDescent="0.3">
      <c r="A33" s="13" t="s">
        <v>51</v>
      </c>
      <c r="B33" s="14" t="s">
        <v>116</v>
      </c>
      <c r="C33" s="13" t="s">
        <v>117</v>
      </c>
      <c r="D33" s="31"/>
    </row>
    <row r="34" spans="1:4" ht="23.4" customHeight="1" x14ac:dyDescent="0.3">
      <c r="A34" s="13" t="s">
        <v>52</v>
      </c>
      <c r="B34" s="14" t="s">
        <v>118</v>
      </c>
      <c r="C34" s="13" t="s">
        <v>119</v>
      </c>
      <c r="D34" s="31"/>
    </row>
    <row r="35" spans="1:4" ht="27.6" customHeight="1" x14ac:dyDescent="0.3">
      <c r="A35" s="13" t="s">
        <v>53</v>
      </c>
      <c r="B35" s="17" t="s">
        <v>120</v>
      </c>
      <c r="C35" s="13" t="s">
        <v>121</v>
      </c>
      <c r="D35" s="31"/>
    </row>
    <row r="36" spans="1:4" ht="30" customHeight="1" x14ac:dyDescent="0.3">
      <c r="A36" s="13" t="s">
        <v>54</v>
      </c>
      <c r="B36" s="22" t="s">
        <v>122</v>
      </c>
      <c r="C36" s="13" t="s">
        <v>153</v>
      </c>
      <c r="D36" s="31"/>
    </row>
    <row r="37" spans="1:4" ht="28.2" customHeight="1" x14ac:dyDescent="0.3">
      <c r="A37" s="13" t="s">
        <v>55</v>
      </c>
      <c r="B37" s="22" t="s">
        <v>123</v>
      </c>
      <c r="C37" s="13" t="s">
        <v>154</v>
      </c>
      <c r="D37" s="31"/>
    </row>
    <row r="38" spans="1:4" ht="27" customHeight="1" x14ac:dyDescent="0.3">
      <c r="A38" s="13" t="s">
        <v>56</v>
      </c>
      <c r="B38" s="14" t="s">
        <v>124</v>
      </c>
      <c r="C38" s="13" t="s">
        <v>125</v>
      </c>
      <c r="D38" s="31"/>
    </row>
    <row r="39" spans="1:4" ht="30.6" customHeight="1" x14ac:dyDescent="0.3">
      <c r="A39" s="13" t="s">
        <v>57</v>
      </c>
      <c r="B39" s="25" t="s">
        <v>126</v>
      </c>
      <c r="C39" s="13" t="s">
        <v>127</v>
      </c>
      <c r="D39" s="31"/>
    </row>
    <row r="40" spans="1:4" ht="15.6" x14ac:dyDescent="0.3">
      <c r="A40" s="13" t="s">
        <v>58</v>
      </c>
      <c r="B40" s="22" t="s">
        <v>128</v>
      </c>
      <c r="C40" s="13" t="s">
        <v>155</v>
      </c>
      <c r="D40" s="31"/>
    </row>
    <row r="41" spans="1:4" ht="15.6" x14ac:dyDescent="0.3">
      <c r="A41" s="13" t="s">
        <v>59</v>
      </c>
      <c r="B41" s="22" t="s">
        <v>129</v>
      </c>
      <c r="C41" s="13" t="s">
        <v>156</v>
      </c>
      <c r="D41" s="31"/>
    </row>
    <row r="42" spans="1:4" ht="15.6" x14ac:dyDescent="0.3">
      <c r="A42" s="13" t="s">
        <v>60</v>
      </c>
      <c r="B42" s="22" t="s">
        <v>130</v>
      </c>
      <c r="C42" s="13" t="s">
        <v>157</v>
      </c>
      <c r="D42" s="31"/>
    </row>
    <row r="43" spans="1:4" ht="15.6" x14ac:dyDescent="0.3">
      <c r="A43" s="13" t="s">
        <v>61</v>
      </c>
      <c r="B43" s="22" t="s">
        <v>131</v>
      </c>
      <c r="C43" s="15" t="s">
        <v>158</v>
      </c>
      <c r="D43" s="31"/>
    </row>
    <row r="44" spans="1:4" ht="15.6" x14ac:dyDescent="0.3">
      <c r="A44" s="13" t="s">
        <v>62</v>
      </c>
      <c r="B44" s="22" t="s">
        <v>132</v>
      </c>
      <c r="C44" s="13" t="s">
        <v>159</v>
      </c>
      <c r="D44" s="31"/>
    </row>
    <row r="45" spans="1:4" ht="15.6" x14ac:dyDescent="0.3">
      <c r="A45" s="13" t="s">
        <v>63</v>
      </c>
      <c r="B45" s="22" t="s">
        <v>160</v>
      </c>
      <c r="C45" s="13" t="s">
        <v>133</v>
      </c>
      <c r="D45" s="31"/>
    </row>
    <row r="46" spans="1:4" ht="15.6" x14ac:dyDescent="0.3">
      <c r="A46" s="13" t="s">
        <v>64</v>
      </c>
      <c r="B46" s="22" t="s">
        <v>134</v>
      </c>
      <c r="C46" s="13" t="s">
        <v>135</v>
      </c>
      <c r="D46" s="31"/>
    </row>
    <row r="47" spans="1:4" ht="15.6" x14ac:dyDescent="0.3">
      <c r="A47" s="13" t="s">
        <v>65</v>
      </c>
      <c r="B47" s="22" t="s">
        <v>136</v>
      </c>
      <c r="C47" s="13" t="s">
        <v>137</v>
      </c>
      <c r="D47" s="31"/>
    </row>
    <row r="48" spans="1:4" ht="15.6" x14ac:dyDescent="0.3">
      <c r="A48" s="13" t="s">
        <v>66</v>
      </c>
      <c r="B48" s="22" t="s">
        <v>138</v>
      </c>
      <c r="C48" s="15" t="s">
        <v>139</v>
      </c>
      <c r="D48" s="31"/>
    </row>
    <row r="49" spans="1:4" ht="15.6" x14ac:dyDescent="0.3">
      <c r="A49" s="13" t="s">
        <v>67</v>
      </c>
      <c r="B49" s="22" t="s">
        <v>140</v>
      </c>
      <c r="C49" s="17" t="s">
        <v>141</v>
      </c>
      <c r="D49" s="31"/>
    </row>
    <row r="50" spans="1:4" ht="15.6" x14ac:dyDescent="0.3">
      <c r="A50" s="13" t="s">
        <v>68</v>
      </c>
      <c r="B50" s="22" t="s">
        <v>142</v>
      </c>
      <c r="C50" s="8" t="s">
        <v>143</v>
      </c>
      <c r="D50" s="31"/>
    </row>
    <row r="51" spans="1:4" ht="15.6" x14ac:dyDescent="0.3">
      <c r="A51" s="13" t="s">
        <v>69</v>
      </c>
      <c r="B51" s="24" t="s">
        <v>161</v>
      </c>
      <c r="C51" s="13" t="s">
        <v>144</v>
      </c>
      <c r="D51" s="31"/>
    </row>
    <row r="52" spans="1:4" ht="15.6" x14ac:dyDescent="0.3">
      <c r="A52" s="13" t="s">
        <v>152</v>
      </c>
      <c r="B52" s="26" t="s">
        <v>162</v>
      </c>
      <c r="C52" s="13" t="s">
        <v>145</v>
      </c>
      <c r="D52" s="31"/>
    </row>
  </sheetData>
  <sheetProtection algorithmName="SHA-512" hashValue="dCVqyVp4a+A+nAbBNgCVOR0c+tDk473+D23sOE7kjI8TBRRke81gEP1DtUg0w+zBkMU5L07VQk7LQrgypeM71A==" saltValue="4Xrx7c2l7SORU0f0Q4FRrA==" spinCount="100000" sheet="1" objects="1" scenarios="1"/>
  <mergeCells count="1">
    <mergeCell ref="B3:D3"/>
  </mergeCells>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Radni listovi</vt:lpstr>
      </vt:variant>
      <vt:variant>
        <vt:i4>2</vt:i4>
      </vt:variant>
    </vt:vector>
  </HeadingPairs>
  <TitlesOfParts>
    <vt:vector size="2" baseType="lpstr">
      <vt:lpstr>Baterijski sustav snage 1 MW</vt:lpstr>
      <vt:lpstr>Tehnička specifikacija sustava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 Marković</dc:creator>
  <cp:lastModifiedBy>Anto Marković</cp:lastModifiedBy>
  <cp:lastPrinted>2023-02-05T21:25:47Z</cp:lastPrinted>
  <dcterms:created xsi:type="dcterms:W3CDTF">2023-01-23T08:59:14Z</dcterms:created>
  <dcterms:modified xsi:type="dcterms:W3CDTF">2023-02-05T22:05:08Z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