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-- DE-FOS\Z-EU fond\Realizacija\NABAVE\NABAVA 4\Dorađeni dokumenti\"/>
    </mc:Choice>
  </mc:AlternateContent>
  <xr:revisionPtr revIDLastSave="0" documentId="13_ncr:1_{6974A4FA-0D00-4915-8A8B-D87BAACFDFD8}" xr6:coauthVersionLast="47" xr6:coauthVersionMax="47" xr10:uidLastSave="{00000000-0000-0000-0000-000000000000}"/>
  <workbookProtection workbookAlgorithmName="SHA-512" workbookHashValue="aoF7U0ERHsayVGg0ggWGTqbSe1zvG/foxy9rbJTgUF6QKAGCtJCS9g1xd3coWmAICE94iPeycO6fHhatPBYQ0g==" workbookSaltValue="rUWE6f9SeqgU13EN+95Yjg==" workbookSpinCount="100000" lockStructure="1"/>
  <bookViews>
    <workbookView xWindow="-108" yWindow="-108" windowWidth="23256" windowHeight="12576" activeTab="1" xr2:uid="{3B948BB8-BABA-465B-BC13-9E2263B5AE80}"/>
  </bookViews>
  <sheets>
    <sheet name="Grupa 5" sheetId="1" r:id="rId1"/>
    <sheet name="Tehnička specifikacija izmjenji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1" i="1" l="1"/>
  <c r="L27" i="1"/>
  <c r="L24" i="1"/>
  <c r="L25" i="1"/>
  <c r="L21" i="1"/>
  <c r="L20" i="1"/>
  <c r="L16" i="1"/>
  <c r="L15" i="1"/>
  <c r="L14" i="1"/>
  <c r="L13" i="1"/>
  <c r="L12" i="1"/>
  <c r="L19" i="1"/>
  <c r="L22" i="1"/>
  <c r="L17" i="1"/>
  <c r="L23" i="1"/>
  <c r="L28" i="1" s="1"/>
  <c r="L29" i="1" s="1"/>
  <c r="L30" i="1" l="1"/>
  <c r="L31" i="1" s="1"/>
</calcChain>
</file>

<file path=xl/sharedStrings.xml><?xml version="1.0" encoding="utf-8"?>
<sst xmlns="http://schemas.openxmlformats.org/spreadsheetml/2006/main" count="235" uniqueCount="205">
  <si>
    <t xml:space="preserve">Prilog 2: Troškovnik / Tehničke specifikacije </t>
  </si>
  <si>
    <t>PONUĐENO</t>
  </si>
  <si>
    <t>KOLIČINA</t>
  </si>
  <si>
    <t>JED. MJERE</t>
  </si>
  <si>
    <t>STAVKA BR.</t>
  </si>
  <si>
    <t>NAZIV STAVKE I/ILI OPIS</t>
  </si>
  <si>
    <t>NAZIV STAVKE (ILI ŠIFRA) I/ILI OPIS</t>
  </si>
  <si>
    <t>Naziv predmeta nabave: Vraćanje u uporabljivo stanje kroz zamjenu energetske infrastrukture, energetskih postrojenja i energetskih sustava u području proizvodnje električne energije</t>
  </si>
  <si>
    <t>SVEUKUPNO (EUR):</t>
  </si>
  <si>
    <t>4.</t>
  </si>
  <si>
    <t>kompletno</t>
  </si>
  <si>
    <t>kpl</t>
  </si>
  <si>
    <t>DOBAVA I MONTAŽA FOTONAPONSKIH IZMJENJIVAČA I SPOJNIH KABLOVA</t>
  </si>
  <si>
    <t>5.</t>
  </si>
  <si>
    <t>5.1.</t>
  </si>
  <si>
    <t>TEHNIČKA KARAKTERISTIKA IZMJENJIVAČA</t>
  </si>
  <si>
    <t xml:space="preserve">TRAŽENO </t>
  </si>
  <si>
    <t>Red. br.</t>
  </si>
  <si>
    <t>1.</t>
  </si>
  <si>
    <t>2.</t>
  </si>
  <si>
    <t>3.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</si>
  <si>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</si>
  <si>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</si>
  <si>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</si>
  <si>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</si>
  <si>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</si>
  <si>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</si>
  <si>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</si>
  <si>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</si>
  <si>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</si>
  <si>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</si>
  <si>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</si>
  <si>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</si>
  <si>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</si>
  <si>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</si>
  <si>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</si>
  <si>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</si>
  <si>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</si>
  <si>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</si>
  <si>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</si>
  <si>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</si>
  <si>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</si>
  <si>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</si>
  <si>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</si>
  <si>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</si>
  <si>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</si>
  <si>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</si>
  <si>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</si>
  <si>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</si>
  <si>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</si>
  <si>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</si>
  <si>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</si>
  <si>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</si>
  <si>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</si>
  <si>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</si>
  <si>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</si>
  <si>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</si>
  <si>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</si>
  <si>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</si>
  <si>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</si>
  <si>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</si>
  <si>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</si>
  <si>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</si>
  <si>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</si>
  <si>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</si>
  <si>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</si>
  <si>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</si>
  <si>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PROIZVOĐAČ</t>
  </si>
  <si>
    <t>….</t>
  </si>
  <si>
    <t>Maksimalni PV ulazni napon</t>
  </si>
  <si>
    <t>Nazivni ulazni napon</t>
  </si>
  <si>
    <t>MPP naponski opseg</t>
  </si>
  <si>
    <t>NPP naponski opseg za nazivnu snagu</t>
  </si>
  <si>
    <t>860V - 1300V</t>
  </si>
  <si>
    <t>Broj neovisnih MPP ulaza, minimalno</t>
  </si>
  <si>
    <t>Maks. PV ulazna struja</t>
  </si>
  <si>
    <t>30A</t>
  </si>
  <si>
    <t>Max. DC struja kratkog spoja</t>
  </si>
  <si>
    <t>ULAZ (DC)</t>
  </si>
  <si>
    <t>IZLAZ (AC)</t>
  </si>
  <si>
    <t>AC izlazna snaga</t>
  </si>
  <si>
    <t>Max. AC Izlazna struja</t>
  </si>
  <si>
    <t>Nazivni AC napon</t>
  </si>
  <si>
    <t>AC naponski opseg</t>
  </si>
  <si>
    <t>52.</t>
  </si>
  <si>
    <t>2</t>
  </si>
  <si>
    <t>Max. broj PV nizova po MPPT</t>
  </si>
  <si>
    <t>Max. struja za ulazne konektore</t>
  </si>
  <si>
    <t>Nazivna frekvencija</t>
  </si>
  <si>
    <t>50 Hz / 45 - 55 Hz</t>
  </si>
  <si>
    <t>THD</t>
  </si>
  <si>
    <t>&lt; 3 % (kod nazivne snage)</t>
  </si>
  <si>
    <t>Injektiranje DC struje</t>
  </si>
  <si>
    <t>&lt; 0.5 % In</t>
  </si>
  <si>
    <t>Faktor snage kod nominalne snage / Podesivi faktor snage</t>
  </si>
  <si>
    <t>&gt; 0.99 / 0.8 vodeći - 0.8 prateći</t>
  </si>
  <si>
    <t>Faze napajanja / povezne faze</t>
  </si>
  <si>
    <t>3 / 3</t>
  </si>
  <si>
    <t>ZAŠTITA</t>
  </si>
  <si>
    <t>Zaštita od povratnog spajanja</t>
  </si>
  <si>
    <t>DA</t>
  </si>
  <si>
    <t>Zaštita AC od kratkog spoja</t>
  </si>
  <si>
    <t>Zaštita od curenja struje</t>
  </si>
  <si>
    <t>Nadzor mreže</t>
  </si>
  <si>
    <t>Nadzor greške uzemljenja</t>
  </si>
  <si>
    <t>DC prekidač / AC prekidač</t>
  </si>
  <si>
    <t>DA / NE</t>
  </si>
  <si>
    <t>Nadzor PV struje stringa</t>
  </si>
  <si>
    <t>Q kod noćne funkcije</t>
  </si>
  <si>
    <t>Anti-PID i PID funkcija oporavka</t>
  </si>
  <si>
    <t>Opcionalno</t>
  </si>
  <si>
    <t>Prenaponska zaštita</t>
  </si>
  <si>
    <t>DC type II / AC Type II</t>
  </si>
  <si>
    <t>OPĆI PODACI</t>
  </si>
  <si>
    <t>Dimenzije (ŠxVxD)</t>
  </si>
  <si>
    <t>…</t>
  </si>
  <si>
    <t>Težina</t>
  </si>
  <si>
    <t>Metoda izolacije</t>
  </si>
  <si>
    <t>Bez transformatora</t>
  </si>
  <si>
    <t>Stupanj zaštite</t>
  </si>
  <si>
    <t>IP66</t>
  </si>
  <si>
    <t>Potrošnja u noći</t>
  </si>
  <si>
    <t>&lt; 6 W</t>
  </si>
  <si>
    <t>Radna ambijentna temperatura</t>
  </si>
  <si>
    <t>-30°C do 60°C</t>
  </si>
  <si>
    <t>Dopustiva relativna vlažnost</t>
  </si>
  <si>
    <t>0 - 100 %</t>
  </si>
  <si>
    <t>Način hlađenja</t>
  </si>
  <si>
    <t>Prisiljena ventilacija zrakom</t>
  </si>
  <si>
    <t>Max. Nadmorska visina</t>
  </si>
  <si>
    <t>2000 m</t>
  </si>
  <si>
    <t>Displej</t>
  </si>
  <si>
    <t>LED</t>
  </si>
  <si>
    <t>Komunikacija</t>
  </si>
  <si>
    <t>DC tip povezivanja</t>
  </si>
  <si>
    <t>AC tip povezivanja</t>
  </si>
  <si>
    <t>Podrška mreži</t>
  </si>
  <si>
    <t>Q u noćnoj funkciji, LVRT, HVRT, aktivna i kontrola rektivne energije</t>
  </si>
  <si>
    <t>NAPOMENA :</t>
  </si>
  <si>
    <t>m</t>
  </si>
  <si>
    <t>5.2.</t>
  </si>
  <si>
    <t>Naziv proizvođača:
Naziv modela:
Snaga izmjenjivača (kW):</t>
  </si>
  <si>
    <t>kom</t>
  </si>
  <si>
    <t xml:space="preserve">Naziv proizvođača:
Naziv modela:
</t>
  </si>
  <si>
    <t>5.3.</t>
  </si>
  <si>
    <t>Dobava, montaža i ugradnja power senzora ili smart meter uređaja za mjerenje i kontrolu el. energije</t>
  </si>
  <si>
    <t>5.4.</t>
  </si>
  <si>
    <t>5.5.</t>
  </si>
  <si>
    <t>Dobava i montaža smart-loggera za izravno priključivanje prijenosnog računala na sustav pretvarača</t>
  </si>
  <si>
    <r>
      <t>Dobava i ugradnja AC ormara pretvarača za snage 150 kW do 350 kW</t>
    </r>
    <r>
      <rPr>
        <vertAlign val="superscript"/>
        <sz val="11"/>
        <color theme="1"/>
        <rFont val="Calibri"/>
        <family val="2"/>
        <charset val="238"/>
      </rPr>
      <t xml:space="preserve"> </t>
    </r>
  </si>
  <si>
    <r>
      <t>Dobava solarnih konektora 4-6 mm2 tipa MC4 ili jednakovrijedan (par F + M)</t>
    </r>
    <r>
      <rPr>
        <vertAlign val="superscript"/>
        <sz val="11"/>
        <color theme="1"/>
        <rFont val="Calibri"/>
        <family val="2"/>
        <charset val="238"/>
      </rPr>
      <t xml:space="preserve"> </t>
    </r>
  </si>
  <si>
    <t>5.6.</t>
  </si>
  <si>
    <t>5.7.</t>
  </si>
  <si>
    <t>5.8.</t>
  </si>
  <si>
    <t>5.9.</t>
  </si>
  <si>
    <t>DOBAVA I POLAGANJE KABLOVA</t>
  </si>
  <si>
    <t>5.8.1.</t>
  </si>
  <si>
    <t xml:space="preserve">Proizvođač: </t>
  </si>
  <si>
    <t>5.8.2.</t>
  </si>
  <si>
    <t>5.8.3.</t>
  </si>
  <si>
    <t>NYY-J 5x16 mm2</t>
  </si>
  <si>
    <t>NYY-J 5x35 mm2</t>
  </si>
  <si>
    <t>5.8.4.</t>
  </si>
  <si>
    <t>NYY-J 4x70 mm2</t>
  </si>
  <si>
    <t>5.8.5.</t>
  </si>
  <si>
    <t>NYY-J 4x95 mm2</t>
  </si>
  <si>
    <t>P/F 16 mm2</t>
  </si>
  <si>
    <t xml:space="preserve">Dobava i ugradnja vruće cinčane kabelske kanalice 40x40 </t>
  </si>
  <si>
    <t>5.8.6.</t>
  </si>
  <si>
    <t>5.8.7.</t>
  </si>
  <si>
    <t>MJERENJE, ISPITIVANJE I PUŠTANJE U POGON</t>
  </si>
  <si>
    <t>Potrebna ispitivanja od ovlaštenog ispitivača prema pravilima struke i važečim normama  za sunčane elektrane i prema zahtjevima HEP ODS-a i sva ostala potrebna dokumentacija</t>
  </si>
  <si>
    <t>Evidencijski broj nabave: NAB-4</t>
  </si>
  <si>
    <t xml:space="preserve">Grupa predmeta nabave: </t>
  </si>
  <si>
    <t>OPIS PREDMETA NABAVE / TRAŽENE TEHNIČKE SPECIFIKACIJE / FUNKCIONALNOSTI</t>
  </si>
  <si>
    <t>UKUPNO
 (bez PDV-a)
(EUR)</t>
  </si>
  <si>
    <t>UKUPNO (EUR):</t>
  </si>
  <si>
    <t>IZNOS PDV-a:</t>
  </si>
  <si>
    <t>Iznos u kn:</t>
  </si>
  <si>
    <t>JEDINIČNA CIJENA 
(bez PDV-a)
(EUR)</t>
  </si>
  <si>
    <t xml:space="preserve">Dobava i montaža sustava za povezivanje pretvarača i praćenje mreže s mogućnošću upravljanja i daljinskog nadzora putem interneta </t>
  </si>
  <si>
    <t>Solarni kabel presjeka 6 mm2  za međusobno povezivanje solarnih panela i pretvarača: 
- presjek 6 mm2; - vatrootporan; - UV otporan za FNE sustave; - 1500 VDC</t>
  </si>
  <si>
    <t>5.9.1.</t>
  </si>
  <si>
    <r>
      <t xml:space="preserve">1080V </t>
    </r>
    <r>
      <rPr>
        <sz val="12"/>
        <color theme="1"/>
        <rFont val="Calibri"/>
        <family val="2"/>
        <charset val="238"/>
      </rPr>
      <t>± 10 %</t>
    </r>
  </si>
  <si>
    <t>98,5 % / 98.0 %</t>
  </si>
  <si>
    <t>RS485/PLC ili jednakovirjedno</t>
  </si>
  <si>
    <t>MC4-EVO2 (Max. 6 mm2) ili jednakovrijedno</t>
  </si>
  <si>
    <t>Podrška OT / DT  terminala(Max. 400 mm2), ili jednakovrijedno</t>
  </si>
  <si>
    <t>Napomena:</t>
  </si>
  <si>
    <t>Količine ugrađenih kablova su okvirne i obračunat će se prema stvarno utrošenim količinama.</t>
  </si>
  <si>
    <t xml:space="preserve">DOBAVA I MONTAŽA FOTONAPONSKIH IZMJENJIVAČA UKUPNE IZLAZNE SNAGE 1,5 MW MINIMALNO; snaga pojedinog izmjenjivača treba biti u području uključivo 100 kW do 350 kW </t>
  </si>
  <si>
    <t>Dopušta se ponuditi i druge snage izmjenjivača u opsegu snage od minimalne snage 100 kW pa do maksimalne snage 350 kW, uz ispunjavanje zahtjeva ukupne snage svih izmjenjivača  1.500 kW uz zahtjev navedene učinkovitosti !</t>
  </si>
  <si>
    <t>3 / PE / 800 V ± 10 % ili
3 / PE / 400 V / ± 10 %</t>
  </si>
  <si>
    <t>Min. učinkovitost / min. Europska učinkovitost</t>
  </si>
  <si>
    <t>Dobava i montaža combiner-box-a, uređaja za povezivanje solarnih izmjenjivača u jedan sustav</t>
  </si>
  <si>
    <t>1000 V /1500 V</t>
  </si>
  <si>
    <t>Minimalni PV ulazni napon / startni ulazni napon</t>
  </si>
  <si>
    <t>180 V - 1000 V
500V - 1500V</t>
  </si>
  <si>
    <t>10 / 12</t>
  </si>
  <si>
    <t>32 A * 10 /40 A * 12</t>
  </si>
  <si>
    <t>40 A * 10 / 60 A * 12</t>
  </si>
  <si>
    <t xml:space="preserve">285 kVA @ 40°C ; dopušta se 100 kVA do 350 kVA </t>
  </si>
  <si>
    <r>
      <t xml:space="preserve">206 A </t>
    </r>
    <r>
      <rPr>
        <sz val="12"/>
        <color theme="1"/>
        <rFont val="Calibri"/>
        <family val="2"/>
        <charset val="238"/>
      </rPr>
      <t>± 10 % ili odgovara-juće prema snazi</t>
    </r>
  </si>
  <si>
    <t>330 V- 440 V :680 V - 920 V</t>
  </si>
  <si>
    <t>195 V / 195 V
500V / 500V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</si>
</sst>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vertical="center"/>
    </xf>
    <xf numFmtId="0" fontId="1" fillId="0" borderId="0" xfId="0" applyFont="1"/>
    <xf numFmtId="0" fontId="1" fillId="3" borderId="2" xfId="0" applyFont="1" applyFill="1" applyBorder="1" applyAlignment="1">
      <alignment horizontal="center" wrapText="1"/>
    </xf>
    <xf numFmtId="49" fontId="0" fillId="0" borderId="0" xfId="0" applyNumberFormat="1" applyAlignment="1">
      <alignment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5" fillId="0" borderId="1" xfId="0" applyNumberFormat="1" applyFont="1" applyBorder="1" applyAlignment="1">
      <alignment horizontal="right" vertical="center"/>
    </xf>
    <xf numFmtId="4" fontId="0" fillId="0" borderId="1" xfId="0" applyNumberFormat="1" applyBorder="1" applyAlignment="1">
      <alignment vertical="center"/>
    </xf>
    <xf numFmtId="164" fontId="0" fillId="0" borderId="1" xfId="0" applyNumberFormat="1" applyBorder="1" applyAlignment="1">
      <alignment horizontal="right" vertical="center"/>
    </xf>
    <xf numFmtId="0" fontId="5" fillId="0" borderId="7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9" fontId="5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8" fillId="0" borderId="0" xfId="0" applyFont="1"/>
    <xf numFmtId="49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0" xfId="0" applyFont="1"/>
    <xf numFmtId="0" fontId="1" fillId="0" borderId="0" xfId="0" applyFont="1" applyAlignment="1">
      <alignment horizontal="center"/>
    </xf>
    <xf numFmtId="4" fontId="11" fillId="0" borderId="1" xfId="0" applyNumberFormat="1" applyFont="1" applyBorder="1" applyAlignment="1">
      <alignment horizontal="right" vertical="center"/>
    </xf>
    <xf numFmtId="49" fontId="12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 applyProtection="1">
      <alignment horizontal="right" vertical="center"/>
      <protection locked="0"/>
    </xf>
    <xf numFmtId="49" fontId="5" fillId="0" borderId="1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 applyProtection="1">
      <alignment horizontal="left" vertical="top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12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9232DF-11D2-484F-9E2A-1FA3C9CF93D3}">
  <dimension ref="A1:M31"/>
  <sheetViews>
    <sheetView view="pageLayout" topLeftCell="A16" zoomScaleNormal="100" workbookViewId="0">
      <selection activeCell="I17" sqref="I17"/>
    </sheetView>
  </sheetViews>
  <sheetFormatPr defaultColWidth="8.88671875" defaultRowHeight="14.4" x14ac:dyDescent="0.3"/>
  <cols>
    <col min="1" max="1" width="7.6640625" customWidth="1"/>
    <col min="5" max="5" width="15" customWidth="1"/>
    <col min="8" max="8" width="12.109375" customWidth="1"/>
    <col min="9" max="9" width="15" customWidth="1"/>
    <col min="10" max="10" width="9.33203125" customWidth="1"/>
    <col min="11" max="11" width="8.88671875" customWidth="1"/>
    <col min="12" max="12" width="17.5546875" customWidth="1"/>
  </cols>
  <sheetData>
    <row r="1" spans="1:12" s="1" customFormat="1" ht="31.5" customHeight="1" x14ac:dyDescent="0.3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12" s="3" customFormat="1" ht="57" customHeight="1" x14ac:dyDescent="0.3">
      <c r="A2" s="34" t="s">
        <v>7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</row>
    <row r="4" spans="1:12" ht="15.6" x14ac:dyDescent="0.3">
      <c r="A4" s="2" t="s">
        <v>172</v>
      </c>
    </row>
    <row r="5" spans="1:12" ht="4.95" customHeight="1" x14ac:dyDescent="0.3"/>
    <row r="6" spans="1:12" ht="15.6" x14ac:dyDescent="0.3">
      <c r="A6" s="27" t="s">
        <v>173</v>
      </c>
      <c r="B6" s="4"/>
      <c r="C6" s="4"/>
      <c r="D6" s="28">
        <v>5</v>
      </c>
    </row>
    <row r="7" spans="1:12" ht="15" thickBot="1" x14ac:dyDescent="0.35"/>
    <row r="8" spans="1:12" s="4" customFormat="1" ht="33.6" customHeight="1" thickTop="1" thickBot="1" x14ac:dyDescent="0.35">
      <c r="A8" s="35" t="s">
        <v>174</v>
      </c>
      <c r="B8" s="35"/>
      <c r="C8" s="35"/>
      <c r="D8" s="35"/>
      <c r="E8" s="35"/>
      <c r="F8" s="36" t="s">
        <v>1</v>
      </c>
      <c r="G8" s="36"/>
      <c r="H8" s="36"/>
      <c r="I8" s="36" t="s">
        <v>179</v>
      </c>
      <c r="J8" s="36" t="s">
        <v>2</v>
      </c>
      <c r="K8" s="36" t="s">
        <v>3</v>
      </c>
      <c r="L8" s="36" t="s">
        <v>175</v>
      </c>
    </row>
    <row r="9" spans="1:12" ht="43.2" customHeight="1" thickTop="1" thickBot="1" x14ac:dyDescent="0.35">
      <c r="A9" s="5" t="s">
        <v>4</v>
      </c>
      <c r="B9" s="37" t="s">
        <v>5</v>
      </c>
      <c r="C9" s="37"/>
      <c r="D9" s="37"/>
      <c r="E9" s="37"/>
      <c r="F9" s="37" t="s">
        <v>6</v>
      </c>
      <c r="G9" s="37"/>
      <c r="H9" s="37"/>
      <c r="I9" s="36"/>
      <c r="J9" s="36"/>
      <c r="K9" s="36"/>
      <c r="L9" s="36"/>
    </row>
    <row r="10" spans="1:12" ht="29.4" customHeight="1" thickTop="1" x14ac:dyDescent="0.3">
      <c r="A10" s="24" t="s">
        <v>13</v>
      </c>
      <c r="B10" s="38" t="s">
        <v>12</v>
      </c>
      <c r="C10" s="38"/>
      <c r="D10" s="38"/>
      <c r="E10" s="38"/>
      <c r="F10" s="38"/>
      <c r="G10" s="38"/>
      <c r="H10" s="38"/>
      <c r="I10" s="38"/>
      <c r="J10" s="38"/>
      <c r="K10" s="38"/>
      <c r="L10" s="38"/>
    </row>
    <row r="11" spans="1:12" ht="64.95" customHeight="1" x14ac:dyDescent="0.3">
      <c r="A11" s="7" t="s">
        <v>14</v>
      </c>
      <c r="B11" s="42" t="s">
        <v>190</v>
      </c>
      <c r="C11" s="42"/>
      <c r="D11" s="42"/>
      <c r="E11" s="42"/>
      <c r="F11" s="43" t="s">
        <v>141</v>
      </c>
      <c r="G11" s="43"/>
      <c r="H11" s="43"/>
      <c r="I11" s="31"/>
      <c r="J11" s="8">
        <v>1</v>
      </c>
      <c r="K11" s="8" t="s">
        <v>11</v>
      </c>
      <c r="L11" s="9">
        <f t="shared" ref="L11:L17" si="0">I11*J11</f>
        <v>0</v>
      </c>
    </row>
    <row r="12" spans="1:12" ht="50.4" customHeight="1" x14ac:dyDescent="0.3">
      <c r="A12" s="7" t="s">
        <v>140</v>
      </c>
      <c r="B12" s="42" t="s">
        <v>180</v>
      </c>
      <c r="C12" s="42"/>
      <c r="D12" s="42"/>
      <c r="E12" s="42"/>
      <c r="F12" s="43" t="s">
        <v>143</v>
      </c>
      <c r="G12" s="43"/>
      <c r="H12" s="43"/>
      <c r="I12" s="31"/>
      <c r="J12" s="8">
        <v>2</v>
      </c>
      <c r="K12" s="8" t="s">
        <v>142</v>
      </c>
      <c r="L12" s="9">
        <f t="shared" si="0"/>
        <v>0</v>
      </c>
    </row>
    <row r="13" spans="1:12" ht="50.4" customHeight="1" x14ac:dyDescent="0.3">
      <c r="A13" s="7" t="s">
        <v>144</v>
      </c>
      <c r="B13" s="45" t="s">
        <v>194</v>
      </c>
      <c r="C13" s="45"/>
      <c r="D13" s="45"/>
      <c r="E13" s="45"/>
      <c r="F13" s="43" t="s">
        <v>143</v>
      </c>
      <c r="G13" s="43"/>
      <c r="H13" s="43"/>
      <c r="I13" s="31"/>
      <c r="J13" s="8">
        <v>2</v>
      </c>
      <c r="K13" s="8" t="s">
        <v>142</v>
      </c>
      <c r="L13" s="9">
        <f t="shared" si="0"/>
        <v>0</v>
      </c>
    </row>
    <row r="14" spans="1:12" ht="50.4" customHeight="1" x14ac:dyDescent="0.3">
      <c r="A14" s="7" t="s">
        <v>146</v>
      </c>
      <c r="B14" s="42" t="s">
        <v>145</v>
      </c>
      <c r="C14" s="42"/>
      <c r="D14" s="42"/>
      <c r="E14" s="42"/>
      <c r="F14" s="43" t="s">
        <v>143</v>
      </c>
      <c r="G14" s="43"/>
      <c r="H14" s="43"/>
      <c r="I14" s="31"/>
      <c r="J14" s="8">
        <v>2</v>
      </c>
      <c r="K14" s="8" t="s">
        <v>142</v>
      </c>
      <c r="L14" s="9">
        <f t="shared" si="0"/>
        <v>0</v>
      </c>
    </row>
    <row r="15" spans="1:12" ht="50.4" customHeight="1" x14ac:dyDescent="0.3">
      <c r="A15" s="7" t="s">
        <v>147</v>
      </c>
      <c r="B15" s="42" t="s">
        <v>148</v>
      </c>
      <c r="C15" s="42"/>
      <c r="D15" s="42"/>
      <c r="E15" s="42"/>
      <c r="F15" s="43" t="s">
        <v>143</v>
      </c>
      <c r="G15" s="43"/>
      <c r="H15" s="43"/>
      <c r="I15" s="31"/>
      <c r="J15" s="8">
        <v>2</v>
      </c>
      <c r="K15" s="8" t="s">
        <v>142</v>
      </c>
      <c r="L15" s="9">
        <f t="shared" si="0"/>
        <v>0</v>
      </c>
    </row>
    <row r="16" spans="1:12" ht="50.4" customHeight="1" x14ac:dyDescent="0.3">
      <c r="A16" s="7" t="s">
        <v>151</v>
      </c>
      <c r="B16" s="42" t="s">
        <v>149</v>
      </c>
      <c r="C16" s="42"/>
      <c r="D16" s="42"/>
      <c r="E16" s="42"/>
      <c r="F16" s="43" t="s">
        <v>143</v>
      </c>
      <c r="G16" s="43"/>
      <c r="H16" s="43"/>
      <c r="I16" s="31"/>
      <c r="J16" s="8">
        <v>6</v>
      </c>
      <c r="K16" s="8" t="s">
        <v>142</v>
      </c>
      <c r="L16" s="9">
        <f t="shared" si="0"/>
        <v>0</v>
      </c>
    </row>
    <row r="17" spans="1:13" ht="50.4" customHeight="1" x14ac:dyDescent="0.3">
      <c r="A17" s="7" t="s">
        <v>152</v>
      </c>
      <c r="B17" s="42" t="s">
        <v>150</v>
      </c>
      <c r="C17" s="42"/>
      <c r="D17" s="42"/>
      <c r="E17" s="42"/>
      <c r="F17" s="43" t="s">
        <v>143</v>
      </c>
      <c r="G17" s="43"/>
      <c r="H17" s="43"/>
      <c r="I17" s="31"/>
      <c r="J17" s="8">
        <v>2450</v>
      </c>
      <c r="K17" s="8" t="s">
        <v>142</v>
      </c>
      <c r="L17" s="9">
        <f t="shared" si="0"/>
        <v>0</v>
      </c>
    </row>
    <row r="18" spans="1:13" ht="61.95" customHeight="1" x14ac:dyDescent="0.3">
      <c r="A18" s="23" t="s">
        <v>153</v>
      </c>
      <c r="B18" s="51" t="s">
        <v>155</v>
      </c>
      <c r="C18" s="51"/>
      <c r="D18" s="51"/>
      <c r="E18" s="51"/>
      <c r="F18" s="49"/>
      <c r="G18" s="49"/>
      <c r="H18" s="49"/>
      <c r="I18" s="11"/>
      <c r="J18" s="8"/>
      <c r="K18" s="8"/>
      <c r="L18" s="9"/>
      <c r="M18" s="22"/>
    </row>
    <row r="19" spans="1:13" ht="61.95" customHeight="1" x14ac:dyDescent="0.3">
      <c r="A19" s="7" t="s">
        <v>156</v>
      </c>
      <c r="B19" s="42" t="s">
        <v>181</v>
      </c>
      <c r="C19" s="42"/>
      <c r="D19" s="42"/>
      <c r="E19" s="42"/>
      <c r="F19" s="44" t="s">
        <v>157</v>
      </c>
      <c r="G19" s="44"/>
      <c r="H19" s="44"/>
      <c r="I19" s="31"/>
      <c r="J19" s="8">
        <v>10500</v>
      </c>
      <c r="K19" s="8" t="s">
        <v>139</v>
      </c>
      <c r="L19" s="9">
        <f t="shared" ref="L19:L25" si="1">I19*J19</f>
        <v>0</v>
      </c>
      <c r="M19" s="22"/>
    </row>
    <row r="20" spans="1:13" ht="50.4" customHeight="1" x14ac:dyDescent="0.3">
      <c r="A20" s="7" t="s">
        <v>158</v>
      </c>
      <c r="B20" s="42" t="s">
        <v>160</v>
      </c>
      <c r="C20" s="42"/>
      <c r="D20" s="42"/>
      <c r="E20" s="42"/>
      <c r="F20" s="44" t="s">
        <v>157</v>
      </c>
      <c r="G20" s="44"/>
      <c r="H20" s="44"/>
      <c r="I20" s="31"/>
      <c r="J20" s="8">
        <v>200</v>
      </c>
      <c r="K20" s="8" t="s">
        <v>139</v>
      </c>
      <c r="L20" s="9">
        <f t="shared" si="1"/>
        <v>0</v>
      </c>
      <c r="M20" s="22"/>
    </row>
    <row r="21" spans="1:13" ht="50.4" customHeight="1" x14ac:dyDescent="0.3">
      <c r="A21" s="7" t="s">
        <v>159</v>
      </c>
      <c r="B21" s="42" t="s">
        <v>161</v>
      </c>
      <c r="C21" s="42"/>
      <c r="D21" s="42"/>
      <c r="E21" s="42"/>
      <c r="F21" s="44" t="s">
        <v>157</v>
      </c>
      <c r="G21" s="44"/>
      <c r="H21" s="44"/>
      <c r="I21" s="31"/>
      <c r="J21" s="8">
        <v>500</v>
      </c>
      <c r="K21" s="8" t="s">
        <v>139</v>
      </c>
      <c r="L21" s="9">
        <f t="shared" si="1"/>
        <v>0</v>
      </c>
      <c r="M21" s="22"/>
    </row>
    <row r="22" spans="1:13" ht="50.4" customHeight="1" x14ac:dyDescent="0.3">
      <c r="A22" s="7" t="s">
        <v>162</v>
      </c>
      <c r="B22" s="42" t="s">
        <v>163</v>
      </c>
      <c r="C22" s="42"/>
      <c r="D22" s="42"/>
      <c r="E22" s="42"/>
      <c r="F22" s="44" t="s">
        <v>157</v>
      </c>
      <c r="G22" s="44"/>
      <c r="H22" s="44"/>
      <c r="I22" s="31"/>
      <c r="J22" s="8">
        <v>300</v>
      </c>
      <c r="K22" s="8" t="s">
        <v>139</v>
      </c>
      <c r="L22" s="9">
        <f t="shared" si="1"/>
        <v>0</v>
      </c>
      <c r="M22" s="22"/>
    </row>
    <row r="23" spans="1:13" ht="50.4" customHeight="1" x14ac:dyDescent="0.3">
      <c r="A23" s="7" t="s">
        <v>164</v>
      </c>
      <c r="B23" s="42" t="s">
        <v>165</v>
      </c>
      <c r="C23" s="42"/>
      <c r="D23" s="42"/>
      <c r="E23" s="42"/>
      <c r="F23" s="44" t="s">
        <v>157</v>
      </c>
      <c r="G23" s="44"/>
      <c r="H23" s="44"/>
      <c r="I23" s="31"/>
      <c r="J23" s="8">
        <v>1000</v>
      </c>
      <c r="K23" s="8" t="s">
        <v>139</v>
      </c>
      <c r="L23" s="9">
        <f t="shared" si="1"/>
        <v>0</v>
      </c>
      <c r="M23" s="22"/>
    </row>
    <row r="24" spans="1:13" ht="50.4" customHeight="1" x14ac:dyDescent="0.3">
      <c r="A24" s="7" t="s">
        <v>168</v>
      </c>
      <c r="B24" s="42" t="s">
        <v>166</v>
      </c>
      <c r="C24" s="42"/>
      <c r="D24" s="42"/>
      <c r="E24" s="42"/>
      <c r="F24" s="50"/>
      <c r="G24" s="50"/>
      <c r="H24" s="50"/>
      <c r="I24" s="31"/>
      <c r="J24" s="8">
        <v>3500</v>
      </c>
      <c r="K24" s="8" t="s">
        <v>139</v>
      </c>
      <c r="L24" s="9">
        <f t="shared" si="1"/>
        <v>0</v>
      </c>
    </row>
    <row r="25" spans="1:13" ht="50.4" customHeight="1" x14ac:dyDescent="0.3">
      <c r="A25" s="7" t="s">
        <v>169</v>
      </c>
      <c r="B25" s="42" t="s">
        <v>167</v>
      </c>
      <c r="C25" s="42"/>
      <c r="D25" s="42"/>
      <c r="E25" s="42"/>
      <c r="F25" s="50"/>
      <c r="G25" s="50"/>
      <c r="H25" s="50"/>
      <c r="I25" s="31"/>
      <c r="J25" s="8">
        <v>5000</v>
      </c>
      <c r="K25" s="8" t="s">
        <v>139</v>
      </c>
      <c r="L25" s="9">
        <f t="shared" si="1"/>
        <v>0</v>
      </c>
    </row>
    <row r="26" spans="1:13" ht="50.4" customHeight="1" x14ac:dyDescent="0.3">
      <c r="A26" s="23" t="s">
        <v>154</v>
      </c>
      <c r="B26" s="26" t="s">
        <v>170</v>
      </c>
      <c r="C26" s="25"/>
      <c r="D26" s="25"/>
      <c r="E26" s="25"/>
      <c r="F26" s="49"/>
      <c r="G26" s="49"/>
      <c r="H26" s="49"/>
      <c r="I26" s="11"/>
      <c r="J26" s="8"/>
      <c r="K26" s="8"/>
      <c r="L26" s="9"/>
    </row>
    <row r="27" spans="1:13" ht="66.75" customHeight="1" x14ac:dyDescent="0.3">
      <c r="A27" s="30" t="s">
        <v>182</v>
      </c>
      <c r="B27" s="42" t="s">
        <v>171</v>
      </c>
      <c r="C27" s="42"/>
      <c r="D27" s="42"/>
      <c r="E27" s="42"/>
      <c r="F27" s="50" t="s">
        <v>10</v>
      </c>
      <c r="G27" s="50"/>
      <c r="H27" s="50"/>
      <c r="I27" s="31"/>
      <c r="J27" s="8">
        <v>1</v>
      </c>
      <c r="K27" s="8" t="s">
        <v>11</v>
      </c>
      <c r="L27" s="9">
        <f>I27*J27</f>
        <v>0</v>
      </c>
    </row>
    <row r="28" spans="1:13" ht="29.4" customHeight="1" x14ac:dyDescent="0.3">
      <c r="A28" s="6"/>
      <c r="I28" s="39" t="s">
        <v>176</v>
      </c>
      <c r="J28" s="40"/>
      <c r="K28" s="41"/>
      <c r="L28" s="29">
        <f>L11+L12+L13+L14+L15+L16+L17+L19+L20+L21+L22+L23+L24+L25+L27</f>
        <v>0</v>
      </c>
    </row>
    <row r="29" spans="1:13" ht="25.2" customHeight="1" x14ac:dyDescent="0.3">
      <c r="A29" s="6" t="s">
        <v>188</v>
      </c>
      <c r="I29" s="39" t="s">
        <v>177</v>
      </c>
      <c r="J29" s="40"/>
      <c r="K29" s="41"/>
      <c r="L29" s="29">
        <f>L28*0.25</f>
        <v>0</v>
      </c>
    </row>
    <row r="30" spans="1:13" ht="27.6" customHeight="1" x14ac:dyDescent="0.3">
      <c r="A30" s="6" t="s">
        <v>189</v>
      </c>
      <c r="I30" s="46" t="s">
        <v>8</v>
      </c>
      <c r="J30" s="47"/>
      <c r="K30" s="48"/>
      <c r="L30" s="9">
        <f>L28+L29</f>
        <v>0</v>
      </c>
    </row>
    <row r="31" spans="1:13" ht="30" customHeight="1" x14ac:dyDescent="0.3">
      <c r="A31" s="6"/>
      <c r="I31" s="49" t="s">
        <v>178</v>
      </c>
      <c r="J31" s="49"/>
      <c r="K31" s="49"/>
      <c r="L31" s="10">
        <f>L30*7.5345</f>
        <v>0</v>
      </c>
    </row>
  </sheetData>
  <sheetProtection algorithmName="SHA-512" hashValue="0pqrfsgkgBhVQWG4eO239pfjeuZSKC/FiJitjv+0ZLKA6iBCF4rhLTJpgd8Syq5B5j6dU1FVjvNLnRjFRb5vFg==" saltValue="5269R0ZrmtRuLKlx2FykIg==" spinCount="100000" sheet="1" objects="1" scenarios="1"/>
  <mergeCells count="48">
    <mergeCell ref="B21:E21"/>
    <mergeCell ref="F21:H21"/>
    <mergeCell ref="B18:E18"/>
    <mergeCell ref="F18:H18"/>
    <mergeCell ref="B15:E15"/>
    <mergeCell ref="F15:H15"/>
    <mergeCell ref="B16:E16"/>
    <mergeCell ref="F16:H16"/>
    <mergeCell ref="B20:E20"/>
    <mergeCell ref="F20:H20"/>
    <mergeCell ref="I29:K29"/>
    <mergeCell ref="I30:K30"/>
    <mergeCell ref="I31:K31"/>
    <mergeCell ref="B23:E23"/>
    <mergeCell ref="F23:H23"/>
    <mergeCell ref="B25:E25"/>
    <mergeCell ref="F25:H25"/>
    <mergeCell ref="B24:E24"/>
    <mergeCell ref="F24:H24"/>
    <mergeCell ref="F26:H26"/>
    <mergeCell ref="B27:E27"/>
    <mergeCell ref="F27:H27"/>
    <mergeCell ref="B10:L10"/>
    <mergeCell ref="I28:K28"/>
    <mergeCell ref="B17:E17"/>
    <mergeCell ref="F17:H17"/>
    <mergeCell ref="B22:E22"/>
    <mergeCell ref="F22:H22"/>
    <mergeCell ref="B19:E19"/>
    <mergeCell ref="F19:H19"/>
    <mergeCell ref="B12:E12"/>
    <mergeCell ref="F12:H12"/>
    <mergeCell ref="B13:E13"/>
    <mergeCell ref="F13:H13"/>
    <mergeCell ref="B14:E14"/>
    <mergeCell ref="B11:E11"/>
    <mergeCell ref="F11:H11"/>
    <mergeCell ref="F14:H14"/>
    <mergeCell ref="A1:L1"/>
    <mergeCell ref="A2:L2"/>
    <mergeCell ref="A8:E8"/>
    <mergeCell ref="F8:H8"/>
    <mergeCell ref="B9:E9"/>
    <mergeCell ref="F9:H9"/>
    <mergeCell ref="I8:I9"/>
    <mergeCell ref="J8:J9"/>
    <mergeCell ref="K8:K9"/>
    <mergeCell ref="L8:L9"/>
  </mergeCells>
  <phoneticPr fontId="7" type="noConversion"/>
  <pageMargins left="0.7" right="0.7" top="0.75" bottom="0.75" header="0.3" footer="0.3"/>
  <pageSetup paperSize="9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87FBFD-01CB-408A-8F3D-846F30FD6BC5}">
  <dimension ref="A1:D55"/>
  <sheetViews>
    <sheetView tabSelected="1" workbookViewId="0">
      <selection activeCell="D27" sqref="D27"/>
    </sheetView>
  </sheetViews>
  <sheetFormatPr defaultRowHeight="14.4" x14ac:dyDescent="0.3"/>
  <cols>
    <col min="1" max="1" width="6.6640625" customWidth="1"/>
    <col min="2" max="2" width="35.6640625" customWidth="1"/>
    <col min="3" max="3" width="24.6640625" customWidth="1"/>
    <col min="4" max="4" width="24.33203125" customWidth="1"/>
  </cols>
  <sheetData>
    <row r="1" spans="1:4" ht="44.4" customHeight="1" thickTop="1" x14ac:dyDescent="0.3">
      <c r="A1" s="12" t="s">
        <v>17</v>
      </c>
      <c r="B1" s="12" t="s">
        <v>15</v>
      </c>
      <c r="C1" s="12" t="s">
        <v>16</v>
      </c>
      <c r="D1" s="12" t="s">
        <v>1</v>
      </c>
    </row>
    <row r="2" spans="1:4" ht="30" customHeight="1" x14ac:dyDescent="0.3">
      <c r="A2" s="13" t="s">
        <v>18</v>
      </c>
      <c r="B2" s="14" t="s">
        <v>67</v>
      </c>
      <c r="C2" s="13" t="s">
        <v>68</v>
      </c>
      <c r="D2" s="32"/>
    </row>
    <row r="3" spans="1:4" ht="30" customHeight="1" x14ac:dyDescent="0.3">
      <c r="A3" s="13" t="s">
        <v>19</v>
      </c>
      <c r="B3" s="20" t="s">
        <v>78</v>
      </c>
      <c r="C3" s="13"/>
      <c r="D3" s="32"/>
    </row>
    <row r="4" spans="1:4" ht="30" customHeight="1" x14ac:dyDescent="0.3">
      <c r="A4" s="13" t="s">
        <v>20</v>
      </c>
      <c r="B4" s="14" t="s">
        <v>69</v>
      </c>
      <c r="C4" s="13" t="s">
        <v>195</v>
      </c>
      <c r="D4" s="32"/>
    </row>
    <row r="5" spans="1:4" ht="30" customHeight="1" x14ac:dyDescent="0.3">
      <c r="A5" s="13" t="s">
        <v>9</v>
      </c>
      <c r="B5" s="19" t="s">
        <v>196</v>
      </c>
      <c r="C5" s="18" t="s">
        <v>204</v>
      </c>
      <c r="D5" s="32"/>
    </row>
    <row r="6" spans="1:4" ht="30" customHeight="1" x14ac:dyDescent="0.3">
      <c r="A6" s="13" t="s">
        <v>13</v>
      </c>
      <c r="B6" s="14" t="s">
        <v>70</v>
      </c>
      <c r="C6" s="13" t="s">
        <v>183</v>
      </c>
      <c r="D6" s="32"/>
    </row>
    <row r="7" spans="1:4" ht="30" customHeight="1" x14ac:dyDescent="0.3">
      <c r="A7" s="13" t="s">
        <v>21</v>
      </c>
      <c r="B7" s="14" t="s">
        <v>71</v>
      </c>
      <c r="C7" s="18" t="s">
        <v>197</v>
      </c>
      <c r="D7" s="32"/>
    </row>
    <row r="8" spans="1:4" ht="30" customHeight="1" x14ac:dyDescent="0.3">
      <c r="A8" s="13" t="s">
        <v>22</v>
      </c>
      <c r="B8" s="19" t="s">
        <v>72</v>
      </c>
      <c r="C8" s="13" t="s">
        <v>73</v>
      </c>
      <c r="D8" s="32"/>
    </row>
    <row r="9" spans="1:4" ht="30" customHeight="1" x14ac:dyDescent="0.3">
      <c r="A9" s="13" t="s">
        <v>23</v>
      </c>
      <c r="B9" s="14" t="s">
        <v>74</v>
      </c>
      <c r="C9" s="13" t="s">
        <v>198</v>
      </c>
      <c r="D9" s="32"/>
    </row>
    <row r="10" spans="1:4" ht="30" customHeight="1" x14ac:dyDescent="0.3">
      <c r="A10" s="13" t="s">
        <v>24</v>
      </c>
      <c r="B10" s="14" t="s">
        <v>86</v>
      </c>
      <c r="C10" s="13" t="s">
        <v>85</v>
      </c>
      <c r="D10" s="32"/>
    </row>
    <row r="11" spans="1:4" ht="30" customHeight="1" x14ac:dyDescent="0.3">
      <c r="A11" s="13" t="s">
        <v>25</v>
      </c>
      <c r="B11" s="14" t="s">
        <v>75</v>
      </c>
      <c r="C11" s="13" t="s">
        <v>199</v>
      </c>
      <c r="D11" s="32"/>
    </row>
    <row r="12" spans="1:4" ht="30" customHeight="1" x14ac:dyDescent="0.3">
      <c r="A12" s="13" t="s">
        <v>26</v>
      </c>
      <c r="B12" s="14" t="s">
        <v>87</v>
      </c>
      <c r="C12" s="13" t="s">
        <v>76</v>
      </c>
      <c r="D12" s="32"/>
    </row>
    <row r="13" spans="1:4" ht="30" customHeight="1" x14ac:dyDescent="0.3">
      <c r="A13" s="13" t="s">
        <v>27</v>
      </c>
      <c r="B13" s="14" t="s">
        <v>77</v>
      </c>
      <c r="C13" s="13" t="s">
        <v>200</v>
      </c>
      <c r="D13" s="32"/>
    </row>
    <row r="14" spans="1:4" ht="30" customHeight="1" x14ac:dyDescent="0.3">
      <c r="A14" s="13" t="s">
        <v>28</v>
      </c>
      <c r="B14" s="20" t="s">
        <v>79</v>
      </c>
      <c r="C14" s="13"/>
      <c r="D14" s="32"/>
    </row>
    <row r="15" spans="1:4" ht="38.4" customHeight="1" x14ac:dyDescent="0.3">
      <c r="A15" s="13" t="s">
        <v>29</v>
      </c>
      <c r="B15" s="14" t="s">
        <v>80</v>
      </c>
      <c r="C15" s="18" t="s">
        <v>201</v>
      </c>
      <c r="D15" s="32"/>
    </row>
    <row r="16" spans="1:4" ht="30" customHeight="1" x14ac:dyDescent="0.3">
      <c r="A16" s="13" t="s">
        <v>30</v>
      </c>
      <c r="B16" s="14" t="s">
        <v>81</v>
      </c>
      <c r="C16" s="18" t="s">
        <v>202</v>
      </c>
      <c r="D16" s="32"/>
    </row>
    <row r="17" spans="1:4" ht="30" customHeight="1" x14ac:dyDescent="0.3">
      <c r="A17" s="13" t="s">
        <v>31</v>
      </c>
      <c r="B17" s="14" t="s">
        <v>82</v>
      </c>
      <c r="C17" s="18" t="s">
        <v>192</v>
      </c>
      <c r="D17" s="32"/>
    </row>
    <row r="18" spans="1:4" ht="30" customHeight="1" x14ac:dyDescent="0.3">
      <c r="A18" s="13" t="s">
        <v>32</v>
      </c>
      <c r="B18" s="14" t="s">
        <v>83</v>
      </c>
      <c r="C18" s="13" t="s">
        <v>203</v>
      </c>
      <c r="D18" s="32"/>
    </row>
    <row r="19" spans="1:4" ht="30" customHeight="1" x14ac:dyDescent="0.3">
      <c r="A19" s="13" t="s">
        <v>33</v>
      </c>
      <c r="B19" s="14" t="s">
        <v>88</v>
      </c>
      <c r="C19" s="13" t="s">
        <v>89</v>
      </c>
      <c r="D19" s="32"/>
    </row>
    <row r="20" spans="1:4" ht="30" customHeight="1" x14ac:dyDescent="0.3">
      <c r="A20" s="13" t="s">
        <v>34</v>
      </c>
      <c r="B20" s="14" t="s">
        <v>90</v>
      </c>
      <c r="C20" s="13" t="s">
        <v>91</v>
      </c>
      <c r="D20" s="32"/>
    </row>
    <row r="21" spans="1:4" ht="30" customHeight="1" x14ac:dyDescent="0.3">
      <c r="A21" s="13" t="s">
        <v>35</v>
      </c>
      <c r="B21" s="14" t="s">
        <v>92</v>
      </c>
      <c r="C21" s="13" t="s">
        <v>93</v>
      </c>
      <c r="D21" s="32"/>
    </row>
    <row r="22" spans="1:4" ht="30" customHeight="1" x14ac:dyDescent="0.3">
      <c r="A22" s="13" t="s">
        <v>36</v>
      </c>
      <c r="B22" s="17" t="s">
        <v>94</v>
      </c>
      <c r="C22" s="18" t="s">
        <v>95</v>
      </c>
      <c r="D22" s="32"/>
    </row>
    <row r="23" spans="1:4" ht="30" customHeight="1" x14ac:dyDescent="0.3">
      <c r="A23" s="13" t="s">
        <v>37</v>
      </c>
      <c r="B23" s="14" t="s">
        <v>96</v>
      </c>
      <c r="C23" s="13" t="s">
        <v>97</v>
      </c>
      <c r="D23" s="32"/>
    </row>
    <row r="24" spans="1:4" ht="30" customHeight="1" x14ac:dyDescent="0.3">
      <c r="A24" s="13" t="s">
        <v>38</v>
      </c>
      <c r="B24" s="17" t="s">
        <v>193</v>
      </c>
      <c r="C24" s="13" t="s">
        <v>184</v>
      </c>
      <c r="D24" s="32"/>
    </row>
    <row r="25" spans="1:4" ht="30" customHeight="1" x14ac:dyDescent="0.3">
      <c r="A25" s="13" t="s">
        <v>39</v>
      </c>
      <c r="B25" s="20" t="s">
        <v>98</v>
      </c>
      <c r="C25" s="13"/>
      <c r="D25" s="32"/>
    </row>
    <row r="26" spans="1:4" ht="30" customHeight="1" x14ac:dyDescent="0.3">
      <c r="A26" s="13" t="s">
        <v>40</v>
      </c>
      <c r="B26" s="14" t="s">
        <v>99</v>
      </c>
      <c r="C26" s="13" t="s">
        <v>100</v>
      </c>
      <c r="D26" s="32"/>
    </row>
    <row r="27" spans="1:4" ht="30" customHeight="1" x14ac:dyDescent="0.3">
      <c r="A27" s="13" t="s">
        <v>41</v>
      </c>
      <c r="B27" s="14" t="s">
        <v>101</v>
      </c>
      <c r="C27" s="13" t="s">
        <v>100</v>
      </c>
      <c r="D27" s="32"/>
    </row>
    <row r="28" spans="1:4" ht="30" customHeight="1" x14ac:dyDescent="0.3">
      <c r="A28" s="13" t="s">
        <v>42</v>
      </c>
      <c r="B28" s="14" t="s">
        <v>102</v>
      </c>
      <c r="C28" s="13" t="s">
        <v>100</v>
      </c>
      <c r="D28" s="32"/>
    </row>
    <row r="29" spans="1:4" ht="30" customHeight="1" x14ac:dyDescent="0.3">
      <c r="A29" s="13" t="s">
        <v>43</v>
      </c>
      <c r="B29" s="14" t="s">
        <v>103</v>
      </c>
      <c r="C29" s="13" t="s">
        <v>100</v>
      </c>
      <c r="D29" s="32"/>
    </row>
    <row r="30" spans="1:4" ht="30" customHeight="1" x14ac:dyDescent="0.3">
      <c r="A30" s="13" t="s">
        <v>44</v>
      </c>
      <c r="B30" s="14" t="s">
        <v>104</v>
      </c>
      <c r="C30" s="13" t="s">
        <v>100</v>
      </c>
      <c r="D30" s="32"/>
    </row>
    <row r="31" spans="1:4" ht="30" customHeight="1" x14ac:dyDescent="0.3">
      <c r="A31" s="13" t="s">
        <v>45</v>
      </c>
      <c r="B31" s="14" t="s">
        <v>105</v>
      </c>
      <c r="C31" s="13" t="s">
        <v>106</v>
      </c>
      <c r="D31" s="32"/>
    </row>
    <row r="32" spans="1:4" ht="30" customHeight="1" x14ac:dyDescent="0.3">
      <c r="A32" s="13" t="s">
        <v>46</v>
      </c>
      <c r="B32" s="14" t="s">
        <v>107</v>
      </c>
      <c r="C32" s="13" t="s">
        <v>100</v>
      </c>
      <c r="D32" s="32"/>
    </row>
    <row r="33" spans="1:4" ht="30" customHeight="1" x14ac:dyDescent="0.3">
      <c r="A33" s="13" t="s">
        <v>47</v>
      </c>
      <c r="B33" s="14" t="s">
        <v>108</v>
      </c>
      <c r="C33" s="13" t="s">
        <v>100</v>
      </c>
      <c r="D33" s="32"/>
    </row>
    <row r="34" spans="1:4" ht="30" customHeight="1" x14ac:dyDescent="0.3">
      <c r="A34" s="13" t="s">
        <v>48</v>
      </c>
      <c r="B34" s="14" t="s">
        <v>109</v>
      </c>
      <c r="C34" s="13" t="s">
        <v>110</v>
      </c>
      <c r="D34" s="32"/>
    </row>
    <row r="35" spans="1:4" ht="30" customHeight="1" x14ac:dyDescent="0.3">
      <c r="A35" s="13" t="s">
        <v>49</v>
      </c>
      <c r="B35" s="14" t="s">
        <v>111</v>
      </c>
      <c r="C35" s="13" t="s">
        <v>112</v>
      </c>
      <c r="D35" s="32"/>
    </row>
    <row r="36" spans="1:4" ht="30" customHeight="1" x14ac:dyDescent="0.3">
      <c r="A36" s="13" t="s">
        <v>50</v>
      </c>
      <c r="B36" s="20" t="s">
        <v>113</v>
      </c>
      <c r="C36" s="13"/>
      <c r="D36" s="32"/>
    </row>
    <row r="37" spans="1:4" ht="30" customHeight="1" x14ac:dyDescent="0.3">
      <c r="A37" s="13" t="s">
        <v>51</v>
      </c>
      <c r="B37" s="14" t="s">
        <v>114</v>
      </c>
      <c r="C37" s="13" t="s">
        <v>115</v>
      </c>
      <c r="D37" s="32"/>
    </row>
    <row r="38" spans="1:4" ht="30" customHeight="1" x14ac:dyDescent="0.3">
      <c r="A38" s="13" t="s">
        <v>52</v>
      </c>
      <c r="B38" s="14" t="s">
        <v>116</v>
      </c>
      <c r="C38" s="13" t="s">
        <v>115</v>
      </c>
      <c r="D38" s="32"/>
    </row>
    <row r="39" spans="1:4" ht="30" customHeight="1" x14ac:dyDescent="0.3">
      <c r="A39" s="13" t="s">
        <v>53</v>
      </c>
      <c r="B39" s="14" t="s">
        <v>117</v>
      </c>
      <c r="C39" s="13" t="s">
        <v>118</v>
      </c>
      <c r="D39" s="32"/>
    </row>
    <row r="40" spans="1:4" ht="30" customHeight="1" x14ac:dyDescent="0.3">
      <c r="A40" s="13" t="s">
        <v>54</v>
      </c>
      <c r="B40" s="14" t="s">
        <v>119</v>
      </c>
      <c r="C40" s="13" t="s">
        <v>120</v>
      </c>
      <c r="D40" s="32"/>
    </row>
    <row r="41" spans="1:4" ht="30" customHeight="1" x14ac:dyDescent="0.3">
      <c r="A41" s="13" t="s">
        <v>55</v>
      </c>
      <c r="B41" s="14" t="s">
        <v>121</v>
      </c>
      <c r="C41" s="13" t="s">
        <v>122</v>
      </c>
      <c r="D41" s="32"/>
    </row>
    <row r="42" spans="1:4" ht="30" customHeight="1" x14ac:dyDescent="0.3">
      <c r="A42" s="13" t="s">
        <v>56</v>
      </c>
      <c r="B42" s="14" t="s">
        <v>123</v>
      </c>
      <c r="C42" s="13" t="s">
        <v>124</v>
      </c>
      <c r="D42" s="32"/>
    </row>
    <row r="43" spans="1:4" ht="30" customHeight="1" x14ac:dyDescent="0.3">
      <c r="A43" s="13" t="s">
        <v>57</v>
      </c>
      <c r="B43" s="14" t="s">
        <v>125</v>
      </c>
      <c r="C43" s="13" t="s">
        <v>126</v>
      </c>
      <c r="D43" s="32"/>
    </row>
    <row r="44" spans="1:4" ht="30" customHeight="1" x14ac:dyDescent="0.3">
      <c r="A44" s="13" t="s">
        <v>58</v>
      </c>
      <c r="B44" s="14" t="s">
        <v>127</v>
      </c>
      <c r="C44" s="18" t="s">
        <v>128</v>
      </c>
      <c r="D44" s="32"/>
    </row>
    <row r="45" spans="1:4" ht="30" customHeight="1" x14ac:dyDescent="0.3">
      <c r="A45" s="13" t="s">
        <v>59</v>
      </c>
      <c r="B45" s="14" t="s">
        <v>129</v>
      </c>
      <c r="C45" s="13" t="s">
        <v>130</v>
      </c>
      <c r="D45" s="32"/>
    </row>
    <row r="46" spans="1:4" ht="30" customHeight="1" x14ac:dyDescent="0.3">
      <c r="A46" s="13" t="s">
        <v>60</v>
      </c>
      <c r="B46" s="14" t="s">
        <v>131</v>
      </c>
      <c r="C46" s="13" t="s">
        <v>132</v>
      </c>
      <c r="D46" s="32"/>
    </row>
    <row r="47" spans="1:4" ht="30" customHeight="1" x14ac:dyDescent="0.3">
      <c r="A47" s="13" t="s">
        <v>61</v>
      </c>
      <c r="B47" s="14" t="s">
        <v>133</v>
      </c>
      <c r="C47" s="18" t="s">
        <v>185</v>
      </c>
      <c r="D47" s="32"/>
    </row>
    <row r="48" spans="1:4" ht="30" customHeight="1" x14ac:dyDescent="0.3">
      <c r="A48" s="13" t="s">
        <v>62</v>
      </c>
      <c r="B48" s="14" t="s">
        <v>134</v>
      </c>
      <c r="C48" s="18" t="s">
        <v>186</v>
      </c>
      <c r="D48" s="32"/>
    </row>
    <row r="49" spans="1:4" ht="46.2" customHeight="1" x14ac:dyDescent="0.3">
      <c r="A49" s="13" t="s">
        <v>63</v>
      </c>
      <c r="B49" s="14" t="s">
        <v>135</v>
      </c>
      <c r="C49" s="18" t="s">
        <v>187</v>
      </c>
      <c r="D49" s="32"/>
    </row>
    <row r="50" spans="1:4" ht="45.6" customHeight="1" x14ac:dyDescent="0.3">
      <c r="A50" s="13" t="s">
        <v>64</v>
      </c>
      <c r="B50" s="14" t="s">
        <v>136</v>
      </c>
      <c r="C50" s="21" t="s">
        <v>137</v>
      </c>
      <c r="D50" s="32"/>
    </row>
    <row r="51" spans="1:4" ht="30" customHeight="1" x14ac:dyDescent="0.3">
      <c r="A51" s="13" t="s">
        <v>65</v>
      </c>
      <c r="B51" s="14"/>
      <c r="C51" s="13"/>
      <c r="D51" s="13"/>
    </row>
    <row r="52" spans="1:4" ht="30" customHeight="1" x14ac:dyDescent="0.3">
      <c r="A52" s="13" t="s">
        <v>66</v>
      </c>
      <c r="B52" s="20" t="s">
        <v>138</v>
      </c>
      <c r="C52" s="13"/>
      <c r="D52" s="13"/>
    </row>
    <row r="53" spans="1:4" ht="50.4" customHeight="1" x14ac:dyDescent="0.3">
      <c r="A53" s="13" t="s">
        <v>84</v>
      </c>
      <c r="B53" s="52" t="s">
        <v>191</v>
      </c>
      <c r="C53" s="53"/>
      <c r="D53" s="54"/>
    </row>
    <row r="54" spans="1:4" ht="30" customHeight="1" x14ac:dyDescent="0.3">
      <c r="B54" s="15"/>
      <c r="C54" s="16"/>
      <c r="D54" s="16"/>
    </row>
    <row r="55" spans="1:4" ht="30" customHeight="1" x14ac:dyDescent="0.3">
      <c r="B55" s="15"/>
      <c r="C55" s="16"/>
      <c r="D55" s="16"/>
    </row>
  </sheetData>
  <sheetProtection algorithmName="SHA-512" hashValue="Js6XxsYdxlEK1T9PCdNrOfCz3GkKuScbKZTiXaBTh7gCYmSh2M14wOyq39uv9UOoJGyl+dYlkWWJuuJ2UNP96w==" saltValue="gG53vnxBSKqOABznVLQTAQ==" spinCount="100000" sheet="1" objects="1" scenarios="1"/>
  <mergeCells count="1">
    <mergeCell ref="B53:D53"/>
  </mergeCells>
  <phoneticPr fontId="7" type="noConversion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Grupa 5</vt:lpstr>
      <vt:lpstr>Tehnička specifikacija izmjenji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 Marković</dc:creator>
  <cp:lastModifiedBy>Anto Marković</cp:lastModifiedBy>
  <cp:lastPrinted>2023-02-02T20:55:50Z</cp:lastPrinted>
  <dcterms:created xsi:type="dcterms:W3CDTF">2023-01-23T08:59:14Z</dcterms:created>
  <dcterms:modified xsi:type="dcterms:W3CDTF">2023-02-16T21:59:49Z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