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-- DE-FOS\Z-EU fond\Realizacija\NABAVE\NABAVA 4\Dorađeni dokumenti\"/>
    </mc:Choice>
  </mc:AlternateContent>
  <xr:revisionPtr revIDLastSave="0" documentId="8_{06661EBB-CBD9-4E77-A5B6-3B0BCCD23539}" xr6:coauthVersionLast="47" xr6:coauthVersionMax="47" xr10:uidLastSave="{00000000-0000-0000-0000-000000000000}"/>
  <workbookProtection workbookAlgorithmName="SHA-512" workbookHashValue="mzi58brWjkE0573BfjRa3lT95Tvl0SmFr25qUCDqt88xseUJzQmAf9rMgatxiEtxGcaXzZ/DqXpwNHR8R8gcCg==" workbookSaltValue="qZ+DTY91ucTaYRdw0415bQ==" workbookSpinCount="100000" lockStructure="1"/>
  <bookViews>
    <workbookView xWindow="-108" yWindow="-108" windowWidth="23256" windowHeight="12576" tabRatio="736" firstSheet="4" activeTab="7" xr2:uid="{3B948BB8-BABA-465B-BC13-9E2263B5AE80}"/>
  </bookViews>
  <sheets>
    <sheet name="1. Izrada projektne dokument." sheetId="1" r:id="rId1"/>
    <sheet name="1.1 Proj.popr.nasip Deponija f " sheetId="2" r:id="rId2"/>
    <sheet name="1.2 Proj.popr.nasip Neutralizac" sheetId="3" r:id="rId3"/>
    <sheet name="1.3 Proj.prikuplj.i odv.vode-De" sheetId="4" r:id="rId4"/>
    <sheet name="1.4 GP baterije+solar Deponija " sheetId="5" r:id="rId5"/>
    <sheet name="1.5 G.P. baterije+solar Neutral" sheetId="6" r:id="rId6"/>
    <sheet name="1.6 G.P.NUS deponija fosfogipsa" sheetId="7" r:id="rId7"/>
    <sheet name="1.7 G.P. NUS Neutralizacija" sheetId="10" r:id="rId8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" l="1"/>
  <c r="L12" i="1"/>
  <c r="L10" i="1"/>
  <c r="L16" i="1"/>
  <c r="L13" i="1"/>
  <c r="L14" i="1"/>
  <c r="L15" i="1"/>
  <c r="L17" i="1" l="1"/>
  <c r="L18" i="1" s="1"/>
  <c r="L19" i="1" l="1"/>
  <c r="L20" i="1" s="1"/>
</calcChain>
</file>

<file path=xl/sharedStrings.xml><?xml version="1.0" encoding="utf-8"?>
<sst xmlns="http://schemas.openxmlformats.org/spreadsheetml/2006/main" count="103" uniqueCount="50">
  <si>
    <t xml:space="preserve">Prilog 2: Troškovnik / Tehničke specifikacije </t>
  </si>
  <si>
    <t>PONUĐENO</t>
  </si>
  <si>
    <t>KOLIČINA</t>
  </si>
  <si>
    <t>JED. MJERE</t>
  </si>
  <si>
    <t>STAVKA BR.</t>
  </si>
  <si>
    <t>NAZIV STAVKE I/ILI OPIS</t>
  </si>
  <si>
    <t>NAZIV STAVKE (ILI ŠIFRA) I/ILI OPIS</t>
  </si>
  <si>
    <t>1.</t>
  </si>
  <si>
    <t>Naziv predmeta nabave: Vraćanje u uporabljivo stanje kroz zamjenu energetske infrastrukture, energetskih postrojenja i energetskih sustava u području proizvodnje električne energije</t>
  </si>
  <si>
    <t>1.1.</t>
  </si>
  <si>
    <t>IZRADA PROJEKTNE DOKUMENTACIJE</t>
  </si>
  <si>
    <t>kpl</t>
  </si>
  <si>
    <t>JEDINIČNA CIJENA (bez PDV-a)
(EUR)</t>
  </si>
  <si>
    <t>1.2.</t>
  </si>
  <si>
    <t>1.3.</t>
  </si>
  <si>
    <t>1.4.</t>
  </si>
  <si>
    <t>1.5.</t>
  </si>
  <si>
    <t>1.6.</t>
  </si>
  <si>
    <t>SVEUKUPNO (EUR):</t>
  </si>
  <si>
    <t>OPIS PREDMETA NABAVE / TRAŽENE TEHNIČKE SPECIFIKACIJE / FUNKCIONALNOSTI</t>
  </si>
  <si>
    <t>UKUPNO (EUR):</t>
  </si>
  <si>
    <t>IZNOS PDV-a:</t>
  </si>
  <si>
    <t>Iznos u kn:</t>
  </si>
  <si>
    <t>Evidencijski broj nabave: NAB-4</t>
  </si>
  <si>
    <t xml:space="preserve">Grupa predmeta nabave: </t>
  </si>
  <si>
    <t>UKUPNO 
(bez PDV-a)
(EUR)</t>
  </si>
  <si>
    <t>1.7.</t>
  </si>
  <si>
    <t>Izrada Glavnog projekta nadzorno-upravljačkog sustava (NUS) i video-nadzora i monitoringa Sekcije 41100 - Deponije fosfogipsa</t>
  </si>
  <si>
    <t>Izrada Glavnog projekta nadzorno-upravljačkog sustava (NUS) i video-nadzora i monitoringa Sekcije 41300 - Neutralizacija</t>
  </si>
  <si>
    <t>Izrada Glavnog i izvedbenog projekta prikupljanja i odvodnje oborinskih voda na lokaciji "Deponija fosfogipsa"</t>
  </si>
  <si>
    <t>Stavka 1.1 Tehnički opis zadatka i specifikacija</t>
  </si>
  <si>
    <t>Stavka 1.2 Tehnički opis zadatka i specifikacija</t>
  </si>
  <si>
    <r>
      <t>Deponija fosfogipsa je odlagalište neopasnog otpada,  izgrađena je prije cca 40 godina i služila je kao odlagalište neopasnog otpada, uglavnom za odlaganje fosfogipsa i kalcijeva fluorida kao otpada iz procesa proizvodnje društva Petrokemija d.d. Zajedno s pogonom Neutralizacije koji je udaljen oko 5,5 km i povezan s cjevovodom s deponijeom čini funkcionalnu cjelinu. Deponija fosfogipsa ima površinu od cca 150 ha i smještena je na k.č. 9744/3 i 7633/5 k.o. Kutina na granici s Parkom prirode Lonjsko polje a pogon Neutralizacija s pripadnim kazetama je površine 12 ha na k.č. 2456/3 k.o. Husain. Deponiju je podijeljena na dijelove odvojene unutarnjim nasipima ("kazete") koje su zapunjene odloženim otpadom i kiselom vodom pH 2,3 s komponentom silikufluorovodične i fosforne kiseline. Dno deponije je izvedeno od nepropusnog glinenog sloja.
Potrebno je slijedeće:
1)</t>
    </r>
    <r>
      <rPr>
        <sz val="11"/>
        <color theme="1"/>
        <rFont val="Calibri"/>
        <family val="2"/>
        <charset val="238"/>
      </rPr>
      <t xml:space="preserve"> Izvršiti vizualni pregled i geodetsko snimanje vanjskih obodnih glinenih nasipa, ukupno 5.190 m - potrebno izraditi elaborat o stanju obodnih nasipa
2) Izvršiti vizualni pregled i geodetsko snimanje unutarnjih gipsanih nasipa, ukupno 5.650 m - potrebno je izraditi elaborat o stanju unutarnjih gipsanih nasipa
3) Izvršiti vizualni pregled i geodetsko snimanje unutarnjih zemljano- glinenih nasipa, ukupno 690 m - izvršeni pregled i snimanje treba biti evidentirano u elaboratu pod točkom 1)
4) Izvesti vizualni pregled i geodetsko snimanje koji je izrađen od miješanog materijala zemlja/talog kalcijeva fluorida u duljini od 480 m, rezultate pregleda i snimanja obraditi i uvrstiti u elaborat pod točkom 2)
5) Na temelju izrađenih elaborata pod 1) i 2) izraditi izvedbeni projekt popravka obodnih i unutarnjih fosfogipsanih nasipa (ukupne duljine nasipa: obodni glineni nasipi = 5.190 m; unutarnji gipsani nasipi = 5.650 m; unutarnji zemljani nasip: 690 m; zemljano-kalcijfluoridni nasip: 480 m)
Napomena: Potencijalnim ponuditeljima se preporuča obići lokaciju u svrhu boljeg upoznavanja s projektnim zadatkom.</t>
    </r>
  </si>
  <si>
    <t>Deponija fosfogipsa je odlagalište neopasnog otpada,  izgrađena je prije cca 40 godina i služila je kao odlagalište neopasnog otpada, uglavnom za odlaganje fosfogipsa i kalcijeva fluorida kao otpada iz procesa proizvodnje društva Petrokemija d.d. Zajedno s pogonom Neutralizacije koji je udaljen oko 5,5 km i povezan s cjevovodom s deponijeom čini funkcionalnu cjelinu. Deponija fosfogipsa ima površinu od cca 150 ha i smještena je na k.č. 9744/3 i 7633/5 k.o. Kutina na granici s Parkom prirode Lonjsko polje a pogon Neutralizacija s pripadnim kazetama s kiselom (D-1) vodom i s neutraliziranom vodom (D-2) je površine 12 ha na k.č. 2456/3 k.o. Husain.
Potrebno je slijedeće:
1) Izvršiti vizualni pregled i geodetsko snimanje vanjskih obodnih glinenih nasipa, ukupno 1.660 m  te unutarnjeg zemljanog nasipa duljine 330 m- potrebno izraditi elaborat o stanju  nasipa
2) Na temelju izrađenog elaborata pod 1)  izraditi izvedbeni projekt popravka obodnih i unutarnjih  nasipa ukupne duljine 1.990 m.
Napomena: Potencijalnim ponuditeljima se preporuča obići lokaciju u svrhu boljeg upoznavanja s projektnim zadatkom.</t>
  </si>
  <si>
    <t>Izrada Izvedbenog projekta popravka obodnih i unutarnjih zemljano-glinenih  nasipa lokacije "Neutralizacija"</t>
  </si>
  <si>
    <t>Izrada Izvedbenog projekta popravka obodnih i unutarnjih zemljanoglinenih  nasipa lokacije "Neutralizacija"</t>
  </si>
  <si>
    <t>Izrada Izvedbenog projekta popravka obodnih zemljanoglinenih i unutarnjih fosfogipsanih nasipa lokacije "Deponija fosfogipsa"</t>
  </si>
  <si>
    <t>Stavka 1.3 Tehnički opis zadatka i specifikacija</t>
  </si>
  <si>
    <r>
      <t xml:space="preserve">Deponija fosfogipsa je odlagalište neopasnog otpada,  izgrađena je prije cca 40 godina i služila je kao odlagalište neopasnog otpada, uglavnom za odlaganje fosfogipsa i kalcijeva fluorida kao otpada iz procesa proizvodnje društva Petrokemija d.d. Zajedno s pogonom Neutralizacije koji je udaljen oko 5,5 km i povezan s cjevovodom s deponijeom čini funkcionalnu cjelinu. Deponija fosfogipsa ima površinu od cca 150 ha i smještena je na k.č. 9744/3 i 7633/5 k.o. Kutina na granici s Parkom prirode Lonjsko polje a pogon Neutralizacija s pripadnim kazetama je površine 12 ha na k.č. 2456/3 k.o. Husain. Deponiju je podijeljena na dijelove odvojene unutarnjim nasipima ("kazete") koje su zapunjene odloženim otpadom i kiselom vodom pH 2,3 s komponentom silikufluorovodične i fosforne kiseline. Dno deponije je izvedeno od nepropusnog glinenog sloja. 
U sadašnjem načinu rada nivoi kisele vode u kazetama se održavaju raspoređivanjem te vode po kazetama pomoću pumpi te prepumpavanjem vode na pogon Neutralizacije gdje se ta voda neutralizira te ispušta u prirodni recipijent a zaostali talog - kalcijev fluorid kao produkt neutralizacije se odlaže na deponiju kao otpad pod K.B. 06 10 99.
Obzirom na postojeći kapacitet obrade kisele vode i na klimatske promjene nije više moguće držati nivoe kisele vode na sigurnim razinama bez dodatnih mjera. Kako se u konačnici na većem dijelu deponiji planira graditi solarna elektrana a s panela će se oborine odmah kroz cijevni sustav odvoditi u vanjski prijemnik, potrebno je osmisliti način prikupljanja i odvođenja oborina u prirodni recipient prije nego što oborine dođu u kontakt s otpadom.
Potrebno je slijedeće:
Izraditi Glavni i Izvedbeni projekt prikupljanja i odvođenja u okolni prirodni recipient oborina na deponiji fosfogipsa. Projektnim rješenjem treba biti predviđeno natkrivanje deponije na najmanje 30 % površine na način da se na tako formirane nadstrešnice mogu montirati solarni paneli te da se oborine skupljaju s panela i cijevima i/ili kanalima odvode u okoliš bez dodira s otpadom.
</t>
    </r>
    <r>
      <rPr>
        <sz val="11"/>
        <color theme="1"/>
        <rFont val="Calibri"/>
        <family val="2"/>
        <charset val="238"/>
      </rPr>
      <t xml:space="preserve">
Napomena: Potencijalnim ponuditeljima se preporuča obići lokaciju u svrhu boljeg upoznavanja s projektnim zadatkom.</t>
    </r>
  </si>
  <si>
    <t>Stavka 1.4 Tehnički opis zadatka i specifikacija</t>
  </si>
  <si>
    <t>Izrada Glavnog projekta baterijskog sustava ulazno/izlazne snage 500 kW i kapaciteta 1 MWh za pohranu energije, integriranim sa solarnom elektranom na NN mreži i spojenim s  elektroenergetskom mrežom na SN nivou, lokacija Deponija fosfogipsa Kutina</t>
  </si>
  <si>
    <t>Izrada Glavnog projekta baterijskog sustava ulazno/izlazne snage 500 kW i kapaciteta 1 MWh za pohranu energije, integriranim sa solarnom elektranom snage 1 MW na NN mreži i spojenim s  elektroenergetskom mrežom na SN nivou, lokacija Deponija fosfogipsa Kutina</t>
  </si>
  <si>
    <t>Stavka 1.5 Tehnički opis zadatka i specifikacija</t>
  </si>
  <si>
    <t>Izrada Glavnog projekta baterijskog sustava snage 500 kW i kapaciteta 1 MWh za pohranu energije, integriranim sa solarnom elektranom na NN mreži i spojenim s  elektroenergetskom mrežom na SN nivou, lokacija Sekcija 41300 -  Neutralizacija</t>
  </si>
  <si>
    <t>Deponija fosfogipsa je odlagalište neopasnog otpada,  izgrađena je prije cca 40 godina i služila je kao odlagalište neopasnog otpada, uglavnom za odlaganje fosfogipsa i kalcijeva fluorida kao otpada iz procesa proizvodnje društva Petrokemija d.d. Zajedno s pogonom Neutralizacije koji je udaljen oko 5,5 km i povezan s cjevovodom s deponijeom čini funkcionalnu cjelinu. Deponija fosfogipsa ima površinu od cca 150 ha i smještena je na k.č. 9744/3 i 7633/5 k.o. Kutina na granici s Parkom prirode Lonjsko polje a pogon Neutralizacija s pripadnim kazetama s kiselom (D-1) vodom i s neutraliziranom vodom (D-2) je površine 12 ha na k.č. 2456/3 k.o. Husain.
Obje navedene lokacije se trenutno napajaju električnom energijom posredstvom sustava Petrokemije d.d., šte je regulirano Ugovorom o isporuci el.energije koji istječe 30.06.23., trenutno se ne mogu spojiti na javnu elektroenergetsku infrastrukturu.
Potrebno je slijedeće:
- Projektirati kontejnerski baterijski sustav kapaciteta pohrane 1 MW i izmjenjivačke snage punjenja/pražnjenja baterija 500 kW; mogućnost off-grid / on-grid rada
- U okviru istog projekta treba isprojektirati izgradnju solarne elektrane NMOT snage panela 500 kW na postojećim objektima na deponiji. Bazirati se na monokristalnoj tehnologiji panela s aluminijskim okvirom i staklom na gornjoj površini te kompozitnim poliesterskim filmom na zadnjoj strani, detaljnija tehnička specifikacija za baterije zadana u Grupi 6. a za solarne panele u Grupi 3. Minimalna snaga solarnog panela je 540 Wp, maksimalna 650 Wp.
 Potrebno je izraditi sheme u autocadu za strojarske crteže, sheme u CAD programu za elektrotehniku (npr. EPLAN);   sa oznakama stezaljki, kontakata i međusobnih referenci; kotirane trase kanala, kotirane pozicije opreme ; Isporuka u DXF formatu  i  PDF formatu, 
ostala dokumentaciju u Wordu i Excelu, te u PDF formatu
 - sve  u tri primjerka na papiru i jedan na USB-u.
Napomena: Potencijalnim ponuditeljima se preporuča obići lokaciju u svrhu boljeg upoznavanja s projektnim zadatkom.</t>
  </si>
  <si>
    <t>Deponija fosfogipsa je odlagalište neopasnog otpada,  izgrađena je prije cca 40 godina i služila je kao odlagalište neopasnog otpada, uglavnom za odlaganje fosfogipsa i kalcijeva fluorida kao otpada iz procesa proizvodnje društva Petrokemija d.d. Zajedno s pogonom Neutralizacije koji je udaljen oko 5,5 km i povezan s cjevovodom s deponijeom čini funkcionalnu cjelinu. Deponija fosfogipsa ima površinu od cca 150 ha i smještena je na k.č. 9744/3 i 7633/5 k.o. Kutina na granici s Parkom prirode Lonjsko polje a pogon Neutralizacija s pripadnim kazetama s kiselom (D-1) vodom i s neutraliziranom vodom (D-2) je površine 12 ha na k.č. 2456/3 k.o. Husain.
Obje navedene lokacije se trenutno napajaju električnom energijom posredstvom sustava Petrokemije d.d., šte je regulirano Ugovorom o isporuci el.energije koji istječe 30.06.23., trenutno se ne mogu spojiti na javnu elektroenergetsku infrastrukturu.
Potrebno je slijedeće:
- Projektirati kontejnerski baterijski sustav kapaciteta pohrane 1 MW i izmjenjivačke snage punjenja/pražnjenja baterija 500 kW; mogućnost off-grid / on-grid rada
- U okviru istog projekta treba isprojektirati izgradnju solarne elektrane NMOT snage panela 1 MW na postojećim objektima na deponiji. Bazirati se na monokristalnoj tehnologiji panela s aluminijskim okvirom i staklom na gornjoj površini te kompozitnim poliesterskim filmom na zadnjoj strani, detaljnija tehnička specifikacija za baterije zadana u Grupi 6. a za solarne panele u Grupi 3. Minimalna snaga solarnog panela je 540 Wp, maksimalna 650 Wp.
 Potrebno je izraditi sheme u autocadu za strojarske crteže, sheme u CAD programu za elektrotehniku (npr. EPLAN);   sa oznakama stezaljki, kontakata i međusobnih referenci; kotirane trase kanala, kotirane pozicije opreme ; Isporuka u DXF formatu  i  PDF formatu, 
ostala dokumentaciju u Wordu i Excelu, te u PDF formatu
 - sve  u tri primjerka na papiru i jedan na USB-u.
Napomena: Potencijalnim ponuditeljima se preporuča obići lokaciju u svrhu boljeg upoznavanja s projektnim zadatkom.</t>
  </si>
  <si>
    <t>Stavka 1.6 Tehnički opis zadatka i specifikacija</t>
  </si>
  <si>
    <t>Stavka 1.7 Tehnički opis zadatka i specifikacija</t>
  </si>
  <si>
    <t>Deponija fosfogipsa je odlagalište neopasnog otpada,  izgrađena je prije cca 40 godina i služila je kao odlagalište neopasnog otpada, uglavnom za odlaganje fosfogipsa i kalcijeva fluorida kao otpada iz procesa proizvodnje društva Petrokemija d.d. Zajedno s pogonom Neutralizacije koji je udaljen oko 5,5 km i povezan s cjevovodom s deponijeom čini funkcionalnu cjelinu. Deponija fosfogipsa ima površinu od cca 150 ha i smještena je na k.č. 9744/3 i 7633/5 k.o. Kutina na granici s Parkom prirode Lonjsko polje a pogon Neutralizacija s pripadnim kazetama s kiselom (D-1) vodom i s neutraliziranom vodom (D-2) je površine 12 ha na k.č. 2456/3 k.o. Husain.
Na lokaciji deponije fosfogipsa nalazi se komandna zgrada s pumpnom stanicom i napajačkim i komandnim ormarima.
Potrebno je slijedeće:
- Razraditi projektno rješenje daljinskog upravljanja i vođenja kompletne opreme na deponiji uključujući pumpe, ventile, električnu rasvjetu, upravljanja pristupnim rampama i elektroničkom cestovnom vagom te mjerenje nivoa i protoka,  uključiti podatke koji će se preuzeti iz nadzornog softvera baterijske jedinice sa solarnom elektranom, te uključiti meteo podatke s lokalne meteo-postaje. Ukupno predviđeno do 500 programskih točaka  za PLC.
- Projektom razraditi video-nadzor cijele deponije fosfogipsa, preliminarno predvidjeti minimalno 25 kamera, lokalni VDR te pohrana podataka u oblaku.
 Potrebno predvidjeti povezivanje sa NUS sustavom na pogonu Neutralizacije.
 Potrebno je izraditi sheme u autocadu za strojarske crteže, sheme u CAD programu za elektrotehniku (npr. EPLAN);   sa oznakama stezaljki, kontakata i međusobnih referenci; kotirane trase kanala, kotirane pozicije opreme ; Isporuka u DXF formatu  i  PDF formatu, 
ostala dokumentaciju u Wordu i Excelu, te u PDF formatu
 - sve  u tri primjerka na papiru i jedan na USB-u.
Napomena: Potencijalnim ponuditeljima se preporuča obići lokaciju u svrhu boljeg upoznavanja s projektnim zadatkom.</t>
  </si>
  <si>
    <t>Deponija fosfogipsa je odlagalište neopasnog otpada,  izgrađena je prije cca 40 godina i služila je kao odlagalište neopasnog otpada, uglavnom za odlaganje fosfogipsa i kalcijeva fluorida kao otpada iz procesa proizvodnje društva Petrokemija d.d. Zajedno s pogonom Neutralizacije koji je udaljen oko 5,5 km i povezan s cjevovodom s deponijeom čini funkcionalnu cjelinu. Deponija fosfogipsa ima površinu od cca 150 ha i smještena je na k.č. 9744/3 i 7633/5 k.o. Kutina na granici s Parkom prirode Lonjsko polje a pogon Neutralizacija s pripadnim kazetama s kiselom (D-1) vodom i s neutraliziranom vodom (D-2) je površine 12 ha na k.č. 2456/3 k.o. Husain.
Na lokaciji pogona Neutralizacije nalazi se komandna zgrada s pumpnom stanicom i napajačkim i komandnim ormarima, postrojenja za obradu kisele vode te kazeta D-1 s kiselom vodom i kazeta D-2 s obrađenom vodom i otpadnim kalcijevim fluoridom. Neutralizacija je povezana s Deponijom fosfogipsa dvostrukim cjevovovodom..
Potrebno je slijedeće:
- Razraditi projektno rješenje daljinskog upravljanja i vođenja kompletne opreme na pogonu Neutralizacija uključujući pumpe, ventile, električnu rasvjetu, upravljanja pristupnom rampom, mjerenje nivoa i protoka, visine nasipa u silosima,  uključiti podatke koji će se preuzeti iz nadzornog softvera baterijske jedinice sa solarnom elektranom, te uključiti meteo podatke s lokalne meteo-postaje. Ukupno predviđeno do 500 programskih točaka  za PLC.
- Projektom razraditi video-nadzor cijele lokacije Neutralizacije,  predvidjeti minimalno 15 kamera, lokalni VDR te pohranu podataka u oblaku.
 Potrebno predvidjeti povezivanje sa NUS sustavom od sekcije Deponija fosfogipsa..
 Potrebno je izraditi sheme u autocadu za strojarske crteže, sheme u CAD programu za elektrotehniku (npr. EPLAN);   sa oznakama stezaljki, kontakata i međusobnih referenci; kotirane trase kanala, kotirane pozicije opreme ; Isporuka u DXF formatu  i  PDF formatu, 
ostala dokumentaciju u Wordu i Excelu, te u PDF formatu
 - sve  u tri primjerka na papiru i jedan na USB-u.
Napomena: Potencijalnim ponuditeljima se preporuča obići lokaciju u svrhu boljeg upoznavanja s projektnim zadatkom.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</si>
</sst>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vertical="center"/>
    </xf>
    <xf numFmtId="0" fontId="1" fillId="0" borderId="0" xfId="0" applyFont="1"/>
    <xf numFmtId="0" fontId="1" fillId="3" borderId="2" xfId="0" applyFont="1" applyFill="1" applyBorder="1" applyAlignment="1">
      <alignment horizont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0" fontId="0" fillId="0" borderId="3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4" fontId="5" fillId="0" borderId="1" xfId="0" applyNumberFormat="1" applyFont="1" applyBorder="1" applyAlignment="1">
      <alignment horizontal="right" vertical="center"/>
    </xf>
    <xf numFmtId="4" fontId="0" fillId="0" borderId="1" xfId="0" applyNumberForma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6" fillId="0" borderId="0" xfId="0" applyFont="1"/>
    <xf numFmtId="0" fontId="0" fillId="0" borderId="1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4" fontId="0" fillId="0" borderId="1" xfId="0" applyNumberFormat="1" applyBorder="1" applyAlignment="1" applyProtection="1">
      <alignment horizontal="right" vertical="center"/>
      <protection locked="0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232DF-11D2-484F-9E2A-1FA3C9CF93D3}">
  <dimension ref="A1:L26"/>
  <sheetViews>
    <sheetView topLeftCell="A3" workbookViewId="0">
      <selection activeCell="D5" sqref="D5"/>
    </sheetView>
  </sheetViews>
  <sheetFormatPr defaultRowHeight="14.4" x14ac:dyDescent="0.3"/>
  <cols>
    <col min="1" max="1" width="7.6640625" customWidth="1"/>
    <col min="9" max="9" width="17.44140625" customWidth="1"/>
    <col min="12" max="12" width="21.109375" customWidth="1"/>
  </cols>
  <sheetData>
    <row r="1" spans="1:12" s="1" customFormat="1" ht="30" customHeight="1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s="3" customFormat="1" ht="51" customHeight="1" x14ac:dyDescent="0.3">
      <c r="A2" s="22" t="s">
        <v>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4" spans="1:12" ht="15" customHeight="1" x14ac:dyDescent="0.3">
      <c r="A4" s="2" t="s">
        <v>23</v>
      </c>
    </row>
    <row r="5" spans="1:12" ht="15" customHeight="1" x14ac:dyDescent="0.3">
      <c r="A5" s="17" t="s">
        <v>24</v>
      </c>
      <c r="B5" s="4"/>
      <c r="C5" s="4"/>
      <c r="D5" s="16">
        <v>1</v>
      </c>
    </row>
    <row r="6" spans="1:12" ht="15" customHeight="1" thickBot="1" x14ac:dyDescent="0.35"/>
    <row r="7" spans="1:12" s="4" customFormat="1" ht="33.6" customHeight="1" thickTop="1" thickBot="1" x14ac:dyDescent="0.35">
      <c r="A7" s="23" t="s">
        <v>19</v>
      </c>
      <c r="B7" s="23"/>
      <c r="C7" s="23"/>
      <c r="D7" s="23"/>
      <c r="E7" s="23"/>
      <c r="F7" s="19" t="s">
        <v>1</v>
      </c>
      <c r="G7" s="19"/>
      <c r="H7" s="19"/>
      <c r="I7" s="19" t="s">
        <v>12</v>
      </c>
      <c r="J7" s="19" t="s">
        <v>2</v>
      </c>
      <c r="K7" s="19" t="s">
        <v>3</v>
      </c>
      <c r="L7" s="19" t="s">
        <v>25</v>
      </c>
    </row>
    <row r="8" spans="1:12" ht="33.75" customHeight="1" thickTop="1" thickBot="1" x14ac:dyDescent="0.35">
      <c r="A8" s="5" t="s">
        <v>4</v>
      </c>
      <c r="B8" s="24" t="s">
        <v>5</v>
      </c>
      <c r="C8" s="24"/>
      <c r="D8" s="24"/>
      <c r="E8" s="24"/>
      <c r="F8" s="24" t="s">
        <v>6</v>
      </c>
      <c r="G8" s="24"/>
      <c r="H8" s="24"/>
      <c r="I8" s="19"/>
      <c r="J8" s="19"/>
      <c r="K8" s="19"/>
      <c r="L8" s="19"/>
    </row>
    <row r="9" spans="1:12" ht="36" customHeight="1" thickTop="1" x14ac:dyDescent="0.3">
      <c r="A9" s="8" t="s">
        <v>7</v>
      </c>
      <c r="B9" s="20" t="s">
        <v>10</v>
      </c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2" ht="60" customHeight="1" x14ac:dyDescent="0.3">
      <c r="A10" s="9" t="s">
        <v>9</v>
      </c>
      <c r="B10" s="18" t="s">
        <v>36</v>
      </c>
      <c r="C10" s="18"/>
      <c r="D10" s="18"/>
      <c r="E10" s="18"/>
      <c r="F10" s="40"/>
      <c r="G10" s="40"/>
      <c r="H10" s="40"/>
      <c r="I10" s="41"/>
      <c r="J10" s="10">
        <v>1</v>
      </c>
      <c r="K10" s="10" t="s">
        <v>11</v>
      </c>
      <c r="L10" s="12">
        <f>I10*J10</f>
        <v>0</v>
      </c>
    </row>
    <row r="11" spans="1:12" ht="60" customHeight="1" x14ac:dyDescent="0.3">
      <c r="A11" s="9" t="s">
        <v>13</v>
      </c>
      <c r="B11" s="18" t="s">
        <v>35</v>
      </c>
      <c r="C11" s="18"/>
      <c r="D11" s="18"/>
      <c r="E11" s="18"/>
      <c r="F11" s="40"/>
      <c r="G11" s="40"/>
      <c r="H11" s="40"/>
      <c r="I11" s="41"/>
      <c r="J11" s="10">
        <v>1</v>
      </c>
      <c r="K11" s="10" t="s">
        <v>11</v>
      </c>
      <c r="L11" s="12">
        <f>I11*J11</f>
        <v>0</v>
      </c>
    </row>
    <row r="12" spans="1:12" ht="60" customHeight="1" x14ac:dyDescent="0.3">
      <c r="A12" s="9" t="s">
        <v>14</v>
      </c>
      <c r="B12" s="18" t="s">
        <v>29</v>
      </c>
      <c r="C12" s="18"/>
      <c r="D12" s="18"/>
      <c r="E12" s="18"/>
      <c r="F12" s="40"/>
      <c r="G12" s="40"/>
      <c r="H12" s="40"/>
      <c r="I12" s="41"/>
      <c r="J12" s="10">
        <v>1</v>
      </c>
      <c r="K12" s="10" t="s">
        <v>11</v>
      </c>
      <c r="L12" s="12">
        <f>I12*J12</f>
        <v>0</v>
      </c>
    </row>
    <row r="13" spans="1:12" ht="110.25" customHeight="1" x14ac:dyDescent="0.3">
      <c r="A13" s="14" t="s">
        <v>15</v>
      </c>
      <c r="B13" s="18" t="s">
        <v>40</v>
      </c>
      <c r="C13" s="18"/>
      <c r="D13" s="18"/>
      <c r="E13" s="18"/>
      <c r="F13" s="40"/>
      <c r="G13" s="40"/>
      <c r="H13" s="40"/>
      <c r="I13" s="41"/>
      <c r="J13" s="10">
        <v>1</v>
      </c>
      <c r="K13" s="10" t="s">
        <v>11</v>
      </c>
      <c r="L13" s="12">
        <f t="shared" ref="L13:L15" si="0">I13*J13</f>
        <v>0</v>
      </c>
    </row>
    <row r="14" spans="1:12" ht="110.25" customHeight="1" x14ac:dyDescent="0.3">
      <c r="A14" s="14" t="s">
        <v>16</v>
      </c>
      <c r="B14" s="18" t="s">
        <v>43</v>
      </c>
      <c r="C14" s="18"/>
      <c r="D14" s="18"/>
      <c r="E14" s="18"/>
      <c r="F14" s="40"/>
      <c r="G14" s="40"/>
      <c r="H14" s="40"/>
      <c r="I14" s="41"/>
      <c r="J14" s="10">
        <v>1</v>
      </c>
      <c r="K14" s="10" t="s">
        <v>11</v>
      </c>
      <c r="L14" s="12">
        <f t="shared" si="0"/>
        <v>0</v>
      </c>
    </row>
    <row r="15" spans="1:12" ht="60" customHeight="1" x14ac:dyDescent="0.3">
      <c r="A15" s="9" t="s">
        <v>17</v>
      </c>
      <c r="B15" s="18" t="s">
        <v>27</v>
      </c>
      <c r="C15" s="18"/>
      <c r="D15" s="18"/>
      <c r="E15" s="18"/>
      <c r="F15" s="40"/>
      <c r="G15" s="40"/>
      <c r="H15" s="40"/>
      <c r="I15" s="41"/>
      <c r="J15" s="10">
        <v>1</v>
      </c>
      <c r="K15" s="10" t="s">
        <v>11</v>
      </c>
      <c r="L15" s="12">
        <f t="shared" si="0"/>
        <v>0</v>
      </c>
    </row>
    <row r="16" spans="1:12" ht="60" customHeight="1" x14ac:dyDescent="0.3">
      <c r="A16" s="14" t="s">
        <v>26</v>
      </c>
      <c r="B16" s="26" t="s">
        <v>28</v>
      </c>
      <c r="C16" s="27"/>
      <c r="D16" s="27"/>
      <c r="E16" s="28"/>
      <c r="F16" s="40"/>
      <c r="G16" s="40"/>
      <c r="H16" s="40"/>
      <c r="I16" s="41"/>
      <c r="J16" s="10">
        <v>1</v>
      </c>
      <c r="K16" s="10" t="s">
        <v>11</v>
      </c>
      <c r="L16" s="12">
        <f t="shared" ref="L16" si="1">I16*J16</f>
        <v>0</v>
      </c>
    </row>
    <row r="17" spans="1:12" ht="27" customHeight="1" x14ac:dyDescent="0.3">
      <c r="A17" s="6"/>
      <c r="I17" s="29" t="s">
        <v>20</v>
      </c>
      <c r="J17" s="30"/>
      <c r="K17" s="31"/>
      <c r="L17" s="12">
        <f>SUM(L13:L16)</f>
        <v>0</v>
      </c>
    </row>
    <row r="18" spans="1:12" ht="27" customHeight="1" x14ac:dyDescent="0.3">
      <c r="A18" s="6"/>
      <c r="I18" s="32" t="s">
        <v>21</v>
      </c>
      <c r="J18" s="33"/>
      <c r="K18" s="34"/>
      <c r="L18" s="15">
        <f>L17*0.25</f>
        <v>0</v>
      </c>
    </row>
    <row r="19" spans="1:12" ht="27.6" customHeight="1" x14ac:dyDescent="0.3">
      <c r="A19" s="6"/>
      <c r="I19" s="29" t="s">
        <v>18</v>
      </c>
      <c r="J19" s="30"/>
      <c r="K19" s="31"/>
      <c r="L19" s="12">
        <f>L17+L18</f>
        <v>0</v>
      </c>
    </row>
    <row r="20" spans="1:12" ht="27" customHeight="1" x14ac:dyDescent="0.3">
      <c r="A20" s="6"/>
      <c r="I20" s="25" t="s">
        <v>22</v>
      </c>
      <c r="J20" s="25"/>
      <c r="K20" s="25"/>
      <c r="L20" s="13">
        <f>L19*7.5345</f>
        <v>0</v>
      </c>
    </row>
    <row r="21" spans="1:12" x14ac:dyDescent="0.3">
      <c r="A21" s="6"/>
      <c r="L21" s="11"/>
    </row>
    <row r="22" spans="1:12" x14ac:dyDescent="0.3">
      <c r="A22" s="6"/>
      <c r="L22" s="11"/>
    </row>
    <row r="23" spans="1:12" x14ac:dyDescent="0.3">
      <c r="A23" s="7"/>
      <c r="L23" s="11"/>
    </row>
    <row r="24" spans="1:12" x14ac:dyDescent="0.3">
      <c r="A24" s="7"/>
      <c r="L24" s="11"/>
    </row>
    <row r="25" spans="1:12" x14ac:dyDescent="0.3">
      <c r="A25" s="7"/>
      <c r="L25" s="11"/>
    </row>
    <row r="26" spans="1:12" x14ac:dyDescent="0.3">
      <c r="L26" s="11"/>
    </row>
  </sheetData>
  <sheetProtection algorithmName="SHA-512" hashValue="YphKY8Z2c+I70hv3rSSZYV/p+QuA+WTykItpj9MyVxitqBEQknKhfy2TEjoxImjJXdEbDSC9gglVPWbi92G2yA==" saltValue="6edM9g980d/IQx8fJLVGBg==" spinCount="100000" sheet="1" objects="1" scenarios="1"/>
  <mergeCells count="29">
    <mergeCell ref="B13:E13"/>
    <mergeCell ref="F13:H13"/>
    <mergeCell ref="I20:K20"/>
    <mergeCell ref="B14:E14"/>
    <mergeCell ref="F14:H14"/>
    <mergeCell ref="B15:E15"/>
    <mergeCell ref="F15:H15"/>
    <mergeCell ref="B16:E16"/>
    <mergeCell ref="F16:H16"/>
    <mergeCell ref="I17:K17"/>
    <mergeCell ref="I18:K18"/>
    <mergeCell ref="I19:K19"/>
    <mergeCell ref="L7:L8"/>
    <mergeCell ref="B9:L9"/>
    <mergeCell ref="A1:L1"/>
    <mergeCell ref="A2:L2"/>
    <mergeCell ref="A7:E7"/>
    <mergeCell ref="F7:H7"/>
    <mergeCell ref="B8:E8"/>
    <mergeCell ref="F8:H8"/>
    <mergeCell ref="I7:I8"/>
    <mergeCell ref="J7:J8"/>
    <mergeCell ref="K7:K8"/>
    <mergeCell ref="B10:E10"/>
    <mergeCell ref="F10:H10"/>
    <mergeCell ref="B12:E12"/>
    <mergeCell ref="F12:H12"/>
    <mergeCell ref="B11:E11"/>
    <mergeCell ref="F11:H11"/>
  </mergeCells>
  <pageMargins left="0.7" right="0.7" top="0.75" bottom="0.75" header="0.3" footer="0.3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5A9E3-0712-4FB9-A18B-4564F6927813}">
  <dimension ref="A1:E7"/>
  <sheetViews>
    <sheetView workbookViewId="0">
      <selection activeCell="A6" sqref="A6"/>
    </sheetView>
  </sheetViews>
  <sheetFormatPr defaultRowHeight="14.4" x14ac:dyDescent="0.3"/>
  <cols>
    <col min="5" max="5" width="61.88671875" customWidth="1"/>
  </cols>
  <sheetData>
    <row r="1" spans="1:5" ht="15" customHeight="1" x14ac:dyDescent="0.3">
      <c r="A1" s="2" t="s">
        <v>23</v>
      </c>
    </row>
    <row r="2" spans="1:5" ht="15" customHeight="1" x14ac:dyDescent="0.3">
      <c r="A2" s="17" t="s">
        <v>24</v>
      </c>
      <c r="B2" s="4"/>
      <c r="C2" s="4"/>
      <c r="D2" s="16">
        <v>1</v>
      </c>
      <c r="E2" t="s">
        <v>30</v>
      </c>
    </row>
    <row r="3" spans="1:5" ht="15" customHeight="1" thickBot="1" x14ac:dyDescent="0.35"/>
    <row r="4" spans="1:5" s="4" customFormat="1" ht="33.6" customHeight="1" thickTop="1" thickBot="1" x14ac:dyDescent="0.35">
      <c r="A4" s="23" t="s">
        <v>19</v>
      </c>
      <c r="B4" s="23"/>
      <c r="C4" s="23"/>
      <c r="D4" s="23"/>
      <c r="E4" s="23"/>
    </row>
    <row r="5" spans="1:5" ht="33.75" customHeight="1" thickTop="1" thickBot="1" x14ac:dyDescent="0.35">
      <c r="A5" s="5" t="s">
        <v>4</v>
      </c>
      <c r="B5" s="24" t="s">
        <v>5</v>
      </c>
      <c r="C5" s="24"/>
      <c r="D5" s="24"/>
      <c r="E5" s="24"/>
    </row>
    <row r="6" spans="1:5" ht="36" customHeight="1" thickTop="1" x14ac:dyDescent="0.3">
      <c r="A6" s="8" t="s">
        <v>9</v>
      </c>
      <c r="B6" s="35" t="s">
        <v>36</v>
      </c>
      <c r="C6" s="35"/>
      <c r="D6" s="35"/>
      <c r="E6" s="35"/>
    </row>
    <row r="7" spans="1:5" ht="381.6" customHeight="1" x14ac:dyDescent="0.3">
      <c r="A7" s="9"/>
      <c r="B7" s="18" t="s">
        <v>32</v>
      </c>
      <c r="C7" s="18"/>
      <c r="D7" s="18"/>
      <c r="E7" s="18"/>
    </row>
  </sheetData>
  <sheetProtection algorithmName="SHA-512" hashValue="Iso9A3xzpcDEsT5kFGFCiPT4qm1FOODOBzYTaMv8fCmqriPJr36jq8opHXw185OodTbfwEufrVTYgFAa+NuIFA==" saltValue="iV0aMkyEBMqd/vGCh8Serg==" spinCount="100000" sheet="1" objects="1" scenarios="1"/>
  <mergeCells count="4">
    <mergeCell ref="B6:E6"/>
    <mergeCell ref="B7:E7"/>
    <mergeCell ref="B5:E5"/>
    <mergeCell ref="A4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4FA06-B305-4B40-A5A3-F0676304AE59}">
  <dimension ref="A1:E7"/>
  <sheetViews>
    <sheetView workbookViewId="0">
      <selection activeCell="B7" sqref="B7:E7"/>
    </sheetView>
  </sheetViews>
  <sheetFormatPr defaultRowHeight="14.4" x14ac:dyDescent="0.3"/>
  <cols>
    <col min="5" max="5" width="50.109375" customWidth="1"/>
  </cols>
  <sheetData>
    <row r="1" spans="1:5" ht="15" customHeight="1" x14ac:dyDescent="0.3">
      <c r="A1" s="2" t="s">
        <v>23</v>
      </c>
    </row>
    <row r="2" spans="1:5" ht="15" customHeight="1" x14ac:dyDescent="0.3">
      <c r="A2" s="17" t="s">
        <v>24</v>
      </c>
      <c r="B2" s="4"/>
      <c r="C2" s="4"/>
      <c r="D2" s="16">
        <v>1</v>
      </c>
      <c r="E2" t="s">
        <v>31</v>
      </c>
    </row>
    <row r="3" spans="1:5" ht="15" customHeight="1" thickBot="1" x14ac:dyDescent="0.35"/>
    <row r="4" spans="1:5" s="4" customFormat="1" ht="33.6" customHeight="1" thickTop="1" thickBot="1" x14ac:dyDescent="0.35">
      <c r="A4" s="23" t="s">
        <v>19</v>
      </c>
      <c r="B4" s="23"/>
      <c r="C4" s="23"/>
      <c r="D4" s="23"/>
      <c r="E4" s="23"/>
    </row>
    <row r="5" spans="1:5" ht="33.75" customHeight="1" thickTop="1" thickBot="1" x14ac:dyDescent="0.35">
      <c r="A5" s="5" t="s">
        <v>4</v>
      </c>
      <c r="B5" s="24" t="s">
        <v>5</v>
      </c>
      <c r="C5" s="24"/>
      <c r="D5" s="24"/>
      <c r="E5" s="24"/>
    </row>
    <row r="6" spans="1:5" ht="36" customHeight="1" thickTop="1" x14ac:dyDescent="0.3">
      <c r="A6" s="8" t="s">
        <v>13</v>
      </c>
      <c r="B6" s="35" t="s">
        <v>34</v>
      </c>
      <c r="C6" s="35"/>
      <c r="D6" s="35"/>
      <c r="E6" s="35"/>
    </row>
    <row r="7" spans="1:5" ht="260.39999999999998" customHeight="1" x14ac:dyDescent="0.3">
      <c r="A7" s="9"/>
      <c r="B7" s="18" t="s">
        <v>33</v>
      </c>
      <c r="C7" s="18"/>
      <c r="D7" s="18"/>
      <c r="E7" s="18"/>
    </row>
  </sheetData>
  <sheetProtection algorithmName="SHA-512" hashValue="/WVvyYNnDQxS4fl+wSWF6gSkmT91rtXlHxjlJ7bm93ZbqLSPeEmrfABHfLWXDh2Oo26/BaVXznurE1QEev59Rw==" saltValue="3mgV9f0aOYOmAmXfS2Sd0Q==" spinCount="100000" sheet="1" objects="1" scenarios="1"/>
  <mergeCells count="4">
    <mergeCell ref="A4:E4"/>
    <mergeCell ref="B5:E5"/>
    <mergeCell ref="B7:E7"/>
    <mergeCell ref="B6:E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38D0C-A0FC-4F2E-B9DE-94111B4F70DF}">
  <dimension ref="A1:E7"/>
  <sheetViews>
    <sheetView workbookViewId="0">
      <selection activeCell="E16" sqref="E16"/>
    </sheetView>
  </sheetViews>
  <sheetFormatPr defaultRowHeight="14.4" x14ac:dyDescent="0.3"/>
  <cols>
    <col min="4" max="4" width="8.88671875" customWidth="1"/>
    <col min="5" max="5" width="50.5546875" customWidth="1"/>
  </cols>
  <sheetData>
    <row r="1" spans="1:5" ht="15" customHeight="1" x14ac:dyDescent="0.3">
      <c r="A1" s="2" t="s">
        <v>23</v>
      </c>
    </row>
    <row r="2" spans="1:5" ht="15" customHeight="1" x14ac:dyDescent="0.3">
      <c r="A2" s="17" t="s">
        <v>24</v>
      </c>
      <c r="B2" s="4"/>
      <c r="C2" s="4"/>
      <c r="D2" s="16">
        <v>1</v>
      </c>
      <c r="E2" t="s">
        <v>37</v>
      </c>
    </row>
    <row r="3" spans="1:5" ht="15" customHeight="1" thickBot="1" x14ac:dyDescent="0.35"/>
    <row r="4" spans="1:5" s="4" customFormat="1" ht="33.6" customHeight="1" thickTop="1" thickBot="1" x14ac:dyDescent="0.35">
      <c r="A4" s="23" t="s">
        <v>19</v>
      </c>
      <c r="B4" s="23"/>
      <c r="C4" s="23"/>
      <c r="D4" s="23"/>
      <c r="E4" s="23"/>
    </row>
    <row r="5" spans="1:5" ht="33.75" customHeight="1" thickTop="1" thickBot="1" x14ac:dyDescent="0.35">
      <c r="A5" s="5" t="s">
        <v>4</v>
      </c>
      <c r="B5" s="24" t="s">
        <v>5</v>
      </c>
      <c r="C5" s="24"/>
      <c r="D5" s="24"/>
      <c r="E5" s="24"/>
    </row>
    <row r="6" spans="1:5" ht="36" customHeight="1" thickTop="1" x14ac:dyDescent="0.3">
      <c r="A6" s="8" t="s">
        <v>14</v>
      </c>
      <c r="B6" s="35" t="s">
        <v>29</v>
      </c>
      <c r="C6" s="35"/>
      <c r="D6" s="35"/>
      <c r="E6" s="35"/>
    </row>
    <row r="7" spans="1:5" ht="409.2" customHeight="1" x14ac:dyDescent="0.3">
      <c r="A7" s="9"/>
      <c r="B7" s="18" t="s">
        <v>38</v>
      </c>
      <c r="C7" s="18"/>
      <c r="D7" s="18"/>
      <c r="E7" s="18"/>
    </row>
  </sheetData>
  <sheetProtection algorithmName="SHA-512" hashValue="CIxi0TVK/CCsooOW9sdgV12R9n5x9mR7GyzMpTydLBemSyjqQODE2NQEe3e+cTFYoYj/Af4REu7cU1kCFSQ9aQ==" saltValue="8e9Vn9xj1Z2PsQQBK2DCqA==" spinCount="100000" sheet="1" objects="1" scenarios="1"/>
  <mergeCells count="4">
    <mergeCell ref="B7:E7"/>
    <mergeCell ref="B6:E6"/>
    <mergeCell ref="A4:E4"/>
    <mergeCell ref="B5:E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C83F1-2264-4008-BDCC-67992D47A2CE}">
  <dimension ref="A1:E7"/>
  <sheetViews>
    <sheetView topLeftCell="A7" workbookViewId="0">
      <selection activeCell="B7" sqref="B7:E7"/>
    </sheetView>
  </sheetViews>
  <sheetFormatPr defaultRowHeight="14.4" x14ac:dyDescent="0.3"/>
  <cols>
    <col min="5" max="5" width="49.109375" customWidth="1"/>
  </cols>
  <sheetData>
    <row r="1" spans="1:5" ht="15" customHeight="1" x14ac:dyDescent="0.3">
      <c r="A1" s="2" t="s">
        <v>23</v>
      </c>
    </row>
    <row r="2" spans="1:5" ht="15" customHeight="1" x14ac:dyDescent="0.3">
      <c r="A2" s="17" t="s">
        <v>24</v>
      </c>
      <c r="B2" s="4"/>
      <c r="C2" s="4"/>
      <c r="D2" s="16">
        <v>1</v>
      </c>
      <c r="E2" t="s">
        <v>39</v>
      </c>
    </row>
    <row r="3" spans="1:5" ht="15" customHeight="1" thickBot="1" x14ac:dyDescent="0.35"/>
    <row r="4" spans="1:5" s="4" customFormat="1" ht="33.6" customHeight="1" thickTop="1" thickBot="1" x14ac:dyDescent="0.35">
      <c r="A4" s="23" t="s">
        <v>19</v>
      </c>
      <c r="B4" s="23"/>
      <c r="C4" s="23"/>
      <c r="D4" s="23"/>
      <c r="E4" s="23"/>
    </row>
    <row r="5" spans="1:5" ht="33.75" customHeight="1" thickTop="1" thickBot="1" x14ac:dyDescent="0.35">
      <c r="A5" s="5" t="s">
        <v>4</v>
      </c>
      <c r="B5" s="24" t="s">
        <v>5</v>
      </c>
      <c r="C5" s="24"/>
      <c r="D5" s="24"/>
      <c r="E5" s="24"/>
    </row>
    <row r="6" spans="1:5" ht="54.6" customHeight="1" thickTop="1" x14ac:dyDescent="0.3">
      <c r="A6" s="8" t="s">
        <v>15</v>
      </c>
      <c r="B6" s="36" t="s">
        <v>41</v>
      </c>
      <c r="C6" s="36"/>
      <c r="D6" s="36"/>
      <c r="E6" s="36"/>
    </row>
    <row r="7" spans="1:5" ht="388.8" customHeight="1" x14ac:dyDescent="0.3">
      <c r="A7" s="9"/>
      <c r="B7" s="18" t="s">
        <v>45</v>
      </c>
      <c r="C7" s="18"/>
      <c r="D7" s="18"/>
      <c r="E7" s="18"/>
    </row>
  </sheetData>
  <sheetProtection algorithmName="SHA-512" hashValue="duntcn/odaCTel12HtDjqZufSVJm073z/pWFYhKzaEFlY1jHmdLmx7ldEAx7zfdIJFmyI6wyT3FXDefpItcdCA==" saltValue="NKm9gDqwsCSgP8u8biOY3w==" spinCount="100000" sheet="1" objects="1" scenarios="1"/>
  <mergeCells count="4">
    <mergeCell ref="A4:E4"/>
    <mergeCell ref="B5:E5"/>
    <mergeCell ref="B6:E6"/>
    <mergeCell ref="B7:E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53CCE-24DC-4451-B476-17B7759AFB61}">
  <dimension ref="A1:E7"/>
  <sheetViews>
    <sheetView workbookViewId="0">
      <selection activeCell="B7" sqref="B7:E7"/>
    </sheetView>
  </sheetViews>
  <sheetFormatPr defaultRowHeight="14.4" x14ac:dyDescent="0.3"/>
  <cols>
    <col min="5" max="5" width="49.5546875" customWidth="1"/>
  </cols>
  <sheetData>
    <row r="1" spans="1:5" ht="15" customHeight="1" x14ac:dyDescent="0.3">
      <c r="A1" s="2" t="s">
        <v>23</v>
      </c>
    </row>
    <row r="2" spans="1:5" ht="15" customHeight="1" x14ac:dyDescent="0.3">
      <c r="A2" s="17" t="s">
        <v>24</v>
      </c>
      <c r="B2" s="4"/>
      <c r="C2" s="4"/>
      <c r="D2" s="16">
        <v>1</v>
      </c>
      <c r="E2" t="s">
        <v>42</v>
      </c>
    </row>
    <row r="3" spans="1:5" ht="15" customHeight="1" thickBot="1" x14ac:dyDescent="0.35"/>
    <row r="4" spans="1:5" s="4" customFormat="1" ht="33.6" customHeight="1" thickTop="1" thickBot="1" x14ac:dyDescent="0.35">
      <c r="A4" s="23" t="s">
        <v>19</v>
      </c>
      <c r="B4" s="23"/>
      <c r="C4" s="23"/>
      <c r="D4" s="23"/>
      <c r="E4" s="23"/>
    </row>
    <row r="5" spans="1:5" ht="33.75" customHeight="1" thickTop="1" thickBot="1" x14ac:dyDescent="0.35">
      <c r="A5" s="5" t="s">
        <v>4</v>
      </c>
      <c r="B5" s="24" t="s">
        <v>5</v>
      </c>
      <c r="C5" s="24"/>
      <c r="D5" s="24"/>
      <c r="E5" s="24"/>
    </row>
    <row r="6" spans="1:5" ht="54.6" customHeight="1" thickTop="1" x14ac:dyDescent="0.3">
      <c r="A6" s="8" t="s">
        <v>16</v>
      </c>
      <c r="B6" s="36" t="s">
        <v>43</v>
      </c>
      <c r="C6" s="36"/>
      <c r="D6" s="36"/>
      <c r="E6" s="36"/>
    </row>
    <row r="7" spans="1:5" ht="388.8" customHeight="1" x14ac:dyDescent="0.3">
      <c r="A7" s="9"/>
      <c r="B7" s="18" t="s">
        <v>44</v>
      </c>
      <c r="C7" s="18"/>
      <c r="D7" s="18"/>
      <c r="E7" s="18"/>
    </row>
  </sheetData>
  <sheetProtection algorithmName="SHA-512" hashValue="WgdqrfPAdIrzEHLx/rSabXfDaS3hUeO6jQ+pZu00/K7M/TeklpRfzMfaUnXxbXGBZWdpsJ+ErOtqvYNDVQs8Yw==" saltValue="ItHL2GYrE6LHOOECDUL9DQ==" spinCount="100000" sheet="1" objects="1" scenarios="1"/>
  <mergeCells count="4">
    <mergeCell ref="A4:E4"/>
    <mergeCell ref="B5:E5"/>
    <mergeCell ref="B6:E6"/>
    <mergeCell ref="B7:E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EF829-7032-4C16-AA1F-3C11572AD7CE}">
  <dimension ref="A1:E7"/>
  <sheetViews>
    <sheetView topLeftCell="A7" workbookViewId="0">
      <selection activeCell="B7" sqref="B7:E7"/>
    </sheetView>
  </sheetViews>
  <sheetFormatPr defaultRowHeight="14.4" x14ac:dyDescent="0.3"/>
  <cols>
    <col min="5" max="5" width="50.33203125" customWidth="1"/>
  </cols>
  <sheetData>
    <row r="1" spans="1:5" ht="15" customHeight="1" x14ac:dyDescent="0.3">
      <c r="A1" s="2" t="s">
        <v>23</v>
      </c>
    </row>
    <row r="2" spans="1:5" ht="15" customHeight="1" x14ac:dyDescent="0.3">
      <c r="A2" s="17" t="s">
        <v>24</v>
      </c>
      <c r="B2" s="4"/>
      <c r="C2" s="4"/>
      <c r="D2" s="16">
        <v>1</v>
      </c>
      <c r="E2" t="s">
        <v>46</v>
      </c>
    </row>
    <row r="3" spans="1:5" ht="15" customHeight="1" thickBot="1" x14ac:dyDescent="0.35"/>
    <row r="4" spans="1:5" s="4" customFormat="1" ht="33.6" customHeight="1" thickTop="1" thickBot="1" x14ac:dyDescent="0.35">
      <c r="A4" s="23" t="s">
        <v>19</v>
      </c>
      <c r="B4" s="23"/>
      <c r="C4" s="23"/>
      <c r="D4" s="23"/>
      <c r="E4" s="23"/>
    </row>
    <row r="5" spans="1:5" ht="33.75" customHeight="1" thickTop="1" thickBot="1" x14ac:dyDescent="0.35">
      <c r="A5" s="5" t="s">
        <v>4</v>
      </c>
      <c r="B5" s="24" t="s">
        <v>5</v>
      </c>
      <c r="C5" s="24"/>
      <c r="D5" s="24"/>
      <c r="E5" s="24"/>
    </row>
    <row r="6" spans="1:5" ht="41.4" customHeight="1" thickTop="1" x14ac:dyDescent="0.3">
      <c r="A6" s="8" t="s">
        <v>17</v>
      </c>
      <c r="B6" s="36" t="s">
        <v>27</v>
      </c>
      <c r="C6" s="36"/>
      <c r="D6" s="36"/>
      <c r="E6" s="36"/>
    </row>
    <row r="7" spans="1:5" ht="388.8" customHeight="1" x14ac:dyDescent="0.3">
      <c r="A7" s="9"/>
      <c r="B7" s="18" t="s">
        <v>48</v>
      </c>
      <c r="C7" s="18"/>
      <c r="D7" s="18"/>
      <c r="E7" s="18"/>
    </row>
  </sheetData>
  <sheetProtection algorithmName="SHA-512" hashValue="yB9qrqVcB/s45e4/4WLKl/iFPpsgoh7B/wJ5tA/LzZpp3ym9ZxgR8uEgudobaSv8jGGOaquRPKEL2T8vc2UGkA==" saltValue="RnJs3wRNbEdmVS6eCPk8Ew==" spinCount="100000" sheet="1" objects="1" scenarios="1"/>
  <mergeCells count="4">
    <mergeCell ref="A4:E4"/>
    <mergeCell ref="B5:E5"/>
    <mergeCell ref="B6:E6"/>
    <mergeCell ref="B7:E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AAFAA-CBB4-4182-BED9-EFF23D4F1419}">
  <dimension ref="A1:E7"/>
  <sheetViews>
    <sheetView tabSelected="1" workbookViewId="0">
      <selection activeCell="B7" sqref="B7:E7"/>
    </sheetView>
  </sheetViews>
  <sheetFormatPr defaultRowHeight="14.4" x14ac:dyDescent="0.3"/>
  <cols>
    <col min="5" max="5" width="51.5546875" customWidth="1"/>
  </cols>
  <sheetData>
    <row r="1" spans="1:5" ht="15" customHeight="1" x14ac:dyDescent="0.3">
      <c r="A1" s="2" t="s">
        <v>23</v>
      </c>
    </row>
    <row r="2" spans="1:5" ht="15" customHeight="1" x14ac:dyDescent="0.3">
      <c r="A2" s="17" t="s">
        <v>24</v>
      </c>
      <c r="B2" s="4"/>
      <c r="C2" s="4"/>
      <c r="D2" s="16">
        <v>1</v>
      </c>
      <c r="E2" t="s">
        <v>47</v>
      </c>
    </row>
    <row r="3" spans="1:5" ht="15" customHeight="1" thickBot="1" x14ac:dyDescent="0.35"/>
    <row r="4" spans="1:5" s="4" customFormat="1" ht="33.6" customHeight="1" thickTop="1" thickBot="1" x14ac:dyDescent="0.35">
      <c r="A4" s="23" t="s">
        <v>19</v>
      </c>
      <c r="B4" s="23"/>
      <c r="C4" s="23"/>
      <c r="D4" s="23"/>
      <c r="E4" s="23"/>
    </row>
    <row r="5" spans="1:5" ht="33.75" customHeight="1" thickTop="1" thickBot="1" x14ac:dyDescent="0.35">
      <c r="A5" s="5" t="s">
        <v>4</v>
      </c>
      <c r="B5" s="24" t="s">
        <v>5</v>
      </c>
      <c r="C5" s="24"/>
      <c r="D5" s="24"/>
      <c r="E5" s="24"/>
    </row>
    <row r="6" spans="1:5" ht="41.4" customHeight="1" thickTop="1" x14ac:dyDescent="0.3">
      <c r="A6" s="8" t="s">
        <v>26</v>
      </c>
      <c r="B6" s="37" t="s">
        <v>28</v>
      </c>
      <c r="C6" s="38"/>
      <c r="D6" s="38"/>
      <c r="E6" s="39"/>
    </row>
    <row r="7" spans="1:5" ht="388.8" customHeight="1" x14ac:dyDescent="0.3">
      <c r="A7" s="9"/>
      <c r="B7" s="18" t="s">
        <v>49</v>
      </c>
      <c r="C7" s="18"/>
      <c r="D7" s="18"/>
      <c r="E7" s="18"/>
    </row>
  </sheetData>
  <sheetProtection algorithmName="SHA-512" hashValue="PcLV8dLBAm6wQmp5tv/IvryOiI2VUwa3EsIooKa2YI+5a2R1G+M+6a8a6W20MxbRHKdD1cNW/i8v1pBO70SAeQ==" saltValue="adUBBJtntUdgFEJGGnsTjQ==" spinCount="100000" sheet="1" objects="1" scenarios="1"/>
  <mergeCells count="4">
    <mergeCell ref="A4:E4"/>
    <mergeCell ref="B5:E5"/>
    <mergeCell ref="B6:E6"/>
    <mergeCell ref="B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8</vt:i4>
      </vt:variant>
    </vt:vector>
  </HeadingPairs>
  <TitlesOfParts>
    <vt:vector size="8" baseType="lpstr">
      <vt:lpstr>1. Izrada projektne dokument.</vt:lpstr>
      <vt:lpstr>1.1 Proj.popr.nasip Deponija f </vt:lpstr>
      <vt:lpstr>1.2 Proj.popr.nasip Neutralizac</vt:lpstr>
      <vt:lpstr>1.3 Proj.prikuplj.i odv.vode-De</vt:lpstr>
      <vt:lpstr>1.4 GP baterije+solar Deponija </vt:lpstr>
      <vt:lpstr>1.5 G.P. baterije+solar Neutral</vt:lpstr>
      <vt:lpstr>1.6 G.P.NUS deponija fosfogipsa</vt:lpstr>
      <vt:lpstr>1.7 G.P. NUS Neutralizacija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 Marković</dc:creator>
  <cp:lastModifiedBy>Anto Marković</cp:lastModifiedBy>
  <cp:lastPrinted>2023-02-04T21:07:07Z</cp:lastPrinted>
  <dcterms:created xsi:type="dcterms:W3CDTF">2023-01-23T08:59:14Z</dcterms:created>
  <dcterms:modified xsi:type="dcterms:W3CDTF">2023-02-05T20:04:00Z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