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D:\POS'O\_MURO\PROJEKTI\FABRIKA ARHITEKTURA\KUPINEC\CRKVA\TROŠKOVNIK\"/>
    </mc:Choice>
  </mc:AlternateContent>
  <xr:revisionPtr revIDLastSave="0" documentId="13_ncr:1_{30199AD9-6FC7-4221-8D25-6D9B270CFAA9}" xr6:coauthVersionLast="47" xr6:coauthVersionMax="47" xr10:uidLastSave="{00000000-0000-0000-0000-000000000000}"/>
  <bookViews>
    <workbookView xWindow="28680" yWindow="-120" windowWidth="28110" windowHeight="16440" xr2:uid="{C2CC63CF-662F-441F-8C5E-E9620F92C783}"/>
  </bookViews>
  <sheets>
    <sheet name="Naslovnica" sheetId="3" r:id="rId1"/>
    <sheet name="POSEBNE NAPOMENE" sheetId="16" r:id="rId2"/>
    <sheet name="1.PRIP I SKELA" sheetId="6" r:id="rId3"/>
    <sheet name="2. RUŠ I DEM" sheetId="7" r:id="rId4"/>
    <sheet name="3. ZEM" sheetId="13" r:id="rId5"/>
    <sheet name="4. AB" sheetId="10" r:id="rId6"/>
    <sheet name="5. ZID-SAN." sheetId="8" r:id="rId7"/>
    <sheet name="6. ZID-FAS" sheetId="9" r:id="rId8"/>
    <sheet name="7. IZO" sheetId="12" r:id="rId9"/>
    <sheet name="8. TES I KROV" sheetId="15" r:id="rId10"/>
    <sheet name="9. LIM" sheetId="11" r:id="rId11"/>
    <sheet name="10. POD" sheetId="17" r:id="rId12"/>
    <sheet name="11. BRAV" sheetId="14" r:id="rId13"/>
    <sheet name="12. GROMOBRAN" sheetId="20" r:id="rId14"/>
    <sheet name="13. STRUJA" sheetId="19" r:id="rId15"/>
    <sheet name="14.VGH" sheetId="18" r:id="rId16"/>
    <sheet name="REKAPITULACIJA" sheetId="1" r:id="rId17"/>
  </sheets>
  <externalReferences>
    <externalReference r:id="rId18"/>
  </externalReferences>
  <definedNames>
    <definedName name="aaa" localSheetId="11">#REF!</definedName>
    <definedName name="aaa">#REF!</definedName>
    <definedName name="BETONSKI_I_ARM.BETONSKI_RADOVI" localSheetId="11">#REF!</definedName>
    <definedName name="BETONSKI_I_ARM.BETONSKI_RADOVI">#REF!</definedName>
    <definedName name="BRAVARIJA_SKLONIŠTA">#REF!</definedName>
    <definedName name="CRNA_BRAVARIJA" localSheetId="11">#REF!</definedName>
    <definedName name="CRNA_BRAVARIJA">#REF!</definedName>
    <definedName name="DDSF" localSheetId="11">#REF!</definedName>
    <definedName name="DDSF">#REF!</definedName>
    <definedName name="DFDGFDF" localSheetId="11">#REF!</definedName>
    <definedName name="DFDGFDF">#REF!</definedName>
    <definedName name="DIMNJACI">#REF!</definedName>
    <definedName name="DIZ">[1]Troskovnik!#REF!</definedName>
    <definedName name="DIZALA">[1]Troskovnik!#REF!</definedName>
    <definedName name="ERTERTR" localSheetId="11">#REF!</definedName>
    <definedName name="ERTERTR">#REF!</definedName>
    <definedName name="FASADERSKI_RADOVI" localSheetId="11">#REF!</definedName>
    <definedName name="FASADERSKI_RADOVI">#REF!</definedName>
    <definedName name="GO" localSheetId="11">#REF!</definedName>
    <definedName name="GO">#REF!</definedName>
    <definedName name="GROM" localSheetId="11">#REF!</definedName>
    <definedName name="GROM">#REF!</definedName>
    <definedName name="INOX_BRAVARIJA" localSheetId="11">#REF!</definedName>
    <definedName name="INOX_BRAVARIJA">#REF!</definedName>
    <definedName name="IZOLATERSKI_RADOVI" localSheetId="11">#REF!</definedName>
    <definedName name="IZOLATERSKI_RADOVI">#REF!</definedName>
    <definedName name="KAMENARSKI_RADOVI" localSheetId="11">#REF!</definedName>
    <definedName name="KAMENARSKI_RADOVI">#REF!</definedName>
    <definedName name="KERAMIČARSKI_I_KAMENARSKI_RADOVI">#REF!</definedName>
    <definedName name="KK">#REF!</definedName>
    <definedName name="KO">#REF!</definedName>
    <definedName name="KROVOPOKRIVAČKI_RADOVI">#REF!</definedName>
    <definedName name="LIMARSKI_RADOVI">[1]Troskovnik!#REF!</definedName>
    <definedName name="NEHRĐAJUĆA_BRAVARIJA" localSheetId="11">#REF!</definedName>
    <definedName name="NEHRĐAJUĆA_BRAVARIJA">#REF!</definedName>
    <definedName name="OLE_LINK1" localSheetId="15">'14.VGH'!#REF!</definedName>
    <definedName name="OLE_LINK2" localSheetId="15">'14.VGH'!#REF!</definedName>
    <definedName name="PILOTI" localSheetId="11">#REF!</definedName>
    <definedName name="PILOTI">#REF!</definedName>
    <definedName name="PREGRADNE_STIJENE" localSheetId="11">#REF!</definedName>
    <definedName name="PREGRADNE_STIJENE">#REF!</definedName>
    <definedName name="PRIKLJUCNICE" localSheetId="11">#REF!</definedName>
    <definedName name="PRIKLJUCNICE">#REF!</definedName>
    <definedName name="PRIKLUČNICE">#REF!</definedName>
    <definedName name="_xlnm.Print_Area" localSheetId="2">'1.PRIP I SKELA'!$A$1:$F$238</definedName>
    <definedName name="_xlnm.Print_Area" localSheetId="11">'10. POD'!$A$1:$F$49</definedName>
    <definedName name="_xlnm.Print_Area" localSheetId="12">'11. BRAV'!$A$1:$F$80</definedName>
    <definedName name="_xlnm.Print_Area" localSheetId="13">'12. GROMOBRAN'!$A$1:$F$32</definedName>
    <definedName name="_xlnm.Print_Area" localSheetId="14">'13. STRUJA'!$A$1:$F$32</definedName>
    <definedName name="_xlnm.Print_Area" localSheetId="15">'14.VGH'!$A$1:$F$127</definedName>
    <definedName name="_xlnm.Print_Area" localSheetId="3">'2. RUŠ I DEM'!$A$1:$F$282</definedName>
    <definedName name="_xlnm.Print_Area" localSheetId="4">'3. ZEM'!$A$1:$F$71</definedName>
    <definedName name="_xlnm.Print_Area" localSheetId="6">'5. ZID-SAN.'!$A$1:$F$254</definedName>
    <definedName name="_xlnm.Print_Area" localSheetId="8">'7. IZO'!$A$1:$F$69</definedName>
    <definedName name="_xlnm.Print_Area" localSheetId="9">'8. TES I KROV'!$A$1:$F$83</definedName>
    <definedName name="_xlnm.Print_Area" localSheetId="10">'9. LIM'!$A$1:$F$55</definedName>
    <definedName name="_xlnm.Print_Area" localSheetId="0">Naslovnica!$A$1:$G$40</definedName>
    <definedName name="_xlnm.Print_Titles" localSheetId="2">'1.PRIP I SKELA'!$1:$1</definedName>
    <definedName name="_xlnm.Print_Titles" localSheetId="11">'10. POD'!$1:$1</definedName>
    <definedName name="_xlnm.Print_Titles" localSheetId="12">'11. BRAV'!$1:$1</definedName>
    <definedName name="_xlnm.Print_Titles" localSheetId="13">'12. GROMOBRAN'!$1:$1</definedName>
    <definedName name="_xlnm.Print_Titles" localSheetId="14">'13. STRUJA'!$1:$1</definedName>
    <definedName name="_xlnm.Print_Titles" localSheetId="15">'14.VGH'!$1:$2</definedName>
    <definedName name="_xlnm.Print_Titles" localSheetId="3">'2. RUŠ I DEM'!$1:$1</definedName>
    <definedName name="_xlnm.Print_Titles" localSheetId="4">'3. ZEM'!$1:$1</definedName>
    <definedName name="_xlnm.Print_Titles" localSheetId="5">'4. AB'!$1:$1</definedName>
    <definedName name="_xlnm.Print_Titles" localSheetId="6">'5. ZID-SAN.'!$1:$1</definedName>
    <definedName name="_xlnm.Print_Titles" localSheetId="7">'6. ZID-FAS'!$1:$1</definedName>
    <definedName name="_xlnm.Print_Titles" localSheetId="8">'7. IZO'!$1:$1</definedName>
    <definedName name="_xlnm.Print_Titles" localSheetId="9">'8. TES I KROV'!$1:$1</definedName>
    <definedName name="_xlnm.Print_Titles" localSheetId="10">'9. LIM'!$1:$1</definedName>
    <definedName name="_xlnm.Print_Titles" localSheetId="0">Naslovnica!#REF!</definedName>
    <definedName name="PRNNM" localSheetId="11">#REF!</definedName>
    <definedName name="PRNNM">#REF!</definedName>
    <definedName name="PROTUPOŽARNA_BRAVARIJA" localSheetId="11">#REF!</definedName>
    <definedName name="PROTUPOŽARNA_BRAVARIJA">#REF!</definedName>
    <definedName name="R_E_K_A_P_I_T_U_L_A_C_I_J_A" localSheetId="11">#REF!</definedName>
    <definedName name="R_E_K_A_P_I_T_U_L_A_C_I_J_A">#REF!</definedName>
    <definedName name="RAS" localSheetId="11">#REF!</definedName>
    <definedName name="RAS">#REF!</definedName>
    <definedName name="REKAPITULACIJA" localSheetId="11">#REF!</definedName>
    <definedName name="REKAPITULACIJA">#REF!</definedName>
    <definedName name="RO">#REF!</definedName>
    <definedName name="RTG_BRAVARIJA">#REF!</definedName>
    <definedName name="RUŠENJA_I_PRILAGODBE_GRAĐEVINSKIH_ELEMENATA_POSTOJEĆIH_GRAĐEVINA" localSheetId="11">#REF!</definedName>
    <definedName name="RUŠENJA_I_PRILAGODBE_GRAĐEVINSKIH_ELEMENATA_POSTOJEĆIH_GRAĐEVINA">#REF!</definedName>
    <definedName name="SOBOSLIKARSKI_RADOVI" localSheetId="11">#REF!</definedName>
    <definedName name="SOBOSLIKARSKI_RADOVI">#REF!</definedName>
    <definedName name="SPUŠTENI_STROPOVI" localSheetId="11">#REF!</definedName>
    <definedName name="SPUŠTENI_STROPOVI">#REF!</definedName>
    <definedName name="SS">#REF!</definedName>
    <definedName name="UKLANJANJE_OBJEKATA_I_IZGRADNJA_PRIVREMENE_SAOBRAČAJNICE">#REF!</definedName>
    <definedName name="UNUTARNJA_ALUMINIJSKA__BRAVARIJA">[1]Troskovnik!#REF!</definedName>
    <definedName name="UNUTARNJA_ALUMINIJSKA_BRAVARIJA" localSheetId="11">#REF!</definedName>
    <definedName name="UNUTARNJA_ALUMINIJSKA_BRAVARIJA">#REF!</definedName>
    <definedName name="VANJSKA_ALUMINIJSKA__BRAVARIJA">[1]Troskovnik!#REF!</definedName>
    <definedName name="VANJSKA_ALUMINIJSKA_BRAVARIJA" localSheetId="11">#REF!</definedName>
    <definedName name="VANJSKA_ALUMINIJSKA_BRAVARIJA">#REF!</definedName>
    <definedName name="ZEMLJANI_RADOVI">[1]Troskovnik!#REF!</definedName>
    <definedName name="ZIDARSKI_RADOVI">#REF!</definedName>
  </definedNames>
  <calcPr calcId="181029"/>
  <customWorkbookViews>
    <customWorkbookView name="L - Personal View" guid="{607AC9DB-C90C-4694-A492-A979992186C4}" mergeInterval="0" personalView="1" maximized="1" windowWidth="1362" windowHeight="543" tabRatio="90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38" i="6" l="1"/>
  <c r="F282" i="7"/>
  <c r="F58" i="7"/>
  <c r="F57" i="7"/>
  <c r="F24" i="18"/>
  <c r="F23" i="18"/>
  <c r="F22" i="18"/>
  <c r="F21" i="18"/>
  <c r="F71" i="13"/>
  <c r="F109" i="9"/>
  <c r="F128" i="9"/>
  <c r="F42" i="15"/>
  <c r="F53" i="15"/>
  <c r="F60" i="15"/>
  <c r="F67" i="15"/>
  <c r="F78" i="15"/>
  <c r="F47" i="17"/>
  <c r="F44" i="17"/>
  <c r="B14" i="1" l="1"/>
  <c r="B32" i="20"/>
  <c r="A32" i="20"/>
  <c r="F29" i="20"/>
  <c r="F25" i="20"/>
  <c r="F18" i="20"/>
  <c r="F80" i="7"/>
  <c r="F32" i="20" l="1"/>
  <c r="F14" i="1" s="1"/>
  <c r="A14" i="20" l="1"/>
  <c r="A20" i="20" s="1"/>
  <c r="A27" i="20" l="1"/>
  <c r="F275" i="7" l="1"/>
  <c r="F78" i="14" l="1"/>
  <c r="F35" i="17"/>
  <c r="F69" i="13"/>
  <c r="F131" i="7" l="1"/>
  <c r="F75" i="14"/>
  <c r="F209" i="7"/>
  <c r="F206" i="7"/>
  <c r="F205" i="7"/>
  <c r="F17" i="19" l="1"/>
  <c r="B32" i="19"/>
  <c r="F105" i="10"/>
  <c r="F104" i="10"/>
  <c r="B15" i="1"/>
  <c r="B16" i="1"/>
  <c r="F8" i="19"/>
  <c r="F9" i="19"/>
  <c r="F16" i="19"/>
  <c r="F20" i="19"/>
  <c r="F21" i="19"/>
  <c r="F22" i="19"/>
  <c r="F25" i="19"/>
  <c r="F26" i="19"/>
  <c r="F29" i="19"/>
  <c r="F32" i="19" l="1"/>
  <c r="F15" i="1" s="1"/>
  <c r="F121" i="18"/>
  <c r="F122" i="18"/>
  <c r="F120" i="18"/>
  <c r="F119" i="18"/>
  <c r="F118" i="18"/>
  <c r="F117" i="18"/>
  <c r="F116" i="18"/>
  <c r="F115" i="18"/>
  <c r="F114" i="18"/>
  <c r="F113" i="18"/>
  <c r="F112" i="18"/>
  <c r="F110" i="18"/>
  <c r="F109" i="18"/>
  <c r="F108" i="18"/>
  <c r="F107" i="18"/>
  <c r="F106" i="18"/>
  <c r="F105" i="18"/>
  <c r="F104"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0" i="18"/>
  <c r="F39" i="18"/>
  <c r="F38" i="18"/>
  <c r="F36" i="18"/>
  <c r="F35" i="18"/>
  <c r="F34" i="18"/>
  <c r="F33" i="18"/>
  <c r="F32" i="18"/>
  <c r="F31" i="18"/>
  <c r="F30" i="18"/>
  <c r="F29" i="18"/>
  <c r="F28" i="18"/>
  <c r="F27" i="18"/>
  <c r="F26" i="18"/>
  <c r="F25" i="18"/>
  <c r="F20" i="18"/>
  <c r="F19" i="18"/>
  <c r="F18" i="18"/>
  <c r="F16" i="18"/>
  <c r="F3" i="18"/>
  <c r="D47" i="17"/>
  <c r="D46" i="17"/>
  <c r="F46" i="17" s="1"/>
  <c r="F43" i="17"/>
  <c r="F28" i="17"/>
  <c r="F27" i="17"/>
  <c r="F26" i="17"/>
  <c r="F25" i="17"/>
  <c r="A15" i="17"/>
  <c r="F23" i="17"/>
  <c r="F22" i="17"/>
  <c r="F21" i="17"/>
  <c r="F20" i="17"/>
  <c r="D71" i="9"/>
  <c r="D72" i="9" s="1"/>
  <c r="F72" i="9" s="1"/>
  <c r="D69" i="9"/>
  <c r="D70" i="9" s="1"/>
  <c r="F70" i="9" s="1"/>
  <c r="D81" i="9"/>
  <c r="D82" i="9" s="1"/>
  <c r="F82" i="9" s="1"/>
  <c r="D79" i="9"/>
  <c r="D80" i="9" s="1"/>
  <c r="F80" i="9" s="1"/>
  <c r="F176" i="7"/>
  <c r="F175" i="7"/>
  <c r="F173" i="7"/>
  <c r="D168" i="7"/>
  <c r="F168" i="7" s="1"/>
  <c r="D167" i="7"/>
  <c r="F167" i="7" s="1"/>
  <c r="F146" i="6"/>
  <c r="F145" i="6"/>
  <c r="F143" i="6"/>
  <c r="F142" i="6"/>
  <c r="F140" i="6"/>
  <c r="F139" i="6"/>
  <c r="F87" i="6"/>
  <c r="F86" i="6"/>
  <c r="F85" i="6"/>
  <c r="F165" i="7"/>
  <c r="F158" i="6"/>
  <c r="F157" i="6"/>
  <c r="F155" i="6"/>
  <c r="F154" i="6"/>
  <c r="F152" i="6"/>
  <c r="F151" i="6"/>
  <c r="F80" i="6"/>
  <c r="F79" i="6"/>
  <c r="F78" i="6"/>
  <c r="B12" i="1"/>
  <c r="B49" i="17"/>
  <c r="A49" i="17"/>
  <c r="F37" i="17"/>
  <c r="F34" i="17"/>
  <c r="F30" i="17"/>
  <c r="D213" i="9"/>
  <c r="F213" i="9" s="1"/>
  <c r="F212" i="9"/>
  <c r="F250" i="7"/>
  <c r="F249" i="7"/>
  <c r="D96" i="9"/>
  <c r="F96" i="9" s="1"/>
  <c r="F95" i="9"/>
  <c r="D54" i="9"/>
  <c r="F54" i="9" s="1"/>
  <c r="F53" i="9"/>
  <c r="D226" i="9"/>
  <c r="F226" i="9" s="1"/>
  <c r="F225" i="9"/>
  <c r="D183" i="9"/>
  <c r="F183" i="9" s="1"/>
  <c r="F182" i="9"/>
  <c r="F57" i="12"/>
  <c r="D57" i="12"/>
  <c r="F56" i="12"/>
  <c r="D55" i="12"/>
  <c r="F55" i="12" s="1"/>
  <c r="F54" i="12"/>
  <c r="D227" i="8"/>
  <c r="F227" i="8" s="1"/>
  <c r="F226" i="8"/>
  <c r="D225" i="8"/>
  <c r="F225" i="8" s="1"/>
  <c r="F224" i="8"/>
  <c r="F219" i="8"/>
  <c r="D47" i="12"/>
  <c r="D48" i="12" s="1"/>
  <c r="F46" i="12"/>
  <c r="F123" i="18" l="1"/>
  <c r="F16" i="1" s="1"/>
  <c r="F79" i="9"/>
  <c r="F69" i="9"/>
  <c r="F71" i="9"/>
  <c r="F81" i="9"/>
  <c r="F49" i="17"/>
  <c r="F12" i="1" s="1"/>
  <c r="F48" i="12"/>
  <c r="D49" i="12"/>
  <c r="F49" i="12" s="1"/>
  <c r="F47" i="12"/>
  <c r="F52" i="7" l="1"/>
  <c r="D42" i="11"/>
  <c r="F42" i="11" s="1"/>
  <c r="F41" i="11"/>
  <c r="F38" i="11"/>
  <c r="F88" i="10" l="1"/>
  <c r="F83" i="10"/>
  <c r="F199" i="8"/>
  <c r="F198" i="8"/>
  <c r="F44" i="15"/>
  <c r="F43" i="15"/>
  <c r="F61" i="15"/>
  <c r="A34" i="15"/>
  <c r="D22" i="12"/>
  <c r="F216" i="8"/>
  <c r="F212" i="8"/>
  <c r="F209" i="8"/>
  <c r="F208" i="8"/>
  <c r="F203" i="8"/>
  <c r="F190" i="8"/>
  <c r="F189" i="8"/>
  <c r="F188" i="8"/>
  <c r="F187" i="8"/>
  <c r="F186" i="8"/>
  <c r="F175" i="8"/>
  <c r="F174" i="8"/>
  <c r="F166" i="8"/>
  <c r="F165" i="8"/>
  <c r="F164" i="8"/>
  <c r="F163" i="8"/>
  <c r="F155" i="8"/>
  <c r="F154" i="8"/>
  <c r="F153" i="8"/>
  <c r="F152" i="8"/>
  <c r="F144" i="8"/>
  <c r="F143" i="8"/>
  <c r="F137" i="8"/>
  <c r="F136" i="8"/>
  <c r="F135" i="8"/>
  <c r="F134" i="8"/>
  <c r="F124" i="8"/>
  <c r="F119" i="8"/>
  <c r="F118" i="8"/>
  <c r="F117" i="8"/>
  <c r="F107" i="8"/>
  <c r="F106" i="8"/>
  <c r="F105" i="8"/>
  <c r="F95" i="8"/>
  <c r="F94" i="8"/>
  <c r="F93" i="8"/>
  <c r="F84" i="8"/>
  <c r="F83" i="8"/>
  <c r="F71" i="8"/>
  <c r="F64" i="8"/>
  <c r="F63" i="8"/>
  <c r="F50" i="8"/>
  <c r="F43" i="8"/>
  <c r="F42" i="8"/>
  <c r="A30" i="8"/>
  <c r="F243" i="8"/>
  <c r="F242" i="8"/>
  <c r="F236" i="8"/>
  <c r="F232" i="8"/>
  <c r="F123" i="10"/>
  <c r="F122" i="10"/>
  <c r="F121" i="10"/>
  <c r="F120" i="10"/>
  <c r="F119" i="10"/>
  <c r="F117" i="10"/>
  <c r="F96" i="10"/>
  <c r="F93" i="10"/>
  <c r="F92" i="10"/>
  <c r="F79" i="10"/>
  <c r="F75" i="10"/>
  <c r="F71" i="10"/>
  <c r="F114" i="7"/>
  <c r="F107" i="7"/>
  <c r="F101" i="7"/>
  <c r="F42" i="7"/>
  <c r="F41" i="7"/>
  <c r="F37" i="7"/>
  <c r="F232" i="6"/>
  <c r="A46" i="15" l="1"/>
  <c r="A55" i="15" s="1"/>
  <c r="A45" i="8"/>
  <c r="A63" i="15" l="1"/>
  <c r="A69" i="15" s="1"/>
  <c r="A52" i="8"/>
  <c r="A66" i="8" l="1"/>
  <c r="A73" i="8" l="1"/>
  <c r="A86" i="8" s="1"/>
  <c r="A97" i="8" s="1"/>
  <c r="A109" i="8" s="1"/>
  <c r="A122" i="8" l="1"/>
  <c r="A126" i="8" s="1"/>
  <c r="A140" i="8" l="1"/>
  <c r="A146" i="8" s="1"/>
  <c r="A157" i="8" l="1"/>
  <c r="A168" i="8" l="1"/>
  <c r="A177" i="8" s="1"/>
  <c r="A192" i="8" l="1"/>
  <c r="A201" i="8" s="1"/>
  <c r="F47" i="13"/>
  <c r="F38" i="13"/>
  <c r="F274" i="7"/>
  <c r="F273" i="7"/>
  <c r="F256" i="7"/>
  <c r="F143" i="7"/>
  <c r="F42" i="13"/>
  <c r="F30" i="13"/>
  <c r="F29" i="13"/>
  <c r="F28" i="13"/>
  <c r="A25" i="13"/>
  <c r="F242" i="7"/>
  <c r="F224" i="7"/>
  <c r="F225" i="7"/>
  <c r="F223" i="7"/>
  <c r="F280" i="7"/>
  <c r="F279" i="7"/>
  <c r="F169" i="6"/>
  <c r="F163" i="6"/>
  <c r="F132" i="6"/>
  <c r="F131" i="6"/>
  <c r="F130" i="6"/>
  <c r="F236" i="6"/>
  <c r="F228" i="6"/>
  <c r="F227" i="6"/>
  <c r="F106" i="6"/>
  <c r="F105" i="6"/>
  <c r="F99" i="6"/>
  <c r="F98" i="6"/>
  <c r="F92" i="6"/>
  <c r="F57" i="6"/>
  <c r="F58" i="6"/>
  <c r="F56" i="6"/>
  <c r="A206" i="8" l="1"/>
  <c r="A211" i="8" s="1"/>
  <c r="A214" i="8" s="1"/>
  <c r="A32" i="13"/>
  <c r="A218" i="8" l="1"/>
  <c r="A221" i="8" s="1"/>
  <c r="A229" i="8" s="1"/>
  <c r="F53" i="11"/>
  <c r="F52" i="11"/>
  <c r="F51" i="11"/>
  <c r="D36" i="11"/>
  <c r="F36" i="11" s="1"/>
  <c r="D30" i="11"/>
  <c r="F30" i="11" s="1"/>
  <c r="A83" i="15"/>
  <c r="F90" i="9"/>
  <c r="D140" i="10"/>
  <c r="F140" i="10" s="1"/>
  <c r="F139" i="10"/>
  <c r="B13" i="1"/>
  <c r="B11" i="1"/>
  <c r="B10" i="1"/>
  <c r="B9" i="1"/>
  <c r="B8" i="1"/>
  <c r="B7" i="1"/>
  <c r="B6" i="1"/>
  <c r="B5" i="1"/>
  <c r="B4" i="1"/>
  <c r="B3" i="1"/>
  <c r="D72" i="15"/>
  <c r="F72" i="15" s="1"/>
  <c r="B83" i="15"/>
  <c r="F74" i="15"/>
  <c r="F69" i="15"/>
  <c r="A74" i="15"/>
  <c r="F64" i="14"/>
  <c r="F63" i="14"/>
  <c r="F62" i="14"/>
  <c r="A234" i="8" l="1"/>
  <c r="A238" i="8" s="1"/>
  <c r="D79" i="15"/>
  <c r="F79" i="15" s="1"/>
  <c r="D80" i="15"/>
  <c r="F80" i="15" s="1"/>
  <c r="F83" i="15" l="1"/>
  <c r="F10" i="1" s="1"/>
  <c r="F72" i="14" l="1"/>
  <c r="D116" i="9"/>
  <c r="F116" i="9" s="1"/>
  <c r="F115" i="9"/>
  <c r="F123" i="6"/>
  <c r="F243" i="9"/>
  <c r="F241" i="9"/>
  <c r="F239" i="9"/>
  <c r="D173" i="9"/>
  <c r="D203" i="9"/>
  <c r="F203" i="9" s="1"/>
  <c r="F202" i="9"/>
  <c r="D193" i="9"/>
  <c r="F193" i="9" s="1"/>
  <c r="F192" i="9"/>
  <c r="D164" i="9"/>
  <c r="F145" i="9"/>
  <c r="D65" i="13"/>
  <c r="F65" i="13" s="1"/>
  <c r="F64" i="13"/>
  <c r="D63" i="13"/>
  <c r="F63" i="13" s="1"/>
  <c r="F62" i="13"/>
  <c r="F58" i="13"/>
  <c r="F219" i="7"/>
  <c r="F236" i="7"/>
  <c r="F235" i="7"/>
  <c r="F234" i="7"/>
  <c r="A64" i="10"/>
  <c r="F121" i="6"/>
  <c r="F122" i="6"/>
  <c r="F71" i="14"/>
  <c r="F80" i="14" s="1"/>
  <c r="F50" i="11"/>
  <c r="F49" i="11"/>
  <c r="F48" i="11"/>
  <c r="F44" i="11"/>
  <c r="F35" i="11"/>
  <c r="F32" i="11"/>
  <c r="F29" i="11"/>
  <c r="D125" i="7"/>
  <c r="D126" i="7" s="1"/>
  <c r="F126" i="7" s="1"/>
  <c r="A80" i="14"/>
  <c r="F51" i="7"/>
  <c r="F35" i="13"/>
  <c r="A37" i="13"/>
  <c r="D54" i="13"/>
  <c r="F54" i="13" s="1"/>
  <c r="F53" i="13"/>
  <c r="A71" i="13"/>
  <c r="D52" i="13"/>
  <c r="F52" i="13" s="1"/>
  <c r="F51" i="13"/>
  <c r="D67" i="10"/>
  <c r="F67" i="10" s="1"/>
  <c r="F66" i="10"/>
  <c r="D134" i="10"/>
  <c r="F134" i="10" s="1"/>
  <c r="F133" i="10"/>
  <c r="D128" i="10"/>
  <c r="F128" i="10" s="1"/>
  <c r="D67" i="12"/>
  <c r="F67" i="12" s="1"/>
  <c r="F66" i="12"/>
  <c r="D62" i="12"/>
  <c r="F61" i="12"/>
  <c r="D29" i="12"/>
  <c r="D30" i="12" s="1"/>
  <c r="F28" i="12"/>
  <c r="D38" i="12"/>
  <c r="F38" i="12" s="1"/>
  <c r="F37" i="12"/>
  <c r="A69" i="12"/>
  <c r="F22" i="12"/>
  <c r="F21" i="12"/>
  <c r="D17" i="12"/>
  <c r="A14" i="12"/>
  <c r="A26" i="11"/>
  <c r="A19" i="12" l="1"/>
  <c r="A32" i="11"/>
  <c r="A69" i="10"/>
  <c r="A40" i="13"/>
  <c r="A60" i="14"/>
  <c r="F13" i="1"/>
  <c r="F125" i="7"/>
  <c r="F29" i="12"/>
  <c r="F62" i="12"/>
  <c r="D39" i="12"/>
  <c r="F30" i="12"/>
  <c r="D31" i="12"/>
  <c r="F31" i="12" s="1"/>
  <c r="A66" i="14" l="1"/>
  <c r="A74" i="14" s="1"/>
  <c r="A24" i="12"/>
  <c r="A33" i="12" s="1"/>
  <c r="A38" i="11"/>
  <c r="A44" i="11" s="1"/>
  <c r="A73" i="10"/>
  <c r="A44" i="13"/>
  <c r="D40" i="12"/>
  <c r="F40" i="12" s="1"/>
  <c r="F39" i="12"/>
  <c r="A77" i="14" l="1"/>
  <c r="A42" i="12"/>
  <c r="A77" i="10"/>
  <c r="A81" i="10" s="1"/>
  <c r="A85" i="10" s="1"/>
  <c r="A90" i="10" s="1"/>
  <c r="A49" i="13"/>
  <c r="A56" i="13" s="1"/>
  <c r="A60" i="13" s="1"/>
  <c r="A67" i="13" s="1"/>
  <c r="F5" i="1"/>
  <c r="A98" i="10" l="1"/>
  <c r="A95" i="10"/>
  <c r="A51" i="12"/>
  <c r="F17" i="12"/>
  <c r="F16" i="12"/>
  <c r="F69" i="12" s="1"/>
  <c r="A59" i="12" l="1"/>
  <c r="A64" i="12" s="1"/>
  <c r="A107" i="10"/>
  <c r="A125" i="10" s="1"/>
  <c r="F9" i="1"/>
  <c r="F235" i="9" l="1"/>
  <c r="D250" i="8"/>
  <c r="F251" i="8"/>
  <c r="F250" i="8"/>
  <c r="F249" i="8"/>
  <c r="F254" i="8" s="1"/>
  <c r="F196" i="7"/>
  <c r="D129" i="9"/>
  <c r="F129" i="9" s="1"/>
  <c r="F121" i="9"/>
  <c r="F122" i="9"/>
  <c r="F132" i="7"/>
  <c r="D63" i="9"/>
  <c r="F63" i="9" s="1"/>
  <c r="A38" i="9"/>
  <c r="F62" i="9"/>
  <c r="F143" i="9"/>
  <c r="F146" i="9"/>
  <c r="F144" i="9"/>
  <c r="F142" i="9"/>
  <c r="F141" i="9"/>
  <c r="F140" i="9"/>
  <c r="F139" i="9"/>
  <c r="F105" i="9"/>
  <c r="F107" i="9"/>
  <c r="F103" i="9"/>
  <c r="D46" i="9"/>
  <c r="F46" i="9" s="1"/>
  <c r="F257" i="7"/>
  <c r="F88" i="7"/>
  <c r="F241" i="7"/>
  <c r="F87" i="7"/>
  <c r="F86" i="7"/>
  <c r="F45" i="9"/>
  <c r="A48" i="9" l="1"/>
  <c r="A56" i="9" s="1"/>
  <c r="F164" i="9"/>
  <c r="F163" i="9"/>
  <c r="F233" i="7" l="1"/>
  <c r="F95" i="7"/>
  <c r="F268" i="7"/>
  <c r="F267" i="7"/>
  <c r="F266" i="7"/>
  <c r="F265" i="7"/>
  <c r="F91" i="7"/>
  <c r="F189" i="7"/>
  <c r="F144" i="7"/>
  <c r="F124" i="7"/>
  <c r="F71" i="7"/>
  <c r="F70" i="7"/>
  <c r="F69" i="7"/>
  <c r="F61" i="7"/>
  <c r="F202" i="6" l="1"/>
  <c r="F203" i="6"/>
  <c r="F187" i="6"/>
  <c r="F188" i="7" l="1"/>
  <c r="F187" i="7"/>
  <c r="F186" i="7"/>
  <c r="F185" i="7"/>
  <c r="F85" i="7"/>
  <c r="F137" i="7" l="1"/>
  <c r="F136" i="7"/>
  <c r="F118" i="7"/>
  <c r="F243" i="7"/>
  <c r="F160" i="7"/>
  <c r="F159" i="7"/>
  <c r="F152" i="7"/>
  <c r="F151" i="7"/>
  <c r="F214" i="7"/>
  <c r="F65" i="7"/>
  <c r="F220" i="6"/>
  <c r="F219" i="6"/>
  <c r="F218" i="6"/>
  <c r="F205" i="6"/>
  <c r="F185" i="6"/>
  <c r="F171" i="6"/>
  <c r="B55" i="11"/>
  <c r="A55" i="11"/>
  <c r="F26" i="11"/>
  <c r="A143" i="10"/>
  <c r="F127" i="10"/>
  <c r="A130" i="10"/>
  <c r="A136" i="10" s="1"/>
  <c r="B247" i="9"/>
  <c r="A247" i="9"/>
  <c r="F246" i="9"/>
  <c r="F237" i="9"/>
  <c r="F233" i="9"/>
  <c r="F173" i="9"/>
  <c r="F172" i="9"/>
  <c r="F89" i="9"/>
  <c r="F138" i="9"/>
  <c r="B254" i="8"/>
  <c r="A254" i="8"/>
  <c r="B282" i="7"/>
  <c r="A282" i="7"/>
  <c r="F208" i="7"/>
  <c r="F207" i="7"/>
  <c r="F204" i="7"/>
  <c r="F46" i="7"/>
  <c r="B238" i="6"/>
  <c r="A238" i="6"/>
  <c r="F237" i="6"/>
  <c r="F120" i="6"/>
  <c r="F119" i="6"/>
  <c r="F112" i="6"/>
  <c r="F111" i="6"/>
  <c r="F134" i="6"/>
  <c r="F133" i="6"/>
  <c r="F74" i="6"/>
  <c r="F73" i="6"/>
  <c r="F67" i="6"/>
  <c r="F63" i="6"/>
  <c r="F62" i="6"/>
  <c r="F53" i="6"/>
  <c r="F52" i="6"/>
  <c r="F51" i="6"/>
  <c r="F50" i="6"/>
  <c r="F49" i="6"/>
  <c r="F48" i="6"/>
  <c r="F47" i="6"/>
  <c r="F46" i="6"/>
  <c r="F45" i="6"/>
  <c r="F44" i="6"/>
  <c r="F43" i="6"/>
  <c r="F42" i="6"/>
  <c r="F41" i="6"/>
  <c r="F40" i="6"/>
  <c r="F39" i="6"/>
  <c r="F38" i="6"/>
  <c r="F33" i="6"/>
  <c r="A33" i="6"/>
  <c r="F7" i="1" l="1"/>
  <c r="F3" i="1"/>
  <c r="A36" i="7"/>
  <c r="A40" i="6"/>
  <c r="F247" i="9"/>
  <c r="F8" i="1" s="1"/>
  <c r="F143" i="10"/>
  <c r="F6" i="1" s="1"/>
  <c r="F55" i="11"/>
  <c r="F11" i="1" s="1"/>
  <c r="A39" i="7" l="1"/>
  <c r="A44" i="7" s="1"/>
  <c r="A48" i="7" s="1"/>
  <c r="A54" i="7" s="1"/>
  <c r="A51" i="6"/>
  <c r="F4" i="1"/>
  <c r="F17" i="1" s="1"/>
  <c r="A55" i="6" l="1"/>
  <c r="A60" i="7"/>
  <c r="A60" i="6" l="1"/>
  <c r="A63" i="7"/>
  <c r="A65" i="6" l="1"/>
  <c r="A69" i="6" s="1"/>
  <c r="A67" i="7"/>
  <c r="A75" i="6" l="1"/>
  <c r="A73" i="7"/>
  <c r="A82" i="6" l="1"/>
  <c r="A89" i="6" s="1"/>
  <c r="A82" i="7"/>
  <c r="A90" i="7" s="1"/>
  <c r="A245" i="8" l="1"/>
  <c r="A93" i="7" l="1"/>
  <c r="A97" i="7" s="1"/>
  <c r="A103" i="7" s="1"/>
  <c r="A109" i="7" s="1"/>
  <c r="A116" i="7" s="1"/>
  <c r="F18" i="1" l="1"/>
  <c r="F19" i="1" s="1"/>
  <c r="A120" i="7"/>
  <c r="A128" i="7" l="1"/>
  <c r="A134" i="7" l="1"/>
  <c r="A139" i="7" s="1"/>
  <c r="A146" i="7" l="1"/>
  <c r="A154" i="7" s="1"/>
  <c r="A162" i="7" l="1"/>
  <c r="A170" i="7" l="1"/>
  <c r="A178" i="7" l="1"/>
  <c r="A191" i="7" s="1"/>
  <c r="A198" i="7" s="1"/>
  <c r="A213" i="7" l="1"/>
  <c r="A216" i="7" s="1"/>
  <c r="A221" i="7" s="1"/>
  <c r="A227" i="7" s="1"/>
  <c r="A238" i="7" l="1"/>
  <c r="A245" i="7" s="1"/>
  <c r="A252" i="7" s="1"/>
  <c r="A259" i="7" l="1"/>
  <c r="A270" i="7" s="1"/>
  <c r="A277" i="7" s="1"/>
  <c r="A94" i="6" l="1"/>
  <c r="A101" i="6" s="1"/>
  <c r="A108" i="6" l="1"/>
  <c r="A114" i="6" s="1"/>
  <c r="A125" i="6" l="1"/>
  <c r="A136" i="6" s="1"/>
  <c r="A148" i="6" s="1"/>
  <c r="A160" i="6" s="1"/>
  <c r="A165" i="6" l="1"/>
  <c r="A171" i="6" s="1"/>
  <c r="A187" i="6"/>
  <c r="A205" i="6" s="1"/>
  <c r="A222" i="6" l="1"/>
  <c r="A230" i="6" s="1"/>
  <c r="A234" i="6" s="1"/>
  <c r="A30" i="17"/>
  <c r="A37" i="17" s="1"/>
  <c r="A65" i="9"/>
  <c r="A74" i="9" l="1"/>
  <c r="A84" i="9" s="1"/>
  <c r="A92" i="9" l="1"/>
  <c r="A98" i="9" l="1"/>
  <c r="A112" i="9" l="1"/>
  <c r="A118" i="9" s="1"/>
  <c r="A124" i="9" l="1"/>
  <c r="A131" i="9"/>
  <c r="A156" i="9" s="1"/>
  <c r="A166" i="9" l="1"/>
  <c r="A175" i="9" s="1"/>
  <c r="A185" i="9" s="1"/>
  <c r="A195" i="9" s="1"/>
  <c r="A205" i="9" s="1"/>
  <c r="A215" i="9" s="1"/>
  <c r="A228" i="9" s="1"/>
</calcChain>
</file>

<file path=xl/sharedStrings.xml><?xml version="1.0" encoding="utf-8"?>
<sst xmlns="http://schemas.openxmlformats.org/spreadsheetml/2006/main" count="2393" uniqueCount="1348">
  <si>
    <t>U  ___________________ , _____________________</t>
  </si>
  <si>
    <t>ZA PONUĐAČA:</t>
  </si>
  <si>
    <t>(potpis i pečat ovlaštene osobe)</t>
  </si>
  <si>
    <t>1.</t>
  </si>
  <si>
    <t>2.</t>
  </si>
  <si>
    <t>kom</t>
  </si>
  <si>
    <t>m'</t>
  </si>
  <si>
    <t>LIMARSKI RADOVI</t>
  </si>
  <si>
    <t xml:space="preserve">REKAPITULACIJA </t>
  </si>
  <si>
    <t>-</t>
  </si>
  <si>
    <t>3.</t>
  </si>
  <si>
    <t>4.</t>
  </si>
  <si>
    <t>5.</t>
  </si>
  <si>
    <t>6.</t>
  </si>
  <si>
    <t>7.</t>
  </si>
  <si>
    <t>II.</t>
  </si>
  <si>
    <t>III.</t>
  </si>
  <si>
    <t>8.</t>
  </si>
  <si>
    <t>9.</t>
  </si>
  <si>
    <t>IV.</t>
  </si>
  <si>
    <t>V.</t>
  </si>
  <si>
    <t>Pravilnik o zaštiti na radu u građevinarstvu</t>
  </si>
  <si>
    <t>Pravilnik o tehničkim mjerama i uvjetima za završne radove u građevinarstvu</t>
  </si>
  <si>
    <t>Tehnički uvjeti za izvođenje limarskih radova</t>
  </si>
  <si>
    <t>HR norme:</t>
  </si>
  <si>
    <t>U jediničnim cijenama uračunato je:</t>
  </si>
  <si>
    <t>materijal</t>
  </si>
  <si>
    <t>svi vanjski i unutarnji, horizontalni i vertikalni transporti</t>
  </si>
  <si>
    <t>premazivanja asfalt lakom, podlaganje krovne Ijepenke</t>
  </si>
  <si>
    <t>sav sitni i spojni materijal i matrijal za učvršćenje (kuke, plosna željeza, žica za učvršćenje, vijci, zakovice i sl.)</t>
  </si>
  <si>
    <t>naknada za kompletni rad (izrada i montaža)</t>
  </si>
  <si>
    <t>VI.</t>
  </si>
  <si>
    <t>I.</t>
  </si>
  <si>
    <t>NAPOMENA:</t>
  </si>
  <si>
    <t>PROJEKT  IZRADIO:</t>
  </si>
  <si>
    <t>FABRIKA ARHITEKTI d.o.o.</t>
  </si>
  <si>
    <t>ZA PROJEKTIRANJE</t>
  </si>
  <si>
    <t>Kačićeva 6a, 10000 Zagreb</t>
  </si>
  <si>
    <t>tel: 00 385 1 3907042; mob: 00 385 91 5021163</t>
  </si>
  <si>
    <t xml:space="preserve">e-mail: lovro.bauer@fabrika-arhitekti.com </t>
  </si>
  <si>
    <t>GRAĐEVINA:</t>
  </si>
  <si>
    <t>INVESTITOR:</t>
  </si>
  <si>
    <t>FAZA PROJEKTA:</t>
  </si>
  <si>
    <t>TROŠKOVNIK IZRADIO:</t>
  </si>
  <si>
    <t>SURADNICI:</t>
  </si>
  <si>
    <t>DIREKTOR:</t>
  </si>
  <si>
    <t>OZNAKA PROJEKTA:</t>
  </si>
  <si>
    <t>NAPOMENA:
OBAVEZNO PROVJERITI FORMULE PRIJE IZDAVANJA PONUDE.</t>
  </si>
  <si>
    <t>TROŠKOVNIK</t>
  </si>
  <si>
    <t>Izmjere je potrebno izvršiti na gradilištu, nakon izvedbe, obračunato prema građevinskim normama. Obračun se vrši po m ili m², ovisno o vrsti elementa, prema važećim građevinskim normama za ojedine radove, stoje i naznačeno u pojedinim stavkama troškovnika. Eventualne nejasnoće oko načina izvedbe ili obračuna izvoditelj je dužan razjasniti sa nadzornim inženjerom prije samog pristupanja izvođenju.</t>
  </si>
  <si>
    <t>UKUPNO:</t>
  </si>
  <si>
    <t xml:space="preserve">                    (mjesto)                        (datum)</t>
  </si>
  <si>
    <t xml:space="preserve">ŽUPA UZNESENJA BLAŽENE DJEVICE MARIJE </t>
  </si>
  <si>
    <t>Kupinec 84, 10450 Jastrebarsko</t>
  </si>
  <si>
    <t xml:space="preserve">OIB: 57558234901 </t>
  </si>
  <si>
    <t>Sve radove obavezno izvesti u svemu prema važećem pravilniku ZNR i ZOP, uz obavezno poštivanje svih mjera propisanih istim.</t>
  </si>
  <si>
    <t>Prije početka radova, izvođač je obavezan postaviti i instalirati sve privremene objekte, zaštitne ograde, opremu i instalacije potrebne za normalno izvođenje radova te iste ukloniti s gradilišta nakon završetka radova.</t>
  </si>
  <si>
    <t>ZEMLJANI RADOVI</t>
  </si>
  <si>
    <t>BETONSKI I ARMIRANO-BETONSKI RADOVI</t>
  </si>
  <si>
    <t>IZOLATERSKI RADOVI</t>
  </si>
  <si>
    <t>VII.</t>
  </si>
  <si>
    <t>VIII.</t>
  </si>
  <si>
    <t>IX.</t>
  </si>
  <si>
    <t>X.</t>
  </si>
  <si>
    <t>Izvođač je dužan izvesti sav rad oko iskopa (ručnog ili mehaničkog) i to do bilo koje potebne dubine, sa svim potrebnim pomoćnim radovima, kao što je niveliranje i planiranje, nabijanje površine, obrubljivanje stranica, osiguranje od urušavanja, postava potrebne ograde, crpljenje i odstranivanje oborinske ili procjedne vode.</t>
  </si>
  <si>
    <t>Zabranjeno je popunjavanje prekopa nasipom šljunka.</t>
  </si>
  <si>
    <t>Po završetku gradnje ukloniti sve nepotrebno sa gradilišta. Ovo uključiti u faktor u okviru režije gradilišta, te se ne plaća posebno.</t>
  </si>
  <si>
    <t xml:space="preserve">Sav iskopani materijal koji nije adekvatne kvalitete za naknadnu ugradnju utovaruje se neposredno nakon iskopa u prijevozno sredstvo i odvozi na gradsku planirku. </t>
  </si>
  <si>
    <t xml:space="preserve">Faktor rastresitosti uključiti u jediničnu cijenu. </t>
  </si>
  <si>
    <t>Jedinična cijena mora sadržavati:</t>
  </si>
  <si>
    <t>* sav rad, uključujući prijenose, prijevoze po gradilištu i pri dobavi</t>
  </si>
  <si>
    <t>* sav materijal, glavni i pomoćni</t>
  </si>
  <si>
    <t>* sva pomagala pri radu, te dovoz i odvoz istih</t>
  </si>
  <si>
    <t>* čišćenje po završenom radu, jer izvođač mora ostaviti sve čisto i uredno</t>
  </si>
  <si>
    <t>* popravak, tj. naknadu štete učinjene pri radu na svojim ili tuđim radovima</t>
  </si>
  <si>
    <t>Ovi uvjeti se mjenjaju ili nadopunjuju pojedinim stavkama troškovnika.</t>
  </si>
  <si>
    <t>Planiranje dna iskopa izvesti sa točnošću od ±3 cm, što je uključeno u jediničnu cijenu.</t>
  </si>
  <si>
    <t xml:space="preserve">OBNOVA KONSTRUKCIJE CRKVE UZNESENJA BLAŽENE DJEVICE MARIJE (POJAČANJE KONSTRUKCIJE ZGRADE NAKON POTRESA)
k.č.br.1240 K.O. Kupinec
Kupinec 84, 10450 Jastrebarsko
</t>
  </si>
  <si>
    <t>TD: 8/22 GP</t>
  </si>
  <si>
    <t>Zagreb, studeni 2022.</t>
  </si>
  <si>
    <t>Posebnu pozornost treba obratiti na provođenje mjera zaštite na radu prilikom izvođenja zaštite građevinske jame, zemljanih radova i iskopa, a u jediničnu cijenu obvezno ukalkulirati i zaštitu iskopanih rovova, ukoliko im dubina prelazi jedan metar.</t>
  </si>
  <si>
    <t>BR.ST.</t>
  </si>
  <si>
    <t>STAVKA / GRUPA / OPĆI UVJETI</t>
  </si>
  <si>
    <t>Pod unesenim cijenama podrazumijevaju se također i sva zakonska davanja, kao i pripomoć kod izvedbe obrtničkih radova (zaštita obrtničkih proizvoda: stolarije, bravarije, limarije, restauratorskih elemenata i slično), zaštitu elemenata konstrukcije od štetnih atmosferskih utjecaja i sva potrebna ispitivanja građevinskog i drugih ugrađenih materijala zbog podizanja kvalitete i čvrstoće pojedinih proizvoda. Jediničnim cijenama također potrebno obuhvatiti i sve pomoćne radove kao skupljanje rasutog materijala koji je nastao građenjem i održavanje čistoće gradilišta u toku izvođenja radova.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</si>
  <si>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</si>
  <si>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MATERIJAL</t>
  </si>
  <si>
    <t>RAD</t>
  </si>
  <si>
    <t>STAVKA</t>
  </si>
  <si>
    <t>MJERA</t>
  </si>
  <si>
    <t>KOLIČINA</t>
  </si>
  <si>
    <t>JED.CIJENA</t>
  </si>
  <si>
    <t>UKUPNA CIJENA</t>
  </si>
  <si>
    <t>Također svi djelatnici se moraju pridržavati svih gore navedenih mjera, uz zadovoljenje svih traženih mjera prema KOORDINATORU 2 u fazi izvođenja radova.</t>
  </si>
  <si>
    <t>Privremeni objekti, ograde, zaštita i oprema pored ostalog obuhvaća uređenje pristupa, privremeno ograđivanje prostora koji mogu poslužiti za odlaganje materijala, doprema i postava građevinskih dizala, ljestvi i penjalice, ograde, zaštitne ograde, skele, platforme, oznake, protupožarnu opremu i sve ostalo potrebno za brzo i sigurno odvijanje radova rušenja i demontaža, odnosno svih drugih grupa radova.</t>
  </si>
  <si>
    <t>Ove napomene mijenjaju se ili nadopunjuju opisom pojedine stavke troškovnika, te zajedno uz POSEBNE - OPĆE NAPOMENE čine sastavni dio troškovnika i osnovu formiranja svake jedinične cijene.</t>
  </si>
  <si>
    <t>Natpisna ploče mora sadržavati sve podatke propisane Pravilnikom o sadržaju i izgledu ploče kojom se označava gradilište (NN 42/2014).</t>
  </si>
  <si>
    <t>Izrada ploče gradilišta s obaveznim sadržajem koji je propisan Pravilnikom, uz dodatak natpisa kojim se ističe da se operacija financira sredstvima FSEU, amblemom EU i tekstom "EUROPSKA UNIJA".</t>
  </si>
  <si>
    <r>
      <rPr>
        <b/>
        <sz val="8"/>
        <rFont val="Calibri"/>
        <family val="2"/>
        <scheme val="minor"/>
      </rPr>
      <t>NAPOMENA:</t>
    </r>
    <r>
      <rPr>
        <sz val="8"/>
        <rFont val="Calibri"/>
        <family val="2"/>
        <scheme val="minor"/>
      </rPr>
      <t xml:space="preserve">
Preostale ploče i natpisi prema smjernicama ZNR, sastavni su dio stavke ORGANIZACIJE GRADILIŠTA. </t>
    </r>
  </si>
  <si>
    <t>Izvedba pripremnih radova - elaborat organizacije gradilišta.</t>
  </si>
  <si>
    <t>Prije uređenja gradilišta treba  napraviti nacrt (plan) uređenja gradilišta i predočiti investitoru na odobrenje. Pri tom treba uzeti u obzir da se ne sprečavaju eventualni radovi izmjere, posebice iskolčenja i provjere granica ulica, puteva i građevine.</t>
  </si>
  <si>
    <t>U nacrtu uređenja treba uzeti u obzir i skladištenje zemljane mase. Površine, skladišne površine, slobodne površine i slično, koje će se koristiti za uređenje gradilišta, trebaju se umetnuti u nacrt uređenja gradilišta s podatkom svrhe korištenja. Uređenje gradilišta na tratini ili humusu nije dopušteno.</t>
  </si>
  <si>
    <t>Prije početka radova izvođač se mora informirati o prolazu vodova, kablove itd. (nadzemno i podzemno), te pravodobno zatražiti sva potrebna premještanja. U slučaju dvojbe izvođač je u obvezi zatražiti utvrđivanje točnih trasa instalacija.</t>
  </si>
  <si>
    <t>Radove je obvezan izvršiti izvoditelj radova prije nego pristupi izvođenju, a isti mora imati posebno istaknute pozicije kranovi i kranski uređaji (osim mobilnih kranova), miješalica i silosa, odnosno transportnih uređaja, uključivo i tehničke parametre vezane uz iste - maksimalnu visinu, istak (krak) i potporno opterećenje.</t>
  </si>
  <si>
    <t>Također nevezano na terminski plan izvođenja radova, izvođač je u obvezi pravovremeno informirati investitora o namjeravanom micanju uređenja gradilišta ili bitnih dijelova istog.</t>
  </si>
  <si>
    <t>Gradilište mora biti uređeno sukladno odredbama Zakona o zaštiti na radu sukladno elaboratu uređenja gradilišta.</t>
  </si>
  <si>
    <t>a</t>
  </si>
  <si>
    <t>b</t>
  </si>
  <si>
    <t>Izrada seizmičkog certifikata.</t>
  </si>
  <si>
    <t>Stavka se izvodi po završetku izvođenja svih radova, a nakon kontrole i izrade završnog izvješća glavnog izvođača, glavnog nadzornog inženjera i po uvidu u izvedeno stanje i pripadnu atestno-tehničku dokumentaciju.</t>
  </si>
  <si>
    <t>Certifikat izraditi u svemu prema zahtjevima Zakonu o obnovi zgrada oštećenih potresom na području Grada Zagreba, Krapinsko-zagorske županije, Zagrebačke županije, Sisačko-moslavačke županije i Karlovačke županije NN 102/20, 10/21).</t>
  </si>
  <si>
    <t xml:space="preserve">Formiranje gradilišnog razvodnog ormara i instalacija jake struje. </t>
  </si>
  <si>
    <t>U stavku uključiti dobavu i postavu svih elemenata potrebnih za ispravno funkcioniranje razvodnog ormara jake struje. Izvesti u svemu prema pravilima struke i važećim propisima.</t>
  </si>
  <si>
    <t>Kompletan rad i materijal.</t>
  </si>
  <si>
    <t>GRADILIŠNI RO + AGREGAT</t>
  </si>
  <si>
    <t xml:space="preserve">kom </t>
  </si>
  <si>
    <t>c</t>
  </si>
  <si>
    <t>Obračun prema broju kompletnih priključaka na infrastrukturu; stavka uključuje dovođenje građevine u beznaponsko stanje prije početka izvođenja radova, i naknadno dovođenje u stanje napona po završetku izvođenja svih radova.</t>
  </si>
  <si>
    <r>
      <rPr>
        <b/>
        <sz val="8"/>
        <rFont val="Calibri"/>
        <family val="2"/>
        <scheme val="minor"/>
      </rPr>
      <t>NAPOMENA:</t>
    </r>
    <r>
      <rPr>
        <sz val="8"/>
        <rFont val="Calibri"/>
        <family val="2"/>
        <scheme val="minor"/>
      </rPr>
      <t xml:space="preserve">
Prije demontaže obavezno provesti i očitanje brojila.</t>
    </r>
  </si>
  <si>
    <t>UKUPNO ZA CRKVU I ZVONIK</t>
  </si>
  <si>
    <t>Stavku izvodi ovlašteni restaurator s odgovarajućim dopuštenjem za rad na spomenicima kulture.</t>
  </si>
  <si>
    <t>U stavku je uključeno dokumentiranje te izvještaj o izvedenim radovima s ucrtanim i opisanim nalazima i fotodokumentacijom.</t>
  </si>
  <si>
    <t>d</t>
  </si>
  <si>
    <t>e</t>
  </si>
  <si>
    <t>IZVJEŠTAJ O PROVEDENIM RADOVIMA UZ FOTODOKUMENTACIJU</t>
  </si>
  <si>
    <t>m2</t>
  </si>
  <si>
    <t>Stavka obuhvaća lijepljenje dvostrukog sloja transparentne PVC folije debljine 0,2mm na postojeće doprozornike/dovratnike putem kvadratnih letvica dim.20/20mm, fiksiranih na okvir od štafli, uz osiguranje od provlaživanja uz stavke u fazi uklanjanja žbuke sa pročelja.</t>
  </si>
  <si>
    <t>Snimanje vučenih profilacija i izrada šablona</t>
  </si>
  <si>
    <t>Stavka obuhvaća uslugu ovlaštenog restauratora s odgovarajućim dopuštenjem za rad na spomenicima kulture.</t>
  </si>
  <si>
    <t>Postupak snimanja profilacija uključuje čišćenje najsačuvanije profilacije, eventualnu rekonstrukciju do izvorne forme i retuš te uzimanje uzorka profilacije na takvom pripremljenom profilu.</t>
  </si>
  <si>
    <t>U stavku je uključeno kompletno snimanje profilacija te izrada kompleta svih potrebnih šablona i vodilica za pojedinu profilaciju. Jedinična cijena kompleta šablona uključuje sve elemente za izvedbu grube i fine žbuke bez obzira na broj dijelova i duljinu pojedine profilacije.</t>
  </si>
  <si>
    <t>RADOVI RUŠENJA I DEMONTAŽA</t>
  </si>
  <si>
    <t>U postupku rušenja – uklanjanja postojećih materijala, dijelova građevine i sl. rad mora biti organiziran tako da se poštuju svi propisi zaštite na radu, a izvršioci – djelatnici moraju biti upoznati s njima i primjenjivati ih u potpunost.</t>
  </si>
  <si>
    <t>Također nastavno na prethodnu grupu radova, sav materijal nastao kao posljedica rušenja sortirati će se na parceli prema vrsti materijala, i odvoziti na dnevnoj bazi sa gradilišta.</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</si>
  <si>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t>
  </si>
  <si>
    <t>Zabranjeno je odvoziti otpad na mjesta koja za to nisu dozvoljena ili koja nisu zakonski pokrivena ("divlje deponije").</t>
  </si>
  <si>
    <t>Nakon rušenja i odvoza otpada i građevinske šute, parcela i zemljište se mora dovesti u uredno stanje, a sa ulične strane javna prometna površina se mora očistiti i dovesti u prvobitno stanje.</t>
  </si>
  <si>
    <t>Sav otpad prevozi se i odlaže sukladno propisima o otpadu i komunalnom redu.</t>
  </si>
  <si>
    <t>Investitor i nadzorna služba imaju pravo zahtijevati dokaz o urednom zbrinjavanju odvezenog otpada.</t>
  </si>
  <si>
    <t>Sva rušenja, probijanja, bušenja, dubljenja i sl. treba izvoditi sa osobitom pozornošću i pri tome, u pravilu, treba koristiti ručni alat. Žbuka se otucava ručno do zdrave podloge, a podloga se čisti od prašine uz stalno kvašenje vodom zbog manjeg prašenja. Sljubnice je potrebno očistiti skobama, što je uračunato u cijenu stavke.</t>
  </si>
  <si>
    <t>Na određenim mjestima potrebno je ostaviti repere. Vijenci se ne otucavaju prije no što se detaljno snime profilacije i izrade šablone, koje je potrebno uračunati u cijenu. Izmjere i otisci se uzimaju sa očuvanih profila, sa kojih prethodno treba ukloniti sve slojeve prašine, smoga i drugih nečistoća, slojeve starih naliča, a u pojedinim slučajevima i slojeve naknadno nanesene žbuke.</t>
  </si>
  <si>
    <t>Nastavno na grupu pripremnih radova - prije početka radova rušenja i demontaže, treba ispitati sve instalacije koje se nalaze na pročelju te ih, po stručnoj osobi, treba zaštititi u skladu sa propisima.</t>
  </si>
  <si>
    <t xml:space="preserve">Radove razgradnje i demontaže potrebno je izvoditi pažljivo, da ne dođe do oštećenja konstrukcija koje nisu predmet radova ovog troškovnika. </t>
  </si>
  <si>
    <t>Jedinična cijena radova rušenja i demontaža treba obuhvatiti:</t>
  </si>
  <si>
    <t>sav potrebni rad i materijal,</t>
  </si>
  <si>
    <t>sve transporte,</t>
  </si>
  <si>
    <t>sve društvene obveze vezane za radnu snagu i materijal, kao i troškove prema komunalnim tijelima,</t>
  </si>
  <si>
    <t>troškove pripremno-završnih radova,</t>
  </si>
  <si>
    <t>troškove koordinacije i ZNR.</t>
  </si>
  <si>
    <t>Točne količine radova obračunat će se prema građevinskoj knjizi koju ovjerava nadzorni inženjer.</t>
  </si>
  <si>
    <t>OBNOVA CRKVE</t>
  </si>
  <si>
    <t>OPŠAV KROVNOG VIJENCA r.š. 40cm</t>
  </si>
  <si>
    <t>m3</t>
  </si>
  <si>
    <t>U cijenu stavke je uključen sav materijal, rad i potrebna sredstva i pribor, te radne građevinske platforme i skela.</t>
  </si>
  <si>
    <t>Plitko šlicanje i proboji zidova za postavu bužira za kasniju izvedbu elektroinstalacija - fasadni i unutarnji zidovi.</t>
  </si>
  <si>
    <t>Svi elementi budućeg razvoda ostaju unutar postojeće konstrukcije nakon žbukanja i zidarske obrade - bez vidljivih povećanja gabarita na bilo koju stranu zidova.</t>
  </si>
  <si>
    <t>Obračun po m' izvedenog šlica i komadu proboja.</t>
  </si>
  <si>
    <t>OBNOVA ZVONIKA</t>
  </si>
  <si>
    <t>ZIDARSKI RADOVI - SANACIJA</t>
  </si>
  <si>
    <t>Injektiranja se izvode po završetku popunjavanja sljubnica i fuga, kako injekcijski materijal nebi ispadao iz zone zidova koja se popunjava.</t>
  </si>
  <si>
    <t>U cijenu stavke je uključen sav rad, materijal, transport, te radna skela, bez posebnog naplaćivanja i potraživanja za mjesta sidrenja pribora za injektiranje, pakera i pripadnog stroja za tlačenje injekcijske mase.</t>
  </si>
  <si>
    <t>Sav materijal upotrijebljen za zidarske radove mora odgovarati Tehničkim propisima za zidane konstrukcije (NN 01/07) i pripadajućim normativima.</t>
  </si>
  <si>
    <t>Jedinična cijena radova injektiranja mora sadržavati:</t>
  </si>
  <si>
    <t>pomagala pri radu (skela) osim fasadne skele koje je obračunata u fasaderskim radovima,</t>
  </si>
  <si>
    <t>troškove rada, uključivo prijenos, alata i strojeva,</t>
  </si>
  <si>
    <t>sva priručna pomagala potrebna prema propisima zaštite na radu,</t>
  </si>
  <si>
    <t>cijenu kompletnog materijala, uključivo veznog,</t>
  </si>
  <si>
    <t>cijenu svih potrebnih skela, bez obzira na visinu i vrstu sa prolazima,</t>
  </si>
  <si>
    <t>izrada eventualnih uzoraka, ukoliko je to za koji rad potrebno,</t>
  </si>
  <si>
    <t>transportne troškove materijala,</t>
  </si>
  <si>
    <t>troškove zaštite zidova od utjecaja vrućine, hladnoće, atmosferskih nepogoda,</t>
  </si>
  <si>
    <t>troškove provođenja mjera po HTZ i drugim postojećim propisima,</t>
  </si>
  <si>
    <t>čišćenje prostorija za vrijeme i nakon završetka rada, uključivo odvoz preostalog materijala, šute i smeća sa svim plaćanjem svih komunalnih pristojbi i davanja,</t>
  </si>
  <si>
    <t>zaštitu već ugrađenih elemenata ili opreme pri izvođenju radova (prozori, vrata i sl.).</t>
  </si>
  <si>
    <t>Laka pokretna skela bez obzira na visinu ulazi u jedinične cijene stavaka i ne naplaćuje se posebno. Skela mora biti na vrijeme postavljena.</t>
  </si>
  <si>
    <t>Ovi opći uvjeti mijenjaju se ili nadopunjuju opisom pojedine stavke troškovnika.</t>
  </si>
  <si>
    <t>Obračun po m1 trase bužira</t>
  </si>
  <si>
    <t>m1</t>
  </si>
  <si>
    <t>ZIDARSKO-FASADERSKI RADOVI</t>
  </si>
  <si>
    <t xml:space="preserve">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t>
  </si>
  <si>
    <t>Kvalitetu žbuke izvoditelj je dužan dokazati pribavljanjem stručnih nalaza i mišljenja.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nadležni konzervator i nadzorni inžinjer. Izrada uzoraka završne obrade uračunata je u jediničnu cijenu pojedine stavke i ne obračunava se posebno.</t>
  </si>
  <si>
    <t>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t>
  </si>
  <si>
    <t>Jedinična cijena radova mora sadržavati:</t>
  </si>
  <si>
    <t>pomagala pri radu (skela) osim fasadne skele koje je obračunata zasebno</t>
  </si>
  <si>
    <t xml:space="preserve">U svaku stavku uključen kompletan rad i materijal, kao i svi dodatci na složenost. </t>
  </si>
  <si>
    <t xml:space="preserve">A </t>
  </si>
  <si>
    <t>INTERIJER</t>
  </si>
  <si>
    <t>Za kvalitetu žbuke izvoditelj je dužan pribaviti stručni nalaz i mišljenje ovlaštene ustanove za ispitivanje kvalitete žbuke, što je obuhvaćeno jediničnom cijenom stavke.</t>
  </si>
  <si>
    <t>Izrada vučenih profilacija</t>
  </si>
  <si>
    <t>Šablone za izradu profilacija, posebno za grubu i posebno za finu žbuku, obrađene su u pripremnim radovima. Pri izvedbi je obavezna izrada i uporaba vodilica, što je uključeno u stavku.</t>
  </si>
  <si>
    <t>Posebnu pažnju obratiti na pravilnu izvedbu obrata s jasnim i oštrim bridovima.</t>
  </si>
  <si>
    <t>Obračun vučenih profilacija po m1 srednje linije profilacije bez ikakvih drugih dodataka na rubove unutar profilacija, promjene smjera i završetke.</t>
  </si>
  <si>
    <t>Obračun po kom, uključivo sav pribor, transport i rad na gradilištu i u radionici.</t>
  </si>
  <si>
    <t>Obračun po m1.</t>
  </si>
  <si>
    <t>B</t>
  </si>
  <si>
    <t>PROČELJA</t>
  </si>
  <si>
    <t>DEBLJINU ŽBUKE USKLADITI S POSTOJEĆOM</t>
  </si>
  <si>
    <t>Prije početka izvođenja betonskih radova Izvođač je dužan izraditi "Projekt betona". Izvođač na izrađeni Projekt betona u skladu s propisima, obavezno mora ishoditi suglasnost projektanta konstrukcije.</t>
  </si>
  <si>
    <t>U cijenu je uključena i kontinuirana geodetska kontrola stanja:</t>
  </si>
  <si>
    <t>prije betoniranja (položaji ankera, oplate-vertikalne i horizontalne) što također potvrđuje nadzorni inženjer upisom u građevinski dnevnik</t>
  </si>
  <si>
    <t>snimka izvedenog stanja elemenata konstrukcije po konstruktivnim elementima po etažama</t>
  </si>
  <si>
    <t>Prije same ugradnje betona obavezna je kontrola ugrađenih elemenata i građevinskih proizvoda u oplatu.</t>
  </si>
  <si>
    <t>Dobava, sječenje, savijanje i postava armature prema planovima savijanja armature i statičkom proračunu, je sastavni dio svake stavke betonskih radova.</t>
  </si>
  <si>
    <t>Prilikom izvođenja konstrukcije, obavezno voditi računa o eventualnim čel. Elementima prihvata lameliranog nosača, odnosno ploča za sidrenje dijelova prednapregnute konstrukcije, uz ostavljanje odgovarajućih ušteda na pozicijama ugradnje istih, odnosno uz ostavljanje odgovarajućih ušteda na pozicijama ugradnje elastomernih ležajeva.</t>
  </si>
  <si>
    <t>Za nanošenje rastavnog sredstva u postupku raspršivanja nakon umetanja armature potrebna je dozvola voditelja građenja; a treba i predočiti smjernice primjene proizvođača. Ne postoji nikakav prigovor protiv primjene atestiranih ulja za oplatu, ukoliko ne nastaju štete, promjena boje i slično. Dopušteno je da druga poduzeća ulažu cjevovode u oplatu, npr. čelične oklopne cijevi električnih vodova, cijevi za sanitarne instalacije itd. kao i sidra i druga učvršćenja.</t>
  </si>
  <si>
    <t>Rupe za držače razmaka oplate moraju se zatvoriti nakon što se oplata skine. Drvene oplate moraju se održavati jednako vlažnim, da zbog utezanja ne bi nastao zijev u reškama i da se daske oplate ne bacaju. Prije betoniranja treba odgovarajuće oblikovane oplate očistiti od stranih tijela. Prodiranje snijega treba prikladnim mjerama isključiti. Iz oplate spremnika treba odvesti vodu.</t>
  </si>
  <si>
    <t>Obračunom obuhvaćen m2 oplate sa polaganjem, adekvatnim učvršćivanjem i podupiranjem, eventualno dodatno potrebnom bandažom spojeva, prilagodbama oko pozicije ugradnji sidrenih ploča, instalacijskih kanala i sl. Površine otvora u ploči se odbijaju, a u m2 oplate ulazi i oplata pobočki otvora i špaleta, izuzev ukoliko veličina otvora prelazi 2m2, odnosno širinu od 40cm.</t>
  </si>
  <si>
    <t>OBRAČUN BETON:</t>
  </si>
  <si>
    <t>Jedinična cijena BETONA treba sadržavati:</t>
  </si>
  <si>
    <t>troškove rada i transporta,</t>
  </si>
  <si>
    <t>troškove materijala uključujući i vezni,</t>
  </si>
  <si>
    <t>cijenu pomagala pri radu (skela, pumpe za beton, vibratori),</t>
  </si>
  <si>
    <t>troškove izrada eventualnih uzoraka, ukoliko je to za koji rad potrebno,</t>
  </si>
  <si>
    <t>cijenu priručnih pomagala potrebnih prema propisima zaštite na radu,</t>
  </si>
  <si>
    <t>troškove čišćenja prostorija za vrijeme i nakon završetka rada,</t>
  </si>
  <si>
    <t>troškove zaštite od nepovoljnih atmosferskih utjecaja,</t>
  </si>
  <si>
    <t>troškove zaštite već ugrađenih elemenata ili opreme pri izvođenju radova,</t>
  </si>
  <si>
    <t>svo potrebno podupiranje bez obzira na visinu podupiranja, kao i naknadna obrada spojeva i curaka od betona (ukoliko je glatka oplata),</t>
  </si>
  <si>
    <t>zapunjavanje rupa od juvidur cijevi (čepovi+mort ili pur pjena),</t>
  </si>
  <si>
    <t>troškove štete kao i popravka uzrokovanih nepažnjom tijekom izvedbe,</t>
  </si>
  <si>
    <t>troškove zaštite na radu,</t>
  </si>
  <si>
    <t>troškove atesta.</t>
  </si>
  <si>
    <t>Jedinična cijena ARMATURE treba sadržavati:</t>
  </si>
  <si>
    <t>doprema betonskog željeza na savijalište,</t>
  </si>
  <si>
    <t>doprema na gradilište gotove armature iz centralnog savijališta,</t>
  </si>
  <si>
    <t>sav materijal, alat i uskladištenje, odnosno cijene svih elemenata (mreža, šipki i vezne žice) kao i svih drugih proizvoda (distanceri, prekidne mrežice tzv "štreh metal" među taktovima betoniranja, kao i troškove ugradnje VDP čepova na prvi red rupa u oplati vanjskih zidove -2 etaže garaže) koji se ugrađuju, odnosno potrebna podrezivanja prije izvedbe pojedinih taktova i sl.),</t>
  </si>
  <si>
    <t>uzimanje potrebnih izmjera na objektu,</t>
  </si>
  <si>
    <t>troškove radne snage za kompletan rad, opisan u troškovniku,</t>
  </si>
  <si>
    <t>sve horizontalne i vertikalne transporte do mjesta ugradnje,</t>
  </si>
  <si>
    <t>potrebnu radnu skelu (izuzima se fasadna skela),</t>
  </si>
  <si>
    <t>čišćenje nakon završetka radova,</t>
  </si>
  <si>
    <t>svu štetu kao i troškove popravka kao posljedica nepažnje u toku izvedbe,</t>
  </si>
  <si>
    <t>U obračunu će biti priznata armatura prema nacrtima armature i iskazu armature definiranom statičkim proračunom!</t>
  </si>
  <si>
    <t>OBRAČUN OPLATA:</t>
  </si>
  <si>
    <t>Jedinična cijena OPLATE treba obuhvatiti:</t>
  </si>
  <si>
    <t>dobava svog materijala, sav vanjski i unutrašnji transport do mjesta ugradbe, kao i sve pomoćne skele, zatege, podupirači i razupore,</t>
  </si>
  <si>
    <t>sva potrebna podupiranje bez obzira na visinu podupiranja, kao i naknadna obrada spojeva, curaka od betona (ukoliko je glatka oplata),</t>
  </si>
  <si>
    <t>eventualno polaganje,</t>
  </si>
  <si>
    <t>sva drvena građa, premazana zaštitnim fungicidnim premazom,</t>
  </si>
  <si>
    <t>sav metalni okov i spojni elementi kao i njihova zaštita,</t>
  </si>
  <si>
    <t>oplata serklaža se obračunava priznaje se samo sa stvarno postavljene strane,</t>
  </si>
  <si>
    <t>zapunjavanje rupa od juvidur cijevi (čepovi u mortu ili pur pjena) - bitno je zbog zvuka,</t>
  </si>
  <si>
    <t>ugradnju trokutaste lajsne na vidljivim rubovima stupova, i zidova koji se ne oblažu toplinskom izolacijom ili ne žbukaju</t>
  </si>
  <si>
    <t>kg</t>
  </si>
  <si>
    <t>OBRAČUN:</t>
  </si>
  <si>
    <t xml:space="preserve">Investitor stavlja, sukladno projektnoj dokumentaciji I PRIPADNIM SUGLASNOSTIMA glavnom izvođaču radova bez naknade privremeno na raspolaganje teren za uređenje gradilišta u potrebnom obimu ili shodno lokalnim uvjetima, čije uređenje izvođač provodi u svemu prema istom, odnosno prema stavkama u nastavku. </t>
  </si>
  <si>
    <t>Ovo se posebno odnosi na adekvatno obilježavanje i zaštitu skele, dijela pješačkog prolaza i tunela u fazi izvođenja radova sanacije pročelja i zamjene dijela pročeljne stolarije i sl., odnosno na održavanje i odgovarajuću signalizaciju svih privremenih transportnih i komunikacijskih pravaca gradilišta, kao i spoja na javno-prometnu površinu, uključivo i sve komunikacijske pravce pješaka, odvojene odgovarajućim pješačkim ogradama, tunelima i sl.</t>
  </si>
  <si>
    <t>Skela se izvodi u svemu prema projektu skele, koji je obuhvaćen jediničnom cijenom skele.</t>
  </si>
  <si>
    <t>Skelu je potrebno uzemljiti i osigurati od udara groma.</t>
  </si>
  <si>
    <t>Svi materijali za izradu skele moraju odgovarati važećim propisima i normama:</t>
  </si>
  <si>
    <t>Jedinična cijena izvedbe skelarskih radova mora obuhvaćati:</t>
  </si>
  <si>
    <t>izradu kompletne skele, sa svim tipskim elementima, prihvatnicima za konzolne prihvatnike dizalica i transportnih kolutura, sa kompletnim uzemljenjem iste i odgovarajućim sidrenim elementima, u svemu prema projektu skele, koji je uključen u cijenu,</t>
  </si>
  <si>
    <t>vanjsku zaštitu skele odgovarajućim jutenim platnom,</t>
  </si>
  <si>
    <t>nadsvođenje zadnje platforme i privremenu odvodnju oborinske vode sa iste, kao i zaštitu bočnim elementima uz podnice, kao zaštitu od padanja alata ili materijala,</t>
  </si>
  <si>
    <t>sve horizontalne i vertikalne transporte do mjesta montaže, uključivo sve spojnice, mosne i međuelemente, kao i podne elemente sa vratnim okvirom i sistemom sigurnosnog zatvaranja u slučaju da isti ne služe kao otvor</t>
  </si>
  <si>
    <t>Skela se odnosi na radove kao specijalne zaštitne skele, dok radne skele za unutrašnje radove (žbukanje soboslikarski radovi…) trebaju biti uključene u jedinične cjene tih radova. TAKOĐER IZVOĐAČ JE U OBVEZI NAPRAVITI PROJEKT SKELE, KOJI JE UKLJUČEN U JED.CIJENU STAVKI.
SVA SKELA I ZAŠTITA MORA IMATI OSIGURANU PRIVREMENU ODVODNJU, ŠTO JE SASTAVNI DIO STAVKE.</t>
  </si>
  <si>
    <t>SKELA</t>
  </si>
  <si>
    <t>Natpisna ploča s podacima o građevini.</t>
  </si>
  <si>
    <r>
      <t xml:space="preserve">Montirati ploču s podacima o građevini, investitoru, odobrenju za građenje, projektantu, nadzoru i izvođačima radova. Uklanjanje ploče po dovršetku radova uključeno u cijenu. </t>
    </r>
    <r>
      <rPr>
        <b/>
        <sz val="8"/>
        <rFont val="Arial"/>
        <family val="2"/>
      </rPr>
      <t/>
    </r>
  </si>
  <si>
    <t>Nastavno na sve radove transporta i mobilizacije opreme (a posebno izvedbe i ugradnje građ. krana, kao i transporta djela elemenata opreme u fazi rušenja i ugradnje za koje će se nužno koristiti autokranovi), obavezno voditi računa o otežanom pristupu i manipulativnim mogućnostima i specifičnoj lokaciji projekta.</t>
  </si>
  <si>
    <t>ELABORAT ORGANIZACIJE GRADILIŠTA S PRIPADNIM SHEMAMA</t>
  </si>
  <si>
    <t>TERMINSKI PLAN IZVOĐENJA RADOVA USKLAĐEN S PROJEKTOM, IZVIDOM IN SITU, TROŠKOVNIKOM I PONUDOM</t>
  </si>
  <si>
    <t>PRIPREMNI RADOVI I SKELA</t>
  </si>
  <si>
    <t>Cijevna zaštitna skela - CRKVA.</t>
  </si>
  <si>
    <t>Doprema, postava, skidanje i otprema cijevne fasadne skele od bešavnih cijevi.</t>
  </si>
  <si>
    <t>Skelu je potrebno osigurati od prevrtanja sidrenjem u objekt I PRAVILNIM RAZUPIRANJEM, uz minimalno oštećivanje zidne konstrukcije u koju se skela sidri. Obrada rupa nakon skidanja skele uključeno u stavku.</t>
  </si>
  <si>
    <t>Izvedba prema statičkom proračunu sa svim elementima prema HT mjerama zaštite.</t>
  </si>
  <si>
    <t xml:space="preserve">Oslanjanje skele na nosivu podlogu izvesti preko metalnih podložnih papuča, površine nalijeganja minimalno 250cm2. </t>
  </si>
  <si>
    <t>Prilikom dobave i montaže (i kasnije demontaže) skele, obavezno voditi računa o otežanom pristupu i manipulativnim mogućnostima i specifičnoj lokaciji projekta.</t>
  </si>
  <si>
    <t xml:space="preserve">Minimalna širina skele iznosi 80cm. </t>
  </si>
  <si>
    <t>Visina zaštitne ograde iznosi 100cm, a elemente ograde postaviti na maksimalni razmak od 35cm. U razini radne platforme uz zaštitnu ogradu potrebno je postaviti dasku minimalne visine 20cm. Radne platforme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</si>
  <si>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Radne platforme postaviti tako da se omogući siguran rad, a visinski razmak između platformi prilagoditi pozicijama izvođenja radova.</t>
  </si>
  <si>
    <t>Skelu treba od podnožja do vrha, kao i na krajevima, dijagonalno ukrutiti kosnicima pod kutom od 45°.</t>
  </si>
  <si>
    <t xml:space="preserve">Obračun prema ortogonalnoj projekciji pročelja.  </t>
  </si>
  <si>
    <t xml:space="preserve">Prije izvedbe skele izvođač je dužan izraditi projekt skele što je u cijeni stavke, kao i čitavi obuhvat izvedbe privremenih nadsvođenja u zoni prolaska ljudi i trećih osoba, odnosno uz zaštite (posebno ulaznog i zabatnog dijela, odnosno istočnog ulaza). Cijenom obuhvatiti i naknadu za zauzimanje javnih površina. </t>
  </si>
  <si>
    <t xml:space="preserve">U cijenu stavke je uključen sav rad, materijal i transport.  </t>
  </si>
  <si>
    <t>kompl</t>
  </si>
  <si>
    <t>Cijevna zaštitna skela - ZVONIK.</t>
  </si>
  <si>
    <t>Visina zaštitne ograde iznosi 100cm, a elemente ograde postaviti na maksimalni razmak od 35cm. U razini radne platforme uz zaštitnu ogradu potrebno je postaviti dasku minimalne visine 20cm. Radnu platformu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</si>
  <si>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OBRAČUN SKELE DO ZAVRŠETKA RADOVA  PO m2</t>
  </si>
  <si>
    <t>Posebnu pažnju obratiti na izvođenje radova na visini, koji moraju biti izvedeni da se u potpunosti provede zaštita radnika, kao i zaštita tereta i materijala koji se uklanja od padanja i sl., uz posebnu pažnju na osiguranje i provođenje svih mjera ZNR.</t>
  </si>
  <si>
    <t xml:space="preserve">Pažljiva demontaža i ponovna montaža vertikala limenih oluka na fasadama. </t>
  </si>
  <si>
    <t>Uklanjanje sistema centralnog grijanja iz zvonika i ulaznog prostora crkve.</t>
  </si>
  <si>
    <t>Uklanjanje drvenih međukatnih konstrukcija i stubišta zvonika.</t>
  </si>
  <si>
    <t>Uklanjanje podne obloge od cementnih ploča u svetištu crkve.</t>
  </si>
  <si>
    <r>
      <rPr>
        <b/>
        <sz val="8"/>
        <rFont val="Calibri"/>
        <family val="2"/>
        <scheme val="minor"/>
      </rPr>
      <t>NAPOMENE:</t>
    </r>
    <r>
      <rPr>
        <sz val="8"/>
        <rFont val="Calibri"/>
        <family val="2"/>
        <scheme val="minor"/>
      </rPr>
      <t xml:space="preserve">
Radove izvoditi u svemu prema dogovoru sa nadležnom konzervatorskom službom. </t>
    </r>
    <r>
      <rPr>
        <sz val="8"/>
        <rFont val="Calibri"/>
        <family val="2"/>
        <scheme val="minor"/>
      </rPr>
      <t>U blizini konzervatorsko-restauratorskih nalaza žbuku obijati izuzetno pažljivo da se nalazi ne oštete.</t>
    </r>
  </si>
  <si>
    <t>Prije obijanja detaljno snimiti profilacije na mjestima radova, uzeti otiske i izraditi gipsane odljeve, te izraditi nacrte u mjerilu 1-1 i dati ih na ovjeru nadležnom konzervatoru i nadzornom inženjeru, što je uključeno u jediničnu cijenu ove stavke.</t>
  </si>
  <si>
    <t>U stavku je potrebno uključiti rad, utovar, odvoz i gospodarenje otpadom. Obračun po m3 materijala u sraslom stanju.</t>
  </si>
  <si>
    <t>Obijanje vanjske, fasadne, žbuke crkve.</t>
  </si>
  <si>
    <t/>
  </si>
  <si>
    <t>Stavka obuhvaća sve radove na privremenom izmještanju el.energetskog kabela, spoja građevine sa glavnim napojnim kabelom, kao i sav izmještaj svih instalacija, uključivo i koordinaciju sa nadležnim distributivnim poduzećem.</t>
  </si>
  <si>
    <t>Izvesti otpajanje elektroenergetskog priključka prije početka radova. Uključivo prilikom ovih radova obavezno konzultiranje s ovlaštenim predstavnikom HEP-a.</t>
  </si>
  <si>
    <t>Dovođenje građevine u beznaponsko stanje i naknadno puštanje napona po završetku izvedbe svih radova.</t>
  </si>
  <si>
    <t>PROFIL BAZE STUPOVA KORA I PILASTARA CKRVE</t>
  </si>
  <si>
    <t>PROFIL BAZE PILASTARA SAKRISTIJE</t>
  </si>
  <si>
    <t>PROFIL KAPITELA PILASTARA SAKRISTIJE</t>
  </si>
  <si>
    <t>VANJSKA SKELA LANTERNE</t>
  </si>
  <si>
    <t>Prije izvedbe skele izvođač je dužan izraditi projekt skele što je u cijeni stavke.</t>
  </si>
  <si>
    <t>Prije izvedbe skele izvođač je dužan izraditi projekt skele, što je u cijeni stavke, kojim će se riješiti nosivi sustav skele.</t>
  </si>
  <si>
    <t>PROJEKT SKELE</t>
  </si>
  <si>
    <t>VANJSKA SKELA - ZAPADNO I JUŽNO PROČELJE ZVONIKA - MONTAŽA SA NIVOA ZAVRŠNOG TERENA DO KOTE +20,04m</t>
  </si>
  <si>
    <t>VANJSKA SKELA -SJEVERNO I ISTOČNO PROČELJE ZVONIKA - MONTAŽA SA NIVOA KROVA S IZRADOM PODNOŽNOG PREMOŠĆENJA - IZVOĐENJE ODGOVARAJUĆE PREMOSNICE U NIVOU PODNICE SKELE I U NIVOU SPOJEVA SA POSTOJEĆIM KROVIŠTIMA TLOCRTNA PROJEKCIJA DIJELA KOJI SE PREMOŠĆUJE DO 10,00m2; SKELA SE IZVODI PRIBLIŽNO OD KOTE +9,43 do KOTE +20,04m</t>
  </si>
  <si>
    <r>
      <t xml:space="preserve">VISEĆI ŽLIJEB </t>
    </r>
    <r>
      <rPr>
        <b/>
        <sz val="8"/>
        <rFont val="Calibri"/>
        <family val="2"/>
      </rPr>
      <t>Ø</t>
    </r>
    <r>
      <rPr>
        <b/>
        <sz val="8.8000000000000007"/>
        <rFont val="Calibri"/>
        <family val="2"/>
      </rPr>
      <t>16cm</t>
    </r>
  </si>
  <si>
    <t>Krov će se raskriti u širini 1,0-1,5 m radi omogućavanja pristupa krovnom vijencu.</t>
  </si>
  <si>
    <r>
      <t xml:space="preserve">VERTIKALE OLUKA </t>
    </r>
    <r>
      <rPr>
        <b/>
        <sz val="8"/>
        <rFont val="Calibri"/>
        <family val="2"/>
      </rPr>
      <t>Ø</t>
    </r>
    <r>
      <rPr>
        <b/>
        <sz val="8.8000000000000007"/>
        <rFont val="Calibri"/>
        <family val="2"/>
      </rPr>
      <t xml:space="preserve"> 11cm</t>
    </r>
  </si>
  <si>
    <t>a.</t>
  </si>
  <si>
    <t>b.</t>
  </si>
  <si>
    <t>c.</t>
  </si>
  <si>
    <t>DRVENA MEĐUKATNA KONSTRUKCIJA, GREDE 12-14 CM VISINE POLOŽENE U JEDNOM SMJERU I DRVENO PODAŠČANJE 3CM</t>
  </si>
  <si>
    <t>DRVENA MEĐUKATNA KONSTRUKCIJA, GREDE 16-20 CM VISINE POLOŽENE U DVA SMJERA I DRVENO PODAŠČANJE 3CM</t>
  </si>
  <si>
    <t>DRVENA STUBIŠTA ŠIRINE 80 CM I DULJINE 2,65-3,80m</t>
  </si>
  <si>
    <t>Prije uklanjanja potrebno je zabilježiti pozicije svake ploče i numerirati ih radi vraćanja na identičnu poziciju.</t>
  </si>
  <si>
    <t>Pretpostavljena debljina kamenih ploča je 5cm.</t>
  </si>
  <si>
    <t>ESTRIH DEBLJNE 10 CM</t>
  </si>
  <si>
    <t>ZEMLJA</t>
  </si>
  <si>
    <t>d.</t>
  </si>
  <si>
    <r>
      <rPr>
        <b/>
        <sz val="8"/>
        <rFont val="Calibri"/>
        <family val="2"/>
        <scheme val="minor"/>
      </rPr>
      <t>NAPOMENE:</t>
    </r>
    <r>
      <rPr>
        <sz val="8"/>
        <rFont val="Calibri"/>
        <family val="2"/>
        <scheme val="minor"/>
      </rPr>
      <t xml:space="preserve">
Radove izvoditi u svemu prema dogovoru s nadležnom konzervatorskom službom. </t>
    </r>
    <r>
      <rPr>
        <sz val="8"/>
        <rFont val="Calibri"/>
        <family val="2"/>
        <scheme val="minor"/>
      </rPr>
      <t>U blizini konzervatorsko-restauratorskih nalaza žbuku obijati izuzetno pažljivo da se nalazi ne oštete.</t>
    </r>
  </si>
  <si>
    <t>Stavkom predvidjeti i eventualno potrebno premještanje pojedinih elemenata podnica i fosni sa postavljene skele, te pripadno čišćenje površine ziđa sa kojega se žbuka uklanja.</t>
  </si>
  <si>
    <t>U cijenu stavke je uključen sav materijal, rad i potrebna sredstva i pribor.</t>
  </si>
  <si>
    <r>
      <rPr>
        <b/>
        <sz val="8"/>
        <rFont val="Calibri"/>
        <family val="2"/>
        <scheme val="minor"/>
      </rPr>
      <t>NAPOMENE:</t>
    </r>
    <r>
      <rPr>
        <sz val="8"/>
        <rFont val="Calibri"/>
        <family val="2"/>
        <scheme val="minor"/>
      </rPr>
      <t xml:space="preserve">
Radove izvoditi u svemu prema dogovoru sa nadležnom konzervatorskom službom. U blizini konzervatorsko-restauratorskih nalaza žbuku obijati izuzetno pažljivo da se nalazi ne oštete.</t>
    </r>
  </si>
  <si>
    <t>Pažljivo uklanjanje privremeno postavljenih dasaka s okulusa kupole.</t>
  </si>
  <si>
    <t>Obijanje vanjske, fasadne, žbuke zvonika.</t>
  </si>
  <si>
    <t>Stavkom obuhvaćeno obijanje ukupne površine svih vanjskih zidova zvonika radi injektiranja kamenih zidova s vanjske strane te svih zidova od opeke radi sidrenja armature torkreta zvonika.</t>
  </si>
  <si>
    <t>Pažljiva demontaža stolarije lanterne.</t>
  </si>
  <si>
    <t>OTVORI DIM. 70x130 cm</t>
  </si>
  <si>
    <t>Pažljiva demontaža rubnog završnog lima istočnog ruba krova sakristije.</t>
  </si>
  <si>
    <t>Pretpostavljena debljina cementnih ploča je 4 cm.</t>
  </si>
  <si>
    <t>Kod nanošenja u više slojeva,drugi sloj nanositi uvijek na prethodno očvrsli i nahrapavljen sloj navlažen vodom kroz 2-3 dana.</t>
  </si>
  <si>
    <r>
      <t>Obračun se vrši po m</t>
    </r>
    <r>
      <rPr>
        <vertAlign val="superscript"/>
        <sz val="8"/>
        <rFont val="Calibri"/>
        <family val="2"/>
        <scheme val="minor"/>
      </rPr>
      <t>2</t>
    </r>
    <r>
      <rPr>
        <sz val="8"/>
        <rFont val="Calibri"/>
        <family val="2"/>
        <scheme val="minor"/>
      </rPr>
      <t xml:space="preserve"> ortogonalne projekcije pročelja. Odbijeni otvori &gt; 3 m</t>
    </r>
    <r>
      <rPr>
        <vertAlign val="superscript"/>
        <sz val="8"/>
        <rFont val="Calibri"/>
        <family val="2"/>
        <scheme val="minor"/>
      </rPr>
      <t>2</t>
    </r>
    <r>
      <rPr>
        <sz val="8"/>
        <rFont val="Calibri"/>
        <family val="2"/>
        <scheme val="minor"/>
      </rPr>
      <t>. Sve dodatke na složenost uključiti u jedinične cijene.</t>
    </r>
  </si>
  <si>
    <t>Žbukanje sokla unutarnjih zidova crkve sanacijskom isušujućom žbukom na bazi NHL.</t>
  </si>
  <si>
    <t>Sokl se izvodi u brodu crkve, svetištu, sakristiji i ulaznom prostoru sakristije sa sjeverne strane. Visina sokla 40-60 cm.</t>
  </si>
  <si>
    <t>UNUTARNJA JEDNOKRILNA DRVENA VRATA SAKRISTIJE dim 104x207cm i 116x207 cm</t>
  </si>
  <si>
    <t>VANJSKA DVOKRILNA DRVENA VRATA DIM. 155x205cm I 167x205cm</t>
  </si>
  <si>
    <t>Privremeno uklanjanje elemenata postojeće stolarije i naknadno vraćanje na autentičnu poziciju.</t>
  </si>
  <si>
    <t>Zaštita postojećih prozorskih otvora u zoni zahvata.</t>
  </si>
  <si>
    <t>Stavka obuhvaća uklanjanje elemenata stolarije na pozicijama radova, koji se privremeno deponiraju na sigurnom deponiju, prema odredbama naručitelja, te se nakon završetka izvođenja svih radova ponovno ugrađuju na pozicije prethodne ugradnje.</t>
  </si>
  <si>
    <t>NASIP ŠUTE DEBLJINE 30 CM</t>
  </si>
  <si>
    <t>Stavkom obuhvaćeno obijanje ukupne površine svih vanjskih zidova crkve.</t>
  </si>
  <si>
    <t>Prva faza je skidanje kontaktne fasade i prskane žbuke, odnosno svih slojeva do bijelog vapnenog naliča. Kontaktna fasada nalazi se na svim vanjskim zidovima osim na zidovima zvonika i na kontraforima. Procijenjena ukupna debljina sloja je 9cm.</t>
  </si>
  <si>
    <t>Druga faza je obijanje vanjske žbuke do zidane građe. Debljina žbuke od 5-7cm.</t>
  </si>
  <si>
    <t>UKLANJANJE, ČIŠĆENJE, KATALOGIZIRANJE I DEPONIRANJE NA GRADILIŠTU DO PONOVNE UGRADNJE - 80%</t>
  </si>
  <si>
    <t>VANJSKA JEDNOKRILNA VRATA DIM. 104x173cm - ZVONIK</t>
  </si>
  <si>
    <t>VANJSKA JEDNOKRILNA VRATA DIM. 106x209cm - SAKRISTIJA</t>
  </si>
  <si>
    <t xml:space="preserve">Obija se kompletna vanjska žbuka do zidane građe. Debljina žbuke od 5-7cm. </t>
  </si>
  <si>
    <t>OBIJANJE ŽBUKE 1. FAZA - crkva bez zapadnih kontrafora</t>
  </si>
  <si>
    <t>OBIJANJE ŽBUKE 2. FAZA - crkva sa zapadnim kontraforima</t>
  </si>
  <si>
    <t>OBIJANJE ŽBUKE - zvonik s kontraforima</t>
  </si>
  <si>
    <t>Kod nanošenja u više slojeva drugi sloj nanositi uvijek na prethodno očvrsli i nahrapavljen sloj navlažen vodom kroz 2-3 dana.</t>
  </si>
  <si>
    <r>
      <t>Obračun se vrši po m</t>
    </r>
    <r>
      <rPr>
        <vertAlign val="superscript"/>
        <sz val="8"/>
        <rFont val="Calibri"/>
        <family val="2"/>
        <scheme val="minor"/>
      </rPr>
      <t>2</t>
    </r>
    <r>
      <rPr>
        <sz val="8"/>
        <rFont val="Calibri"/>
        <family val="2"/>
        <scheme val="minor"/>
      </rPr>
      <t xml:space="preserve"> ortogonalne projekcije zida. Odbijeni otvori &gt; 3 m</t>
    </r>
    <r>
      <rPr>
        <vertAlign val="superscript"/>
        <sz val="8"/>
        <rFont val="Calibri"/>
        <family val="2"/>
        <scheme val="minor"/>
      </rPr>
      <t>2</t>
    </r>
    <r>
      <rPr>
        <sz val="8"/>
        <rFont val="Calibri"/>
        <family val="2"/>
        <scheme val="minor"/>
      </rPr>
      <t>. Sve dodatke na složenost uključiti u jedinične cijene.</t>
    </r>
  </si>
  <si>
    <t>PROFIL BAZE STUPOVA KORA I PILASTARA CKRVE - ravni dio</t>
  </si>
  <si>
    <t xml:space="preserve">r.š.= 25cm, h=13cm, 79 obrata </t>
  </si>
  <si>
    <t>PROFIL BAZE STUPOVA KORA I PILASTARA CKRVE - lučni dio</t>
  </si>
  <si>
    <t xml:space="preserve">r.š.= 25cm, h=13cm, 8 obrata </t>
  </si>
  <si>
    <t xml:space="preserve">r.š.= 8cm, h=2cm, 20 obrata </t>
  </si>
  <si>
    <t xml:space="preserve">r.š.= 37cm, h=20cm, 20 obrata </t>
  </si>
  <si>
    <t>Šablone za izradu profilacija obrađene su u pripremnim radovima. Pri izvedbi je obavezna izrada i uporaba vodilica, što je uključeno u stavku.</t>
  </si>
  <si>
    <t>Ponovna montaža prethodno demontiranog sakralnog inventara.</t>
  </si>
  <si>
    <t>Metodu i sve planirane radnje ovlašteni restaurator dužan je prije izvođenja uskladiti s predstavnikom konzervatorskog zavoda, što je sve uključeno u stavku.</t>
  </si>
  <si>
    <t>OLTAR UZNESENJA BDM - GLAVNI OLTAR - DIMENZIJE: visina 310 cm, širina 303 cm, dubina 144 cm</t>
  </si>
  <si>
    <t>Potrebno je napraviti fotodokumentaciju tijeka izvođenja radova te izvješće o izvedenim radovima, što je uključeno u stavku.</t>
  </si>
  <si>
    <t>OLTAR SV. ANTUNA PADOVANSKOG - dimenzije: visina 500 cm, širina 248 cm, dubina 100 cm</t>
  </si>
  <si>
    <t>OLTAR PRESVETOG SRCA ISUSOVA - visina 112 cm, širina 180 cm, dubina 100 cm</t>
  </si>
  <si>
    <t>OLTAR FRANJE KSAVERSKOG - dimenzije: visina 500 cm, širina 248 cm, dubina 100 cm</t>
  </si>
  <si>
    <t>IZRADA FOTODOKUMENTACIJE I ZAVRŠNOG IZVJEŠĆE O IZVEDENIM RADOVIMA</t>
  </si>
  <si>
    <t>OLTAR ŽALOSNE MARIJE - visina 193 cm, širina 180 cm, dubina 92 cm</t>
  </si>
  <si>
    <t>Radi izvođenja radova sanacije i ojačanja konstrukcije preventivno je demontiran sakralni inventar te pohranjen u čuvaonicu smještenu u gospodarskom objektu u sjevernom dijelu parcele crkve. Ovom stavkom predviđena je njihova ponovna montaža, uključivo sve nužne predradnje. Ponovno se montira samo arhitektura oltara bez kipova.</t>
  </si>
  <si>
    <t>SAKRISTIJSKI ORMAR S DRVENIM POSTAMENTOM - ORMAR visina 220 cm, širina 186 cm, dubina 72 cm, POSTAMENT visina 15cm, širina 190 cm i dubina 132 cm.</t>
  </si>
  <si>
    <t>KUĆIŠTE ORGULJA - dimenzije: visina 310 cm, širina 180 cm, dubina 133 cm</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</si>
  <si>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</si>
  <si>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 xml:space="preserve">Sve detalje izvedbe potrebno je dogovoriti i na njih ishoditi suglasnost nadležnog konzervatora i nadzornog inžinjera, a prije pristupanja izvedbi radova. Obračun svih radova vršiti kako je to
naznačeno u opisu stavaka. </t>
  </si>
  <si>
    <t>Žbukanje površina u interijeru izvodi se sustavom paroprousne žbuke na bazi prirodnog hidrauličnog vapna. Žbukanje izvoditi isključivo cjelovitim sustavom prema uputama proizvođača te u konzultacijama s tehnologom.</t>
  </si>
  <si>
    <t>U stavke je uključeno impregniranje podloge te izrada grube žbuke prosječne debljine 2-3cm. Uključeno fino zaravnavanje svih neravnina, maksimalna debljina žbuke do 8cm što je uključeno u jediničnu cijenu. Izrada u slojevima, sljedeći sloj nanositi uvijek na prethodno očvrsli i nahrapavljen sloj navlažen vodom - sve prema uputama proizvođača.</t>
  </si>
  <si>
    <t>DEBLJINU ŽBUKE USKLADITI SA SAČUVANIM REPERIMA.</t>
  </si>
  <si>
    <t>Na spoju sa povijesnim slojevima i oslicima koji se čuvaju potrebna je izuzetna pažljiva izrada i niveliranje žbukanog sloja.</t>
  </si>
  <si>
    <t>Ponovno zidanje menze glavnog oltara.</t>
  </si>
  <si>
    <t>ZIDANJE MENZE GLAVNOG OLTARA  - dim 303x144x128 cm</t>
  </si>
  <si>
    <t>Sve dijelove menze vratiti na točne pozicije, kako su označene pri razgradnji. Korisititi vapneni mort za vezivo.</t>
  </si>
  <si>
    <t>Žbukanje menze glavnog oltara vapnenom žbukom.</t>
  </si>
  <si>
    <t>Ponovno se zida zidani dio menze od opeke. Širina menze je 303 cm, dubina 144 cm, a visina 128 cm. Razgradnja menze opisana u radovima rušenja i demontaže.</t>
  </si>
  <si>
    <t>Pažljiva razgradnja zidane menze glavnog oltara.</t>
  </si>
  <si>
    <t>Stavka uključuje pažljivu razgradnju zidanog dijela menze od opeke. Širina menze je 303 cm, dubina 144 cm, a visina 128 cm.</t>
  </si>
  <si>
    <t>ŽBUKANJE MENZE GLAVNOG OLTARA</t>
  </si>
  <si>
    <r>
      <t>Obračun se vrši po m</t>
    </r>
    <r>
      <rPr>
        <vertAlign val="superscript"/>
        <sz val="8"/>
        <rFont val="Calibri"/>
        <family val="2"/>
        <scheme val="minor"/>
      </rPr>
      <t>2</t>
    </r>
    <r>
      <rPr>
        <sz val="8"/>
        <rFont val="Calibri"/>
        <family val="2"/>
        <scheme val="minor"/>
      </rPr>
      <t>.</t>
    </r>
  </si>
  <si>
    <t>Snimanje vučene profilacije krovnog vijenca i izrada šablona</t>
  </si>
  <si>
    <t>KROVNI VIJENAC</t>
  </si>
  <si>
    <t>Popravak oštećenih i nedostajućih dijelova krovnog vijenca.</t>
  </si>
  <si>
    <t>PREZIDAVANJE VIJENCA</t>
  </si>
  <si>
    <t>UREĐIVANJE VIJENCA</t>
  </si>
  <si>
    <t>Visina vijenca je 50cm, a razvijena širina 68 cm.</t>
  </si>
  <si>
    <t>ŠEMBRANE PROZORA ZVONIKA NA ETAŽI ZVONIŠTA</t>
  </si>
  <si>
    <t>Izrada vučenih profilacija pročelja u žbuci.</t>
  </si>
  <si>
    <t>KROVNI VIJENAC CRKVE - ravni dio</t>
  </si>
  <si>
    <t>KROVNI VIJENAC CRKVE - lučni dio</t>
  </si>
  <si>
    <t xml:space="preserve">r.š.= 68 cm, h=50cm, 8 obrata </t>
  </si>
  <si>
    <r>
      <t>r.š.= 68 cm, h=50cm, 10</t>
    </r>
    <r>
      <rPr>
        <b/>
        <sz val="8"/>
        <color rgb="FFFF0000"/>
        <rFont val="Calibri"/>
        <family val="2"/>
        <scheme val="minor"/>
      </rPr>
      <t xml:space="preserve"> </t>
    </r>
    <r>
      <rPr>
        <b/>
        <sz val="8"/>
        <rFont val="Calibri"/>
        <family val="2"/>
        <scheme val="minor"/>
      </rPr>
      <t xml:space="preserve">obrata </t>
    </r>
  </si>
  <si>
    <t>Stavka obuhvaća izradu vapnene žbuke u 2 sloja na vučenim profilacijama pročelja.</t>
  </si>
  <si>
    <t>Dobava i ugradnja hidroizolacijskog elastomernog polimerbitumenskog premaza na temeljnu AB ploču crkve i zvonika.</t>
  </si>
  <si>
    <t>Dobava i ugradnja hidroizolacijske trake na spoju poda i zida.</t>
  </si>
  <si>
    <t>Dobava i ugradnja hidroizolacijskog elastomernog polimerbitumenskog premaza na unutarnji zid.</t>
  </si>
  <si>
    <t>Dobava i ugradnja hidroizolacijskog elastomernog polimerbitumenskog premaza na pročelje.</t>
  </si>
  <si>
    <t>Jednokomponentni elastomerni mikroarmirani premaz je na bazi polimer-bitumenske emulzije. Premaz se nanosi u dva sloja ukupne potrošnje oko 4-5 kg/m2. Premaz se armira sa slojem poliesterskog pletiva 100 g/m2 u sustavu. Proizvod treba biti kompatibilan sa podlogom. Na mjestima kuteva ugrađuju se namjenske trake (obostrano obložene tkaninom). Na mjestu prodora cjevi ugrađuju se namjenske manžete. Radove treba izvesti prema uputama proizvođača materijala. Obračun po m² obrađene površine.</t>
  </si>
  <si>
    <t>Stavka uključuje izravnjanje zida vapnenim mortom te ugradnju elastomernog polimerbitumenskog premaza.</t>
  </si>
  <si>
    <t>MATERIJAL - elastomerni polimerbitumenski premaz</t>
  </si>
  <si>
    <t>RAD - ugradnja elastomernog polimerbitumenskog premaza</t>
  </si>
  <si>
    <t>MATERIJAL - vapneni mort</t>
  </si>
  <si>
    <t>RAD - izravnanje zida vapnenim mortom</t>
  </si>
  <si>
    <t>Stavka uključuje izravnjanje zida vapnenim mortom te ugradnju elastomernog polimerbitumenskog premaza. Potrošnja vapnenog morta za izravnavanje iznosi 10kg/m2.</t>
  </si>
  <si>
    <t>Debljina EPS-a je 8 cm.</t>
  </si>
  <si>
    <t xml:space="preserve">Dobava i ugradnja toplinske izolacije AB temeljne ploče crkve od tvrdih ploča EPS-a. </t>
  </si>
  <si>
    <t xml:space="preserve">Hidroizolaciju, toplinsku ili zvučnu izolaciju treba izvoditi točno prema specifikaciji radova, uputama i preporukama proizvođača kao i tehničkim uvjetima izvođenja. 
Površine na koje se polaže izolacija trebaju biti posve ravne, očišćene od prašine ili drugih nečistoća, dovoljno glatke da izolacija dobro prione uz podlogu.
Horizontalna ili vertikalna izolacija podova ili zidova treba prilegnuti na površinu ravno i bez nabora ili mjehura. Izolacione ljepenke i ostale vrste izolacionih traka i ploča rezati ravno i pravokutno. Zaderani ili krpani komadi elemenata izolacije isključeni su od ugradbe. 
Svi preklopi izolacionih traka protiv vlage moraju biti najmanje 10 cm široki i ljepljeni bitumenom (hladnom bitumenskom masom ili vrućom bitumenskom izolacijskom masom) ili međusobno zavareni vrućim postupkom ovisno o vrsti traka izolacije. Pri polaganju dvaju ili više slojeva izolacijskih traka ili ploča preklopi ne smiju ležati jedan na drugom, već moraju biti pomaknuti. 
Kod horizontalne izolacije zidova ljepenka treba na svaku stranu zida imati prehvat širine 10 cm, koji treba spojiti s horizontalnom izolacijom podova. 
</t>
  </si>
  <si>
    <t>U jediničnu cijenu radova potrebno je obračunati:
- sve pripremne i završne radove,
- sav rad i materijal potreban za izvođenje pojedine stavke opisa,
- sav potrebni transport
- primjena svih mjera zaštite na radu,
- sve društvene obaveze.</t>
  </si>
  <si>
    <t>Dobava i ugradnja tipske ploče elastificiranog EPS-a sa čepovima za razvod cijevi podnog grijanja.</t>
  </si>
  <si>
    <t>Ploče su kaširane s gornje strane PEHD folijom. Debljina EPS-a je 3 cm.</t>
  </si>
  <si>
    <t>Površina treba biti potpuno ravna i kompaktna, bez trošenja, u suprotnom izvođač snosi troškove dodatnih impregnacija. Debljina estriha 8-9 cm.</t>
  </si>
  <si>
    <t>Površina treba biti potpuno ravna i kompaktna, bez trošenja, u suprotnom izvođač snosi troškove dodatnih impregnacija. Debljina estriha 5 cm.</t>
  </si>
  <si>
    <t>Uključena izrada završnog kvarcnog nehabajućeg sloja. Obrada se vrši rotacionim gladilicama i vibroletvama dok se smjesa potpuno ne utisne u podlogu iz koje uzima potrebnu vodu i postigne glatkoća površine.</t>
  </si>
  <si>
    <t>Izvodi se mršavim betonom razreda tl. čvrstoće C 12/15 ili jednakovrijedno. Debljina podložnog betona je 10cm.</t>
  </si>
  <si>
    <t>Dobava materijala i izvedba podložnog betona ispod AB temeljne ploče crkve i zvonika.</t>
  </si>
  <si>
    <t>Dobava materijala i izvedba lagano armiranog cementnog estriha iznad cijevi podnog grijanja u crkvi.</t>
  </si>
  <si>
    <t xml:space="preserve">Dobava materijala i izvedba lagano armiranog cementnog estriha na podu zvonika. </t>
  </si>
  <si>
    <r>
      <t>Obračun iskopanog i odveženog materijala izvršiti po m</t>
    </r>
    <r>
      <rPr>
        <vertAlign val="superscript"/>
        <sz val="8"/>
        <rFont val="Calibri"/>
        <family val="2"/>
        <scheme val="minor"/>
      </rPr>
      <t>3</t>
    </r>
    <r>
      <rPr>
        <sz val="8"/>
        <rFont val="Calibri"/>
        <family val="2"/>
        <scheme val="minor"/>
      </rPr>
      <t xml:space="preserve"> u sraslom stanju. </t>
    </r>
  </si>
  <si>
    <t>Nasipavanje i nabijanje izvesti s konačnom ujednačenom zbijenošću.</t>
  </si>
  <si>
    <t>Dobava, nasipavanje, planiranje i nabijanje šljunka u sloju debljine 15 cm ispod podložnog betona na tlu te postavljanje geotekstila između zemlje i šljunka.</t>
  </si>
  <si>
    <t>MATERIJAL - ŠLJUNAK</t>
  </si>
  <si>
    <t>RAD - ŠLJUNAK</t>
  </si>
  <si>
    <t>MATERIJAL - GEOTEKSTIL</t>
  </si>
  <si>
    <t>RAD - GEOTEKSTIL</t>
  </si>
  <si>
    <t xml:space="preserve">Pažljiva demontaža i ponovna montaža dijelova limenog visećeg žlijeba. </t>
  </si>
  <si>
    <t>Pažljiva demontaža dijelova limenog opšava krova.</t>
  </si>
  <si>
    <t>Prilikom izvedbe limarskih radova treba se u svemu pridržavati slijedećih propisa i normi:</t>
  </si>
  <si>
    <t>Različite vrste metala, koje se uslijed elektroiitskih pojava međusobno razaraju, ne smiju se izravno dodirivati. Sve željezne dijelove koji dolaze u dodir s cinkom ili ocinčanim limom treba preličitt asfaltnim lakom, ili odgovarajućim sredstvom. Kod polaganja lima na masivne podloge, potrebno je podloge prije oblaganja obložiti slojem krovne Ijepenke br 120 radi sprečavanja štetnih kemijskih uticaja na lim. Sva se učvršćenja i povezivanja limova moraju izvesti tako da konstrukcija bude osigurana od nevremena, atmosferiiija i prodora vode u objekt, i da pojedini dijelovi mogu nesmetano raditi kod temperaturnih promjena bez štete po ispravnost konstrukcije.</t>
  </si>
  <si>
    <t>Uklanjanje podne obloge od kamenih ploča u svetištu crkve ispod menze glavnog oltara i ponovno vraćanje nakon izvođenja novih podnih slojeva.</t>
  </si>
  <si>
    <t>Stavka obuhvaća pažljivo uklanjanje kamenih ploča radi izvedbe nove AB ploče i podnih slojeva, deponiranje na gradilištu te ponovna ugradnja nakon izvedbe novih podnih slojeva.</t>
  </si>
  <si>
    <t>UKLANJANJE KAMENIH PLOČA</t>
  </si>
  <si>
    <t>UGRADNJA KAMENIH PLOČA</t>
  </si>
  <si>
    <t>Pažljivo uklanjanje podne obloge od keramičkih pločica u brodu crkve i sakristiji te ponovna ugradnja ker. pločica u sakristiji.</t>
  </si>
  <si>
    <t>Razvijena širina lima je do 40 cm.</t>
  </si>
  <si>
    <t>Dobava, izrada i postava limenog opšava krova od pocinčanog lima na mjestima popravka konstrukcije krovnog vijenca.</t>
  </si>
  <si>
    <t>Demontaža i ponovna montaža konstrukcije koja nosi zvona na zadnjoj etaži zvonika.</t>
  </si>
  <si>
    <t xml:space="preserve">Dobava materijala i izvedba bordure oko crkve od lagano armiranog betona in situ. </t>
  </si>
  <si>
    <t>KOORDINACIJA S ELEKTROM</t>
  </si>
  <si>
    <t>Troškovi koordinacije s elektrom.</t>
  </si>
  <si>
    <t>ZAŠTITA PROZORSKIH OTVORA I DOPROZORNIKA S VANJSKE STRANE</t>
  </si>
  <si>
    <t>ZAŠTITA PROZORSKIH OTVORA I DOPROZORNIKA S UNUTARNJE STRANE</t>
  </si>
  <si>
    <t>Nakon prve faze uklanjanja kontaktne fasade s pročelja potrebno je detaljno snimiti profilaciju krovnog vijenca crkve, uzeti otiske i izraditi gipsane odljeve, te izraditi nacrte u mjerilu 1-1 i dati ih na ovjeru nadležnom konzervatoru i nadzornom inženjeru, što je uključeno u jediničnu cijenu ove stavke.</t>
  </si>
  <si>
    <t>Prije ponovne montaže potrebno je izraditi radionički nacrt kojeg treba odobriti glavni projektant i nadležni konzervator.</t>
  </si>
  <si>
    <t>DEMONTAŽA</t>
  </si>
  <si>
    <t>IZRADA RADIONIČKOG NACRTA</t>
  </si>
  <si>
    <t>PONOVNA MONTAŽA</t>
  </si>
  <si>
    <t>DOBAVA MATERIJALA - maksimalno iskoristiti postojeće elemente!</t>
  </si>
  <si>
    <t>Pri ponovnoj montaži bit će potrebno mjestimično prilagoditi drvenu konstrukciju nosača zvona zbog smanjenja prostora unutar etaže zvoništa uslijed izvođenja torkreta na zidovima zvonika te zamijeniti trule dijelove.</t>
  </si>
  <si>
    <t>SATNI MEHANIZAM dim. 90x125x100 cm</t>
  </si>
  <si>
    <t>Širina bordure je 100 cm, a debljina 6cm.</t>
  </si>
  <si>
    <t>Gornju površinu obraditi pranim kulirom. Borduru izvesti s poprečnim nagibom od crkve prema terenu od minimalno 2%, a uzdužnim nagibom bordure pratiti postojeći teren. Dilatirati u polja do 2m dužine.</t>
  </si>
  <si>
    <t>Iskop se izvodi u visini od 12 cm.</t>
  </si>
  <si>
    <t>MATERIJAL - TUCANIK</t>
  </si>
  <si>
    <t>RAD - TUCANIK</t>
  </si>
  <si>
    <t>Nasipavanje i nabijanje izvesti s konačnom ujednačenom zbijenošću. Bordura je širine 100 cm.</t>
  </si>
  <si>
    <t>e.</t>
  </si>
  <si>
    <t>f.</t>
  </si>
  <si>
    <t>g.</t>
  </si>
  <si>
    <t>h.</t>
  </si>
  <si>
    <t>i.</t>
  </si>
  <si>
    <t>Uključuje dokumentiranje mehanizma, pažljivo rastavljanje metalnog dijela mehanizma od drvene podloge te evakuiranje mehanizma u čuvaonicu smještenu u gospodarskoj građevini u sjevernom dijelu parcele.</t>
  </si>
  <si>
    <t>Za sjeverni oltar Sv. Antuna Padovanskog i južni oltar Sv. Franje Ksaverskog prije ponovne montaže potrebno je izraditi drvenu platformu visine 3 cm kako bi dno oltara bilo na visini planiranog gotovog poda. Obračunato u zasebnoj stavci.</t>
  </si>
  <si>
    <t>SATNI MEHANIZAM U TORNJU - dim. 90x125x100 cm</t>
  </si>
  <si>
    <t>Visina sokla 30-100 cm. Ravninu sokla potrebno je izbaciti za 2 cm u odnosu na ravninu ostatka pročelja.</t>
  </si>
  <si>
    <t>Kod nanošenja u više slojeva, drugi sloj nanositi uvijek na prethodno očvrsli i nahrapavljen sloj navlažen vodom kroz 2-3 dana.</t>
  </si>
  <si>
    <t>Žbuka se izvodi na način da prati strukturu zida.</t>
  </si>
  <si>
    <t>ŠEMBRANE PROZORA ZVONIKA NA ETAŽI ZVONIŠTA - ravni dio 15cm</t>
  </si>
  <si>
    <t>ŠEMBRANE PROZORA ZVONIKA NA ETAŽI ZVONIŠTA - ravni dio 20cm</t>
  </si>
  <si>
    <t>ŠEMBRANE PROZORA ZVONIKA NA ETAŽI ZVONIŠTA - lučni dio</t>
  </si>
  <si>
    <t xml:space="preserve">r.š.= 22 cm, h=15cm, 8 obrata </t>
  </si>
  <si>
    <t xml:space="preserve">r.š.= 29 cm, h=22cm, 4 obrat </t>
  </si>
  <si>
    <t>KAPITELI DOPROZORNIKA PROZORA ZVONIKA NA ETAŽI ZVONIŠTA</t>
  </si>
  <si>
    <t xml:space="preserve">r.š.= 26 cm, h=19cm, 12 obrata </t>
  </si>
  <si>
    <t>KAPITELI I ZAGLAVNI KAMEN DOPROZORNIKA PROZORA ZVONIKA NA ETAŽI ZVONIŠTA</t>
  </si>
  <si>
    <t>Zazidavanje otvora u niši 1.kata zvonika prema koru opekom.</t>
  </si>
  <si>
    <t>Korisititi vapneni mort za vezivo.</t>
  </si>
  <si>
    <t>Veličina otvora je 23x62cm u zidu debljine 47 cm.</t>
  </si>
  <si>
    <t>Pragove poravnati s vanjskim rubom zida. 
Točne mjere provjeriti na terenu nakon skidanja kontaktne fasade sa zidova crkve.</t>
  </si>
  <si>
    <t>PRAG ZAPADNOG ULAZA U CRKVU - dim. 167x11x10 cm</t>
  </si>
  <si>
    <t>PRAG JUŽNOG ULAZA U CRKVU - dim. 155x18x10 cm</t>
  </si>
  <si>
    <t>PRAG SJEVERNOG ULAZA U SAKRISTIJU - dim. 106x17x10 cm</t>
  </si>
  <si>
    <t>PRAG ULAZA U ZVONIK - dim. 104x14x7 cm</t>
  </si>
  <si>
    <t>Hidroizolacija se postavlja od 12cm ispod gotovog terena (visina iskopa za izvođenje betonske bordure oko crkve) do 30 cm visine iznad terena na prethodno izravnat zid vapnenim mortom.</t>
  </si>
  <si>
    <t>Dobava materijala, izrada i ugradnja aluminijskih prozora s pomičnim griljama na lučnim otvorima lanterne.</t>
  </si>
  <si>
    <t>Radi zaštite od atmosferilija te zbog grijanja i hlađenja grilje moraju biti pomične kako bi se osigurala pasivna klimatizacija te slijedom toga ušteda energije.</t>
  </si>
  <si>
    <t>Grilje su aluminijske te izvana trebaju postići izgled drva.</t>
  </si>
  <si>
    <t>MATERIJAL I IZRADA</t>
  </si>
  <si>
    <t>Prozor se sastoji od pomičnih grilja te mreže od pocinčanog pletiva s unutarnje strane. Stavka uključuje i izvedbu pripreme za buduću postavu automatskog otvaranja i zatvaranja grilja.</t>
  </si>
  <si>
    <t>Poz P3, dim. 70/130 cm</t>
  </si>
  <si>
    <t>ISTRAŽNE SONDE U NIŠI 1. KATA ZVONIKA</t>
  </si>
  <si>
    <t>Popravak prozora - zamjena stakla</t>
  </si>
  <si>
    <r>
      <t>m</t>
    </r>
    <r>
      <rPr>
        <vertAlign val="superscript"/>
        <sz val="8"/>
        <rFont val="Calibri"/>
        <family val="2"/>
        <scheme val="minor"/>
      </rPr>
      <t>2</t>
    </r>
  </si>
  <si>
    <t>Letve, četinar I klase, dimenzija 5/3 cm, na potrebnom razmaku, a na svakih 80-90 cm “kontra” letva dim. 5/3 cm za formiranje zračnog sloja. Kompletan rad i materijal, te zaštita drva od truljenja i crvotočina u dva sloja fungicidnim premazom.</t>
  </si>
  <si>
    <t>Dobava materijala i letvanje krovišta na mjestima popravka konstrukcije krovnog vijenca.</t>
  </si>
  <si>
    <t>Krov se raskrio u širini 1,0-1,5 m radi omogućavanja pristupa krovnom vijencu.</t>
  </si>
  <si>
    <t>Obračun po m² poletvanog krovišta mjereno po kosoj površini krova.</t>
  </si>
  <si>
    <t>Pokrivanje krova biber crijepom na mjestima popravka konstrukcije krovnog vijenca.</t>
  </si>
  <si>
    <t>Pokrivaju se prethodno otkriveni dijelovi krova uz krovni vijenac. Predviđeno vraćanje postojećeg biber crijepa uz nabavu 20% novog crijepa, identičnog postojećem.</t>
  </si>
  <si>
    <t>Nagib krovne plohe 41°. Uključena postava svih ostalih tipskih elemenata crijepa.</t>
  </si>
  <si>
    <t xml:space="preserve">Obračun po m²  krovišta mjereno po kosoj površini krova. </t>
  </si>
  <si>
    <t>NOVI CRIJEP - 20%</t>
  </si>
  <si>
    <t>10.</t>
  </si>
  <si>
    <t xml:space="preserve">
</t>
  </si>
  <si>
    <t>Lovro Bauer, dipl.ing.arh.</t>
  </si>
  <si>
    <t>Pažljivo raskrivanje krova na mjestima popravka konstrukcije krovnog vijenca.</t>
  </si>
  <si>
    <t>Pažljivi iskop zemlje i planiranje zemlje uz vanjski rub zidova crkve radi izvedbe betonske bordure oko crkve.</t>
  </si>
  <si>
    <t>Dobava, nasipavanje, planiranje i nabijanje tucanika u sloju debljine 6 cm ispod lagano armirane betonske bordure te postavljanje geotekstila između zemlje i tucanika.</t>
  </si>
  <si>
    <t>Izrada žbuke uz sačuvane oslike.</t>
  </si>
  <si>
    <t>Stavka uključuje pažljivu izradu 2 sloja sanirne vapnene žbuke u zoni od 20cm uz rubove sačuvanih oslika i povijesnih slojeva.</t>
  </si>
  <si>
    <t>Stavka obuhvaća izradu 2 sloja sanirne vapnene žbuke na dijelovima vučenih profilacija u zonama radova.</t>
  </si>
  <si>
    <t>Dobava i ugradnja žbuke na bazi prirodnog hidrauličkog vapna velike paropropusnosti s hidrauličkim djelovanjem u jednom sloju. Debljina sloja 1-2 cm.
Žbuka se ugrađuje ručnim postupkom.</t>
  </si>
  <si>
    <t>POSEBNE NAPOMENE</t>
  </si>
  <si>
    <t>Uvod</t>
  </si>
  <si>
    <t>Prilikom izvođenja radova obvezno se treba pridržavati slijedećih zakona i propisa, normativa i standarda:</t>
  </si>
  <si>
    <t>Zakon o gradnji</t>
  </si>
  <si>
    <t>Zakon o standardima</t>
  </si>
  <si>
    <t>Zakon o zaštiti od požara</t>
  </si>
  <si>
    <t>Zakon o zaštiti na radu</t>
  </si>
  <si>
    <t>Zakon o zaštiti i očuvanju kulturnih dobara</t>
  </si>
  <si>
    <t>Tehnički propis za građevinske konstrukcije</t>
  </si>
  <si>
    <t xml:space="preserve">Izvoditelj radova mora posebno voditi brigu tijekom same izvedbe da sanacija konstrukcije bude vjerno izvedena prema postojećoj mehaničkoj shemi nosive konstrukcije.
Izvoditelj radova za izvođenje radova treba biti upoznat s posebnostima izvedbe na obnovi nepokretnog kulturnog dobra te izvesti projektirane radove uz sve neophodne mjere zaštite od oštećivanja ostalih dijelova u građevini kao i okoliša.
</t>
  </si>
  <si>
    <t>Sve privremene pristupne putove, odlagališta materijala, pomoćne skele i druge zaštitne mjere mora izvesti, održavati i ukloniti ih tako, da ne ugrozi živote susjeda i odvijanje ostalih radova u građevini. Izvoditelj mora održavati čistoću gradilišta i privremenih puteva gradilišta tijekom izvođenja radova, posebno tijekom izvedbe radova rušenja, sve u smislu Zakona o zaštiti na radu i Planu uređenja gradilišta.
Ove pripremne i završne radove mora izvoditelj radova obuhvatiti u cijeni svojih radova bez posebne naknade. 
Ostale radove mora izvesti sukladno dolje navedenim stavkama.</t>
  </si>
  <si>
    <t>OPĆI, POSEBNI I TEHNIČKI UVIJETI ZA KALKULACIJE I  IZVOĐENJE SVIH RADOVA OBUHVAĆENIH TROŠKOVNIKOM</t>
  </si>
  <si>
    <t>A) OPĆI TEHNIČKI UVJETI</t>
  </si>
  <si>
    <t>Sve odredbe ovih uvjeta smatraju se sastavnim dijelom opisa svake pojedine stavke ovog troškovnika. Ponuditelj je dužan da pored svake količine upiše svoju jediničnu cijenu za svaku vrstu radova, ukupnu cijenu i ukupnu cijenu u rekapitulaciji za cijeli objekt.</t>
  </si>
  <si>
    <t xml:space="preserve">Specifikacije (tekstualni dio) i grafički prikazi predstavljaju cjelinu i što je makar jednom od njih naznačeno obaveza je za izvoditelja. </t>
  </si>
  <si>
    <t>Svi troškovi proizišli iz formiranja gradilišta kao i troškovi osiguranja istog su obaveza izvoditelja.</t>
  </si>
  <si>
    <t>Izvoditelj je dužan o svom trošku izvesti ili provoditi:</t>
  </si>
  <si>
    <t>a) podmirivanje komunalnih troškova (privremene priključke i potrošnju vode, električne energije i sl.).</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</si>
  <si>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</si>
  <si>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</si>
  <si>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</si>
  <si>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</si>
  <si>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</si>
  <si>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B) POSEBNI UVJETI ZA NUĐENE RADOVE I IZVEDBU</t>
  </si>
  <si>
    <t>Općenito:</t>
  </si>
  <si>
    <t>Svi izvedeni radovi moraju biti unutar dopuštenih granica definiranih Zakonom o normizaciji (NN br. 55/96), odnosno Pravilnicima o tehničkim mjerama za izvođenje pojedinih vrsta radova, navedenih uz pojedine grupe radova.</t>
  </si>
  <si>
    <t>Za sve radove treba primjenjivati tehničke propise, građ. norme, a upotrjebljeni materijal, koji izvođač dobavlja i ugrađuje, mora odgovarati standardima (HRN) ili jednakovrijednima.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 Sav materijal koji se upotrebljava mora odgovarati postojećim tehničkim propisima i normama. Ukoliko se upotrebljava materijal za koji ne postoji odgovarajući standard, njegovu kvalitetu treba dokazati atestima, odnosno provođenjem ispitivanja od strane ovlaštenog tijela.</t>
  </si>
  <si>
    <t>Sve radove treba kalkulirati prema opisu troškovničkih stavki i uvodnih opisa pojedinih grupa radova vezanih za izvođenja po HRN normama, ili jednakovrijednim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</si>
  <si>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</si>
  <si>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</si>
  <si>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</si>
  <si>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</si>
  <si>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t>
  </si>
  <si>
    <t>Posebna obaveza izvoditelja je uključivanje u svoje kalkulacije i svih prelaznih, spojnih konstrukcija ili elemenata neophodnih za uspostavu sigurnosnih i stručno korektnih detalja na svim vanjskim i unutarnjim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t>
  </si>
  <si>
    <t>Skele</t>
  </si>
  <si>
    <t>Skela mora biti na vrijeme postavljena kako ne bi nastao zastoj u radu. Pod pojmom skele podrazumijevaju se i prilazi istoj te ograda. 
Sve lake, pokretne, pomoćne  skele,  bez obzira na visinu, ulaze u jediničnu cijenu dotičnog rada.</t>
  </si>
  <si>
    <t>Beton</t>
  </si>
  <si>
    <t>Tehnička svojstva betona moraju ispunjavati opće i posebne zahtjeve bitne za krajnju namjenu betona i moraju biti specificirana po odredbama HRN EN 206 ili jednakovrijedno, normama na koje ta norma upućuje i odredbama priloga tehničkog propisa.</t>
  </si>
  <si>
    <t>Oplata</t>
  </si>
  <si>
    <t>Kod oplate su uključena podupiranja bez obzira na visinu, uklještenja te montaža i demontaža. U cijenu ulazi kvašenje oplate prije betoniranja, odnosno premazivanjem odgovarajućim sredstvima za smanjenje prionjivosti betona na površinu oplate u određenim temperaturnim uvjetima ili pri određenim estetsko-tehnološkim zahtjevima konstrukcije (vidljivi betoni primjerice), kao i mazanje limenih kalupa. Po završetku betoniranja, sva se oplata nakon određenog vremena mora očistiti i sortirati, odnosno transportirati sa gradilišta, što je sastavni dio stavke.</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</si>
  <si>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</si>
  <si>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</si>
  <si>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</si>
  <si>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</si>
  <si>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</si>
  <si>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</si>
  <si>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
Jedinične cijene primijenit će se na izvedene količine, bez obzira u kojem postotku iste odstupaju od količina u troškovniku.
Nikakve režijske sate neće biti moguće priznati jer sve otežavajuće okolnosti moraju biti ukalkulirane u ponudi uz radove kojima pripadaju.
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</si>
  <si>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</si>
  <si>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</si>
  <si>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</si>
  <si>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</si>
  <si>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</si>
  <si>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b) transport vanjski i na gradilištu</t>
  </si>
  <si>
    <t>c) ugradnju i testiranje</t>
  </si>
  <si>
    <t>d) preuzimanje od strane nadzora</t>
  </si>
  <si>
    <t xml:space="preserve">e) pribavljanje važećih atesta i uvjerenja </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</si>
  <si>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</si>
  <si>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</si>
  <si>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dovesti cijeli pogođeni objekt s instalacijama u potpuno čisto i ispravno stanje i u tom stanju ih održavati do predaje na korištenje.</t>
  </si>
  <si>
    <t>Opća napomena uz sve stavke troškovnika:</t>
  </si>
  <si>
    <t>Ponuđena cijena je konačna cijena za realizaciju pojedine troškovničke stavka te obuhvaća i sve radnje koje u stavci nisu posebno navedene, a nužne su za izvedbu stavke do potpune funkcionalne i uporabne gotovosti.</t>
  </si>
  <si>
    <t>Izvedba i uklanjanje privremenih priključaka za potrebe gradilišta i privremenih objekata. Uključen sav rad i materijal.</t>
  </si>
  <si>
    <t>a) Građevinski el. priključak (jednofazni, trofazni)</t>
  </si>
  <si>
    <t>b) Građevinski priključak za vodu</t>
  </si>
  <si>
    <t>c) Građevinski priključak na kanalizaciju</t>
  </si>
  <si>
    <t>Zaštita podova crkve i sakristije.</t>
  </si>
  <si>
    <t>U pozicijama nalijeganja papučica skele i kotača za pomične platforme i slično predvidjeti postavu dodatne daščane oplate, prije početka izvođenja radova.</t>
  </si>
  <si>
    <r>
      <t>Obračun po m</t>
    </r>
    <r>
      <rPr>
        <vertAlign val="superscript"/>
        <sz val="8"/>
        <rFont val="Calibri"/>
        <family val="2"/>
        <scheme val="minor"/>
      </rPr>
      <t>2</t>
    </r>
    <r>
      <rPr>
        <sz val="8"/>
        <rFont val="Calibri"/>
        <family val="2"/>
        <scheme val="minor"/>
      </rPr>
      <t xml:space="preserve"> površine poda.</t>
    </r>
  </si>
  <si>
    <t>Stavka uključuje privremenu zaštitu podova interijera te kasnije uklanjanje zaštite, u svemu prema dogovoru s nadležnim konzervatorom i projektantom. Stavka se izvodi nakon završetka radova konsolidacije temelja i svih novih slojeva poda u unutrašnjosti crkve završno s cementnim estrihom. Kompletna podna površina prvo se prekrije slojem gustog tkanog zaštitnog tekstila, a završno se ugrađuje sloj dvostruke PVC folije, uz obavezno lijepljenje rubova UV stabilnom trakom uz završetke bočnih zidova.</t>
  </si>
  <si>
    <t>U pozicijama nalijeganja papučica skele i kotača za pomične platforme i slično predvidjeti postavu dodatne daščane oplate, prije početka izvođenja radova.
Po završetku unutarnjih radova zaštitu ukloniti radi polaganja kamenog opločenja na podu crkve.</t>
  </si>
  <si>
    <t>Zaštita poda pjevališta.</t>
  </si>
  <si>
    <t>OSB ploče 18 mm i ostali slojevi zaštite</t>
  </si>
  <si>
    <t>izrada/postavljanje zaštite poda</t>
  </si>
  <si>
    <r>
      <t>Obračun po m</t>
    </r>
    <r>
      <rPr>
        <vertAlign val="superscript"/>
        <sz val="8"/>
        <rFont val="Calibri"/>
        <family val="2"/>
      </rPr>
      <t>2</t>
    </r>
    <r>
      <rPr>
        <sz val="8"/>
        <rFont val="Calibri"/>
        <family val="2"/>
      </rPr>
      <t xml:space="preserve"> površine poda, OSB ploča, izrada konstrukcije.</t>
    </r>
  </si>
  <si>
    <t>Zaštita stubišta.</t>
  </si>
  <si>
    <t>Zaštititi stubište prema pjevalištu, I prema katu sakristije.</t>
  </si>
  <si>
    <t>stubište pjevališta</t>
  </si>
  <si>
    <t>stubište u sakristiji</t>
  </si>
  <si>
    <r>
      <t>Obračun po m</t>
    </r>
    <r>
      <rPr>
        <vertAlign val="superscript"/>
        <sz val="8"/>
        <rFont val="Calibri"/>
        <family val="2"/>
      </rPr>
      <t>2</t>
    </r>
    <r>
      <rPr>
        <sz val="8"/>
        <rFont val="Calibri"/>
        <family val="2"/>
      </rPr>
      <t xml:space="preserve"> tlocrtne površine stubišta.</t>
    </r>
  </si>
  <si>
    <t>Prostorna skela u unutrašnjosti crkve.</t>
  </si>
  <si>
    <t xml:space="preserve">Svi elementi skele se izvode od čeličnih cijevi promjera 48,3 mm, sa tipskim spojnim elementima. </t>
  </si>
  <si>
    <t>Obračun po m3 volumena prostorne skele za postavu i demontažu, i m2 podnica za radne platforme.</t>
  </si>
  <si>
    <t>prostorna skela</t>
  </si>
  <si>
    <t>podnice za radne platforme</t>
  </si>
  <si>
    <t>Završno čišćenje.</t>
  </si>
  <si>
    <t>Stavka uključuje čišćenje cijelog gradilišta nakon završetka radova i demontaže i odvoza svih skela i otpadnog materijala na odlagalište.</t>
  </si>
  <si>
    <t>Obračun po kompletu.</t>
  </si>
  <si>
    <t>kpl</t>
  </si>
  <si>
    <t>ISTRAŽNE SONDE NA PROČELJU</t>
  </si>
  <si>
    <t>ISTRAŽNE SONDE NA MJESTIMA SANIRANJA PUKOTINA</t>
  </si>
  <si>
    <t>ISTRAŽNE SONDE UNUTARNJIH ZIDOVA PLANIRANE U ZONI DO 3m VISINE</t>
  </si>
  <si>
    <t>Stavka obuhvaća konzervatorsko-restauratorska istraživanja na svodovima, nadvojima i zidovima crkve i zvonika gdje se planira saniranje i ojačanje postojeće konstrukcije injektiranjem pukotina, izvođenjem CRM sustava ojačane žbuke zidova i svodova, povezivanjem zidova sidrenim šipkama, pojačanje nadvoja navojnim šipkama. Istraživanja se provode  s ciljem otkrivanja povijesnih slojeva.</t>
  </si>
  <si>
    <t>Na osnovu izvedenih sondi definirat će se u dogovoru s nadležnim konzervatorom pozicije potencijalnih nalaza za prezentaciju povijesnih slojeva i oslika koje će trebati otvoriti u cjelovitom formatu za prezentaciju, te ih, ukoliko je nalaz prezentabilan, primjereno zaštititi prije početka izvođenja građevinskih radova i opšiti obodnu žbuku, što je sve uključeno u stavku.</t>
  </si>
  <si>
    <t>Cijevna zaštitna skela - LANTERNA.</t>
  </si>
  <si>
    <t>Skelu je potrebno osigurati od prevrtanja sidrenjem u objekt I PRAVILNIM RAZUPIRANJEM, uz minimalno oštećivanje konstrukcije u koju se skela sidri. Obrada rupa nakon skidanja skele uključeno u stavku.</t>
  </si>
  <si>
    <t>Dodatni konzervatorsko-restauratorski istražni radovi.</t>
  </si>
  <si>
    <t>Stavka se izvodi isključivo po nalogu konzervatorske službe, a obuhvaća dodatne istražne radove.</t>
  </si>
  <si>
    <t>O potrebi za istima odlučuju projektant i nadležni konzervator, a potvrđuje ih nadzorni inženjer.</t>
  </si>
  <si>
    <t>Obračun po sondi.</t>
  </si>
  <si>
    <t>Arheološki istražni radovi.</t>
  </si>
  <si>
    <t>Projektom su predviđeni zemljani radovi radi ojačanja temelja te iskopi slojeva poda crkve.</t>
  </si>
  <si>
    <t>U slučaju pronalska arheoloških nalaza pri iskopu potrebno je izvesti arheološke istražne radove, sve prema dogovoru s nadležnim konzervatorom i projektantom.</t>
  </si>
  <si>
    <t>Svi radovi se moraju izvoditi po pravilima i uzusima arheološke struke. Tijekom izvođenja radova potrebno je konzultirati i tražiti odobrenje nadležnog konzervatora.</t>
  </si>
  <si>
    <t>Cijena iskazana po danu izvođenja radova.</t>
  </si>
  <si>
    <t>dana</t>
  </si>
  <si>
    <t>Konzervatorsko-restauratorski istražni radovi.</t>
  </si>
  <si>
    <t>Stavka uključuje izradu privremenog poda tako da se kompletna podna površina prekrije slojem gustog tkanog zaštitnog tekstila, preko kojeg se postavlja sloj utorenih OSB ploča min debljine 18mm, te sloj dvostrukog zaštitnog kartona, a završno se ugrađuje sloj dvostruke PVC folije, uz obavezno lijepljenje rubova UV stabilnom trakom uz završetke bočnih zidova. Stavka uključuje i uklanjanje zaštite po završetku radova.</t>
  </si>
  <si>
    <t>Stavka uključuje privremenu zaštitu stubišta tijekom izvođenja radova. Površinu stubišta prekriti slojem gustog tkanog zaštitnog tekstila, preko kojeg se postavlja sloj utorenih OSB ploča min debljine 18mm koji prati geometriju stubišta. Stavka uključuje i uklanjanje zaštite po završetku radova.</t>
  </si>
  <si>
    <t>Ručni utovar i odvoz viška građevinskog materijala.</t>
  </si>
  <si>
    <t>Obračun po m3 u sraslom stanju.</t>
  </si>
  <si>
    <t>ŠUTA</t>
  </si>
  <si>
    <t>DRVENA GRAĐA</t>
  </si>
  <si>
    <t>DEMONTAŽA KROVNIH LETVI</t>
  </si>
  <si>
    <t>U stavku je uključena pažljiva demontaža crijepa i deponiranje na gradilištu radi ponovne ugradnje te demontaža krovnih letvi i odlaganje na gradilišnu deponiju.</t>
  </si>
  <si>
    <t>DEMONTAŽA CRIJEPA</t>
  </si>
  <si>
    <t>Obračun po komadu pažljivo deponirane i arhivirane stavke, te ponovnu montažu uz nužne popravke na originalnu lokaciju po završetku izvedbe svih ostalih radova.</t>
  </si>
  <si>
    <t>U stavku je uključena pažljiva demontaža, deponiranje na gradilištu i ponovna montaža  uz nužne popravke vertikala limenih oluka radi uklanjanja postojeće fasade, istražnih radova i izvođenja nove žbuke. U stavku uključen i sav potreban materijal za ponovnu montažu.</t>
  </si>
  <si>
    <t>U stavku je uključena pažljiva demontaža, deponiranje na gradilištu i ponovna montaža  uz nužne popravke dijelova limenog visećeg žlijeba na mjestima popravka konstrukcije krovnog vijenca. U stavku uključen i sav potreban materijal za ponovnu montažu.</t>
  </si>
  <si>
    <t>Za razne radove koji nisu obračunati na drugačiji način, već će se obračunati u norma satima uz suglasnost nadzornog inženjera i temeljem upisa u građevinski dnevnik, predviđa se:</t>
  </si>
  <si>
    <t>a) NKV</t>
  </si>
  <si>
    <t>sati</t>
  </si>
  <si>
    <t>b) KV</t>
  </si>
  <si>
    <t>Pripomoći kod radova rušenja i demontaže</t>
  </si>
  <si>
    <t>Demontaža starog satnog mehanizma s 4.kata zvonika.</t>
  </si>
  <si>
    <t>Pažljiva demontaža postojećeg satnog mehanizma, čišćenje, popravak i vraćanje istog.</t>
  </si>
  <si>
    <t>DEMONTAŽA SATNOG MEHANIZMA, PRIPADNE PODKONSTRUKCIJE I SVIH PROČVRSNO-SPOJNIH ELEMENATA</t>
  </si>
  <si>
    <t>SERVIS, POPRAVAK I ODRŽAVANJE SATNOG MEHANIZNA</t>
  </si>
  <si>
    <t>MONTAŽA SATNOG MEHANIZMA, PRIPADNE PODKONSTRUKCIJE I SVIH PRIČVRSNO-SPOJNIH ELEMENATA SATNOG MEHANIZMA</t>
  </si>
  <si>
    <t>Demontirati kompletno unutarnji mehanizam, a vanjski dio kazaljka i brojčanika ostaviti na pozicijama na kojima ostaje - provesti prethodnu zaštitu.</t>
  </si>
  <si>
    <t>U stavku uključiti i eventualnu potrebnu skelu, te prijenos i odlaganje demontirane građe na gradilišnu deponiju.</t>
  </si>
  <si>
    <t>U stavku uključeno kompletno uklanjanje drvenih međukatnih konstrukcija zvonika radi izvedbe AB obloge zidova zvonika te svih drvenih stubišta i odvoz na deponij.
Demontaža drvene građe koja je cjelokupna u lošem stanju.
Uključuje podest u pet razina i četri kom penjalica (ljestvi). Svaki podest je izveden od tri drvene grede I podaskan drvenim dasakama. Ljestve su od dvije tetive duljine do 4.0m i širine su 80cm. Ukupno predviđeno uklanjanje drvene građe 3.0m3.</t>
  </si>
  <si>
    <t>Stavka obuhvaća demontažu te odlaganje na gradilišnu deponiju.</t>
  </si>
  <si>
    <t>Stavka obuhvaća demontažu grilja na otvorima lanterne te odlaganje na gradilišnu deponiju.
Obračun po komadu.</t>
  </si>
  <si>
    <t>U stavku je potrebno uključiti rad, utovar i odlaganje na gradilišnu deponiju.</t>
  </si>
  <si>
    <t>Za vrijeme uklanjanja podnih slojeva obavezno je osigurati arheološki nadzor, obračunato u posebnoj stavci.</t>
  </si>
  <si>
    <t>Arheološki nadzor pri iskopu.</t>
  </si>
  <si>
    <t>U slučaju pronalaska vrijednih nalaza u dogovoru s nadležnim konzervatorom i projektantom će se odrediti daljni istražni radovi.</t>
  </si>
  <si>
    <t>Uklanjanje cementnog estriha u crkvi radi izvođenja novih podnih slojeva.</t>
  </si>
  <si>
    <t>Prije uklanjanja potrebno je posavjetovati se sa statičarem te izvesti sve  potrebne  predradnje  prema  njegovim uputama. Uklanjanje vršiti tek nakon što su uklonjene konstrukcije iznad.</t>
  </si>
  <si>
    <t xml:space="preserve">Razgradnja će se vršiti uz upotrebu odgovarajućeg alata i zaštitne opreme. </t>
  </si>
  <si>
    <t>Rad se treba obavljati pažljivo, u segmentima - posebnu pozornost treba obratiti zaštiti građevine od eventualnog nekontroliranog pada dijelova koji se ruše, ali i drugih mogućih oštećenja konstrukcija koje se zadržavaju, a u kontaku su sa konstrukcijom koja se uklanja (temelji i zidovi pročelja, te zaštita zidova od kapilarne vlage).</t>
  </si>
  <si>
    <t>Stavka obuhvaća i sav rad, materijal i transport, odnosno sve pripremno-završne radove kao i sve prijenose materijala dobivenog rušenjem i demontažom te pohranu na gradilišnu deponiju. Uključivo i sva potrebna pomagala pri radu. Obračun po m3 materijala u sraslom stanju.</t>
  </si>
  <si>
    <t>Ručni iskop šute i zemlje za izvedbu nove temeljne ploče i podnih slojeva unutar crkve i zvonika.</t>
  </si>
  <si>
    <t>Za vrijeme iskopa unutar crkve za izvedbu novih podnih slojeva i podtemelja obavezno je osigurati arheološki nadzor zbog mogućeg nalaska vrijednih arheoloških nalaza te spolija.</t>
  </si>
  <si>
    <t>Uklanjaju se svi podni slojevi do dubine potrebne za izvođenje novih podnih slojeva, podne ploče i podbetoniranje temelja. Visina iskopa je 65cm u crkvi te 50 cm u zvoniku.
Obavezan je ručni iskop zbog mogućeg nalaska spolija u nasipu šute.</t>
  </si>
  <si>
    <t>Uklanjanje cementnog estriha u zvoniku radi izvođenja novih podnih slojeva.</t>
  </si>
  <si>
    <t>Dijelovi zida sa cementnom žbukom će se otuči do zidane građe. Stavkom predvidjeti i  čišćenje površine ziđa s kojega se žbuka uklanja.</t>
  </si>
  <si>
    <t>Obijanje se izvodi nakon što ovlašteni restaurator otvori kontrolne restauratorske sonde i definira područja gdje je izvedena cementna žbuka.</t>
  </si>
  <si>
    <t xml:space="preserve">Debljina žbuke (svi slojevi zajedno s EPS-om i tankoslojnom cementnom žbukom), od 3-6cm. </t>
  </si>
  <si>
    <t xml:space="preserve">Nakon obijanja žbuke, zid očistiti čeličnim četkama, a reške skobama do potrebne dubine koja osigurava kasnije optimalno zapunjavanje reški. Potom cijelu površinu otprašiti i isprati vodom. </t>
  </si>
  <si>
    <t>Radovi se izvode u 2 faze. Nakon 1. faze potrebno je izvesti  konzervatorsko-restauratorske istražne radove pročelja koje provodi ovlašteni restaurator (obračunato u pripremnim radovima). Nakon istraživanja izvodi se druga faza obijanja žbuke.</t>
  </si>
  <si>
    <t>Prije početka obijanja žbuke potrebno je izvesti konzervatorsko-restauratorske istražne radove pročelja koje provodi ovlašteni restaurator. Obračunato u pripremnim radovima.</t>
  </si>
  <si>
    <t>Strojni iskop zemlje.</t>
  </si>
  <si>
    <t>Na mjestima gdje je isključena mogućnost pronalaska vrijednih arheoloških nalaza izvesti će se strojni iskop zemlje. Potrebno prethodno odobrenje nadležnog projektanta i nadzornog inženjera.</t>
  </si>
  <si>
    <t>Pažljivi iskop zemlje i planiranje zemlje s unutarnje strane zidova radi podbetoniranja temelja crkve.</t>
  </si>
  <si>
    <t xml:space="preserve">Pregled temeljnog tla </t>
  </si>
  <si>
    <t xml:space="preserve">Nakon izvedbe iskopa za temeljenje objekta, temeljnu jamu (projektna kota iskopa) obavezno mora pregledati ovlašteni geomehaničar ili osoba koja je izradila geomehanički elaborat te utvrditi stanje tla i usklađenost sa geomehaničkim elaboratom. Opažanja se nužno moraju notirati u građevinski dnevnik izvoditelja radova. </t>
  </si>
  <si>
    <t>Na temelju rezultata pregleda i nadzorni inženjer mora ustvrditi odgovara li zatečeno tlo preuzetim pretpostavkama iz statičkog proračuna i geomehaničkog elaborata.</t>
  </si>
  <si>
    <t>HRN C.B3.021. ili jednakovrijedno - čelik</t>
  </si>
  <si>
    <t>HRN C.B5.021. ili jednakovrijedno - valjani čelični profili</t>
  </si>
  <si>
    <t>HRN D.C1.021-041. ili jednakovrijedno - rezana građa</t>
  </si>
  <si>
    <t>HRN M.B4.020-100. ili jednakovrijedno - čavli</t>
  </si>
  <si>
    <t xml:space="preserve">HRN G.D9.220. ili jednakovrijedno - čavli za pištolj. </t>
  </si>
  <si>
    <t xml:space="preserve">Skelu osloniti na krovnu plohu preko dasaka, paziti da se ne ošteti pokrov. Po potrebi dodatno poduprijeti drvene krovne grede u zoni potkrovlja. </t>
  </si>
  <si>
    <t>UNUTARNJA SKELA I PLATFORME; TLOCRTNA POVRŠINA 2x2m', UKUPNA VISINA SKELE DO 20m'</t>
  </si>
  <si>
    <t>Odvoz šute iz potkrovlja crkve i zvonika prije početka radova.</t>
  </si>
  <si>
    <t>Stavka uključuje sve vertikalne i horizontalne transporte, utovar i odvoz na odlagalište (deponij) trenutnog otpadnog materijala, uključivo sve takse.</t>
  </si>
  <si>
    <r>
      <t>Obračun po m3</t>
    </r>
    <r>
      <rPr>
        <sz val="8"/>
        <rFont val="Calibri"/>
        <family val="2"/>
      </rPr>
      <t xml:space="preserve"> šute.</t>
    </r>
  </si>
  <si>
    <t>Obijanje se izvodi nakon što ovlašteni restaurator otvori kontrolne restauratorske sonde. Obračunato u pripremnim radovima.</t>
  </si>
  <si>
    <t>Dijelovi zida bez oslika će se otuči do zidane građe. Debljina žbuke je 3-4cm.</t>
  </si>
  <si>
    <t>Pažljiva demontaža i ponovna montaža rasvjetnih tijela na mjestima intervencija.</t>
  </si>
  <si>
    <t>Rasvjetna tijela se predaju investitoru na čuvanje.</t>
  </si>
  <si>
    <t>RAZVODNE KUTIJE</t>
  </si>
  <si>
    <t>ELEKTROINSTALACIJE</t>
  </si>
  <si>
    <t>UKLANJANJE I DEPONIRANJE NA GRADILIŠNU DEPONIJU - 20%</t>
  </si>
  <si>
    <t>Pažljiva demontaža sloja dasaka u podu pjevališta.</t>
  </si>
  <si>
    <t>Postojeći završni sloj poda od dasaka demontirati i skladištiti na gradilištu u dogovoru s investitorom i nadležnim konzervatorom, za naknadnu ugradnju. Paziti na raspored dasaka te ih označiti za ugradnju na iste pozicije.</t>
  </si>
  <si>
    <t>Stavka uključuje sve vertikalne i horizontalne transporte, te utovar i odvoz eventualnog otpadnog materijala na odlagalište.</t>
  </si>
  <si>
    <t>demontaža i skladištenje daščanog poda</t>
  </si>
  <si>
    <t>Uklanjanje i odvoz na deponij svih ostalih  slojeva na svodovima pjevališta (nasip šute).</t>
  </si>
  <si>
    <t>Nakon demontaže dasaka ukloniti sve ostale slojeve do gornje plohe svoda. Uključiti čišćenje gornje plohe svoda.</t>
  </si>
  <si>
    <t>nasip na svodovima</t>
  </si>
  <si>
    <t>Duljina metalne zatege promjera 40mm jednaka je širini broda crkve 15.5m.</t>
  </si>
  <si>
    <t>U stavku uključiti uklanjanje svih sidrenih ploča, te zidarsku obradu, zapunjavanje rupa na mjestima ploča.</t>
  </si>
  <si>
    <t>Stavka uključuje sve vertikalne i horizontalne transporte, utovar i odvoz na odlagalište (deponij) svog otpadnog materijala, uključivo sve takse.</t>
  </si>
  <si>
    <r>
      <t>Obračun po m2</t>
    </r>
    <r>
      <rPr>
        <sz val="11"/>
        <rFont val="Calibri"/>
        <family val="2"/>
      </rPr>
      <t xml:space="preserve"> </t>
    </r>
    <r>
      <rPr>
        <sz val="8"/>
        <rFont val="Calibri"/>
        <family val="2"/>
      </rPr>
      <t>površine poda</t>
    </r>
  </si>
  <si>
    <r>
      <t xml:space="preserve">Obračun po m3 </t>
    </r>
    <r>
      <rPr>
        <sz val="8"/>
        <rFont val="Calibri"/>
        <family val="2"/>
      </rPr>
      <t>šute</t>
    </r>
  </si>
  <si>
    <t>Uklanjanje poprečne zatege u brodu crkve vidljive u prostoru.</t>
  </si>
  <si>
    <t xml:space="preserve">Nakon ugradnje svih horizontalnih čeličnih ojačanja u crkvi ukloniti vidljivu poprečnu horizontalnu zategu na visini 6.35m, zajedno sa svim sidrenim pločama. </t>
  </si>
  <si>
    <t>Uključuje pažljivu demontažu centralne peći u prizemlju zvonika s dimnjakom s odvodom kroz prozor na 1. katu zvonika i preostalim cijevima u ulaznom prostoru crkve ispod kora te sve preostale dijelove sistema. Stavka uključuje odvoz na deponij.
Sistem se sastoji od više dijelova s centralnim dijelom koji  zauzima 2x1,4x2m u prizemlju zvonika.</t>
  </si>
  <si>
    <r>
      <t xml:space="preserve">Uključuje pažljivu demontažu 3 zvona (2 zvona </t>
    </r>
    <r>
      <rPr>
        <sz val="8"/>
        <rFont val="Calibri"/>
        <family val="2"/>
      </rPr>
      <t>Ø</t>
    </r>
    <r>
      <rPr>
        <sz val="8.8000000000000007"/>
        <rFont val="Calibri"/>
        <family val="2"/>
      </rPr>
      <t xml:space="preserve">55cm - svako pretpostavljene težine 130kg i 1 zvono Ø65cm pretpostavljene težine 210kg) </t>
    </r>
    <r>
      <rPr>
        <sz val="8"/>
        <rFont val="Calibri"/>
        <family val="2"/>
        <scheme val="minor"/>
      </rPr>
      <t>i svih dijelova konstrukcije koja nosi zvona uz snimanje i dokumentiranje točnih pozicija pojedinog dijela te detalja izvedbe, čuvanje na gradilištu te ponovnu montažu nakon završetka radova na zvoniku.</t>
    </r>
  </si>
  <si>
    <t>U stavku uključena ugradnja drvene građe te sav potrebni materijal za spajanje - tipke spojnice, vijke i čavle.</t>
  </si>
  <si>
    <t>Za vrijeme iskopa obavezno je osigurati arheološki nadzor, obračunato u posebnoj stavci.</t>
  </si>
  <si>
    <t>beton C25/30</t>
  </si>
  <si>
    <t>Podbetoniranje temelja crkve</t>
  </si>
  <si>
    <t>Betoniranje AB podne ploče d=30cm</t>
  </si>
  <si>
    <t>a) rebrasta armatura</t>
  </si>
  <si>
    <t>b) mrežasta armatura</t>
  </si>
  <si>
    <t>Torkret beton</t>
  </si>
  <si>
    <t>Obračun po kg kompletno dobavljene i prema armaturnim nacrtima postavljene armature. Točna količina utvrdit će se po izradi armaturnih nacrta. Rebraste šipke i mreže B500B.</t>
  </si>
  <si>
    <t xml:space="preserve">Dobava, rezanje, savijanje, slaganje, vezanje i montaža rebraste i mrežaste armature srednje složenosti. </t>
  </si>
  <si>
    <t>Bušenje i injektiranje rupa za razna sidrenja armature u zidove/temelje od kamena</t>
  </si>
  <si>
    <t>Promjer rupe do fi25 mm, duljina do 100 cm, injektiranje injekcionim smjesama na bazi cementa namjenjenim sidrenju u zidove, uz osiguranje središnjeg položaja sidra u zidu distancerima.</t>
  </si>
  <si>
    <t>Ispuna se armira mrežama Q-257 (Ø7 mm / 15cm).</t>
  </si>
  <si>
    <t>Po rubovima ispunu sidriti u zidove ukrižanim sidrima promjera Ø16 mm, duljine sidrenja 50 cm. Za sidrenje se u zidovima buše rupe promjera Ø25 mm, koje se zapunjavaju injekcionom smjesom za sidrenje na bazi cementa.</t>
  </si>
  <si>
    <t>Međusobni tlocrtni razmaci ovih ukrižanih sidra su do maksimalno 1,5m.</t>
  </si>
  <si>
    <t xml:space="preserve">Sva armatura B-500. </t>
  </si>
  <si>
    <t>Stavka uključuje izvedbu rupa za trnove u svodovima, ugradnju trnova uz injektiranje rupe epoksidnim ljepilom; dobavu i ugradnju armaturnih mreža i betona. Također bušenje i injektiranje rupa u kamenim zidovima te dobavu i ugradnju ukrižanih sidra.</t>
  </si>
  <si>
    <t>štapna sidra Ø16 mm</t>
  </si>
  <si>
    <t>l=2x1,0m, kom=32</t>
  </si>
  <si>
    <t>rupe u zidu za štapna sidra Ø25 mm, l=0,5mx2x32</t>
  </si>
  <si>
    <t>mreže Q-257, 4kom</t>
  </si>
  <si>
    <t>rupe u svodu za moždanike Ø16 mm</t>
  </si>
  <si>
    <t>Izvedba nasipa (ispune) svoda pjevališta lakoagregatnim betonom .</t>
  </si>
  <si>
    <r>
      <t>Izvedba nasipa (ispune) svoda lakoagregatnim betonom gustoće 1200kg/m</t>
    </r>
    <r>
      <rPr>
        <vertAlign val="superscript"/>
        <sz val="8"/>
        <rFont val="Calibri"/>
        <family val="2"/>
      </rPr>
      <t>3</t>
    </r>
    <r>
      <rPr>
        <sz val="8"/>
        <rFont val="Calibri"/>
        <family val="2"/>
      </rPr>
      <t>, dodatno povezan sa svodom vertikalnim trnovima i ukrižanim sidrima s obodnim zidovima.</t>
    </r>
  </si>
  <si>
    <r>
      <t>Obračun po m3</t>
    </r>
    <r>
      <rPr>
        <sz val="8"/>
        <rFont val="Calibri"/>
        <family val="2"/>
      </rPr>
      <t xml:space="preserve"> betona, kg armature i m' bušenja s injektiranjem.</t>
    </r>
  </si>
  <si>
    <t>nasip svodova lakoagregatnim betonom gustoće 1200 kg/m3</t>
  </si>
  <si>
    <t>trnovi Ø12 mm, l=20 cm, kom. 150</t>
  </si>
  <si>
    <t>U cijenu je uključen sav potreban rad i materijal.</t>
  </si>
  <si>
    <t>Popravak oštećenih dijelova zida i uređenje zidova zvonika.</t>
  </si>
  <si>
    <t>Manja dozidavanja i prezidavanja oštećenih dijelova zidova od kamena. Uređenje sljubnica. U stavku uključiti sav potreban materijal i rad.</t>
  </si>
  <si>
    <t>Razna zazidavanja rupa u zidovima i slično.</t>
  </si>
  <si>
    <t>Nabava materijala i zidanje kamenom u produžnom mortu. Povezivanje zidarskim vezom prema pravilima struke. U cijenu uključivo obrada rubova zida i spojeva sa susjednim plohama. Detalje završetka i rubova zidanja izvesti po pravilima struke.</t>
  </si>
  <si>
    <t xml:space="preserve">U stavci uključene zone zvonika u zoni potkrovlja. Zone rupa u zidovima na kojima je ranije izveden prekid kapilarne vlage. </t>
  </si>
  <si>
    <t>Nabava materijala -  kamen za zidanje</t>
  </si>
  <si>
    <t xml:space="preserve">zidanje </t>
  </si>
  <si>
    <t xml:space="preserve">Žbukanje svodova s gornje strane u potkrovlju. </t>
  </si>
  <si>
    <t>Izvesti tvornički priređenom žbukom koja je pogodna za sanacijske i restauratorske radove.
Žbuka kao zaštita izvedenog ojačanja karbonskim mrežama i trakama debljine 1.0cm.</t>
  </si>
  <si>
    <r>
      <t>Obračun po m3</t>
    </r>
    <r>
      <rPr>
        <sz val="8"/>
        <rFont val="Calibri"/>
        <family val="2"/>
      </rPr>
      <t xml:space="preserve"> zida.</t>
    </r>
  </si>
  <si>
    <r>
      <t>Obračun po m</t>
    </r>
    <r>
      <rPr>
        <vertAlign val="superscript"/>
        <sz val="8"/>
        <rFont val="Calibri"/>
        <family val="2"/>
      </rPr>
      <t>2</t>
    </r>
    <r>
      <rPr>
        <sz val="8"/>
        <rFont val="Calibri"/>
        <family val="2"/>
      </rPr>
      <t xml:space="preserve"> površine svoda.</t>
    </r>
  </si>
  <si>
    <r>
      <t>Obračun po m</t>
    </r>
    <r>
      <rPr>
        <vertAlign val="superscript"/>
        <sz val="8"/>
        <rFont val="Calibri"/>
        <family val="2"/>
      </rPr>
      <t>2</t>
    </r>
    <r>
      <rPr>
        <sz val="8"/>
        <rFont val="Calibri"/>
        <family val="2"/>
      </rPr>
      <t xml:space="preserve"> zida.</t>
    </r>
  </si>
  <si>
    <t>Injektiranje  kamenih zidova.</t>
  </si>
  <si>
    <t>Stavka uključuje uređenje sljubnica i injektiranje zidova. Injekciona smjesa spravit će se od prirodnog hidratiziranog vapna (NHL 5) i pijeska omjera smjese 1 : 4 ili će se koristiti predgotovljena bezcementna injekciona smjesa. Na većini zidova injektiranje će se izvoditi pod minimalnim pritiskom zbog nemogućnosti uređenja sljubnica na oba lica zidova.</t>
  </si>
  <si>
    <t>Bušotine se lociraju u sljubnice veza kamena uz naglasak na pažljiv rad da se minimalno oštećuje postojeća građa ziđa. Injektiranje se izvodi većinom s vanjske strane zidova.</t>
  </si>
  <si>
    <t xml:space="preserve">Ne smije se dozvoliti naglo povećanje pritiska. Pritisak injektiranja će se točno definirati u toku rada na probnoj lokaciji u dogovoru s nadzorom i konzervatorom, ali on bi trebao biti maksimalno 1,5 do 2,0 bara. Uređaj za injektiranje mora imati kontinuirano miješanje i tlačenje mase bez prekidanja i zaustavljanja postupka. Bušotina se smatra završenom kada je utrošak smjese za injektiranje praktično jednak nuli u trajanju od 3 min pri završnom pritisku. </t>
  </si>
  <si>
    <t>Injektiranje treba obaviti postupnim povišenjem pritiska injektiranja sve do završnog pritiska. Prekid injektiranja jedne bušotine dozvoljava se samo iznimno (viša sila, izbijanje mase i sl.).</t>
  </si>
  <si>
    <r>
      <t xml:space="preserve">Bušotine za injektiranje izvode se promjera  Ø25 mm (zbog ugradnje cjevčica), a dubina bušenja je ~2/3 debljine zida. Zidovi crkve </t>
    </r>
    <r>
      <rPr>
        <sz val="8"/>
        <rFont val="Calibri"/>
        <family val="2"/>
      </rPr>
      <t>debljine 90 do 100cm. Zidovi zvonika od 80 do 110cm, na donjem dijelu s kontraforima do 3.0m.  Ukupno se izvodi 4-5 bušotina po m2  zida, približno pravilno raspoređenih.</t>
    </r>
    <r>
      <rPr>
        <sz val="11"/>
        <rFont val="Calibri"/>
        <family val="2"/>
      </rPr>
      <t xml:space="preserve"> </t>
    </r>
  </si>
  <si>
    <t>U slučaju prekida treba bušotinu isprati. Za registraciju pritisaka injektiranja treba koristiti manometre sa podjelom skale od 0,1 bara. Manometar se stavlja na crpku za injektiranje i na injekcioni vod kod ušća bušotine.</t>
  </si>
  <si>
    <t>Uređenje sljubnica izvodi se vapnenim mortom.</t>
  </si>
  <si>
    <t>Predviđa se uređenje sljubnica na cijeloj površini lica zida.</t>
  </si>
  <si>
    <t>Injektiranje zidova izvesti nakon uređenja sljubnica na oba lica zida, gdje je to moguće.</t>
  </si>
  <si>
    <t>uređenje sljubnica</t>
  </si>
  <si>
    <t>injektiranje zidova</t>
  </si>
  <si>
    <r>
      <t>Obračun po m</t>
    </r>
    <r>
      <rPr>
        <vertAlign val="superscript"/>
        <sz val="8"/>
        <rFont val="Calibri"/>
        <family val="2"/>
      </rPr>
      <t>2</t>
    </r>
    <r>
      <rPr>
        <sz val="8"/>
        <rFont val="Calibri"/>
        <family val="2"/>
      </rPr>
      <t xml:space="preserve"> lica zida na kojem se uređuju sljubnice i m</t>
    </r>
    <r>
      <rPr>
        <vertAlign val="superscript"/>
        <sz val="8"/>
        <rFont val="Calibri"/>
        <family val="2"/>
      </rPr>
      <t>3</t>
    </r>
    <r>
      <rPr>
        <sz val="8"/>
        <rFont val="Calibri"/>
        <family val="2"/>
      </rPr>
      <t xml:space="preserve"> zida koji se injektira.</t>
    </r>
  </si>
  <si>
    <t>NAPOMENA: Kod svih bušenja kroz zidove nije dozvoljeno korištenje vode za hlađenje krune - bušenje dijamantnim krunama.</t>
  </si>
  <si>
    <t>Injektiranje većih pukotina u zidovima.</t>
  </si>
  <si>
    <t>Zidovi crkve  90 do 100cm.</t>
  </si>
  <si>
    <t>Stavka uključuje čišćenje pukotina od starog raspucalog morta, ispuhivanje, vlaženje i injektiranje većih pukotina u zidovima.</t>
  </si>
  <si>
    <t>Smjesa za injektiranje spravlja se od bijelog cementa, prirodnog hidratiziranog vapna i agregata veličine zrna od 0 - 2 mm. Omjer smjese neka je 1 : 3 : 4. Dozvoljeno je korištenje industrijskog proizvoda na bazi vapna. Prije injektiranja treba na licu zida zatvoriti pukotinu radi sprječavanja izbijanja injekcione smjese.</t>
  </si>
  <si>
    <t>Obračun po m' pukotine .</t>
  </si>
  <si>
    <t>Ugradnja ukrižanih štapnih sidra preko većih pukotina u zidovima.</t>
  </si>
  <si>
    <t>Stavka uključuje bušenje rupa za ukrižana sidra te ugradnju sidra s injektiranjem rupe.</t>
  </si>
  <si>
    <t xml:space="preserve">Nakon injektiranja zidova i pukotina potrebno je preko pukotina ugraditi ukrižana štapna sidra. Štapna sidra su promjera Ø16 mm, a polažu se u prethodno izbušene rupe Ø25 mm. </t>
  </si>
  <si>
    <t xml:space="preserve">Nakon postave sidra sve se injektira bubrećom injekcionom smjesom na bazi cementa. </t>
  </si>
  <si>
    <t>Par štapnih sidra ovisi o debljini zida.</t>
  </si>
  <si>
    <t>Uključiti i sve tjemene pukotine u nadvojima prolaza/vrata.</t>
  </si>
  <si>
    <t xml:space="preserve">Sidra B500B. </t>
  </si>
  <si>
    <t>Uključen sav potrebni materijal i rad.</t>
  </si>
  <si>
    <t>Obračun po m’  bušenja i kg štapnih sidra.</t>
  </si>
  <si>
    <t>Injektiranje većih pukotina u svodovima i lukovima.</t>
  </si>
  <si>
    <t>Stavka uključuje zapunjavanje svih strukturnih pukotina u svodovima i lukovima.</t>
  </si>
  <si>
    <t>Stavka uključuje čišćenje pukotina od starog raspucalog morta, ispuhivanje, vlaženje i injektiranje većih pukotina.  Nakon ispuhivanja pukotine komprimiranim zrakom pukotina se pažljivo zatvara žbukom prema naputku restauratora.</t>
  </si>
  <si>
    <t>Obračun po m' pukotine.</t>
  </si>
  <si>
    <t xml:space="preserve">Nakon injektiranja pukotina potrebno je preko njih ugraditi križana štapna sidra. Štapna sidra su promjera Ø12 mm, a polažu se u prethodno izbušene rupe Ø20 mm. </t>
  </si>
  <si>
    <t xml:space="preserve">Par štapnih sidra ima minimalnu duljinu 2x35 cm, 2x45cm do 2x 100cm na pojasnicama. </t>
  </si>
  <si>
    <t>Parovi sidara ugrađuju se na razmaku 40 do 60cm. Točnu poziciju parova sidara tj  mjesta s donje strane svodova i pojasnica, odrediti u dogovoru s restauratorom.</t>
  </si>
  <si>
    <t xml:space="preserve">Ugradnja ukrižanih štapnih sidra preko većih pukotina u svodovima i pojasnicama. </t>
  </si>
  <si>
    <t>Sidra ugraditi na dijelovima gdje je debljina minimalno 30cm.
Stavka uključuje bušenje rupa za ukrižana sidra te ugradnju sidra s injektiranjem rupe.</t>
  </si>
  <si>
    <t>Ugradnja i nabava  horizontalnih zatega u potkrovlju uz pojasne lukove kupole.</t>
  </si>
  <si>
    <t xml:space="preserve">Ugraditi zatege na visinskoj koti 9.4m od poda broda crkve. Ukupno 4 zatege promjera ∅25mm, po jedna uz svaku pojasnicu. Zatege sidriti na krajevima na čeličnu pločicu. </t>
  </si>
  <si>
    <t>Zategu postaviti u prethodno izbušenu rupu u bočnim zidovima promjera Ø50 mm - dugačko bušenje u zidu od opeke - duljine 100cm do 300cm. Sidrenje upuštanjem sidrenog bloka za 20 cm od vanjskog lica zida. Na podložni izravnavajući sloj sitnozrnatog beton debljine 5cm postavlja se čelična pločica.</t>
  </si>
  <si>
    <t>Svaki kraj zatege sidriti na čeličnu pločicu 200x200x10mm preko koje se vrši sidrenje pritezanjem matice. Nakon ugradnje zatege vrši se zatezanje silom od 20 kN.</t>
  </si>
  <si>
    <t xml:space="preserve">Prostor oko sidra u rupi ispunjava se injekcionom smjesom s dodatkom cementa.  Sve čelične dijelove dodatno antikorozivno zaštititi i zatvoriti rupu odgovarajućim komadima opeke. </t>
  </si>
  <si>
    <t>Zatega B500B, čelične pločice S235, odgovarajuće antikorozivno zaštićene.</t>
  </si>
  <si>
    <t>Obračun po kg zatege, m' bušenja s ugradnjom i injektiranjem, i kom podložne pločice.</t>
  </si>
  <si>
    <t>zatega Ø25 mm
l=8.9m, kom=1
l=11.0m, kom=1
l=11.6m, kom=1
l=12.4m, kom=1</t>
  </si>
  <si>
    <t>bušenje rupe Ø50 mm, ugradnja i injektiranje 
l=1.0m, kom=3
l=2.0m, kom=1
l=2.2m, kom=1
l=2.5m, kom=1
l=2.7m, kom=1
l=3.0m, kom=1</t>
  </si>
  <si>
    <t>čelična pločica sa sidrenjem  200x200x10mm</t>
  </si>
  <si>
    <t>Ugradnja i nabava  horizontalnih zatega u poprečnim lukovima svoda svetišta.</t>
  </si>
  <si>
    <t>Dvije horizontalne čelične zatege promjera ∅25mm duljine 9.0m ugrađuju se na visini 8.3m od kote poda sakristije, kroz zidane lukove.</t>
  </si>
  <si>
    <t>Svaki kraj zatege sidriti na čeličnu pločicu 200x200x10mm preko koje se vrši sidrenje pritezanjem matice. Nakon ugradnje zatege vrši se zatezanje silom od 30 kN.</t>
  </si>
  <si>
    <t xml:space="preserve">Prostor oko sidra u rupi ispunjava se injekcionom smjesom s dodatkom cementa.  Sve čelične dijelove dodatno antikorozivno zaštititi i zatvoriti rupu odgovarajućim komadom kamena. </t>
  </si>
  <si>
    <t>Zatege B500B, čelične pločice S235, odgovarajuće antikorozivno zaštićene.</t>
  </si>
  <si>
    <t>Obračun po kom zatege, m' bušenja s injektiranjem, i kom sidrenja.</t>
  </si>
  <si>
    <t>Zatege Ø25 mm
l=9.0m, kom=2</t>
  </si>
  <si>
    <t>bušenje rupe Ø50 mm, ugradnja i injektiranje 
l=9.0m, kom=2</t>
  </si>
  <si>
    <t>Ugradnja i nabava  horizontalnih  zatega  u zidovima zvonika u dvije razine.</t>
  </si>
  <si>
    <t>Postavlja se po jedna horizontalna čelična zatega promjera ∅25mm u sredini sva četiri zida  u razini nadvoja prozora. Duljine zatega su 4.5m i 4.3m. Visinske kote su 10.8m i 17.7m.</t>
  </si>
  <si>
    <t>Sidrenje svakog kraja zatege će se izvesti  na uglovima zvonika. Sidrenje upuštanjem sidrenog bloka za 20 cm od lica zida. Na podložni izravnavajući sloj sitnozrnatog betona  postavlja se čelična pločica.</t>
  </si>
  <si>
    <t>Zatege Ø25 mm
l=4.3m, kom=4
l=4.5m, kom=4</t>
  </si>
  <si>
    <t>bušenje rupe Ø50 mm, ugradnja i injektiranje 
l=4.3m, kom=4
l=4.5m, kom=4</t>
  </si>
  <si>
    <t>Ugradnja i sidrenje karbonskih mreža na zidovima.</t>
  </si>
  <si>
    <t>Priprema površine zida za ugradnju karbonskih ojačanja.</t>
  </si>
  <si>
    <t>Stavka uključuje ravnanje većih neravnina zida i ispunjavanje fuga odgovarajućim mortom, sve prema uputama proizvođača odabranog sustava ojačanja.</t>
  </si>
  <si>
    <t>Ugradnja i sidrenje karbonskih mreža.</t>
  </si>
  <si>
    <t>Stavka uključuje dobavu i ugradnju mreže od karbonskih vlakana, tipa Mapei C 170 ili jednakovrijedan proizvod (_______________________________________) te sidrenje/povezivanje mreža u zidove karbonskom užadi tipa Mapei Mapewrap C Fiocco ili jednakovrijedan proizvod (_______________________________________), uključivo sav pomoćni materijal, sve prema uputama proizvođača.</t>
  </si>
  <si>
    <r>
      <t>Težina mreže iznosi &gt; 170 g/m</t>
    </r>
    <r>
      <rPr>
        <vertAlign val="superscript"/>
        <sz val="11"/>
        <rFont val="Calibri"/>
        <family val="2"/>
      </rPr>
      <t>2</t>
    </r>
    <r>
      <rPr>
        <sz val="11"/>
        <rFont val="Calibri"/>
        <family val="2"/>
      </rPr>
      <t>.</t>
    </r>
  </si>
  <si>
    <r>
      <t xml:space="preserve">Sidrenje na čeličnu pločicu </t>
    </r>
    <r>
      <rPr>
        <sz val="8"/>
        <rFont val="Calibri"/>
        <family val="2"/>
      </rPr>
      <t>200x200x10mm preko koje se vrši sidrenje pritezanjem matice. Nakon ugradnje zatege vrši se zatezanje silom od 20 kN.</t>
    </r>
  </si>
  <si>
    <r>
      <t xml:space="preserve">Zatege postaviti u prethodno izbušenu rupu promjera Ø50 mm - </t>
    </r>
    <r>
      <rPr>
        <b/>
        <sz val="8"/>
        <rFont val="Calibri"/>
        <family val="2"/>
      </rPr>
      <t>dugačko bušenje u zidu od kamena za prvu razinu i zidu od opeke za drugu razinu</t>
    </r>
    <r>
      <rPr>
        <sz val="8"/>
        <rFont val="Calibri"/>
        <family val="2"/>
      </rPr>
      <t xml:space="preserve">. </t>
    </r>
  </si>
  <si>
    <r>
      <t xml:space="preserve">Zatege postaviti u prethodno izbušenu rupu promjera Ø50 mm - </t>
    </r>
    <r>
      <rPr>
        <b/>
        <sz val="8"/>
        <rFont val="Calibri"/>
        <family val="2"/>
      </rPr>
      <t>dugačko bušenje u zidu od opeke</t>
    </r>
    <r>
      <rPr>
        <sz val="8"/>
        <rFont val="Calibri"/>
        <family val="2"/>
      </rPr>
      <t>. Sidrenje zatega će se izvesti upuštanjem sidrenog bloka za 20 cm od lica zida. Na podložni izravnavajući sloj sitnozrnatog beton  postavlja se čelična pločica.</t>
    </r>
  </si>
  <si>
    <r>
      <t>Obračun po m</t>
    </r>
    <r>
      <rPr>
        <vertAlign val="superscript"/>
        <sz val="8"/>
        <rFont val="Calibri"/>
        <family val="2"/>
      </rPr>
      <t>2</t>
    </r>
    <r>
      <rPr>
        <sz val="8"/>
        <rFont val="Calibri"/>
        <family val="2"/>
      </rPr>
      <t xml:space="preserve"> površine zidova.</t>
    </r>
  </si>
  <si>
    <t>Mreže se na krajevima zidova gdje je naznačeno u grafičkom prilogu, tj na spojevima, sidre u okomiti zid horizontalno. Karbonskim užetom ukupne duljine 75cm (50cm kruti dio sidren u zid) i 25cm koji se raspliće preko mreže. Ovo sidrenje izvesti na svakih 50 cm po visini zida.</t>
  </si>
  <si>
    <t>Karbonskim mrežama ojačavaju se zidovi na vanjskom licu i na mjestima oštećenja, prema grafičkom prilogu.</t>
  </si>
  <si>
    <t>Svi dijelovi sustava ojačanja (mreža, uže, mort, epoksidno ljepilo, sidrena smjesa) moraju biti od jednog proizvođača.</t>
  </si>
  <si>
    <t>karbonska mreža</t>
  </si>
  <si>
    <t>ugradnja karbonskih mreža</t>
  </si>
  <si>
    <t>karbonsko uže promjera 10 m</t>
  </si>
  <si>
    <t xml:space="preserve">bušenje rupa promjera 14mm, ugradnja i sidrenje </t>
  </si>
  <si>
    <r>
      <t>Obračun po m</t>
    </r>
    <r>
      <rPr>
        <vertAlign val="superscript"/>
        <sz val="8"/>
        <rFont val="Calibri"/>
        <family val="2"/>
      </rPr>
      <t>2</t>
    </r>
    <r>
      <rPr>
        <sz val="8"/>
        <rFont val="Calibri"/>
        <family val="2"/>
      </rPr>
      <t xml:space="preserve"> površine na koji se ugrađuju mreže i m' užadi sa bušenjem rupe s ugradnjom  i sidrenjem.</t>
    </r>
  </si>
  <si>
    <t>Ugradnja karbonskih mreža na svodovima i pojasnim lukovima s gornje strane iz prostora potkrovlja.</t>
  </si>
  <si>
    <t>Priprema gornje površine svoda i pojasnica za ugradnju karbonskih ojačanja.</t>
  </si>
  <si>
    <t>Stavka uključuje čišćenje površine, eventualno uklanjanje lošijeg morta, ravnanje neravnina svoda i pojasnica odgovarajućim mortom, sve prema uputama proizvođača odabranog sustava ojačanja. Obzirom na mjestimičnu nepravilnu plohu očekuje se veća potrošnja materijala za ravnanje. Na pojasnim lukovima s gornje strane uračunati minimalnu zidarsku obradu pojedinih nepravilnih ploha, uz minimalno dozidavanje punom opekom.</t>
  </si>
  <si>
    <t>gornja ploha svoda i pojasnih lukova</t>
  </si>
  <si>
    <t>zidarska obrada i dozidavanje punom opekom</t>
  </si>
  <si>
    <r>
      <t>Obračun po m</t>
    </r>
    <r>
      <rPr>
        <vertAlign val="superscript"/>
        <sz val="8"/>
        <rFont val="Calibri"/>
        <family val="2"/>
      </rPr>
      <t>2</t>
    </r>
    <r>
      <rPr>
        <sz val="8"/>
        <rFont val="Calibri"/>
        <family val="2"/>
      </rPr>
      <t xml:space="preserve"> površine svoda i pojasnica, zidarska obrada prema utrošku opeke po m</t>
    </r>
    <r>
      <rPr>
        <vertAlign val="superscript"/>
        <sz val="8"/>
        <rFont val="Calibri"/>
        <family val="2"/>
      </rPr>
      <t>3</t>
    </r>
    <r>
      <rPr>
        <sz val="8"/>
        <rFont val="Calibri"/>
        <family val="2"/>
      </rPr>
      <t>.</t>
    </r>
  </si>
  <si>
    <t>Ugradnja i sidrenje karbonskih mreža s gornje strane svodova i pojasnih lukova.</t>
  </si>
  <si>
    <r>
      <t>Obračun po m</t>
    </r>
    <r>
      <rPr>
        <vertAlign val="superscript"/>
        <sz val="8"/>
        <rFont val="Calibri"/>
        <family val="2"/>
      </rPr>
      <t>2</t>
    </r>
    <r>
      <rPr>
        <sz val="8"/>
        <rFont val="Calibri"/>
        <family val="2"/>
      </rPr>
      <t xml:space="preserve"> površine na koji se ugrađuju mreže i m' užadi sa bušenjem rupe ugradnjom i sidrenjem.</t>
    </r>
  </si>
  <si>
    <t>Nabava i ugradnja karbonske tkanine od karbonskih vlakana usmjerenih u jednom smjeru širine 20cm,  MapeWrap C UNI-AX 600/20  (težine 600 g/m2) ili jednakovrijedan proizvod (____________________________________).</t>
  </si>
  <si>
    <t>Karbonska tkanina ugrađuje se u svemu prema uputama proizvođača.</t>
  </si>
  <si>
    <t>Svi dijelovi sustava ojačanja moraju biti od jednog proizvođača.</t>
  </si>
  <si>
    <t xml:space="preserve">Tkanina od karbonskih vlakana </t>
  </si>
  <si>
    <t>ugradnja karbonskih tkanina</t>
  </si>
  <si>
    <t>Ugradnja horizontalnih obujmica od karbonskih tkanina s gornje strane na kupolu u brodu crkve.</t>
  </si>
  <si>
    <t>Ugraditi četiri kontinuirane tkanine ( četiri razine).</t>
  </si>
  <si>
    <t>Obračun po m' karbonske tkanine.</t>
  </si>
  <si>
    <t>Tkanina od karbonskih vlakana</t>
  </si>
  <si>
    <t>Ugradnja horizontalnih obujmica od karbonskih tkanina i mreža s vanjske  strane lanterne.</t>
  </si>
  <si>
    <t>Ugraditi kontinuirane tkanine u tri razine, u bazi te ispod i iznad prozora.</t>
  </si>
  <si>
    <t>Također ugraditi i karbonsku mrežu širine 100cm u donjem dijelu lanterne.</t>
  </si>
  <si>
    <t>Stavka uključuje dobavu i ugradnju mreže od karbonskih vlakana, tipa Mapei C 170 ili jednakovrijedan proizvod (_______________________________________) uključivo sav pomoćni materijal, sve prema uputama proizvođača.</t>
  </si>
  <si>
    <t>raskrivanje krova od biber crijepa</t>
  </si>
  <si>
    <t>Sanacija ključeva metalnih zatega na pročeljima.</t>
  </si>
  <si>
    <t>Originalne metalne ključeve zatega očistiti od korozije i zaštititi antikorozivnim premazom.</t>
  </si>
  <si>
    <t>Obračun po komadu.</t>
  </si>
  <si>
    <t>Sanacija postojećih kamenih temelja</t>
  </si>
  <si>
    <t xml:space="preserve">prezidavanje   </t>
  </si>
  <si>
    <t>nabava kamena i popunjavanje većih šupljina</t>
  </si>
  <si>
    <t xml:space="preserve">Po stvrdnjavanju injekcione smjese cjevčice se demontiraju. 
U cijenu uključiti sav materijal i rad. 
Obračun prema broju stvarno izvedenih bušotina.
</t>
  </si>
  <si>
    <r>
      <t>Obračun po m'</t>
    </r>
    <r>
      <rPr>
        <sz val="8"/>
        <rFont val="Calibri"/>
        <family val="2"/>
      </rPr>
      <t xml:space="preserve"> karbonske tkanine.</t>
    </r>
  </si>
  <si>
    <t xml:space="preserve">Prezidavanje pojedinih jako oštećenih dijelova temelja kamenom u mortu, odnosno popunjavanju većih šupljina u temelju komadima kamena i mortom. </t>
  </si>
  <si>
    <t>Obračun prema stvarno izvršenom prezidavanju i zidarskom saniranju temelja.</t>
  </si>
  <si>
    <t xml:space="preserve">Mehaničko čišćenje reški do dubine od min 3,5 cm, eventualno ispiranje ziđa visokotlačnim peračem, te fugiranje lica temelja izvana. </t>
  </si>
  <si>
    <t>Obračun po m2 uređene površine.</t>
  </si>
  <si>
    <t xml:space="preserve">Bušenje injekcionih bušotina min Φ 22 mm </t>
  </si>
  <si>
    <t>Stavka uključuje prezidavanje vijenca, konzolno zidanje i uređivanje profila krovnog vijenca. Uključen sav materijal i rad potreban do potpune gotovosti stavke.</t>
  </si>
  <si>
    <t>Na mjestima gdje nedostaje vijenac potrebno je najprije odzidati postojeći dio zida do dna krovnog vijenca, a zatim ponovno zidati konzolno i lomiti opeku tako da se postigne zadani profil krovnog vijenca. Točne pozicije i količina utvrditi će se nakon uklanjanja termo fasade.</t>
  </si>
  <si>
    <t>PDV 25%:</t>
  </si>
  <si>
    <t>SVEUKUPNO:</t>
  </si>
  <si>
    <t>OPĆI UVJETI:</t>
  </si>
  <si>
    <t>Sav upotrebljeni materijal i finalni građevinski proizvodi moraju odgovarati postojećim tehničkim propisima i HR normama ili jednakovrijednim normama.</t>
  </si>
  <si>
    <r>
      <t xml:space="preserve">Prilikom izvedbe tesarskih radova treba se u svemu pridržavati svih važećih propisa i standarda za </t>
    </r>
    <r>
      <rPr>
        <strike/>
        <sz val="8"/>
        <rFont val="Calibri"/>
        <family val="2"/>
        <scheme val="minor"/>
      </rPr>
      <t xml:space="preserve"> </t>
    </r>
    <r>
      <rPr>
        <sz val="8"/>
        <rFont val="Calibri"/>
        <family val="2"/>
        <scheme val="minor"/>
      </rPr>
      <t>građevinske konstrukcije, koje prije početka izvođenja mora odobriti nadzorni inženjer investitora.</t>
    </r>
  </si>
  <si>
    <t xml:space="preserve">  - Pravilnik o zaštiti na radu u građevinarstvu</t>
  </si>
  <si>
    <t xml:space="preserve"> - rezana građa, ispitivanje oplate i skele  HRN D.C1.040.,041. i 042 ili jednakovrijedno ___________. </t>
  </si>
  <si>
    <t xml:space="preserve"> (izvođenje drvenih skela i oplata)  HRN U.C9.400 ili jednakovrijedno ___________. </t>
  </si>
  <si>
    <t xml:space="preserve"> - ispitivanje ploča vlaknatica i iverica HRN D.D8.100.do 114 ili jednakovrijedno ___________. </t>
  </si>
  <si>
    <t xml:space="preserve"> - slojevito drvo, terminologija i definicije HRN D.10.060-1969 ili jednakovrijedno ___________. </t>
  </si>
  <si>
    <t xml:space="preserve"> - ispitivanje drveta, opći dio  HRN D.A1.020-1957 ili jednakovrijedno ___________. </t>
  </si>
  <si>
    <t xml:space="preserve"> - ispitivanje drveta, održavanje sadržaja vlage  HRN D.A1.043-1979 ili jednakovrijedno ___________. </t>
  </si>
  <si>
    <t xml:space="preserve"> - ispitivanje drveta, određivanje zatezne čvrstoće u pravcu vlakana  HRN D.A1.048-1979 ili jednakovrijedno ___________. </t>
  </si>
  <si>
    <t xml:space="preserve"> - ispitivanje drveta, zatezna čvrstoća okomito na drvna vlakna HRN D.A1.052-1958 ili jednakovrijedno ___________. </t>
  </si>
  <si>
    <t xml:space="preserve"> - zaštita drveta, ispitivanje otpornosti prema gljivama, usporedna otpornost različitih vrsta drveta HRN D.A1.058-1971 ili jednakovrijedno ___________. </t>
  </si>
  <si>
    <t xml:space="preserve"> - furnirske i stolarske ploče, određivanje stupnja slijepljenosti  HRN D.A1.072.1972 ili jednakovrijedno ___________. </t>
  </si>
  <si>
    <t xml:space="preserve"> - tesana građa četinara  HRN D.B7.020-1955 ili jednakovrijedno ___________. </t>
  </si>
  <si>
    <t xml:space="preserve"> - ploče vlaknatice (lesonit ploče), tehnički uvjeti za izradu i isporuku HRN D.C5.022-1968 ili jednakovrijedno ___________. </t>
  </si>
  <si>
    <t>Oplata mora biti sposobna da preuzme potrebno opterećenje, mora biti stabilna, otporna, ukrućena i dovoljno poduprta da se ne bi izvila, povila ili popustila u bilo kojem smjeru.</t>
  </si>
  <si>
    <t>Jedničnom cijenom obuhvaćen je sav rad s potrebnim premazima, sav materijal, pomoćna skela, svi pomoćni radovi, donošenje i držanje alata i sitnog pribora, sva uskladištenja i svi transporti, dobava pogonskog materijala, osiguranje radova od vjetra, odstranjivanje svih otpada u toku radova i nakon dovršenja radova, popravak šteta učinjenih nepažnjom.</t>
  </si>
  <si>
    <t>Norme za tesarske radove:
- HRN S.D.B7.020 ili jednakovrijedno ___________  – tesano crnogorično drvo
- HRN S.D.C1.040. i 041 ili jednakovrijedno ___________ – rezano crnogorično drvo</t>
  </si>
  <si>
    <t>NAPOMENE:</t>
  </si>
  <si>
    <t xml:space="preserve">Rogovi i sve grede krovišta iz drvene građe klase C24 sukladno EN338 ili jednakovrijedno ___________. </t>
  </si>
  <si>
    <r>
      <t>U stavkama je uključen i premaz drvene građe</t>
    </r>
    <r>
      <rPr>
        <b/>
        <sz val="8"/>
        <rFont val="Calibri"/>
        <family val="2"/>
        <scheme val="minor"/>
      </rPr>
      <t xml:space="preserve"> </t>
    </r>
    <r>
      <rPr>
        <sz val="8"/>
        <rFont val="Calibri"/>
        <family val="2"/>
        <scheme val="minor"/>
      </rPr>
      <t>zaštitnim sredstvom protiv crvotočine. Zaštićuje se sva drvena građa.</t>
    </r>
  </si>
  <si>
    <t>Uključen sav pričvrsni materijal.</t>
  </si>
  <si>
    <t>Obavezno je izraditi radioničko tehnološku dokumentaciju za povezivanje prethodno navedenih elemenata!</t>
  </si>
  <si>
    <t>TESARSKI I KROVOPOKRIVAČKI RADOVI</t>
  </si>
  <si>
    <t>Prije narudžbe drvene građe, stvarno potrebne duljine provjeriti na licu mjesta.</t>
  </si>
  <si>
    <t>Drvena građa u dodiru sa zidom štiti se bitumeniziranim kartonom ('ter papirom') ili premazom koji jamči zaštitu od vlage.</t>
  </si>
  <si>
    <t>Nove etaže zvonika.</t>
  </si>
  <si>
    <t>Stavka uključuje dobavu, zaštitu i ugradnju drvene građe, uključujući sve potrebne spojeve.</t>
  </si>
  <si>
    <t>Na svakoj etaži postavljaju se po tri drvene grede poprečnog presjeka 14/16cm, preko kojeg se postavlja sloj dasaka debljine 2.4cm, kao oplata za sloj betona.</t>
  </si>
  <si>
    <t xml:space="preserve">Za svaku drvenu gredu potrebno je urediti lezaj u postojećem zidu od kamena. Uključena izrada zasjeka za ležaj grede dubine minimalno 25cm. Zbog manipulacije gredom, potrebno je na jednom kraju izvesti veći zasjek u zidu. </t>
  </si>
  <si>
    <t>Oslonac grede na podložni sloj sitnozrnatog betona debljine 5cm. Nakon ugradnje drvenih greda, ostali dio rupe zazidati odgovarajućim komadima kamena.</t>
  </si>
  <si>
    <t xml:space="preserve">Izvodi se ukupno 5 etaža. </t>
  </si>
  <si>
    <t>U stavku uključiti potrebnu radnu skelu.</t>
  </si>
  <si>
    <t>nabava i ugradnja drvenih greda 14/16cm
l=3.0m kom=9
l=3.5m kom=6</t>
  </si>
  <si>
    <t>dobava i ugradnja dasaka debljine 2.4cm u etažama zvonika</t>
  </si>
  <si>
    <t>ležaj greda</t>
  </si>
  <si>
    <t>Nove drvene penjalice između etaža zvonika.</t>
  </si>
  <si>
    <t>Drvene penjalice od greda 10/16cm između kojih su gazišta od dasaka debljine 2.4cm i širine 20cm. Duljina gazišta 75cm (razmak drvenih greda). Visinska razlika etaža je 3.02m, 2.66m, 3.02m i 3.02m.</t>
  </si>
  <si>
    <t>Drvene grede fiksirati na krajevima u betonske ploče na etažama.</t>
  </si>
  <si>
    <t>Penjalice se izvode od 1. do 5. etaže zvonika, ukupno 4 kom.</t>
  </si>
  <si>
    <t>U stavku uključena dobava i ugradnja drvene građe te sav potrebni materijal za spajanje - tipke spojnice, vijke i čavle.</t>
  </si>
  <si>
    <t>Zamjena i popravak oštećenih elemenata drvene krovne konstrukcije.</t>
  </si>
  <si>
    <t>Pojedini nosivi elementi postojeće drvene krovne konstrukcije potrebno je zamijeniti. 
Predviđa se zamjena drvene građe novom istog poprečnog presjeka. U stavku uključiti sva eventualna privremena podupiranja.</t>
  </si>
  <si>
    <t>Za pregled postojeće građe angažirati za to ovlaštenu osobu (sudski vještak za drvne građevne proizvode), koji nakon pregleda sastavlja izvještaj o stanju građe.</t>
  </si>
  <si>
    <t>zamjena oštećenih drvenih elemenata krovne konstrukcije</t>
  </si>
  <si>
    <t>pregled građe s izvještajem ovlaštene osobe</t>
  </si>
  <si>
    <r>
      <t>Obračun po m</t>
    </r>
    <r>
      <rPr>
        <vertAlign val="superscript"/>
        <sz val="8"/>
        <rFont val="Calibri"/>
        <family val="2"/>
      </rPr>
      <t>2</t>
    </r>
    <r>
      <rPr>
        <sz val="8"/>
        <rFont val="Calibri"/>
        <family val="2"/>
      </rPr>
      <t xml:space="preserve"> novih dasaka, m</t>
    </r>
    <r>
      <rPr>
        <vertAlign val="superscript"/>
        <sz val="8"/>
        <rFont val="Calibri"/>
        <family val="2"/>
      </rPr>
      <t>3</t>
    </r>
    <r>
      <rPr>
        <sz val="8"/>
        <rFont val="Calibri"/>
        <family val="2"/>
      </rPr>
      <t xml:space="preserve"> drvene građe i kom ležaja greda.</t>
    </r>
  </si>
  <si>
    <r>
      <t>Obračun po m</t>
    </r>
    <r>
      <rPr>
        <vertAlign val="superscript"/>
        <sz val="8"/>
        <rFont val="Calibri"/>
        <family val="2"/>
      </rPr>
      <t>3</t>
    </r>
    <r>
      <rPr>
        <sz val="8"/>
        <rFont val="Calibri"/>
        <family val="2"/>
      </rPr>
      <t xml:space="preserve"> drvene građe koja se mijenja, i komplet (pregled građe s izvještajem).</t>
    </r>
  </si>
  <si>
    <r>
      <t>Obračun po m</t>
    </r>
    <r>
      <rPr>
        <vertAlign val="superscript"/>
        <sz val="8"/>
        <rFont val="Calibri"/>
        <family val="2"/>
      </rPr>
      <t>3</t>
    </r>
    <r>
      <rPr>
        <sz val="8"/>
        <rFont val="Calibri"/>
        <family val="2"/>
      </rPr>
      <t xml:space="preserve"> drvene građe.</t>
    </r>
  </si>
  <si>
    <t xml:space="preserve">U zonama pukotina u unutrašnjosti crkve uklanja se minimalna oštećena žbuka, te se zatvara žbukom prema naputku ovlaštenog restauratora. </t>
  </si>
  <si>
    <t>ukrižana sidra Ø16 mm, 
1.0mx2x125 kom</t>
  </si>
  <si>
    <t>bušenje, ugradnja i injektiranje rupa Ø25 mm 
1.0mx2x125 kom</t>
  </si>
  <si>
    <t>ukrižana sidra Ø12 mm
35cmx2x50 kom
45cmx2x50 kom
100cmx2x50 kom</t>
  </si>
  <si>
    <t>bušenje, ugradnja i injektiranje rupa Ø20 mm 
35cmx2x50 kom
45cmx2x50 kom
100cmx2x50 kom</t>
  </si>
  <si>
    <t>Ojačanje zvonika ugradnjom vertikalnih karbonskih tkanina na vanjskom licu svih zidova.</t>
  </si>
  <si>
    <t>Nabava i ugradnja karbonske tkanine od karbonskih vlakana usmjerenih u jednom smjeru MapeWrap C UNI-AX 600/40  (težine 600 g/m2) ili jednakovrijedan proizvod (_______________________________________).</t>
  </si>
  <si>
    <t>Na vanjskom se licu svakog zida ugrađuju vertikalne tkanine po cijeloj visini zida, prema grafičkom prilogu.</t>
  </si>
  <si>
    <r>
      <t>Obračun po m'</t>
    </r>
    <r>
      <rPr>
        <sz val="11"/>
        <rFont val="Calibri"/>
        <family val="2"/>
        <charset val="238"/>
      </rPr>
      <t xml:space="preserve"> </t>
    </r>
    <r>
      <rPr>
        <sz val="8"/>
        <rFont val="Calibri"/>
        <family val="2"/>
      </rPr>
      <t>karbonske tkanine.</t>
    </r>
  </si>
  <si>
    <r>
      <t>Dobava i ugradba betona za betoniranje armiranobetonskih podne ploče d=30 cm u unutrašnjosti crkve, sakristije i zvonika,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t>
    </r>
    <r>
      <rPr>
        <sz val="8"/>
        <rFont val="Calibri"/>
        <family val="2"/>
      </rPr>
      <t>. Armatura iskazana u posebnoj stavci.</t>
    </r>
  </si>
  <si>
    <t>Dobava i ugradba betona za betoniranje armiranobetonskog horizontalnog serklaža na vrhu zidova zvonika.</t>
  </si>
  <si>
    <t>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</si>
  <si>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 xml:space="preserve">Dobava i ugradba betona za betoniranje armiranobetonskih spregnutih ploča d=8 cm u zvoniku klase C25/30, zrno 16 mm. </t>
  </si>
  <si>
    <t>Poz P2, dimenzija polja je 35x37 cm</t>
  </si>
  <si>
    <t>Ponuđač je dužan nuditi solidan i ispravan rad, na temelju shema i troškovnika, ako koja stavka nije ponuđaču jasna treba prije davanja ponude od naručitelja tražiti pojašnjenje, naknadno pozivanje na eventualno nerazumjevanje ili manjkavosti opisa ili nacrta se neće uzeti u obzir.</t>
  </si>
  <si>
    <t>Svi definitivno izrađeni izvedbeni nacrti i detalji, predočeni uzorci okova odnosno predočeni prospekti tipiziranih elemenata moraju biti potpisani od strane projektanta i investitora.</t>
  </si>
  <si>
    <t>Svi radovi moraju se izvoditi prema podacima iz projektne dokumentacije i u skladu s važećim propisima. Kvaliteta materijala i izvedba temelji se na važećim propisima i normama ili jednakovrijednima koje izvoditelj treba ispoštivati.</t>
  </si>
  <si>
    <t>Svi bravarski radovi moraju se izvesti prema shemama, nacrtima, opisu troškovnika i uputama projektanta ili nadzornog inženjera.</t>
  </si>
  <si>
    <t>Izvođač je dužan uzeti na gradilištu sve mjere otvora u koje se treba ugraditi bravarija te nakon toga pristupiti izradi iste. Prije početka izrade obavezno se moraju uskladiti mjere i količine na objektu s onima u projektima.</t>
  </si>
  <si>
    <t>Izvođač treba ponuditi kompletnu cijenu proizvoda s ugradnjom na gradilištu, tj. kompletnu izvedbu bravarije, završnu obradu - ličenje, ustakljenje ili druge ispune ako je isto u dotičnoj poziciji traženo.</t>
  </si>
  <si>
    <t xml:space="preserve">U tom slučaju izvođač bravarskih radova je pred investitorom nosilac posla i odgovoran za kvalitet ukupnog rada. </t>
  </si>
  <si>
    <t>Izvođač radova dužan je dobaviti i montirati te u cijenu ukalkulirati sav potreban okov za besprijekornu upotrebu pojedinog bravarskog elementa bez obzira da li je u pojedinim stavkama sve iskazano.</t>
  </si>
  <si>
    <t>Izrada</t>
  </si>
  <si>
    <t>Izrada bravarskih elemnata može započeti po ovjeri radioničke dokumentacije od strane nadzornog inženjera, izrada radioničke dokumentacije uključena je u cijenu stavke.</t>
  </si>
  <si>
    <t>Sve nosive dijelove bravarskih elemenata treba statički proračunati što je u obvezi izvođača.</t>
  </si>
  <si>
    <t>Okov</t>
  </si>
  <si>
    <t xml:space="preserve">Sav okov, zajedno sa detaljima bravarije, treba biti predočen nadzornom inženjeru i projektantu na odobrenje. </t>
  </si>
  <si>
    <t>Ugradba</t>
  </si>
  <si>
    <t>Svi bravarski elementi ugrađuju se varenjem na prethodno ostavljena sidra odnosno pomoću sidrenih vijaka. Sve reške između bravarskog elementa i okolnih konstrukcija moraju biti brtvljene ili kitane silikonskim kitom. Kod suhog postupka bravarija se ugrađuje na slijepi okvir koji je u načelu od pocinčanih ČN profila i ulazi u cijenu stavke.</t>
  </si>
  <si>
    <t>Svi gotovi ugrađeni elementi moraju biti zaštićeni folijom, na način da ne dođe do njihovog oštećenja.</t>
  </si>
  <si>
    <t>Atesti: Za sve radove predviđene troškovnikom izvoditelj je dužan pribaviti ateste od odgovarajućih instituta, za kvalitetu materijala, površinske obrade kao i antikorozivne zaštite.</t>
  </si>
  <si>
    <t>Antikorozivna zaštita čelika i željeza bojom obuhvaća:</t>
  </si>
  <si>
    <t>1. ČIŠĆENJE - uklanjanje rđe, nečistoće, masnoće i sl., otprašivanje</t>
  </si>
  <si>
    <t>Izvodi se: 
* ručnim temeljnim čiščenjem (struganje, četkanje, brušenje) do stupnja čistoće S,5 ili jednakovrijedno očišćena površina treba imati metalni sjaj
* strojnim postupkom, mlazom abraziva (pijesak), voda pod tlakom i sl. do stupnja čistoće Sa 2 1/2 ili jednakovrijedno, očiščena površina treba imati metalni sjaj</t>
  </si>
  <si>
    <t>2.  ANTIKOROZIJSKU TEMELJNU BOJU</t>
  </si>
  <si>
    <t>Izvodi se u radionici neposredno nakon čišćenja u dva sloja debljine 40μ (ukupno 80μ)</t>
  </si>
  <si>
    <t xml:space="preserve">Temeljni sloj se na gradilištu na oštećenim mjestima obnavlja a cijela površina prije slijedećeg naliča čisti i-odmaščuje. </t>
  </si>
  <si>
    <t>3. POKROVNI NALIČ</t>
  </si>
  <si>
    <t>Izvodi se lak bojom u dva sloja debljine 30μ (ukupno 60μ)</t>
  </si>
  <si>
    <t>Antikorozivna zaštita bravarije pocinčavanjem obuhvaća:</t>
  </si>
  <si>
    <t>1. ČIŠĆENJE - uklanjanje rđe, nećistoće, masnoće i sl., otprašivanje</t>
  </si>
  <si>
    <t>Izvodi se strojnim postupkom, mlazom abraziva (pijesak), voda pod tlakom i sl. do stupnja čistoće Sa 2 1/2 ili jednakovrijedno</t>
  </si>
  <si>
    <t>2. VRUĆE POCINČAVANJE</t>
  </si>
  <si>
    <t>Izvodi se neposredno nakon čiščenja</t>
  </si>
  <si>
    <t>3. Brušenje viška cinka, po potrebi hladno premazno pocinčavanje oštećenih površina</t>
  </si>
  <si>
    <t>Zaštita obojenih metala (pocinčane bravarije, aluminija i sl.) obuhvaća:</t>
  </si>
  <si>
    <t xml:space="preserve">1. ČIŠĆENJE- uklanjanje nećistoće, masnoće i sl.,  otprašivanje </t>
  </si>
  <si>
    <t>2. REAKTIVNU BOJU -izvodi se u jednom sloju d= 10μ</t>
  </si>
  <si>
    <t>3. TEMELJNU BOJU - izvodi se u jednom sloju d= 30μ</t>
  </si>
  <si>
    <t>4. POKROVNI NALIČ</t>
  </si>
  <si>
    <t>Izvodi se poliuretanskom bojom u dva sloja (ukupno 60μ)</t>
  </si>
  <si>
    <t>Jedinična cijena treba obuhvatiti:</t>
  </si>
  <si>
    <t xml:space="preserve">* izrada, dobavu i ugradnju elementa </t>
  </si>
  <si>
    <t>* uzimanje potrebnih izmjera na objektu</t>
  </si>
  <si>
    <t>* izrada radioničkih nacrta i detalja i ovjeru od strane projektanta</t>
  </si>
  <si>
    <t>* predočenje uzoraka materijala</t>
  </si>
  <si>
    <t>* antikorozivnu zaštitu i završnu obradu u tonu prema RAL-u ili jednakovrijedno, ličenjem, plastificiranjem prema opisu u stavci</t>
  </si>
  <si>
    <t>* slijepe okvire potrebne za montažu elemenata</t>
  </si>
  <si>
    <t xml:space="preserve">* sav potreban okov, spojni i pričvrsni materijal </t>
  </si>
  <si>
    <t>* potrebnu radnu skelu, osim fasadne</t>
  </si>
  <si>
    <t>* čišćenje nakon završetka radova</t>
  </si>
  <si>
    <t>* popravci štete na vlastitom ili drugim radovima učinjeni iz nepažnje</t>
  </si>
  <si>
    <t>* troškove zaštite na radu, troškove atesta</t>
  </si>
  <si>
    <t>Zamjena stakla u jednom polju na drvenom prozoru 1.kata zvonika. Kroz polje je prolazio dimnjak centralnog grijanja koji se uklanja stoga je potrebno zamijeniti jednostruko staklo, u svemu po uzoru na postojeće.
U stavku uključen sav materijal i rad potreban do potpune gotovosti. Točne mjere provjeriti u naravi.</t>
  </si>
  <si>
    <t>BRAVARSKI RADOVI</t>
  </si>
  <si>
    <t>Dobava, izrada i postava limenog opšava od pocinčanog lima na spoju krovne plohe i lanterne.</t>
  </si>
  <si>
    <t>OPŠAV SPOJA KROVNE PLOHE I LANTERNE R.Š.90 cm</t>
  </si>
  <si>
    <t>Prije demontaže limar treba snimiti sve detalje postojećih opšava kako bi se novi izveli u svemu prema postojećim.</t>
  </si>
  <si>
    <t>Razvijena širina lima je do 90 cm.</t>
  </si>
  <si>
    <t>Sav upotrebljeni materijal i finalni građevinski proizvodi moraju odgovarati postojećim tehničkim propisima i HR normama  ili jednakovrijednim normama.</t>
  </si>
  <si>
    <t>pocinčani lim HRN C.E4.020  ili jednakovrijedno</t>
  </si>
  <si>
    <t>bakarni lim HRN C.D4.500., HRN C.D4.020  ili jednakovrijedno</t>
  </si>
  <si>
    <t>Pomoćni i vezivni materijali kalaj, zakovice, za vrtnji i drugo moraju odgovarati odredbama HR normi. Sve radove treba izvesti stručno i solidno, prema tehničkim propisima.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inadzornog inženjera.</t>
  </si>
  <si>
    <t>Bitumenska vrpca s uloškom od sirovog krovnog kartona mora udovoljavati HRN U.M3-230 ili jednakovrijedno. 
Bitumenska vrpca s uloškom od aluminijske folije mora udovoljavati HRN U.M3.230 ili jednakovrijedno.
Bitumenska vrpca s uloškom od staklenog voala mora udovoljavati HRN U.M3.321 ili jednakovrijedno.
Bitumenizirani perforirani stakleni voal mora udovoljavati HRN U.M3.298 ili jednakovrijedno.
Hidroizolacijski materijal na osnovi bitumenskih emulzija za hladni postupak mora udovoljavati HRN U.M3.242 ili jednakovrijedno.
Hidroizolacijski materijal za topli postupak mora udovoljavati HRN U.M3.244 ili jednakovrijedno.
Pri izvedbi izolacija drugim sustavima npr. Extrubit, Rhepanol ili jednakovrijedno, u svemu se treba pridržavati proizvođačko tehnoloških uputstava i potrebnih količina, a radove treba izvoditi za to obučen i ovlašten izvođač. 
Svi materijali moraju biti ispitani, a dokumentacija o tome mora biti pohranjena na gradilištu. 
Kod sanacija treba prije izvedbe sanacije sa stručnim osobama izvršiti pregled i ispitivanje postojećeg stanja da bi se mogla primijeniti ispravna metoda sanacije.</t>
  </si>
  <si>
    <t>Hidroizolacija se postavlja od vrha AB temeljne ploče do 20 cm iznad prekida kapilarne vlage u zidu na prethodno izravnat zid vapnenim mortom. Potrošnja vapnenog morta za izravnavanje iznosi 10kg/m2.</t>
  </si>
  <si>
    <t>Stavka uključuje izravnjanje zida vapnenim mortom te ugradnju vodonepropusnog HI morta i holkera te sav potreban alat i materijal za dovršenje stavke. Potrošnja vapnenog morta za izravnavanje iznosi 10kg/m2.</t>
  </si>
  <si>
    <t>MATERIJAL -  vodonepropusni HI mort</t>
  </si>
  <si>
    <t>RAD - vodonepropusni HI mort</t>
  </si>
  <si>
    <t>Dobava i ugradnja vodonepropusnog hidroizolacijskog morta između unutarnjeg lica zida zvonika i torkreta.</t>
  </si>
  <si>
    <t>Dobava i ugradnja jednokomponentnog vodonepropusnog HI morta na postojeći kameni zid zvonika u spoju s budućim AB zidom (torkretom), u svrhu blokiranja ulaska kapilarne vlage u konstrukciju. 
Mort je sa dodatkom kristalizirajućih aditiva koji brtve konstrukcije, zadovoljava zahtjeve EN 1504-2:2004, Princip 2, Metoda 2.2  ili jednakovrijedno. 
Minimalne tehničke karakteristike hidroizolacijskog morta: tlačna čvrstoća ~ 35 N/mm2 nakon 28 dana (EN 12190  ili jednakovrijedno); vlačna čvrstoća ~ 6 N/mm2 nakon 28 dana (EN 12190  ili jednakovrijedno); propusnost vodene pare SD &lt; 5 m (klasa I) prema EN 1504-2  ili jednakovrijedno; prionjivost (pull-off test) ≥ 1,0 (0,7) N/mm² prema EN 1542 ili jednakovrijedno_____________ .Sve izvesti prema uputi proizvođača materijala. Mort nanijeti u minimalo 3 sloja, potrošnje od 6,0kg/m2. 
Obračun po m2 .</t>
  </si>
  <si>
    <t>Hidroizolacija se postavlja na spoju tokret betona i kamenog zida zvonika na prethodno izravnat zid vapnenim mortom te na spoju torkreta i AB temeljne ploče.</t>
  </si>
  <si>
    <t>Izvedba injekcijskih bušotina za prekidanje kapilarnog uzdizanja vlage</t>
  </si>
  <si>
    <t>Izvedba injekcijskih bušotina za prekidanje kapilarnog uzdizanja vlage. Rupe izbušiti simetrično 15 do 20 cm iznad razine poda,  na razmaku od 12 cm, u jednom redu.  Izbušite rupe promjera 12 mm okomito na zid, dubina bušenja je 5cm manja od ukupne debljine zida (za zid 60cm buše se rupe dubine 55 cm). Po izvedbi bušotine očistiti bušotinu od prašine. Obračun po broju izvedenih bušotina.</t>
  </si>
  <si>
    <t>Injektiranje - prekid kapilarne vlage</t>
  </si>
  <si>
    <t>Obračun po m1 zida.</t>
  </si>
  <si>
    <t>ZID DEBLJINE 70-130 cm - MATERIJAL</t>
  </si>
  <si>
    <t>ZID DEBLJINE 70-130 cm - RAD</t>
  </si>
  <si>
    <t>U pripremljene rupe potrebno je injektirati gotovu emulziju na bazi monomera silana koja je u obliku gela pakirana u pakiranju od 600ml.  Hidrofobni gel se istiskuje u rupe pomoću aplikatora sa nastavkom kako bi se osigurala ispunjenost rupe. Nakon 24-48h od postupka injektiranja rupe se mogu zatvoriti nekim od prikladnih mortova ili žbuka. Predviđa se utrošak od 10ml/m dužine zida za 1 cm debljine zida.
Kriterij jednakovrijednosti: hidrofobni gel na bazi monomera silana za injektiranje prekida kapilarnog uzdizanja vlage u zidovima</t>
  </si>
  <si>
    <t>ZID DEBLJINE 220-310 cm - MATERIJAL</t>
  </si>
  <si>
    <t>ZID DEBLJINE 220-310 cm - RAD</t>
  </si>
  <si>
    <t>Dobava i ugradba torkret betona debljine 8-10 cm od betona klase C25/30, zrno 16 mm, uključivo zasjeke u zidu koji se torkretira. Armirati prema statičkom proračunu i planu savijanja armature. U cijenu su uključeni svi distanceri i držači armature. Prilikom betoniranja ugraditi sve elemente predviđene za ugradbu (nosači, oprema, instalacije i sl.). Završno zagladiti površinu gleterima.
Sve prema pravilima struke. Kompletan rad, transport betona, materijal. Obračun betona po m3. Armatura iskazana u posebnoj stavci.</t>
  </si>
  <si>
    <t xml:space="preserve">Dobava i ugradnja jednokomponentnog mikroarmiranog polimer-cementnog premaza, sa visokim modulom elastičnosti, na bazi cementa sa specijalnim alkalno otpornim polimerima, i sadržajem sitnog agregata, prema EN 1504-2 i EN 1504-9 (Principi 1, 2 i 8) ili jednakovrijedno. Proizvod se na podlogu nanosi postupkom špricanja / ručno u ukupnoj suhoj debljini 2.0-3.0 mm. Proizvod se armira sa alkalno-otpornom mrežicom od staklenih vlakana u sustavu proizvođača materijala. 
Minimalne tehničke karakteristike: specifična gustoća: min. 2,00 kg/L, maksimalno zrno agregata: Dmax: 0,5 mm, statički modul elastičnosti: min. 8800 N/mm, paropropusnost: maks. 0,2 m(  (EN ISO 7783 ili jednakovrijedan__________________), kapilarno upijanje: maks. 0,017 kg m-2 h-0,5 (EN 1062-3 ili jednakovrijedan___________________)        </t>
  </si>
  <si>
    <t>MATERIJAL - H.I. premaz</t>
  </si>
  <si>
    <t>RAD - H.I. samoljepiva traka</t>
  </si>
  <si>
    <t>MATERIJAL - H.I. samoljepiva traka</t>
  </si>
  <si>
    <t>RAD - H.I. premaz</t>
  </si>
  <si>
    <t>Žbukanje podnožja pročelja crkve grubom isušujućom žbukom na bazi NHL u visini do 100 cm od gotovog terena.</t>
  </si>
  <si>
    <t xml:space="preserve">U cijenu stavke uključene sve faze nanošenja žbuke (špric i gruba žbuka). </t>
  </si>
  <si>
    <t>Žbukanje podnožja kontrafora  grubom isušujućom žbukom na bazi NHL u visini od 100 cm od gotovog terena.</t>
  </si>
  <si>
    <t>Žbukanje pročelja zgrade finom vapnenom isušujućom žbukom.</t>
  </si>
  <si>
    <t>U cijeni stavke su sve potrebne predradnje koje je potrebno izvršiti na pročeljnim zidovima (čišćenje površina, premaz, impregnacija, umetanje pocinčane ili sintetičke antialkalne mreže kao nosača žbuke), kao i sav potreban rad, materijal i radna skela.</t>
  </si>
  <si>
    <t>Radove izvoditi prema uputstvu proizvođača i uvjetima nadležnog konzervatorskog odjela.</t>
  </si>
  <si>
    <t>Obrada špaleta vrata i prozora ne iskazuje se zasebno već je ukalkulirana u ovu stavku!</t>
  </si>
  <si>
    <t>Žbuka se nanosi na prethodno naneseni grubu žbuku na bazi NHL-a. Gornji fini sloj izvodi se vapnenom žbukom, omjera vapno : fini pijesak 1:3, frakcija pijeska 0-2 mm, debljina sloja 0,5-1 cm. Fini sloj se mora zagladiti. Sve izvesti prema pravilima zanata te u dogovoru i prema uputama konzervatora. Obračun po razvijenoj površini plašta pročelja s odbitkom otvora većih od 3m2. U stavku je uključeno i iscrtavanje mjesta za vijence, prozorske okvire, lezene, parapete, uklade, medaljone, te završno žbukanje. Izrada profilacija obračunata je u posebnim stavkama. Obračun po m2. U cijenu je uključena dobava materijala,  spravljanje, nanošenje i zaglađivanje žbuke, te svi pomoćni materijali, alati, radovi i transporti.</t>
  </si>
  <si>
    <t>Žbukanje pročelja crkve grubom žbukom na bazi NHL-a iznad visine 100 cm od gotovog terena.</t>
  </si>
  <si>
    <t>Žbukanje kontrafora grubom žbukom na bazi NHL-a iznad visine 100 cm od gotovog terena.</t>
  </si>
  <si>
    <t xml:space="preserve">Završna obrada žbuke pročelja zgrade </t>
  </si>
  <si>
    <t>Površinska žbuka se završno gleta vapnenom masom ojačanom siloksanima, koja se impregnira za završni premaz, i boja dekorativnom žbukom.</t>
  </si>
  <si>
    <t>Slojevi koji se nanose na osnovnu žbuku su:</t>
  </si>
  <si>
    <t>glet masa - vapnena glet masa ojačana siloksanima, 1 mm debljine</t>
  </si>
  <si>
    <t>impregnacija za završni premaz</t>
  </si>
  <si>
    <t>boja -  dekorativna žbuka, siloksan boje</t>
  </si>
  <si>
    <t>Boje će odrediti projektant u suradnji s nadležnim konzervatorom. Za svaku boju potrebno je izraditi po tri uzorka završne žbuke, dimenzija 1x1 m. Boju potvrđuje projektant i nadležni konzervator.</t>
  </si>
  <si>
    <t>Radove izvoditi prema uputstvu proizvođača i uvjetima nadležnog konzervatorskog odjela.
Stavka se izvodi u obimu po odluci nadzornog inženjera.</t>
  </si>
  <si>
    <t>Obračun po m2 ožbukanog zida</t>
  </si>
  <si>
    <t>Žbukanje izvoditi isključivo cjelovitim sustavom prema uputama proizvođača te u konzultacijama s tehnologom.</t>
  </si>
  <si>
    <t>Izgled i struktura površina treba biti odobren od  predstavnika nadležnog konzervatorskog zavoda.</t>
  </si>
  <si>
    <t>Dobava i ugradnja temeljne žbuke i grube žbuke na bazi prirodnog hidrauličkog vapna (HRN EN 459-1 ili jednakovrijedno) velike paropropusnosti sa hidrauličkim djelovanjem (klase R, prema EN 998-1 ili jednakovrijedno, klase CSII prema EN 1015-11 ili jednakovrijedno, µ &lt; 15 prema EN 1015-19 ili jednakovrijedno, Dmax = 2,5mm), u debljini do 5 cm.  Obračun po m² obrađenog zida.</t>
  </si>
  <si>
    <t>Dobava i ugradnja temeljne žbuke i grube žbuke na bazi prirodnog hidrauličkog vapna (HRN EN 459-1 ili jednakovrijedno) velike paropropusnosti sa hidrauličkim djelovanjem (klase R, prema EN 998-1 ili jednakovrijedno, klase CSII prema EN 1015-11 ili jednakovrijedno, µ &lt; 15 prema EN 1015-19 ili jednakovrijedno, Dmax = 2,5mm), u debljini do 3 cm.  Obračun po m² obrađenog zida.</t>
  </si>
  <si>
    <t>Maksimalna debljina žbuke ukupno do 7cm što je uključeno u jediničnu cijenu. Izrada u slojevima, sljedeći sloj nanositi uvijek na prethodno očvrsli i nahrapavljen sloj navlažen vodom - sve prema uputama proizvođača.</t>
  </si>
  <si>
    <t>U cijenu stavke uključen špric i gruba žbuka. Ukupna debljina sloja prema postojećoj žbuci, do 4cm debljine.</t>
  </si>
  <si>
    <t>Dobava i ugradnja temeljne žbuke i grube žbuke na bazi prirodnog hidrauličkog vapna (HRN EN 459-1 ili jednakovrijedno) velike paropropusnosti sa hidrauličkim djelovanjem (klase R, prema EN 998-1 ili jednakovrijedno, klase CSII prema EN 1015-11 ili jednakovrijedno, µ &lt; 15 prema EN 1015-19 ili jednakovrijedno, Dmax = 2,5mm).  Obračun po m² obrađenog zida.</t>
  </si>
  <si>
    <t>Dobava i ugradnja grube žbuke na bazi prirodnog hidrauličkog vapna.</t>
  </si>
  <si>
    <t>Završna obrada žbuke paropropusnom silikatnom bojom.</t>
  </si>
  <si>
    <t>RAL prema zahtjevu konzervatora, uz prethodno nanošenje temeljnog premaza.
Potrošnja:
Temeljni premaz - 0,15 kg/m²  
Boja - 0,25 kg/m²
Stavka se izvodi u obimu po odluci nadzornog inženjera.</t>
  </si>
  <si>
    <t>Obračun po m2 obrađene površine</t>
  </si>
  <si>
    <t>Stavkom obuhvaćeno pažljivo obijanje žbuke oštećene uslijed kapilarne vlage s površine zidova sakristije i prostora vanjskog ulaza u sakristiju te sa zidova gdje se planira ojačanje injektiranjem, a odnosi se na zid između svetišta i sakristije u punoj visini sa sjeverne strane zida.</t>
  </si>
  <si>
    <t>Obijanje unutarnje žbuke crkve.</t>
  </si>
  <si>
    <t>Obijanje unutarnje žbuke zvonika.</t>
  </si>
  <si>
    <t>Debljina žbuke do 2cm.</t>
  </si>
  <si>
    <t>Stavkom obuhvaćeno pažljivo obijanje žbuke zvonika radi izvođenja ojačanja zidova.</t>
  </si>
  <si>
    <r>
      <rPr>
        <b/>
        <sz val="8"/>
        <rFont val="Calibri"/>
        <family val="2"/>
        <scheme val="minor"/>
      </rPr>
      <t>NAPOMENE:</t>
    </r>
    <r>
      <rPr>
        <sz val="8"/>
        <rFont val="Calibri"/>
        <family val="2"/>
        <scheme val="minor"/>
      </rPr>
      <t xml:space="preserve">
Radove izvoditi u svemu prema dogovoru sa nadležnom konzervatorskom službom. </t>
    </r>
  </si>
  <si>
    <t>Žbukanje kontrafora finom vapnenom isušujućom žbukom.</t>
  </si>
  <si>
    <t>Fini sloj vapnene isušujuće žbuke nanosi se na sve zidove crkve i zvonika. Kontrafori obračunati u posebnoj stavci radi drugačije završne obrade žbuke.</t>
  </si>
  <si>
    <t>Fini sloj vapnene isušujuće žbuke nanosi se na kontrafore crkve sa završnom obradom koja prati strukturu zida.</t>
  </si>
  <si>
    <t>Žbuka se izvodi na način da prati strukturu zida u debljini do 3cm.</t>
  </si>
  <si>
    <t>PODOPOLAGAČKI RADOVI</t>
  </si>
  <si>
    <t>naknada za kompletni rad (izrada i ugradnja)</t>
  </si>
  <si>
    <t>Izmjere je potrebno izvršiti na gradilištu, nakon izvedbe, obračunato prema građevinskim normama. Obračun se vrši po m ili m², ovisno o vrsti elementa, prema važećim građevinskim normama za pojedine radove, stoje i naznačeno u pojedinim stavkama troškovnika. Eventualne nejasnoće oko načina izvedbe ili obračuna izvoditelj je dužan razjasniti sa nadzornim inženjerom prije samog pristupanja izvođenju.</t>
  </si>
  <si>
    <t>Nabava, transport i ugradnja kamenih pragova na ulaznim vratima u crkvu i zvonik.</t>
  </si>
  <si>
    <t>Pragove izraditi od kamena po uzoru na dijelove kamenog popločenja pronađene u crkvi. Pronađeni kamen je iz lokalnog izvora, vapnenačkog sastava i svijetlog tona. Izvođač treba dostaviti uzorak predloženog kamena na odobrenje nadležnom konzervatoru i projektantu.
U stavku uključena završna obrada kamena (npr. štokanje) prema uputama nadležnog konzervatora.</t>
  </si>
  <si>
    <t>U stavku uključen sav potreban rad i materijal do gotovosti.</t>
  </si>
  <si>
    <t>Popločenje kamenom</t>
  </si>
  <si>
    <t>Stavka se izvodi u obimu po odluci nadzornog inženjera.</t>
  </si>
  <si>
    <t>11.</t>
  </si>
  <si>
    <t>XI.</t>
  </si>
  <si>
    <t>Zaštita zidnih oslika crkve.</t>
  </si>
  <si>
    <r>
      <t>Obračun po m</t>
    </r>
    <r>
      <rPr>
        <vertAlign val="superscript"/>
        <sz val="8"/>
        <rFont val="Calibri"/>
        <family val="2"/>
        <scheme val="minor"/>
      </rPr>
      <t>2</t>
    </r>
    <r>
      <rPr>
        <sz val="8"/>
        <rFont val="Calibri"/>
        <family val="2"/>
        <scheme val="minor"/>
      </rPr>
      <t xml:space="preserve"> oslika koji se štiti.</t>
    </r>
  </si>
  <si>
    <t>OSLIK NA SJEVERNOM ZIDU SVETIŠTA</t>
  </si>
  <si>
    <t>OSLICI NA OGRADI KORA, 2 KOMADA</t>
  </si>
  <si>
    <t>obračun po m2</t>
  </si>
  <si>
    <t xml:space="preserve">preventivna konzervacija i konsolidacija žbuke  s oslikom za kasniju restauraciju; ovlašteni restaurator treba u koordinaciji s nadležnim konzervatorom predložiti metodu i postupke konzervacije, te ih treba izvesti pod nadzorom i uz odobrenje nadležnog konz. –u jediničnu cijenu uključene sve potrebne radnje i predradnje, materijal i pribor, poput čišćenja i opšivanja fragmenata, mikroinjektiranja pukotina, površinska konsolidacija preko japan-papira i slično, sve spremno za kasniju restauraciju oslika </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</si>
  <si>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sfernih nositelja i kalupa, odvajanja od svodne plohe, stanjivanja žbukanog nositelja strapiranih oslika, impregniranja, izrade sfernih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</si>
  <si>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 xml:space="preserve">istraživanje, čišćenje i dokumentiranje nalaza za kasniju restituciju oslika - jedinična cijena uključuje sve evt. potrebne pripremne radnje poput opšivanja, injektiranja i privremene konsolidacije; dokumentiranje uključuje sve radnje potrebne za kasniju restituciju oslika prema dogovoru s nadležnim konzervatorom, poput presnimavanja na paus-papir, izrade šablona i ton-karti, uzimanje karakterističnih uzoraka, postavljanja repera, fotodokumentacija </t>
  </si>
  <si>
    <t>Stavka se izvodi u slučaju pronalaska oslika i odluke nadzornog konzervatora da se ide na kasniju restituciju oslika. Uklanjanju žbuke se može pristupiti nakon dopuštenja nadležnog konzervatora. 
Stavkom obuhvaćeno pažljivo obijanje oštećene žbuke.</t>
  </si>
  <si>
    <t>Debljina žbuke je 3-4cm.</t>
  </si>
  <si>
    <t>Radove izvoditi na cijelom tlocrtu pjevališta gdje je prethodno uklonjen daščani pod i nasip.</t>
  </si>
  <si>
    <t>Stavka uključuje privremenu zaštitu zidnih oslika crkve te kasnije uklanjanje zaštite, u svemu prema dogovoru s nadležnim konzervatorom i projektantom. Postojeći oslici se zaštićuju od prljanja, prašine i oštećenja za vrijeme izvođenja radova. Zaštita se sastoji od folije i drvenih letvica.</t>
  </si>
  <si>
    <t>Zaštita oslika crkve na svodovima.</t>
  </si>
  <si>
    <t>OSLIK NA SVODU SVETIŠTA</t>
  </si>
  <si>
    <t>OSLIK NA ISTOČNOM ZIDU SVETIŠTA - rubni dijelovi oslika su sferni s radijusom od 120cm</t>
  </si>
  <si>
    <t>Stavka uključuje privremenu zaštitu oslika crkve na svodovima (sferna površina!) te kasnije uklanjanje zaštite, u svemu prema dogovoru s nadležnim konzervatorom i projektantom. Postojeći oslici se zaštićuju od prljanja, prašine i oštećenja za vrijeme izvođenja radova. Zaštita se sastoji od folije i drvenih letvica.</t>
  </si>
  <si>
    <t>OSLICI NA KUPOLI - 4 kom</t>
  </si>
  <si>
    <t>OSLICI NA PANDANTIVIMA KUPOLE - 2kom</t>
  </si>
  <si>
    <t>Restauratorski radovi u slučaju pronalaska oslika na svodovima.</t>
  </si>
  <si>
    <t>Ako se nakon otvaranja kontrolnih sondi na svodovima pronađu nalazi potrebno je osigurati stručni pregled od strane projektanta i nadležnog konzervatora te ovisno o odluci nadležnog konzervatora provesti sljedeće radove:</t>
  </si>
  <si>
    <t>Restauratorski radovi u slučaju pronalaska oslika na zidovima</t>
  </si>
  <si>
    <t>Ako se nakon otvaranja kontrolnih sondi na zdiovima pronađu nalazi potrebno je osigurati stručni pregled od strane projektanta i nadležnog konzervatora te ovisno o odluci nadležnog konzervatora provesti sljedeće radove:</t>
  </si>
  <si>
    <t>OBIJANJE ŽBUKE NA ZIDU</t>
  </si>
  <si>
    <t>OBIJANJE ŽBUKE NA SVODU</t>
  </si>
  <si>
    <t>Obijanje unutarnje žbuke crkve na mjestima većih pukotina radi injektiranja.</t>
  </si>
  <si>
    <t>U zonama pukotina u unutrašnjosti crkve uklanja se minimalna oštećena žbuka.</t>
  </si>
  <si>
    <t>Žbukanje svodova i zidova na mjestima saniranja većih pukotina.</t>
  </si>
  <si>
    <t>Žbukanje svodova i zidova na mjestima pronađenih oslika.</t>
  </si>
  <si>
    <t>Obijanje unutarnje žbuke crkve na mjestima pronađenih oslika.</t>
  </si>
  <si>
    <t>Stavka se izvodi u slučaju pronalaska oslika i odluke nadzornog konzervatora da se ide na kasniju restituciju oslika. Izvodi se temeljna i gruba vapnena žbuka prema naputku restauratora.</t>
  </si>
  <si>
    <t>MATERIJAL - ZIDOVI</t>
  </si>
  <si>
    <t>RAD - ZIDOVI</t>
  </si>
  <si>
    <t>MATERIJAL - SVODOVI</t>
  </si>
  <si>
    <t>RAD - SVODOVI</t>
  </si>
  <si>
    <t>Dobava i ugradnja šprica i grube žbuke na bazi prirodnog hidrauličkog vapna. Ukupna debljina sloja prema postojećoj žbuci, do 4cm debljine. Žbuka se ugrađuje ručnim postupkom.</t>
  </si>
  <si>
    <t>Obračun se vrši po m2.  Sve dodatke na složenost uključiti u jedinične cijene.</t>
  </si>
  <si>
    <t>Obračun se vrši po m2. Sve dodatke na složenost uključiti u jedinične cijene.</t>
  </si>
  <si>
    <t>Dobava i ugradnja šprica, grube i fine žbuke na bazi prirodnog hidrauličkog vapna prema naputku restauratora. Ukupna debljina sloja prema postojećoj žbuci, do 4cm debljine. Žbuka se ugrađuje ručnim postupkom.</t>
  </si>
  <si>
    <t xml:space="preserve">Nabava materijala, transport i izvedba popločenja od kamena po uzoru na dijelove kamenog popločenja pronađene u crkvi. Pronađeni kamen je iz lokalnog izvora, vapnenačkog sastava i svijetlog tona. Izvođač treba dostaviti uzorak predloženog kamena na odobrenje nadležnom konzervatoru i projektantu.
U stavku uključena završna obrada kamena (npr. štokanje) prema uputama nadležnog konzervatora te postavljanje sokla visine 8cm od istog kamena.
Debljina kamenog popločenja je 3 cm.
Planiraju se pravokutni formati kamenih ploča dim 40x80 cm. </t>
  </si>
  <si>
    <t>Točan format kamena i način slaganja odrediti će projektant u suradnji s nadležnim konzervatorom.</t>
  </si>
  <si>
    <t>Uključeno pažljivo uklanjanje, čišćenje, katalogiziranje i deponiranje na gradilištu cijelih i gotovo cijelih komada keramičkih pločica. Keramičke pločice koje nije moguće ponovno koristiti odvesti će se na deponij. Pretpostavljena debljina ker. pločica je 2 cm.</t>
  </si>
  <si>
    <t>Popločenje prethodno uklonjenim keramičkim pločicama.</t>
  </si>
  <si>
    <t>Polaganje prethodno uklonjenih keramičkih pločica na pod sakristije i kora. Ker. pločice se postavljaju na priređenu podlogu; cementni estrih u sakristiji te leakoagregatni beton na koru.</t>
  </si>
  <si>
    <t>Točan način slaganja odrediti će projektant u suradnji s nadležnim konzervatorom nakon pregleda sačuvanih keramičkih pločica.</t>
  </si>
  <si>
    <t>POPLOČENJE - SAKRISTIJA</t>
  </si>
  <si>
    <t>POPLOČENJE - KOR</t>
  </si>
  <si>
    <t>INSTALACIJA GRIJANJA</t>
  </si>
  <si>
    <t>Poz.</t>
  </si>
  <si>
    <t>opis stavke</t>
  </si>
  <si>
    <t>jedinica mjere</t>
  </si>
  <si>
    <t>količina</t>
  </si>
  <si>
    <t>jedinična cijena</t>
  </si>
  <si>
    <t>cijena stavke</t>
  </si>
  <si>
    <t>Napomene:</t>
  </si>
  <si>
    <t xml:space="preserve">Izvođač radova, odnosno isporučitelj opreme dužan je provjeriti i pismeno potvrditi tehničke karakteristike   </t>
  </si>
  <si>
    <t>specificirane opreme i obavezno konzultirati projektanta i nadzornog inženjera prije definitivne narudžbe.</t>
  </si>
  <si>
    <t>Prilikom ugradnje niže navedene opreme i materijala nužno je u cijelosti se pridržavati svih</t>
  </si>
  <si>
    <t>napomena i upozorenja navedenih u tekstualnom i grafičkom dijelu projekta.</t>
  </si>
  <si>
    <t xml:space="preserve">Troškovnik ne uključuje izvođenje građevinskih otvora i prodora niti završne građevinske radove. </t>
  </si>
  <si>
    <t>Troškovnik ne uključuje elektro instalaterske radove na ožičenju opreme niti potrebni elektro materijal.</t>
  </si>
  <si>
    <t>Koordinacija sa ostalim izvođačima na gradilištu se podrazumijeva !</t>
  </si>
  <si>
    <t xml:space="preserve">PRIPREMNI STROJARSKI RADOVI  ZA SUSTAV PODNOG GRIJANJA </t>
  </si>
  <si>
    <t>Sljedećih dimenzija i količina:</t>
  </si>
  <si>
    <t>m</t>
  </si>
  <si>
    <t>Sitni potrošni materijal, kao što su brtve, vijci, proturne cijevi, ovjesi i pričvrsni materijal i sl.</t>
  </si>
  <si>
    <t>komplet</t>
  </si>
  <si>
    <t>Toplinska izolacija za zaštitu podžbukne cijevne instalacije u sloju poda ili podžbukno od agresivnih građevinskih materijala debljine 9 mm.</t>
  </si>
  <si>
    <t>Toplinska izolacija za cijevi sljedećih dimenzija i količina:</t>
  </si>
  <si>
    <t xml:space="preserve">Svi cjevovodi hladne vode u vanjskom prostoru dodatno se oblažu s 30 mm mineralne vune i zaštitnom oblogom od Aluminijskog lima. Sve spojeve na Al oblozi  u vanjskom prostoru  vodonepropusno zabrtviti  kitom. </t>
  </si>
  <si>
    <t>Dobava aditiva za estrih na cementnoj osnovi, homogenizira
i poboljšava kvalitetu materijala i time povećava toplinsku provodljivost poda. Potrošnja aditiva pri debljini od 70mm je
otprilike 0,2 l/m². Vrijeme  sazrijevanja estriha je 21 dan.</t>
  </si>
  <si>
    <t>l</t>
  </si>
  <si>
    <t>kom.</t>
  </si>
  <si>
    <t>Dobava nadžbuknog zidnog ormarića. Za ugradnju Uponor razdjelnika, regulatora i pumpno-regulacijskih stanica, uključujući set za pričvrščenje. Izrađeno od pocinčanog čelika. Vidljivi dijelovi presvučeni prašnastom bijelom bojom (RAL 9010). 
Širina ormarića (s okvirom): 555-950 mm 
Dubina  ormarića: 160 mm
Visina  ormarića: 820 mm</t>
  </si>
  <si>
    <t>12.</t>
  </si>
  <si>
    <t>Set kuglasti ventila; izrađeno od poniklanog mesinga
Spoj G1 "
60 mm + dužina razdjelnika</t>
  </si>
  <si>
    <t>13.</t>
  </si>
  <si>
    <t>14.</t>
  </si>
  <si>
    <t xml:space="preserve">Dobava eurokonus steznog adaptera 16x2.0x3/4 </t>
  </si>
  <si>
    <t>15.</t>
  </si>
  <si>
    <t>Dobava pocinčanog kutnog držača. Za prihvat elastičnih cijevi u području raydjelnika Proizvedeno iz galvaniziranog čelika.</t>
  </si>
  <si>
    <t>16.</t>
  </si>
  <si>
    <t>17.</t>
  </si>
  <si>
    <t>PRATEĆI GRAĐEVINSKI RADOVI</t>
  </si>
  <si>
    <t>18.</t>
  </si>
  <si>
    <t xml:space="preserve">350x150 mm </t>
  </si>
  <si>
    <t>ZAJEDNIČKE STAVKE</t>
  </si>
  <si>
    <t>19.</t>
  </si>
  <si>
    <t>Montaža opreme, instalacije i svog navedenog materijala do pune pogonske i funkcionalne spremnosti  uključivo sve potrebno za ishođenje uporabne dozvole. Montažu opreme treba izvršiti prema uputama proizvođača. Montažu u svemu treba izvesti prema projektnim nacrtima, tehničkom opisu i ovom troškovniku, sa svim potrebnim sitnim montažnim materijalom. Radove treba izvesti stručna radna snaga uz stručni nadzor.</t>
  </si>
  <si>
    <t>Provesti grubo i fino balansiranje i umjeravanje pojedinih grana cjevovoda radi ravnomjernog rasporeda topline, uz potpuno postizanje projektom predviđenih parametara. Izvodi neovisna ovlaštena ustanova uz suglasnost nadzornog inženjera. Uključiti popratne zapisnike.</t>
  </si>
  <si>
    <t>20.</t>
  </si>
  <si>
    <t>Pripremno-završni radovi. Uvođenje u posao, upoznavanje s građevinom, obilježavanje prodora i proboja i usklađivanje s ostalim sudionicima u gradnji. Kontakti s nadzornom službom.</t>
  </si>
  <si>
    <t>21.</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</si>
  <si>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</si>
  <si>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22.</t>
  </si>
  <si>
    <t>Kompletiranje valjane atestne dokumentacije, ispitnih listova, dokaza o kvaliteti i jamstvenih listova na isporučenu opremu, uređaje i instalaciju za sve sustave grijanja u objektu. Stavkom obuhvatiti i provođenje neophodnih ispitivanja i mjerenja od strane ovlaštenih ustanova s popratnim zapisnicima (tehnički pregled).</t>
  </si>
  <si>
    <t>Mjerenje i dokazivanje svih projektom predviđenih parametara mikroklime za sve tretirane prostore po sustavima. Izvodi neovisna ovlaštena ustanova uz suglasnost nadzornog inženjera. Uključiti popratne zapisnike i uvjerenja.</t>
  </si>
  <si>
    <t>23.</t>
  </si>
  <si>
    <t>Projekt izvedenog stanja strojarskog projekta, uvezan u tri zasebna primjerka u papirnatom obliku i na CD-u. Projekt izvedenog stanja se izrađuje na temelju unesenih svih izmjena od strane izvođaća u jedan primjerak dokumentacije.</t>
  </si>
  <si>
    <t>Izrada funkcionalnih shema spajanja opreme (uokvireno i obješeno na zid u tehničkim centralama).</t>
  </si>
  <si>
    <t>Izrada pismenih uputa za rukovanje i održavanje za sve sustave grijanja, hlađenja i ventilacije te školovanje osoblja korisnika zaduženog za predmetne instalacije.</t>
  </si>
  <si>
    <t>24.</t>
  </si>
  <si>
    <t>Projektant:</t>
  </si>
  <si>
    <t>KREŠIMIR VUČINIĆ, dipl. ing. stroj.</t>
  </si>
  <si>
    <t>XII.</t>
  </si>
  <si>
    <t>Bakrene cijevi (HRN EN 1057 ili jednakovrijedno) za izradu razvodne mreže, uključujući i potreban broj bakrenih koljena, redukcija,  T-komada, prelaznih komada čelik-bakar, mjedenih prelaznih komada ostalih fazonskih komada, spojnim i pričvrsnim materijalom, pastom i legurom za lemljenje, bojom za korekciju lemljenih mjesta te ostalim materijalom za dovođenje kompletne instalacije u funkciju i pogonsko stanje.</t>
  </si>
  <si>
    <t>proizvod kao  "ARMACELL" tip: TUBOLIT DG-9 ili jednakovrijedno ______________ .</t>
  </si>
  <si>
    <t>Dobava Comfort Pipe PLUS ili jednakovrijedno ______________ . PE-Xa cijev s EVOH (etilen vinil alkohol) slojem za difuziju kisika, s dodatnim vanjskim zaštitnim slojem bijele boje s dvije plave crte. Sukladno EN ISO 15875 “Sustavi plastičnih cijevi za instalaciju tople i hladne vode - umreženi polietilen” ili jednakovrijedno te ispunjava potrebu zaštite od difuzije kisika prema DIN 4726 ili jednakovrijedno. Ove cijevi za podno grijanje i hlađenje odgovaraju Uponor Q&amp;E i kompresijskim fitinzima. Klasa primjene 4+5/ 6 bar Maksimalna predviđena temperatura 90°C Temperatura zastoja: 100°C
Predviđeni tlak 6/10 bar pri 90°C/70°C
Klasa zaštite: E sukladno DIN EN 13501-1ili jednakovrijedno</t>
  </si>
  <si>
    <t xml:space="preserve">Proizvod kao: UPONOR ili jednakovrijedno ______________ </t>
  </si>
  <si>
    <t xml:space="preserve">Tip: Uponor Comfort Pipe PLUS 16x2,0 640m ili jednakovrijedno ______________ </t>
  </si>
  <si>
    <t xml:space="preserve">Tip:Uponor Tecto sistemska ploča EPS 11mm 14-17mm 1450x850mm ili jednakovrijedno ______________ </t>
  </si>
  <si>
    <t>Tip:Uponor Tecto Dvostruku držač ili jednakovrijedno ______________ , folija 1,4m 100mm</t>
  </si>
  <si>
    <t xml:space="preserve">Tip:Uponor rubna dilataciona traka 150x10mm - kolut 50m  ili jednakovrijedno ______________ </t>
  </si>
  <si>
    <t>Tip: Uponor Multi zajednički profil  ili jednakovrijedno ______________ 
1800x100x10mm</t>
  </si>
  <si>
    <t xml:space="preserve">Tip: Uponor dodatak estrihu za bolju toplinsku provodljivost tip VD 450  ili jednakovrijedno ______________ </t>
  </si>
  <si>
    <t>Dobava razdjelnika/sabirnika. Komplet se sastoji od razdjeljivača i sakupljača napravljenih od poliamida ojačanog staklenim vlaknima. Spojne točke krugova su 3/4“ m.n. - euro-konus kompatibilno s Uponor steznim cijevnim adapterima. Međusobni razmak spojeva je 50 mm. Potreban broj priključaka dobiva se spajanjem segmanata sa 1, 3, 4, ili 6 krugova.
Na sakupljaču se nalaze spojevi za montažu Uponor termopogona, a na razdjeljivaču su na ventilima dograđeni nastavci s inspekcijskim prozorima za indikaciju protoka sa skalom od 0-4l/min za podešavanje protoka u svrhu balansiranja krugova. Isporučuje se bez fitinga za prihvat PEXa cijevi. Maksimalna radna temperatura: 60°C; maksimalni radni tlak 6 bar.</t>
  </si>
  <si>
    <t xml:space="preserve">Tip:Uponor Vario S razdjelnik FM 4X 3/4 Euro  ili jednakovrijedno ______________ </t>
  </si>
  <si>
    <t xml:space="preserve">Tip:Uponor Vario S razdjelnik FM 7X 3/4 Euro  ili jednakovrijedno ______________ </t>
  </si>
  <si>
    <t xml:space="preserve">Tip:Uponor Vario S razdjelnik FM 8X 3/4 Euro  ili jednakovrijedno ______________ </t>
  </si>
  <si>
    <t xml:space="preserve">UPONOR UFH4 ORMARIĆ 705x820x160 mm ili jednakovrijedno ______________ </t>
  </si>
  <si>
    <t xml:space="preserve">UPONOR UFH4 ORMARIĆ 555x820x160 mm ili jednakovrijedno ______________ </t>
  </si>
  <si>
    <t xml:space="preserve">Proizvod kao: UPONOR  ili jednakovrijedno ______________ </t>
  </si>
  <si>
    <t xml:space="preserve">Tip:Uponor kuglasti ventil 1"  ili jednakovrijedno ______________ </t>
  </si>
  <si>
    <t xml:space="preserve">Tip: Uponor Tecto traka za dijagonalno fiksiranje cijevi na sistemsku ploču ili jednakovrijedno ______________ </t>
  </si>
  <si>
    <t xml:space="preserve">Tip: Uponor Vario eurokonus stezni adapter PE-Xa 16x2.0x3/4  ili jednakovrijedno ______________ </t>
  </si>
  <si>
    <t xml:space="preserve">Tip:Uponor kutni držač cijevi 14-16mm od galvaniziranog čelika  ili jednakovrijedno ______________ </t>
  </si>
  <si>
    <t xml:space="preserve">Tip: Uponor Smart Plus termopogon  24V  ili jednakovrijedno ______________ </t>
  </si>
  <si>
    <t>Stručni nadzor, montaža i puštanje u pogon podnog grijanja od strane ovlaštenog predstavnika firme čiji su proizvodi odabrani. Koordinacija s ostalim izvođačima radova.</t>
  </si>
  <si>
    <t>Pažljivo probijanje prodora u zidu za prolaz strojarskih instalacija. Bušenje se izvodi dijamantnim krunama u zidu od kamena, ukupna debljina konstrukcije zida 160 cm. 
Stavka obuhvaća sanaciju i brtvljenje oko prodora instalacije u zidu komplet sa svim potrebnim potrošnim i brtvenim materijalom za dovođenje do potpune funkcionalnosti i zabrtvljenosti prostora.</t>
  </si>
  <si>
    <t>Dobava sistemske ploče Tecto ND 11  ili jednakovrijedno ______________  za prihvat cijevi 14-17 mm, služi i kao toplinska izolacija. Proizvedena od ekspandiranog polistirena, pokrivena crnom polistirenskom folijom prema DIN EN 13163 ili jednakovrijedno. Klasa materijala B2 prema DIN 4102 ili jednakovrijedno. Ne sadrži CFC. Odobrena za pokretno opterećenje do 30kN/m2. Otpor prolazu topline 0,275 m2K/W. Razmak cijevi u cm: 10, 15, 20, 25, 30.
Dimenzije: 1,45 m x 0,85 m
Ukupna visina sistemske ploče: 33 mm</t>
  </si>
  <si>
    <t>Dobava rubne dilatacione trake
ya ugradnju između estriah i ostalih dijelova  podne konstrukcije sukladno DIN 18560 ili jednakovrijedno i DIN EN 1264 ili jednakovrijedno; s višestrukim perforacijama, lameliranom PE folijom, samoljepljivom trakom za brtvljenje, posebno pogodno za samonivelirajući estrih; samoljepiva pozadina za postavljanje na zid i precizno postavljanje u kutove zidova. Materijal polietilen PE-LD Klasa materijala: B2</t>
  </si>
  <si>
    <t>Žbukanje unutarnjih zidova broda crkve, svetišta i sakristije vapnenom žbukom.</t>
  </si>
  <si>
    <t>U cijenu stavke uključen špric, gruba i fina žbuka te fino zaravnavanje svih neravnina, maksimalna debljina žbuke točkasto do 6cm.</t>
  </si>
  <si>
    <t>Žbukanje sokla unutarnjih zidova crkve finom sanacijskom isušujućom žbukom na bazi NHL.</t>
  </si>
  <si>
    <t>Dobava i ugradnja fine sanacijske isušujuće žbuke na bazi prirodnog hidrauličkog vapna velike paropropusnosti s hidrauličkim djelovanjem (klase GP, prema EN 998-1 ili jednakovrijedno, prionjivost min. 0.2 MPa prema EN 1015-12 ili jednakovrijedno, µ &lt; 15 prema EN 1015-19 ili jednakovrijedno, Dmax = 0,6mm).</t>
  </si>
  <si>
    <t>Dobava elementa samoljepljivog profila izrađenog od PP s trakom dilatacijske polietilenske pjene, debljine 10 mm, služi za pouzdano odvajanje dijelova estriha (npr. kod vrata) i za apsorpciju ekspanzije estriha.
Za dilatacijske zglobove sukladno DIN 18560-2 ili jednakovrijedno.
Visina: 100 mm
Debljina materijala: 10 mm
Dužina 1.8 m</t>
  </si>
  <si>
    <t>INSTALACIJA RASVJETE I UTIČNICA</t>
  </si>
  <si>
    <t>KABEL I PRIBOR</t>
  </si>
  <si>
    <t>1.1.</t>
  </si>
  <si>
    <t>Isporuka, polaganje i ugradnja plastičnih kutija:</t>
  </si>
  <si>
    <t>ugradna PVC kutija, Φ=60mm</t>
  </si>
  <si>
    <t>ugradna PVC kutija 100x100mmm</t>
  </si>
  <si>
    <t>1.2.</t>
  </si>
  <si>
    <t>Isporuka, polaganje i ugradnja PVC i rebrastih samogasivih cijevi, te obujmica djelomično ispod betona djelomično nagradno:</t>
  </si>
  <si>
    <t>RASVJETA</t>
  </si>
  <si>
    <t>ENERGETIKA</t>
  </si>
  <si>
    <t>OZVUČENJE</t>
  </si>
  <si>
    <t>OBUJMICE</t>
  </si>
  <si>
    <t>Obujmice</t>
  </si>
  <si>
    <t>UKUPNO INSTALACIJA GRIJANJA</t>
  </si>
  <si>
    <t>XIII.</t>
  </si>
  <si>
    <r>
      <rPr>
        <sz val="10"/>
        <rFont val="UniversalMath1 BT"/>
        <family val="1"/>
        <charset val="2"/>
      </rPr>
      <t>&amp;</t>
    </r>
    <r>
      <rPr>
        <sz val="10"/>
        <rFont val="Arial"/>
        <family val="2"/>
        <charset val="238"/>
      </rPr>
      <t xml:space="preserve"> 42 × 1,5</t>
    </r>
  </si>
  <si>
    <r>
      <rPr>
        <sz val="10"/>
        <rFont val="UniversalMath1 BT"/>
        <family val="1"/>
        <charset val="2"/>
      </rPr>
      <t>&amp;</t>
    </r>
    <r>
      <rPr>
        <sz val="10"/>
        <rFont val="Arial"/>
        <family val="2"/>
        <charset val="238"/>
      </rPr>
      <t xml:space="preserve"> 35 × 1,5</t>
    </r>
  </si>
  <si>
    <r>
      <rPr>
        <sz val="10"/>
        <rFont val="UniversalMath1 BT"/>
        <family val="1"/>
        <charset val="2"/>
      </rPr>
      <t>&amp;</t>
    </r>
    <r>
      <rPr>
        <sz val="10"/>
        <rFont val="Arial"/>
        <family val="2"/>
        <charset val="238"/>
      </rPr>
      <t xml:space="preserve"> 28 × 1,2</t>
    </r>
  </si>
  <si>
    <r>
      <rPr>
        <sz val="10"/>
        <rFont val="UniversalMath1 BT"/>
        <family val="1"/>
        <charset val="2"/>
      </rPr>
      <t>&amp;</t>
    </r>
    <r>
      <rPr>
        <sz val="10"/>
        <rFont val="Arial"/>
        <family val="2"/>
        <charset val="238"/>
      </rPr>
      <t xml:space="preserve"> 22 × 1,2</t>
    </r>
  </si>
  <si>
    <t>Petra Špilj, mag.ing.arch.
Hrvoje Podnar, dipl.ing.građ
Anamarija Alagušić, mag. ing. aedif. 
Marko Gregurić, bacc. ing. aedif. 
Lovro Jakšić, mag. ing. aedif.
Krešimir Vučinić, dipl. ing. stroj.
Damir Šiljeg, mag.ing.el.</t>
  </si>
  <si>
    <t>MAPA:</t>
  </si>
  <si>
    <t>4/4 -  TROŠKOVNIK GRAĐEVINSKO-OBRTNIČKIH RADOVA KONSTRUKCIJE</t>
  </si>
  <si>
    <t xml:space="preserve">TROŠKOVNIK GRAĐEVINSKO-OBRTNIČKIH RADOVA OBNOVE KONSTRUKCIJE 
CRKVE UZNESENJA  BLAŽENE DJEVICE MARIJE U KUPINCU
</t>
  </si>
  <si>
    <t>Ojačanje postojeće drvene krovne konstrukcije.</t>
  </si>
  <si>
    <t>Ugraditi dodatne drvene stupove presjeka 16/16cm i ruke 14/14cm ispod sjeverne i južne podrožnice na ističnom dijelu broda crkve. Također na samom istočnom kraju krovišta, dugačke rogove pridržati s dodatnim pajantama.</t>
  </si>
  <si>
    <t>potrebna drvena građa:
ruke/pajante 14/14cm
l=2.0m kom=10
stup 16/16
l=3m kom=2</t>
  </si>
  <si>
    <r>
      <t xml:space="preserve">Obračun po m3 </t>
    </r>
    <r>
      <rPr>
        <sz val="8"/>
        <rFont val="Calibri"/>
        <family val="2"/>
      </rPr>
      <t>drvene građe koja se dodatno ugrađuje.</t>
    </r>
  </si>
  <si>
    <t>Obračun betona po m3. Armatura iskazana u posebnoj stavci.</t>
  </si>
  <si>
    <t>Sprezanje drvenih greda s AB pločom u etažama zvonika.</t>
  </si>
  <si>
    <t>Stavka uključuje dobavu i ugradnju čeličnih moždanika, uključujući bušenje i injektiranje rupa u drvenim gredama.</t>
  </si>
  <si>
    <t xml:space="preserve">Sprezanje se izvodi čeličnim moždanicima (trnovima) promjera Ø16 mm (rebrasti čelik B500B), duljine 16 cm (od toga 8 cm u drvu). </t>
  </si>
  <si>
    <t>Moždanici se ugrađuju na razmacima 30cm.</t>
  </si>
  <si>
    <t>Za ugradnju moždanika u drvu se buše rupe promjera Ø18 mm, koje se zapunjavaju epoksidnim ljepilom.</t>
  </si>
  <si>
    <t>Obračun po kg čelika i m' bušenja s injektiranjem.</t>
  </si>
  <si>
    <t>sidrenje u gredama - rupe Ø20mm 0,08mx135kom</t>
  </si>
  <si>
    <r>
      <t>moždanici Ø16 mm</t>
    </r>
    <r>
      <rPr>
        <b/>
        <sz val="8"/>
        <rFont val="Calibri"/>
        <family val="2"/>
      </rPr>
      <t>, 8100kom</t>
    </r>
  </si>
  <si>
    <t>PVC cijev Φ=25mm - podžbukno</t>
  </si>
  <si>
    <t>PVC cijev Φ=25mm - nadžbukno</t>
  </si>
  <si>
    <t>PVC cijev Φ=25mm - podžbukno pod</t>
  </si>
  <si>
    <t>PVC cijev Φ=32mm - podžbukno pod</t>
  </si>
  <si>
    <t>Kod svih bušenja kroz zidove nije dozvoljeno korištenje vode za hlađenje krune - bušenje dijamantnim krunama. Uključeno transport šute na gradilišnu deponiju.</t>
  </si>
  <si>
    <t>Kompletna priprema za razvod elektroinstalacija u zonama izvođenja radova. U ovoj stavci je obrađeno plitko šlicanje kamenog ziđa za postavu bužira te krpanje šliceva odgovarajućim mortom dok je postava bužira obrađena u instalacijama rasvjete i utičnica.</t>
  </si>
  <si>
    <r>
      <t xml:space="preserve">proboj kroz zid d=40-55cm, </t>
    </r>
    <r>
      <rPr>
        <b/>
        <sz val="8"/>
        <rFont val="Calibri"/>
        <family val="2"/>
        <charset val="238"/>
      </rPr>
      <t>ø 5cm</t>
    </r>
  </si>
  <si>
    <t>proboj kroz zid d=95-115cm, ø 5cm</t>
  </si>
  <si>
    <t>proboj kroz zid d=95-115cm, ø 15cm</t>
  </si>
  <si>
    <t>f</t>
  </si>
  <si>
    <t>ŠLICEVI dim. 5x5cm + ZAPUNA</t>
  </si>
  <si>
    <t>ŠLICEVI dim. 5x10cm + ZAPUNA</t>
  </si>
  <si>
    <t>ŠLICEVI dim. 5x20cm + ZAPUNA</t>
  </si>
  <si>
    <t>Stavka se izvodi paralelno s radovima konstrukcije. Trase za postavu bužira mora odobriti nadzorni inženjer u dogovoru s nadležnim konzervatorom na osnovu prethodno izvedenih kontrolnih restauratorskih sondi.</t>
  </si>
  <si>
    <t>Pozicije rasvjetnih tijela i priključaka dane su u nacrtu i ne mogu se mijenjati, dok samu trasu treba prilagoditi izradi ojačanja zidova te rezultatima konzervatorsko-restauratorskih istraživanja.</t>
  </si>
  <si>
    <t>Radovi obuhvaćaju ugrađivanje bužira i potrebnih podžbuknih kutija prema pozicijama u nacrtu kao pripremu za budući razvod elektroinstalacija.</t>
  </si>
  <si>
    <t xml:space="preserve">Dobava, izrada i postava rubnog završnog pocinčanog lima na istočnom rubu krova sakristije. </t>
  </si>
  <si>
    <t>Opšav izvesti od pocinčanog lima d=0,55mm. Kompletan rad i materijal.</t>
  </si>
  <si>
    <t xml:space="preserve">Opšav izvesti od pocinčanog lima d=0,55mm. Na vanjskom rubu izvesti okapnicu udaljenu 2 do 3 cm od žbuke. Lim podvući pod crijep. Kompletan rad i materijal. </t>
  </si>
  <si>
    <t xml:space="preserve">Opšav prozorske klupčice potrebno je provući između prozorskog okvira I krila, kako voda s okapa ne bi podlijevala konstrukciju.
Uključeno brtvljenje trajnoelastičnim kitom, plosne kuke uključene u stavku. U cijenu uključiti sav ostali pomoćni i spojni materijal i sva potrebna podešavanja i prilagođavanja. 
Sve točne mjere uzimati na licu mjesta. </t>
  </si>
  <si>
    <t>Na vanjskom rubu izvesti okapnicu udaljenu 2 do 3 cm od žbuke. Na strani zida lim podvući pod žbuku i uzdići 1 cm.</t>
  </si>
  <si>
    <t>Ojačanje dijagonalnih rebra s gornje strane svoda svetišta ugradnjom karbonskih tkanina.</t>
  </si>
  <si>
    <t>Dobava i postav laganih aluminijskih ljestvi u prizemlju zvonika.</t>
  </si>
  <si>
    <t>IZRADA DETALJNOG NACRTA</t>
  </si>
  <si>
    <t>Obijanje akrilne, cementne žbuke i EPS-a s donje zone unutarnjeg lica zidova crkve.</t>
  </si>
  <si>
    <t xml:space="preserve">Stavkom obuhvaćeno obijanje površine zidova broda crkve i svetišta s akrilnom i cementnom žbukom do visine od 3,0m. Dio žbuke je već otučen u sklopu hitne intervencije, do 1,2m. </t>
  </si>
  <si>
    <t>Stavka podrazumijeva ručni utovar materijala, te transport i odvoz na deponij do 35km uz plaćanje svih zakonskih taksi.</t>
  </si>
  <si>
    <t>U cijenu uključiti i strojni utovar, te potpuno otklanjanje viška materijala i odvoz na deponij udaljen do 35km od gradilišta, uključivo i plaćanje svih zakonskih pristojbi.</t>
  </si>
  <si>
    <t>U cijenu svih radova uključen je odvoz šute i materijala na za to predviđenu deponiju (do 35km od gradilišta), te čišćenje nakon završetka rada pažljive razgradnje i demontaže.</t>
  </si>
  <si>
    <t>SVA RUŠENJA I DEMONTAŽA OBUHVAĆAJU TROŠAK ODVOZA SVIH TRANSPORTA I MATERIJALA NA DEPONIJ UDALJEN DO 35km OD GRADILIŠTA.</t>
  </si>
  <si>
    <t>izvještaj s fotodokumentacijom</t>
  </si>
  <si>
    <t xml:space="preserve">transferiranje izuzetno vrijednih dijelova oslika po nalogu nadležnog konzervatora te vraćanje na izvornu poziciju, uključivo sve potrebne radnje i predradnje poput uklanjanja obodne žbuke, injektiranja i izrade “facinga” (japan-papir, gaze i sl.), podjele na segmente, izrade i postavljanja nositelja i kalupa, odvajanja od svodne plohe, stanjivanja žbukanog nositelja strapiranih oslika, impregniranja, izrade nositelja i slično, uključivo završno čišćenje oslika i postavljanje na svodnu plohu, saniranje oštećenja i raspuklina, podljepljivanja te retuširanje oštećenja; uključuje sve materijalne i putne troškove, pribor i materijal, fotodokumentaciju i izradu izvještaja </t>
  </si>
  <si>
    <t>Stavka podrazumijeva utovar materijala te transport i odvoz na deponij do 25km uz plaćanje svih zakonskih taksi.</t>
  </si>
  <si>
    <t>Utovar i odvoz iskopanog materijala.</t>
  </si>
  <si>
    <t>Pažljiva demontaža limenih opšava prozorskih klupčica.</t>
  </si>
  <si>
    <t>PROZORSKE KLUPČICE POVRŠINE 0,2-0,3 m2</t>
  </si>
  <si>
    <t>Dobava i ugradnja hidroizolacijskog premaza na klupčice prozora zvoništa.</t>
  </si>
  <si>
    <t>Stavka uključuje i dobavu i ugradnju specijalne samoljepljive trake koja se postavlja na spoju klupčice i prozora preko koje ide H.I. premaz. Karakteristike:traka na bazi butila obložena polipropilenskim filcom, širina trake: 10 cm, debljina trake : 1.0 mm, vlačna čvrstoća: min. 100 N/15 mm (EN 12311-1 ili jednakovrijedan), izduženje pri slomu, poprečno: min. 70% (EN 12311-1 ili jednakovrijedna). Podloga se priprema brušenjem i aplikacijom temeljnog premaza u sustavu proizvođača hidroizolacije.  Obračun po m1.</t>
  </si>
  <si>
    <t>Dobava, izrada i postava vanjskih prozorskih klupčica od pocinčanog lima.</t>
  </si>
  <si>
    <t>Limene prozorske klupčice od pocinčanog lima d=0,6mm izvode se na svim prozorima osim prozora na etaži zvoništa i na lanterni.</t>
  </si>
  <si>
    <t>PROZORSKE KLUPČICE POVRŠINE 0,6-0,7 m2</t>
  </si>
  <si>
    <t>PROZORSKE KLUPČICE POVRŠINE 1,0-1,2 m2</t>
  </si>
  <si>
    <t>PROZORSKA KLUPČICA PROZORA NA KORU, R.Š. 12cm</t>
  </si>
  <si>
    <t>PROZORSKA KLUPČICA PROZORA 1. KATA ZVONIKA, R.Š. 24cm</t>
  </si>
  <si>
    <t>PROZORSKE KLUPČICE PROZORA BOČNIH KAPELA CRKVE, R.Š. 30cm</t>
  </si>
  <si>
    <t>PROZORSKA KLUPČICA PROZORA 3. KATA ZVONIKA, R.Š. 40cm</t>
  </si>
  <si>
    <t>PROZORSKE KLUPČICE PROZORA SAKRISTIJE I ORATORIJA, R.Š. 66cm</t>
  </si>
  <si>
    <t>PROZORSKA KLUPČICA JUŽNOG PROZORA SVETIŠTA, R.Š. 76cm</t>
  </si>
  <si>
    <t>Vraćanje križa na vrh lukovice zvonika</t>
  </si>
  <si>
    <t>Stavka uključuje vraćanje metalnog križa na vrh lukovice zvonika na visinu od 30m od terena. Potrebno je uračunati u trošak autodizalicu te sve potrebno za sigurno izvođenje radova na visini od 30m.
Ukupna dimenzija križa s jabukom je 244cm visine i 94 cm širine, a sami križ je visine 184cm, a širine 94cm, promjer jabuke koja se nalazi ispod križa je 43cm.
Vijak ispod jabuke je u potresu puknuo što je uzrokovalo rušenje križa s vrha zvonika. 
Potrebno je učvrstiti postojeći križ s novim spojnim sredstvima i ugraditi ga na izvornu poziciju prema dogovoru s nadležnim inženjerom. Svu moguću pripremu i uređenje prije vraćanja uključiti u cijenu, te sav materijal, sredstva i rad do potpune gotovosti stavke.</t>
  </si>
  <si>
    <t>U stavku je uključena pažljiva demontaža limenog opšava na mjestima popravka konstrukcije krovnog vijenca te na spoju krovne plohe i lanterne i odlaganje na gradilišnu deponiju.</t>
  </si>
  <si>
    <t>Razvijena širina opšava je do 40 cm.
U stavku je uključena pažljiva demontaža i odlaganje na gradilišnu deponiju.</t>
  </si>
  <si>
    <t>U stavku je uključena pažljiva demontaža i odlaganje na gradilišnu deponiju.</t>
  </si>
  <si>
    <t>Pažljiva demontaža  elektroinstalacija na mjestima intervencija.</t>
  </si>
  <si>
    <t>U stavku je potrebno uključiti rad i odvoz na deponij do 35km od gradilišta.</t>
  </si>
  <si>
    <t>LIMARIJA (4,25kg/m2)</t>
  </si>
  <si>
    <t>Dobava, postava, skidanje, otpremanje te amortizacija prostorne cijevne skele u crkvi koja će se koristiti za radove. Za izvođenje radova izvesti radnu platformu od podnica za rad na svodovima. Tjeme kupole u brodu crkve je na visini 13.8m od poda, iznad koje je lanterna visine 4.0m. Svod u svetištu ima tjeme na visine 10.2m od poda. Na ostalim dijelovima, podnice postaviti za sigurno izvođenje radova na zidovima. Uključuje izvedbu svih elemenata cijevne skele za izvođenje radova, sve propisane zaštitne elemente, povezivanja, sidrenja i oslanjanja uz osiguranu sigurnu vertikalnu komunikaciju.</t>
  </si>
  <si>
    <t>U sklopu hitnih mjera zaštite već su skinuti svi slojevi fasade do zidane građe u podnožju zidova do visine od 1,2m.</t>
  </si>
  <si>
    <t>Konstrukcija se sastoji od 4 A okvira od drvenih greda svaki sa centralnim stupom i po 2 kosnika sa svake strane. Povezani međusobno s tri horizontalne grede te željeznom konstrukcijom na vrhu koja nosi zvona. Ukupna tlocrtna dimenzija konstrukcije je 320x280cm, a visina 295cm.</t>
  </si>
  <si>
    <t>Ukupna širina iskopa je 100cm. Iskop izvesti ručno u širini 30 cm uz zid crkve zbog temelja.</t>
  </si>
  <si>
    <t>Uz unutarnji rub u prostoru do nazidnice drvene konstrukcije lukovice izvesti horizontalni serklaž 30/20cm.</t>
  </si>
  <si>
    <r>
      <t>Za povezivanje ispune i svoda, izvode se rupe s gornje strane svoda d</t>
    </r>
    <r>
      <rPr>
        <sz val="8"/>
        <rFont val="Calibri"/>
        <family val="2"/>
      </rPr>
      <t>ubine 10 cm i promjera Ø16mm koje se zapunjavaju dvokomponentnim epoksidnim ljepilom te se  ugrađuju trnovi promjera Ø12 mm, duljine 20cm (rebrasti čelik B500-B). Trnovi su na razmaku 50 cm u oba smjera.</t>
    </r>
  </si>
  <si>
    <t xml:space="preserve">Plastične cjevčice se ugrađuju u bušotine u dubini od 10 cm, a ušće bušotine se zatvara gipsom. Injektiranje se vrši preko cjevčica odozdo prema gore. Kad se završi injektiranje bušotina u jednom redu, prelazi se na red iznad. Injektiranje se provodi sve dok se ne zadovolji završni kriterij. Injektiranje se treba provoditi oprezno da se ne naruši struktura ziđa. </t>
  </si>
  <si>
    <t xml:space="preserve">Štapna sidra ugrađuju se pod kutem od 45° prema ravnini dodirne plohe. Dužina štapnih sidra je tolika da od kraja šipke do vanjskog lica zida ostaje 5,0 cm. Položaj sidra mora biti u sredini rupe što se osigurava distancerima. </t>
  </si>
  <si>
    <t>Sidra se postavljaju na međusobnom  razmaku (razmak po visini) 50 do 90cm, prema grafičkom prilogu.</t>
  </si>
  <si>
    <t>Svodovi od opeke, minimalne debljine 15cm. Svod svetišta ima dijagonalna rebra s gornje strane, te je na tom dijelu ukupne debljine 45cm. Kupola u brodu je promjenjive debljine od 40cm u donjoj trećini, 30cm u središnjoj, i 15 cm u gornjoj trećini. Na svim svodovima u zonama peta (oslonaca) povećava se njegova debljina do 90cm što je debljina pojasnica.</t>
  </si>
  <si>
    <t xml:space="preserve">Štapna sidra ugrađuju se pod kutem od 45° prema ravnini dodirne plohe. Dužina štapnih sidra je tolika da od kraja šipke do gornje plohe svoda ostaje 5,0 cm. Položaj sidra mora biti u sredini rupe što se osigurava distancerima. </t>
  </si>
  <si>
    <r>
      <t xml:space="preserve">Za sidrenje (dodatno povezivanje sa zidom) se koristi karbonska užad promjera 10 mm. Mreža se dodatno sidri u zid karbonskim užetom promjera 10mm, duljine 50cm. Jedan kraj duljine 25cm je krut, i sidri se okomito u zid, dok se drugi kraj duljine 25 cm ugrađuju na lice zida i raspliće preko mreže, sve prema uputama proizvođača. Kruti dio užeta postavljaju se u prethodno izbušene rupe promjera 14mm. Sidrenje se izvodi na svakih 1m2 </t>
    </r>
    <r>
      <rPr>
        <sz val="8"/>
        <rFont val="Calibri"/>
        <family val="2"/>
      </rPr>
      <t>površine mreže.</t>
    </r>
  </si>
  <si>
    <t>Za sidrenje i povezivanje mreža koristi se karbonska užad promjera 10 mm.
Sidrenje na petama svoda s užetom ukupne duljine 75cm (50cm kruti dio sidren u zid) i 25cm koji se raspliće preko mreže. Razmak sidrenja 75cm.
Mreža se dodatno sidri u svod karbonskim užetom duljine 50cm. Jedan kraj duljine 25cm je krut, i sidri se okomito u svod, dok se drugi kraj duljine 25 cm ugrađuju na lice svoda i raspliće preko mreže, sve prema uputama proizvođača. Kruti dio užeta postavljaju se u prethodno izbušene rupe promjera 14mm. Sidrenje se izvodi minimalno na svakih 1m2 površine mreže.</t>
  </si>
  <si>
    <t>S gornje strane rebra ugrađuju se dvije karbonske tkanine, na međusobnom razmaku od 3 cm. Trake se dodatno povezuju sa zidanim regrom sidrima od karbonskog užeta ∅10mm, koji se postavljaju na razmaku svakih 50cm. Duljina sidrenja 30cm, uključivo sav pomoćni materijal, sve prema uputama proizvođača). Za sidrenje se buši rupa promjera 14 mm.</t>
  </si>
  <si>
    <t>U stavku uključiti potrebno raskrivanje krova u širini 1.0m oko lanterne. Uključena demontaža pokrova od biber crijepa, uključivo letve, te naknadno letvanje i vraćanje pokrova.</t>
  </si>
  <si>
    <t>Dobava i ugradnja šprica, grube i fine žbuke na bazi prirodnog hidrauličkog vapna. Ukupna debljina sloja prema postojećoj žbuci, do 4cm debljine. Žbukanje se izvodi od sokla do 3m visine.
Žbuka se ugrađuje ručnim postupkom.</t>
  </si>
  <si>
    <t>Bušenje injekcionih bušotina min Φ 22 mm u zidovima na međurazmaku od 50 x 50 cm u duljini od 80 cm (duljina bušotina iznosi 2/3 debljine temeljnog zida), ispuhivanje bušotina komprimiranim zrakom i eventualno oprezno ispiranje bušotina vodom, ugradnja PE cjevčica Φ 13/17 mm, te injektiranje bušotina vapneno cementnim suspenzijama izrađenim prema odredbi tehnologa uz uvažavanje zahtjeva konzervatora (bijeli cement) pritiscima od predvidivo 1 bara. 
Zone injektiranja, broj bušotina i potrošnja materijala su ocjenjeni, a korekcija će se izvršiti ovisno o stanju temelja i ovisno o primanju injekcione smjese na probnom polju. Očekuje se prosječan utrošak od 3 kg suhe tvari po bušotini.</t>
  </si>
  <si>
    <r>
      <t>Sve stavke izložene mogućem padanju žbuke, prašine i ostataka materijala iz rušenja i demontaža (</t>
    </r>
    <r>
      <rPr>
        <u/>
        <sz val="8"/>
        <rFont val="Calibri"/>
        <family val="2"/>
        <scheme val="minor"/>
      </rPr>
      <t>a posebno prozori s vitrajem</t>
    </r>
    <r>
      <rPr>
        <sz val="8"/>
        <rFont val="Calibri"/>
        <family val="2"/>
        <scheme val="minor"/>
      </rPr>
      <t xml:space="preserve">), uz osnovnu zaštiitu moraju imati i mehaničku zaštitu od dasaka ili OSB ploča debljine min 12mm, koja je fiksirana na okvir štafli. </t>
    </r>
  </si>
  <si>
    <t>RAZGRADNJA MENZE GLAVNOG OLTARA  - dim 303x144x128 cm</t>
  </si>
  <si>
    <t>Prije demontaže potrebno je izraditi detaljan nacrt te označiti i dokumentirati točne pozicije svakog dijela zidane menze, očistiti ih i deponirati na gradilištu do ponovne ugradnje.</t>
  </si>
  <si>
    <t>Popis normativa za materijale koji se treba pridržavati:
- HRN B.C1. 030, B.C8.030. – građevinski gips ili jednakovrijedno
- HRN B.C1. 020, B.C8.042. – građevinsko vapno ili jednakovrijedno
- HRN B.C8.015, 022-026. – cement ili jednakovrijedno
- HRN B.C8.011. – portland cement ili jednakovrijedno
- HRN B.C8.030. – pijesak ili jednakovrijedno
- HRN U.M2.010., U.M2.012. -   mortovi ili jednakovrijedno
- HRN U.F2.010. – tehnički normativi za izvođenje fasaderskih radova ili jednakovrijedno</t>
  </si>
  <si>
    <t>Dobava i ugradnja specijalne trake na bazi termoplastičnog elastomera. Traka se ugrađuje na spoju poda i zida, koristeći dvokomponentno epoksidno ljepilo u sustavu proizvođača trake. Karakteristike trake : širina trake min. 120 mm, debljina trake min. 0.66 mm, vlačna čvrstoća min. 85 N/15 mm, izduženje pri slomu, poprečno min. 200%, paropropusnost Sd = min. 7m. Radove izvesti prema uputama prozivođača materijala. Obračun po m1 spoj pod-zid.</t>
  </si>
  <si>
    <t>Kompletna demontaža postojeće gromobranske instalacije na krovu i pročeljima.</t>
  </si>
  <si>
    <t>Instalacija se sastoji od:</t>
  </si>
  <si>
    <t>- trake krovnih vodova sa nosačima</t>
  </si>
  <si>
    <t xml:space="preserve">- trake odvodnih vodova sa zidnim nosačima </t>
  </si>
  <si>
    <t>- mehaničke zaštite trake odvoda od mjernog spoja do tla</t>
  </si>
  <si>
    <t>- demontaža ostalih instalacija gromobrana na objektu</t>
  </si>
  <si>
    <t>Napomena: Gromobransku traku i sl. zbrinuti kao korisni otpad.</t>
  </si>
  <si>
    <t>Sve komplet.</t>
  </si>
  <si>
    <t>Instalacija sustava zaštite od munje.</t>
  </si>
  <si>
    <t>Uključivo sve hvataljke, nosači, mjerne križne spojnice, kontaktni elementi, okomite zaštite, zidni nosači, vertikalni uzemljivači (sonde), sva žice i trake.</t>
  </si>
  <si>
    <t xml:space="preserve">Uključivo izrada spojeva traka metalnih masa opšavnih limova ili drugih metalnih masa izvedeno vijčano ili varenjem. </t>
  </si>
  <si>
    <t>Obračun komplet</t>
  </si>
  <si>
    <t>Mjerenja, ispitivanja i atesti izvedene instalacije.</t>
  </si>
  <si>
    <t xml:space="preserve"> - mjerenje otpora uzemljenja</t>
  </si>
  <si>
    <t xml:space="preserve"> - ispitivanje povezanosti metalnih masa (izjednač. potencijala)</t>
  </si>
  <si>
    <t xml:space="preserve"> - izdavanje atesta o provedenim ispitivanjima i mjerenjima</t>
  </si>
  <si>
    <t xml:space="preserve"> - upisanje u revizionu knjigu izmjerenih vrijednosti</t>
  </si>
  <si>
    <t>Izrada projekta izvedenog stanja komplet sa ucrtavanjem svih instalacija u tri primjerka na papirnatom mediju i jedan primjerak na elektronskom mediju.</t>
  </si>
  <si>
    <t>Prethodno demontirana gromobranska instalacija sa crkve i zvonika izvodi se na isti način kao postojeća. Za izvedbu je potrebno izraditi potrebnu dokumentaciju. Tlocrtna površina crkve 377m2, visina sljemena krova crkve je 14,5m, visina vrha lukovice zvonika s križem je 32m, a visina vijenca zvonika je 20m.</t>
  </si>
  <si>
    <t>INSTALACIJA SUSTAVA ZAŠTITE OD MUNJE</t>
  </si>
  <si>
    <t>U jediničnim cijenama za sve stavke troškovnika, ponuda mora sadržavati ukupne troškove materijala i rada do potpunog dovršenja cjelokupnog posla, uključujući:</t>
  </si>
  <si>
    <t>nabavu i transport na gradilište, utovare, istovare, skladištenje i čuvanje.</t>
  </si>
  <si>
    <t>Sav rad, glavni i pomoćni, uporabu lakih pokretnih skela i potrebnu zaštitu izvedenih radova.</t>
  </si>
  <si>
    <t>Spajanje i montažu, uključujući sav potreban spojni i montažni materijal i pribor.</t>
  </si>
  <si>
    <t>Sva prateća čišćenja tijekom izvođenja radova.</t>
  </si>
  <si>
    <t>Za sve izvedene radove, ugrađene materijale i opremu, potrebno je ishoditi dokaze o kakvoći (atestna dokumentacija, jamstveni listovi) te ih bez posebne naknade dati na uvid nadzornom inženjeru, a prilikom primopredaje građevine, uručiti Investitoru odnosno krajnjem korisniku.</t>
  </si>
  <si>
    <t>Odvoz nepotrebne opreme i materijala na najbliži gradski deponij uključujući troškove plaćanja odlagališta.</t>
  </si>
  <si>
    <t>XIV.</t>
  </si>
  <si>
    <t>Iskop se izvodi u visini od 65 cm te se podvlači ispod temelja za 50-55 cm. Presjek iskopa mora biti pravilan. Unutarnju stranicu iskopa izvesti pod kutem od 63 stupnjeva, a dno iskopa ravno.</t>
  </si>
  <si>
    <t>Ukoliko je izvođač izveo otkop ispod projektom predviđene temeljne ravnine obavezan je bez naknade popuniti tako nastale šupljine betonom tlačne čvrstoće C12/15 do projektirane kote.</t>
  </si>
  <si>
    <t>Obračun po m' karbonske tkanine, odnosno m2 karbonskih mreža.</t>
  </si>
  <si>
    <r>
      <t>Dobava i ugradba betona za betoniranje armiranobetonskih kampada, podbetoniranje trakastih temelja s unutarnje strane svih dostupnih zidova. Podbeton u širini 1/3 zida, visine 20cm. Kampade duljine 100cm. Klasa betona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t>
    </r>
    <r>
      <rPr>
        <sz val="11"/>
        <rFont val="Calibri"/>
        <family val="2"/>
      </rPr>
      <t xml:space="preserve"> </t>
    </r>
    <r>
      <rPr>
        <sz val="8"/>
        <rFont val="Calibri"/>
        <family val="2"/>
      </rPr>
      <t>Armatura iskazana u posebnoj stavci.</t>
    </r>
  </si>
  <si>
    <t>Prilikom izvedbe betonskih i armirano-betonskih radova treba se u svemu pridržavati postojećih propisa, standarda i "tehničkog propisa za betonske konstrukcije" (NN 101/05 i 85/06), "tehničkog propisa za cement za betonske konstrukcije" (NN 64/05), propisanih normi u navedenim propisima ili jednakovrijednih normi, i projektne dokumentacije (glavni projekt - arhitektonski dio, glavni projekt - projekt konstrukcije, izvedbeni projekt - planovi oplate, planovi savijanja armature). Prije početka izvedbe betonskih radova treba pregledati i zapisnički konstatirati podatke o agregatu, cementu i vodi, odnosno o faktorima koji će utjecati na kvalitetu radova i ugrađenog betona.</t>
  </si>
  <si>
    <t>Uponor Tecto Držači dijagonalnih cijevi ili jednakovrijedno ______________ 
Koristi se za fiksiranje dijagonalno položenih cijevi na Tecto sistemskoj ploči ili jednakovrijedno _________________. Svaka traka podijeljena je na tri elementa za pričvršćenje cijevi. Materijal: Crna polistirenska folija. Klasa materijala B2 prema Din 4102  ili jednakovrijedno. Ne sadrži CFC.</t>
  </si>
  <si>
    <t>Dobava dvostruke folijske trake . Traka folije s dva reda cepova za povezivanje  Tecto elemenata ND 11 ili ND 30-2 (rubni dijelovi)  ili jednakovrijedno _________________. Materijal: crna polistirenska folija. Klasa materijala B2 prema Din 4102 ili jednakovrijedno.  Boja folije: crna (blizu RAL 9017)</t>
  </si>
  <si>
    <t>Dobava termopogona. 24V, s indikatorom položaja otvoreno/zatvoreno, pogodno za uporabu s Uponor Vario Plus razdjelnicima ili jednakovrijedno _______________ povezanim s Uponor radio ili ožičenim sustavom upravljanja ili jednakovrijedno_________________. Zatvara se u stanju mirovanja. Potpuna zaštita od prskajuće vode (IP54 ili jednakovrijedno). Pogodno za rad pri temperaturi okoline do 60°C. Spoj s  navojem M 30 x 1.5 mm MT. Visina: 54 mm
Usklađenost: CE ili jednakovrijedno.</t>
  </si>
  <si>
    <t xml:space="preserve">Nakon montaže vodenog dijela, obaviti tlačnu probu instalacije prema DIN-u 4756 ili jednakovrijedno uz sastavljanje odgovarajućeg zapisnika. Provesti trodnevni probni pogon instalacije i pogonske opreme, uz reguliranje svih uređaja od strane ovlaštenih osoba. Uključiti konačno puštanje instalacije u pogon zajedno sa svim potrebnim podešavanjima i mjerenjima, dokumentirati ovjerenim zapisnicima. </t>
  </si>
  <si>
    <t>Izvesti u svemu prema pravilima struke i važećim propisima, posebice propisima zaštite na radu.</t>
  </si>
  <si>
    <t>Izvesti u skladu s važećim propisima zaštite na radu.</t>
  </si>
  <si>
    <t>Dobava i postav gotovih aluminijskih ljestvi širine do 75cm i duljine 330 cm. Postavljaju se pomične ljestve u prizemlju radi olakšanja pristupa dizalici topline koja se planira postaviti u drugoj fazi radova.
Točne mjere provjeriti nakon izvođenja međukatnih konstrukcija zvonika.
Ljestve odabrati i izvesti u skladu s važećim propisima zaštite na radu.
Odabir ljestvi treba potvrditi projektant.</t>
  </si>
  <si>
    <t>Sva ugrađena oprema treba imati odgovarajuće certifikate izdane od strane nadležnih institucija u RH</t>
  </si>
  <si>
    <t>ili jednakovrijedno.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</si>
</sst>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0.00\ &quot;kn&quot;;[Red]\-#,##0.00\ &quot;kn&quot;"/>
    <numFmt numFmtId="165" formatCode="_-* #,##0.00\ &quot;kn&quot;_-;\-* #,##0.00\ &quot;kn&quot;_-;_-* &quot;-&quot;??\ &quot;kn&quot;_-;_-@_-"/>
    <numFmt numFmtId="166" formatCode="_-* #,##0.00\ _k_n_-;\-* #,##0.00\ _k_n_-;_-* &quot;-&quot;??\ _k_n_-;_-@_-"/>
    <numFmt numFmtId="167" formatCode="#,##0.00_ ;[Red]\-#,##0.00\ "/>
    <numFmt numFmtId="168" formatCode="#,##0_ ;[Red]\-#,##0\ "/>
    <numFmt numFmtId="169" formatCode="* #,##0.00&quot;      &quot;;\-* #,##0.00&quot;      &quot;;* \-#&quot;      &quot;;@\ "/>
    <numFmt numFmtId="170" formatCode="#,##0.00\ &quot;kn&quot;"/>
    <numFmt numFmtId="171" formatCode="\A\.\I\.##&quot;.&quot;"/>
    <numFmt numFmtId="172" formatCode="&quot;1.&quot;##&quot;.&quot;"/>
    <numFmt numFmtId="173" formatCode="\A\.&quot;0&quot;\.##&quot;.&quot;"/>
    <numFmt numFmtId="174" formatCode="@\."/>
    <numFmt numFmtId="175" formatCode="@&quot; UKUPNO:&quot;"/>
    <numFmt numFmtId="176" formatCode="&quot;2.&quot;##&quot;.&quot;"/>
    <numFmt numFmtId="177" formatCode="&quot;3.&quot;##&quot;.&quot;"/>
    <numFmt numFmtId="178" formatCode="&quot;4.&quot;##&quot;.&quot;"/>
    <numFmt numFmtId="179" formatCode="\A\.\I\I\I\.##&quot;.&quot;"/>
    <numFmt numFmtId="180" formatCode="&quot;5.&quot;##&quot;.&quot;"/>
    <numFmt numFmtId="181" formatCode="&quot;7.&quot;##&quot;.&quot;"/>
    <numFmt numFmtId="182" formatCode="&quot;6.&quot;##&quot;.&quot;"/>
    <numFmt numFmtId="183" formatCode="&quot;8.&quot;##&quot;.&quot;"/>
    <numFmt numFmtId="184" formatCode="&quot;9.&quot;##&quot;.&quot;"/>
    <numFmt numFmtId="185" formatCode="&quot;10.&quot;##&quot;.&quot;"/>
    <numFmt numFmtId="186" formatCode="_-* #,##0.00\ _k_n_-;\-* #,##0.00\ _k_n_-;_-* \-??\ _k_n_-;_-@_-"/>
    <numFmt numFmtId="187" formatCode="#,##0.00&quot; kn&quot;"/>
    <numFmt numFmtId="188" formatCode="#,##0.0"/>
    <numFmt numFmtId="189" formatCode="_-* #,##0_-;\-* #,##0_-;_-* &quot;-&quot;??_-;_-@_-"/>
    <numFmt numFmtId="190" formatCode="0.0"/>
    <numFmt numFmtId="191" formatCode="#,##0.00\ _k_n"/>
    <numFmt numFmtId="192" formatCode="#,##0.00\ &quot;€&quot;"/>
    <numFmt numFmtId="193" formatCode="General_)"/>
    <numFmt numFmtId="194" formatCode="&quot;11.&quot;##&quot;.&quot;"/>
    <numFmt numFmtId="195" formatCode="_-* #,##0.00\ [$kn-41A]_-;\-* #,##0.00\ [$kn-41A]_-;_-* &quot;-&quot;??\ [$kn-41A]_-;_-@_-"/>
    <numFmt numFmtId="196" formatCode="###,##0.00"/>
    <numFmt numFmtId="197" formatCode="&quot;12.&quot;##&quot;.&quot;"/>
  </numFmts>
  <fonts count="122">
    <font>
      <sz val="10"/>
      <name val="Arial"/>
      <charset val="238"/>
    </font>
    <font>
      <sz val="10"/>
      <name val="Arial"/>
      <family val="2"/>
      <charset val="238"/>
    </font>
    <font>
      <sz val="12"/>
      <name val="Calibri"/>
      <family val="2"/>
      <charset val="238"/>
    </font>
    <font>
      <sz val="14"/>
      <name val="Calibri"/>
      <family val="2"/>
      <charset val="238"/>
    </font>
    <font>
      <b/>
      <sz val="14"/>
      <name val="Calibri"/>
      <family val="2"/>
      <charset val="238"/>
    </font>
    <font>
      <sz val="14"/>
      <name val="Franklin Gothic Book"/>
      <family val="2"/>
      <charset val="238"/>
    </font>
    <font>
      <sz val="14"/>
      <color indexed="57"/>
      <name val="Franklin Gothic Book"/>
      <family val="2"/>
      <charset val="238"/>
    </font>
    <font>
      <sz val="8"/>
      <name val="Arial"/>
      <family val="2"/>
      <charset val="238"/>
    </font>
    <font>
      <sz val="11"/>
      <name val="Arial"/>
      <family val="2"/>
      <charset val="238"/>
    </font>
    <font>
      <sz val="11"/>
      <name val="Arial"/>
      <family val="2"/>
    </font>
    <font>
      <b/>
      <sz val="11"/>
      <name val="Arial"/>
      <family val="2"/>
      <charset val="238"/>
    </font>
    <font>
      <b/>
      <sz val="11"/>
      <name val="Arial"/>
      <family val="2"/>
    </font>
    <font>
      <sz val="10"/>
      <name val="Arial"/>
      <family val="2"/>
    </font>
    <font>
      <i/>
      <sz val="11"/>
      <color rgb="FF7F7F7F"/>
      <name val="Calibri"/>
      <family val="2"/>
      <scheme val="minor"/>
    </font>
    <font>
      <b/>
      <sz val="11"/>
      <color rgb="FFFF0000"/>
      <name val="Arial"/>
      <family val="2"/>
    </font>
    <font>
      <sz val="11"/>
      <name val="Calibri"/>
      <family val="2"/>
      <charset val="238"/>
    </font>
    <font>
      <sz val="8"/>
      <name val="Arial"/>
      <family val="2"/>
    </font>
    <font>
      <b/>
      <sz val="14"/>
      <name val="Calibri"/>
      <family val="2"/>
    </font>
    <font>
      <b/>
      <sz val="16"/>
      <name val="Calibri"/>
      <family val="2"/>
      <charset val="238"/>
    </font>
    <font>
      <sz val="8"/>
      <name val="Calibri"/>
      <family val="2"/>
      <scheme val="minor"/>
    </font>
    <font>
      <b/>
      <sz val="8"/>
      <color theme="0" tint="-0.499984740745262"/>
      <name val="Calibri"/>
      <family val="2"/>
      <scheme val="minor"/>
    </font>
    <font>
      <sz val="8"/>
      <color theme="0" tint="-0.499984740745262"/>
      <name val="Calibri"/>
      <family val="2"/>
      <scheme val="minor"/>
    </font>
    <font>
      <b/>
      <sz val="9"/>
      <name val="Calibri"/>
      <family val="2"/>
      <scheme val="minor"/>
    </font>
    <font>
      <sz val="9"/>
      <name val="Calibri"/>
      <family val="2"/>
      <scheme val="minor"/>
    </font>
    <font>
      <b/>
      <sz val="11"/>
      <name val="Calibri"/>
      <family val="2"/>
      <scheme val="minor"/>
    </font>
    <font>
      <sz val="14"/>
      <name val="Calibri"/>
      <family val="2"/>
      <scheme val="minor"/>
    </font>
    <font>
      <b/>
      <sz val="8"/>
      <name val="Calibri"/>
      <family val="2"/>
      <scheme val="minor"/>
    </font>
    <font>
      <u/>
      <sz val="8"/>
      <name val="Calibri"/>
      <family val="2"/>
      <scheme val="minor"/>
    </font>
    <font>
      <b/>
      <sz val="10"/>
      <name val="Calibri"/>
      <family val="2"/>
      <scheme val="minor"/>
    </font>
    <font>
      <b/>
      <sz val="8"/>
      <name val="Arial"/>
      <family val="2"/>
    </font>
    <font>
      <sz val="10"/>
      <name val="Calibri"/>
      <family val="2"/>
      <scheme val="minor"/>
    </font>
    <font>
      <b/>
      <sz val="8"/>
      <color rgb="FFFF0000"/>
      <name val="Calibri"/>
      <family val="2"/>
      <scheme val="minor"/>
    </font>
    <font>
      <sz val="8"/>
      <color rgb="FFFF0000"/>
      <name val="Calibri"/>
      <family val="2"/>
      <scheme val="minor"/>
    </font>
    <font>
      <b/>
      <sz val="8"/>
      <name val="Calibri"/>
      <family val="2"/>
      <charset val="238"/>
      <scheme val="minor"/>
    </font>
    <font>
      <b/>
      <sz val="8"/>
      <name val="Calibri"/>
      <family val="2"/>
      <charset val="238"/>
    </font>
    <font>
      <sz val="11"/>
      <color theme="1"/>
      <name val="Calibri"/>
      <family val="2"/>
      <charset val="238"/>
      <scheme val="minor"/>
    </font>
    <font>
      <i/>
      <sz val="9"/>
      <name val="Calibri"/>
      <family val="2"/>
      <scheme val="minor"/>
    </font>
    <font>
      <sz val="10"/>
      <color rgb="FF00B050"/>
      <name val="Arial"/>
      <family val="2"/>
    </font>
    <font>
      <sz val="11"/>
      <name val="Calibri"/>
      <family val="2"/>
      <scheme val="minor"/>
    </font>
    <font>
      <sz val="10"/>
      <color rgb="FF92D050"/>
      <name val="Arial"/>
      <family val="2"/>
    </font>
    <font>
      <sz val="8"/>
      <color rgb="FF00B050"/>
      <name val="Calibri"/>
      <family val="2"/>
      <scheme val="minor"/>
    </font>
    <font>
      <b/>
      <sz val="8"/>
      <name val="Calibri"/>
      <family val="2"/>
    </font>
    <font>
      <b/>
      <sz val="8.8000000000000007"/>
      <name val="Calibri"/>
      <family val="2"/>
    </font>
    <font>
      <vertAlign val="superscript"/>
      <sz val="8"/>
      <name val="Calibri"/>
      <family val="2"/>
      <scheme val="minor"/>
    </font>
    <font>
      <sz val="10"/>
      <color rgb="FFFF0000"/>
      <name val="Arial"/>
      <family val="2"/>
    </font>
    <font>
      <b/>
      <sz val="10"/>
      <name val="Arial"/>
      <family val="2"/>
    </font>
    <font>
      <sz val="11"/>
      <color rgb="FF92D050"/>
      <name val="Arial"/>
      <family val="2"/>
      <charset val="238"/>
    </font>
    <font>
      <sz val="11"/>
      <color rgb="FFFF0000"/>
      <name val="Arial"/>
      <family val="2"/>
      <charset val="238"/>
    </font>
    <font>
      <sz val="10"/>
      <name val="Arial"/>
      <family val="2"/>
    </font>
    <font>
      <sz val="11"/>
      <color rgb="FFFF0000"/>
      <name val="Calibri"/>
      <family val="2"/>
      <scheme val="minor"/>
    </font>
    <font>
      <sz val="12"/>
      <color indexed="10"/>
      <name val="Arial"/>
      <family val="2"/>
    </font>
    <font>
      <sz val="11"/>
      <name val="Calibri"/>
      <family val="2"/>
    </font>
    <font>
      <b/>
      <sz val="11"/>
      <name val="Calibri"/>
      <family val="2"/>
      <charset val="238"/>
      <scheme val="minor"/>
    </font>
    <font>
      <sz val="11"/>
      <name val="Calibri"/>
      <family val="2"/>
      <charset val="238"/>
      <scheme val="minor"/>
    </font>
    <font>
      <b/>
      <sz val="11"/>
      <name val="Calibri"/>
      <family val="2"/>
    </font>
    <font>
      <sz val="10"/>
      <color indexed="10"/>
      <name val="Arial"/>
      <family val="2"/>
    </font>
    <font>
      <sz val="11"/>
      <color indexed="10"/>
      <name val="Arial"/>
      <family val="2"/>
    </font>
    <font>
      <vertAlign val="superscript"/>
      <sz val="8"/>
      <name val="Calibri"/>
      <family val="2"/>
    </font>
    <font>
      <sz val="8"/>
      <name val="Calibri"/>
      <family val="2"/>
    </font>
    <font>
      <b/>
      <sz val="10"/>
      <name val="Arial"/>
      <family val="2"/>
      <charset val="238"/>
    </font>
    <font>
      <sz val="10"/>
      <color rgb="FFFF0000"/>
      <name val="Arial"/>
      <family val="2"/>
      <charset val="238"/>
    </font>
    <font>
      <vertAlign val="superscript"/>
      <sz val="11"/>
      <name val="Calibri"/>
      <family val="2"/>
    </font>
    <font>
      <sz val="12"/>
      <name val="Calibri"/>
      <family val="2"/>
    </font>
    <font>
      <sz val="12"/>
      <name val="Calibri"/>
      <family val="2"/>
      <scheme val="minor"/>
    </font>
    <font>
      <sz val="10"/>
      <name val="Calibri"/>
      <family val="2"/>
      <charset val="238"/>
      <scheme val="minor"/>
    </font>
    <font>
      <i/>
      <sz val="11"/>
      <name val="Calibri"/>
      <family val="2"/>
      <scheme val="minor"/>
    </font>
    <font>
      <i/>
      <sz val="11"/>
      <name val="Calibri"/>
      <family val="2"/>
    </font>
    <font>
      <sz val="8.8000000000000007"/>
      <name val="Calibri"/>
      <family val="2"/>
    </font>
    <font>
      <b/>
      <sz val="11"/>
      <color rgb="FFFF0000"/>
      <name val="Calibri"/>
      <family val="2"/>
      <scheme val="minor"/>
    </font>
    <font>
      <b/>
      <sz val="12"/>
      <name val="Calibri"/>
      <family val="2"/>
    </font>
    <font>
      <sz val="12"/>
      <color rgb="FFFF0000"/>
      <name val="Calibri"/>
      <family val="2"/>
    </font>
    <font>
      <sz val="9"/>
      <name val="Calibri"/>
      <family val="2"/>
      <charset val="238"/>
      <scheme val="minor"/>
    </font>
    <font>
      <sz val="9"/>
      <color rgb="FFFF0000"/>
      <name val="Calibri"/>
      <family val="2"/>
      <charset val="238"/>
      <scheme val="minor"/>
    </font>
    <font>
      <sz val="10"/>
      <color rgb="FFFF0000"/>
      <name val="Calibri"/>
      <family val="2"/>
      <charset val="238"/>
      <scheme val="minor"/>
    </font>
    <font>
      <b/>
      <sz val="12"/>
      <name val="Calibri"/>
      <family val="2"/>
      <scheme val="minor"/>
    </font>
    <font>
      <sz val="10"/>
      <color rgb="FFFF0000"/>
      <name val="Calibri"/>
      <family val="2"/>
      <scheme val="minor"/>
    </font>
    <font>
      <b/>
      <sz val="12"/>
      <color rgb="FFFF0000"/>
      <name val="Calibri"/>
      <family val="2"/>
      <charset val="238"/>
      <scheme val="minor"/>
    </font>
    <font>
      <sz val="11"/>
      <color rgb="FFFF0000"/>
      <name val="Calibri"/>
      <family val="2"/>
      <charset val="238"/>
    </font>
    <font>
      <i/>
      <sz val="12"/>
      <name val="Calibri"/>
      <family val="2"/>
      <scheme val="minor"/>
    </font>
    <font>
      <b/>
      <sz val="11"/>
      <name val="Calibri"/>
      <family val="2"/>
      <charset val="238"/>
    </font>
    <font>
      <sz val="11"/>
      <color rgb="FFFF0000"/>
      <name val="Calibri"/>
      <family val="2"/>
    </font>
    <font>
      <sz val="12"/>
      <color rgb="FFFF0000"/>
      <name val="Calibri"/>
      <family val="2"/>
      <scheme val="minor"/>
    </font>
    <font>
      <sz val="9"/>
      <color theme="1"/>
      <name val="Calibri"/>
      <family val="2"/>
      <charset val="238"/>
      <scheme val="minor"/>
    </font>
    <font>
      <sz val="12"/>
      <color rgb="FFFF0000"/>
      <name val="Calibri"/>
      <family val="2"/>
      <charset val="238"/>
      <scheme val="minor"/>
    </font>
    <font>
      <sz val="11"/>
      <color rgb="FFFF0000"/>
      <name val="Calibri"/>
      <family val="2"/>
      <charset val="238"/>
      <scheme val="minor"/>
    </font>
    <font>
      <sz val="12"/>
      <name val="Calibri"/>
      <family val="2"/>
      <charset val="238"/>
      <scheme val="minor"/>
    </font>
    <font>
      <sz val="12"/>
      <color rgb="FF00B050"/>
      <name val="Calibri"/>
      <family val="2"/>
      <scheme val="minor"/>
    </font>
    <font>
      <b/>
      <sz val="11"/>
      <color indexed="10"/>
      <name val="Calibri"/>
      <family val="2"/>
      <charset val="238"/>
    </font>
    <font>
      <sz val="10"/>
      <color indexed="10"/>
      <name val="Arial"/>
      <family val="2"/>
      <charset val="238"/>
    </font>
    <font>
      <b/>
      <sz val="12"/>
      <color rgb="FFFF0000"/>
      <name val="Calibri"/>
      <family val="2"/>
      <scheme val="minor"/>
    </font>
    <font>
      <b/>
      <sz val="12"/>
      <name val="Calibri"/>
      <family val="2"/>
      <charset val="238"/>
      <scheme val="minor"/>
    </font>
    <font>
      <i/>
      <sz val="10"/>
      <name val="Calibri"/>
      <family val="2"/>
    </font>
    <font>
      <b/>
      <sz val="12"/>
      <name val="Calibri"/>
      <family val="2"/>
      <charset val="238"/>
    </font>
    <font>
      <sz val="11"/>
      <color indexed="10"/>
      <name val="Calibri"/>
      <family val="2"/>
      <charset val="238"/>
    </font>
    <font>
      <strike/>
      <sz val="8"/>
      <name val="Calibri"/>
      <family val="2"/>
      <scheme val="minor"/>
    </font>
    <font>
      <i/>
      <sz val="10"/>
      <color rgb="FF00B050"/>
      <name val="Calibri"/>
      <family val="2"/>
    </font>
    <font>
      <sz val="10"/>
      <color theme="1"/>
      <name val="Arial"/>
      <family val="2"/>
      <charset val="238"/>
    </font>
    <font>
      <sz val="12"/>
      <name val="Calibri"/>
      <family val="2"/>
      <charset val="1"/>
    </font>
    <font>
      <sz val="9"/>
      <name val="Arial"/>
      <family val="2"/>
      <charset val="238"/>
    </font>
    <font>
      <i/>
      <sz val="9"/>
      <name val="Arial"/>
      <family val="2"/>
      <charset val="238"/>
    </font>
    <font>
      <i/>
      <sz val="9"/>
      <color indexed="30"/>
      <name val="Arial"/>
      <family val="2"/>
      <charset val="238"/>
    </font>
    <font>
      <sz val="10"/>
      <color rgb="FFFF66CC"/>
      <name val="Arial"/>
      <family val="2"/>
    </font>
    <font>
      <sz val="12"/>
      <name val="Arial CE"/>
      <charset val="238"/>
    </font>
    <font>
      <sz val="10"/>
      <color theme="1"/>
      <name val="Arial Narrow"/>
      <family val="2"/>
    </font>
    <font>
      <sz val="10"/>
      <name val="Arial Narrow"/>
      <family val="2"/>
    </font>
    <font>
      <sz val="10"/>
      <color rgb="FFFF0000"/>
      <name val="Arial Narrow"/>
      <family val="2"/>
      <charset val="238"/>
    </font>
    <font>
      <sz val="10"/>
      <name val="Arial Narrow"/>
      <family val="2"/>
      <charset val="238"/>
    </font>
    <font>
      <sz val="10"/>
      <color rgb="FF000000"/>
      <name val="Arial Narrow"/>
      <family val="2"/>
    </font>
    <font>
      <sz val="11"/>
      <name val="Arial Narrow"/>
      <family val="2"/>
    </font>
    <font>
      <sz val="11"/>
      <color rgb="FFFF0000"/>
      <name val="Arial Narrow"/>
      <family val="2"/>
      <charset val="238"/>
    </font>
    <font>
      <sz val="11"/>
      <name val="Arial Narrow"/>
      <family val="2"/>
      <charset val="238"/>
    </font>
    <font>
      <b/>
      <sz val="10"/>
      <color theme="1"/>
      <name val="Calibri"/>
      <family val="2"/>
      <scheme val="minor"/>
    </font>
    <font>
      <sz val="10"/>
      <color theme="1"/>
      <name val="Calibri"/>
      <family val="2"/>
      <scheme val="minor"/>
    </font>
    <font>
      <sz val="10"/>
      <name val="Arial"/>
      <family val="1"/>
      <charset val="2"/>
    </font>
    <font>
      <sz val="10"/>
      <name val="UniversalMath1 BT"/>
      <family val="1"/>
      <charset val="2"/>
    </font>
    <font>
      <sz val="10"/>
      <name val="Arial"/>
      <family val="1"/>
      <charset val="238"/>
    </font>
    <font>
      <sz val="10"/>
      <name val="Symbol"/>
      <family val="1"/>
      <charset val="238"/>
    </font>
    <font>
      <sz val="10"/>
      <name val="Helv"/>
      <charset val="238"/>
    </font>
    <font>
      <b/>
      <sz val="11"/>
      <color rgb="FF00B050"/>
      <name val="Calibri"/>
      <family val="2"/>
      <charset val="1"/>
    </font>
    <font>
      <sz val="11"/>
      <name val="Calibri"/>
      <family val="2"/>
      <charset val="1"/>
    </font>
    <font>
      <b/>
      <sz val="11"/>
      <color rgb="FFFF0000"/>
      <name val="Calibri"/>
      <family val="2"/>
    </font>
    <font>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indexed="64"/>
      </top>
      <bottom/>
      <diagonal/>
    </border>
    <border>
      <left/>
      <right/>
      <top style="thin">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0" fontId="1" fillId="0" borderId="0"/>
    <xf numFmtId="0" fontId="1" fillId="0" borderId="0"/>
    <xf numFmtId="0" fontId="12" fillId="0" borderId="0"/>
    <xf numFmtId="169" fontId="12" fillId="0" borderId="0" applyFill="0" applyBorder="0" applyAlignment="0" applyProtection="0"/>
    <xf numFmtId="0" fontId="13" fillId="0" borderId="0" applyNumberFormat="0" applyFill="0" applyBorder="0" applyAlignment="0" applyProtection="0"/>
    <xf numFmtId="0" fontId="1" fillId="0" borderId="0"/>
    <xf numFmtId="0" fontId="1" fillId="0" borderId="0">
      <alignment horizontal="justify" vertical="top"/>
    </xf>
    <xf numFmtId="0" fontId="1" fillId="0" borderId="0"/>
    <xf numFmtId="0" fontId="35" fillId="0" borderId="0"/>
    <xf numFmtId="166" fontId="1" fillId="0" borderId="0" applyFont="0" applyFill="0" applyBorder="0" applyAlignment="0" applyProtection="0"/>
    <xf numFmtId="9" fontId="1" fillId="0" borderId="0" applyFont="0" applyFill="0" applyBorder="0" applyAlignment="0" applyProtection="0"/>
    <xf numFmtId="43" fontId="48" fillId="0" borderId="0" applyFont="0" applyFill="0" applyBorder="0" applyAlignment="0" applyProtection="0"/>
    <xf numFmtId="0" fontId="1" fillId="0" borderId="0"/>
    <xf numFmtId="186" fontId="1" fillId="0" borderId="0" applyFill="0" applyBorder="0" applyAlignment="0" applyProtection="0"/>
    <xf numFmtId="0" fontId="82" fillId="0" borderId="0">
      <alignment horizontal="justify" vertical="top" wrapText="1"/>
    </xf>
    <xf numFmtId="0" fontId="8" fillId="0" borderId="0"/>
    <xf numFmtId="0" fontId="102" fillId="0" borderId="0"/>
    <xf numFmtId="0" fontId="1" fillId="0" borderId="0"/>
    <xf numFmtId="0" fontId="1" fillId="0" borderId="0"/>
    <xf numFmtId="0" fontId="35" fillId="0" borderId="0"/>
    <xf numFmtId="165" fontId="1" fillId="0" borderId="0" applyFont="0" applyFill="0" applyBorder="0" applyAlignment="0" applyProtection="0"/>
  </cellStyleXfs>
  <cellXfs count="823">
    <xf numFmtId="0" fontId="0" fillId="0" borderId="0" xfId="0"/>
    <xf numFmtId="0" fontId="3" fillId="0" borderId="0" xfId="1" applyFont="1" applyAlignment="1">
      <alignment horizontal="center"/>
    </xf>
    <xf numFmtId="0" fontId="5" fillId="0" borderId="0" xfId="1" applyFont="1" applyAlignment="1">
      <alignment horizontal="center"/>
    </xf>
    <xf numFmtId="2" fontId="5" fillId="0" borderId="0" xfId="1" applyNumberFormat="1" applyFont="1" applyAlignment="1">
      <alignment horizontal="center" vertical="top"/>
    </xf>
    <xf numFmtId="0" fontId="6" fillId="0" borderId="0" xfId="1" applyFont="1" applyAlignment="1">
      <alignment horizontal="center" vertical="top"/>
    </xf>
    <xf numFmtId="0" fontId="6" fillId="0" borderId="0" xfId="1" applyFont="1" applyAlignment="1">
      <alignment horizontal="center"/>
    </xf>
    <xf numFmtId="167" fontId="4" fillId="0" borderId="0" xfId="1" applyNumberFormat="1" applyFont="1" applyAlignment="1">
      <alignment horizontal="right"/>
    </xf>
    <xf numFmtId="167" fontId="6" fillId="0" borderId="0" xfId="1" applyNumberFormat="1" applyFont="1" applyAlignment="1">
      <alignment horizontal="right"/>
    </xf>
    <xf numFmtId="0" fontId="5" fillId="0" borderId="0" xfId="1" applyFont="1" applyAlignment="1">
      <alignment horizontal="center" vertical="center"/>
    </xf>
    <xf numFmtId="0" fontId="6" fillId="0" borderId="0" xfId="1" applyFont="1" applyAlignment="1">
      <alignment horizontal="left" vertical="top" wrapText="1"/>
    </xf>
    <xf numFmtId="0" fontId="3" fillId="0" borderId="0" xfId="1" applyFont="1" applyAlignment="1">
      <alignment horizontal="left" vertical="top" wrapText="1"/>
    </xf>
    <xf numFmtId="0" fontId="8" fillId="0" borderId="0" xfId="0" applyFont="1" applyAlignment="1">
      <alignment horizontal="justify" vertical="top" wrapText="1"/>
    </xf>
    <xf numFmtId="0" fontId="8" fillId="0" borderId="0" xfId="0" applyFont="1" applyAlignment="1">
      <alignment horizontal="right"/>
    </xf>
    <xf numFmtId="167" fontId="8" fillId="0" borderId="0" xfId="0" applyNumberFormat="1" applyFont="1" applyAlignment="1">
      <alignment horizontal="right"/>
    </xf>
    <xf numFmtId="167" fontId="9"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horizontal="center"/>
    </xf>
    <xf numFmtId="0" fontId="10" fillId="0" borderId="0" xfId="0" applyFont="1" applyAlignment="1">
      <alignment horizontal="justify" vertical="top"/>
    </xf>
    <xf numFmtId="167" fontId="10" fillId="0" borderId="0" xfId="0" applyNumberFormat="1" applyFont="1" applyAlignment="1">
      <alignment horizontal="right" vertical="top"/>
    </xf>
    <xf numFmtId="0" fontId="9" fillId="0" borderId="0" xfId="0" applyFont="1" applyAlignment="1">
      <alignment horizontal="right" vertical="top"/>
    </xf>
    <xf numFmtId="0" fontId="9" fillId="0" borderId="0" xfId="0" applyFont="1" applyAlignment="1">
      <alignment horizontal="center"/>
    </xf>
    <xf numFmtId="49" fontId="11" fillId="0" borderId="0" xfId="0" applyNumberFormat="1" applyFont="1" applyAlignment="1">
      <alignment horizontal="right"/>
    </xf>
    <xf numFmtId="0" fontId="11" fillId="0" borderId="0" xfId="0" applyFont="1" applyAlignment="1">
      <alignment horizontal="justify"/>
    </xf>
    <xf numFmtId="4" fontId="9" fillId="0" borderId="0" xfId="0" applyNumberFormat="1" applyFont="1" applyAlignment="1">
      <alignment horizontal="center"/>
    </xf>
    <xf numFmtId="0" fontId="9" fillId="0" borderId="0" xfId="0" applyFont="1"/>
    <xf numFmtId="4" fontId="9" fillId="0" borderId="0" xfId="0" applyNumberFormat="1" applyFont="1"/>
    <xf numFmtId="0" fontId="9" fillId="0" borderId="0" xfId="0" applyFont="1" applyAlignment="1">
      <alignment horizontal="left" vertical="justify"/>
    </xf>
    <xf numFmtId="0" fontId="9" fillId="0" borderId="0" xfId="0" applyFont="1" applyAlignment="1">
      <alignment horizontal="right" vertical="justify"/>
    </xf>
    <xf numFmtId="0" fontId="9" fillId="0" borderId="0" xfId="0" applyFont="1" applyAlignment="1">
      <alignment vertical="justify"/>
    </xf>
    <xf numFmtId="0" fontId="9" fillId="0" borderId="0" xfId="0" applyFont="1" applyAlignment="1">
      <alignment horizontal="right" vertical="top" wrapText="1"/>
    </xf>
    <xf numFmtId="0" fontId="9" fillId="0" borderId="0" xfId="0" applyFont="1" applyAlignment="1">
      <alignment horizontal="left" vertical="top"/>
    </xf>
    <xf numFmtId="4" fontId="9" fillId="0" borderId="0" xfId="0" applyNumberFormat="1" applyFont="1" applyAlignment="1">
      <alignment horizontal="right"/>
    </xf>
    <xf numFmtId="0" fontId="9" fillId="0" borderId="0" xfId="0" applyFont="1" applyAlignment="1">
      <alignment horizontal="justify"/>
    </xf>
    <xf numFmtId="0" fontId="9" fillId="2" borderId="0" xfId="0" applyFont="1" applyFill="1" applyAlignment="1">
      <alignment horizontal="center"/>
    </xf>
    <xf numFmtId="49" fontId="9" fillId="0" borderId="0" xfId="0" applyNumberFormat="1" applyFont="1" applyAlignment="1">
      <alignment horizontal="right"/>
    </xf>
    <xf numFmtId="49" fontId="9" fillId="2" borderId="0" xfId="0" applyNumberFormat="1" applyFont="1" applyFill="1" applyAlignment="1">
      <alignment horizontal="right"/>
    </xf>
    <xf numFmtId="0" fontId="9" fillId="2" borderId="0" xfId="0" applyFont="1" applyFill="1" applyAlignment="1">
      <alignment horizontal="justify"/>
    </xf>
    <xf numFmtId="0" fontId="9" fillId="2" borderId="0" xfId="0" applyFont="1" applyFill="1" applyAlignment="1">
      <alignment horizontal="right"/>
    </xf>
    <xf numFmtId="167" fontId="9" fillId="2" borderId="0" xfId="0" applyNumberFormat="1" applyFont="1" applyFill="1" applyAlignment="1">
      <alignment horizontal="right"/>
    </xf>
    <xf numFmtId="0" fontId="8" fillId="0" borderId="0" xfId="0" applyFont="1" applyAlignment="1">
      <alignment horizontal="left"/>
    </xf>
    <xf numFmtId="0" fontId="3" fillId="0" borderId="3" xfId="1" applyFont="1" applyBorder="1" applyAlignment="1">
      <alignment horizontal="right"/>
    </xf>
    <xf numFmtId="17" fontId="3" fillId="0" borderId="3" xfId="1" applyNumberFormat="1" applyFont="1" applyBorder="1" applyAlignment="1">
      <alignment horizontal="right" vertical="top"/>
    </xf>
    <xf numFmtId="0" fontId="4" fillId="0" borderId="3" xfId="1" applyFont="1" applyBorder="1" applyAlignment="1">
      <alignment horizontal="center"/>
    </xf>
    <xf numFmtId="16" fontId="3" fillId="0" borderId="3" xfId="1" applyNumberFormat="1" applyFont="1" applyBorder="1" applyAlignment="1">
      <alignment horizontal="right"/>
    </xf>
    <xf numFmtId="0" fontId="6" fillId="0" borderId="1" xfId="1" applyFont="1" applyBorder="1" applyAlignment="1">
      <alignment horizontal="center" vertical="top"/>
    </xf>
    <xf numFmtId="0" fontId="5" fillId="0" borderId="1" xfId="1" applyFont="1" applyBorder="1" applyAlignment="1">
      <alignment horizontal="center"/>
    </xf>
    <xf numFmtId="0" fontId="4" fillId="0" borderId="0" xfId="1" applyFont="1" applyAlignment="1">
      <alignment horizontal="left" vertical="top"/>
    </xf>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horizontal="left" wrapText="1"/>
    </xf>
    <xf numFmtId="167" fontId="4" fillId="0" borderId="0" xfId="0" applyNumberFormat="1" applyFont="1" applyAlignment="1">
      <alignment horizontal="right" vertical="center"/>
    </xf>
    <xf numFmtId="167" fontId="5" fillId="0" borderId="0" xfId="1" applyNumberFormat="1" applyFont="1" applyAlignment="1">
      <alignment horizontal="right"/>
    </xf>
    <xf numFmtId="167" fontId="8" fillId="0" borderId="0" xfId="0" applyNumberFormat="1" applyFont="1"/>
    <xf numFmtId="0" fontId="19" fillId="0" borderId="0" xfId="0" applyFont="1" applyAlignment="1">
      <alignment horizontal="justify" vertical="top" wrapText="1"/>
    </xf>
    <xf numFmtId="0" fontId="19" fillId="0" borderId="0" xfId="0" applyFont="1" applyAlignment="1">
      <alignment horizontal="justify" vertical="top"/>
    </xf>
    <xf numFmtId="0" fontId="21" fillId="0" borderId="5" xfId="0" applyFont="1" applyBorder="1" applyAlignment="1">
      <alignment horizontal="right" vertical="center"/>
    </xf>
    <xf numFmtId="4" fontId="21" fillId="0" borderId="5" xfId="0" applyNumberFormat="1" applyFont="1" applyBorder="1" applyAlignment="1">
      <alignment horizontal="right" vertical="center"/>
    </xf>
    <xf numFmtId="4" fontId="20" fillId="0" borderId="5" xfId="0" applyNumberFormat="1" applyFont="1" applyBorder="1" applyAlignment="1">
      <alignment horizontal="right" vertical="center"/>
    </xf>
    <xf numFmtId="0" fontId="19" fillId="0" borderId="0" xfId="0" applyFont="1" applyAlignment="1">
      <alignment horizontal="left" vertical="center"/>
    </xf>
    <xf numFmtId="0" fontId="19" fillId="0" borderId="0" xfId="0" applyFont="1"/>
    <xf numFmtId="4" fontId="19" fillId="0" borderId="0" xfId="0" applyNumberFormat="1" applyFont="1"/>
    <xf numFmtId="172" fontId="24" fillId="0" borderId="0" xfId="0" applyNumberFormat="1" applyFont="1" applyAlignment="1">
      <alignment vertical="top"/>
    </xf>
    <xf numFmtId="4" fontId="25" fillId="0" borderId="0" xfId="0" applyNumberFormat="1" applyFont="1" applyAlignment="1">
      <alignment horizontal="right" vertical="top"/>
    </xf>
    <xf numFmtId="4" fontId="25" fillId="0" borderId="0" xfId="0" applyNumberFormat="1" applyFont="1" applyAlignment="1">
      <alignment vertical="top"/>
    </xf>
    <xf numFmtId="170" fontId="25" fillId="0" borderId="0" xfId="0" applyNumberFormat="1" applyFont="1" applyAlignment="1">
      <alignment vertical="top"/>
    </xf>
    <xf numFmtId="0" fontId="26" fillId="0" borderId="0" xfId="0" applyFont="1" applyAlignment="1">
      <alignment horizontal="justify" vertical="top"/>
    </xf>
    <xf numFmtId="4" fontId="19" fillId="0" borderId="0" xfId="0" applyNumberFormat="1" applyFont="1" applyAlignment="1">
      <alignment horizontal="justify" vertical="top"/>
    </xf>
    <xf numFmtId="0" fontId="26" fillId="0" borderId="0" xfId="0" applyFont="1" applyAlignment="1">
      <alignment horizontal="justify" vertical="top" wrapText="1"/>
    </xf>
    <xf numFmtId="0" fontId="19" fillId="0" borderId="0" xfId="0" applyFont="1" applyAlignment="1">
      <alignment horizontal="right"/>
    </xf>
    <xf numFmtId="170" fontId="19" fillId="0" borderId="0" xfId="0" applyNumberFormat="1" applyFont="1"/>
    <xf numFmtId="0" fontId="21" fillId="0" borderId="5" xfId="0" applyFont="1" applyBorder="1" applyAlignment="1">
      <alignment vertical="center"/>
    </xf>
    <xf numFmtId="4" fontId="21" fillId="0" borderId="5" xfId="0" applyNumberFormat="1" applyFont="1" applyBorder="1" applyAlignment="1" applyProtection="1">
      <alignment horizontal="right" vertical="center"/>
      <protection locked="0"/>
    </xf>
    <xf numFmtId="4" fontId="19" fillId="0" borderId="0" xfId="0" applyNumberFormat="1" applyFont="1" applyProtection="1">
      <protection locked="0"/>
    </xf>
    <xf numFmtId="4" fontId="25" fillId="0" borderId="0" xfId="0" applyNumberFormat="1" applyFont="1" applyAlignment="1" applyProtection="1">
      <alignment horizontal="right" vertical="top"/>
      <protection locked="0"/>
    </xf>
    <xf numFmtId="0" fontId="19" fillId="0" borderId="0" xfId="0" applyFont="1" applyAlignment="1">
      <alignment horizontal="right" vertical="top" wrapText="1"/>
    </xf>
    <xf numFmtId="0" fontId="20" fillId="0" borderId="0" xfId="0" applyFont="1" applyAlignment="1">
      <alignment vertical="center"/>
    </xf>
    <xf numFmtId="0" fontId="19" fillId="0" borderId="0" xfId="0" applyFont="1" applyAlignment="1" applyProtection="1">
      <alignment horizontal="justify" vertical="top" wrapText="1"/>
      <protection locked="0"/>
    </xf>
    <xf numFmtId="0" fontId="19" fillId="0" borderId="0" xfId="0" applyFont="1" applyAlignment="1">
      <alignment vertical="top"/>
    </xf>
    <xf numFmtId="4" fontId="23" fillId="0" borderId="0" xfId="0" applyNumberFormat="1" applyFont="1" applyAlignment="1" applyProtection="1">
      <alignment horizontal="right"/>
      <protection locked="0"/>
    </xf>
    <xf numFmtId="170" fontId="23" fillId="0" borderId="0" xfId="0" applyNumberFormat="1" applyFont="1"/>
    <xf numFmtId="4" fontId="19" fillId="0" borderId="0" xfId="0" applyNumberFormat="1" applyFont="1" applyAlignment="1" applyProtection="1">
      <alignment horizontal="center" wrapText="1"/>
      <protection locked="0"/>
    </xf>
    <xf numFmtId="170" fontId="19" fillId="0" borderId="0" xfId="0" applyNumberFormat="1" applyFont="1" applyAlignment="1">
      <alignment horizontal="center" wrapText="1"/>
    </xf>
    <xf numFmtId="0" fontId="26" fillId="0" borderId="0" xfId="0" applyFont="1" applyAlignment="1">
      <alignment vertical="top"/>
    </xf>
    <xf numFmtId="4" fontId="19" fillId="0" borderId="0" xfId="0" applyNumberFormat="1" applyFont="1" applyAlignment="1" applyProtection="1">
      <alignment horizontal="right"/>
      <protection locked="0"/>
    </xf>
    <xf numFmtId="0" fontId="28" fillId="0" borderId="0" xfId="8" applyFont="1" applyAlignment="1">
      <alignment vertical="top"/>
    </xf>
    <xf numFmtId="0" fontId="19" fillId="0" borderId="0" xfId="0" applyFont="1" applyAlignment="1">
      <alignment horizontal="center"/>
    </xf>
    <xf numFmtId="4" fontId="19" fillId="0" borderId="0" xfId="0" applyNumberFormat="1" applyFont="1" applyAlignment="1">
      <alignment horizontal="center"/>
    </xf>
    <xf numFmtId="170" fontId="19" fillId="0" borderId="0" xfId="0" applyNumberFormat="1" applyFont="1" applyAlignment="1">
      <alignment horizontal="center"/>
    </xf>
    <xf numFmtId="4" fontId="19" fillId="0" borderId="0" xfId="0" applyNumberFormat="1" applyFont="1" applyAlignment="1">
      <alignment horizontal="right"/>
    </xf>
    <xf numFmtId="9" fontId="26" fillId="0" borderId="0" xfId="0" applyNumberFormat="1" applyFont="1" applyAlignment="1">
      <alignment horizontal="justify" vertical="top" wrapText="1"/>
    </xf>
    <xf numFmtId="170" fontId="19" fillId="0" borderId="0" xfId="3" applyNumberFormat="1" applyFont="1"/>
    <xf numFmtId="9" fontId="19" fillId="0" borderId="0" xfId="0" applyNumberFormat="1" applyFont="1" applyAlignment="1">
      <alignment horizontal="justify" vertical="top"/>
    </xf>
    <xf numFmtId="0" fontId="28" fillId="0" borderId="0" xfId="0" applyFont="1" applyAlignment="1">
      <alignment horizontal="justify" vertical="top"/>
    </xf>
    <xf numFmtId="0" fontId="19" fillId="0" borderId="0" xfId="0" applyFont="1" applyAlignment="1">
      <alignment horizontal="right" wrapText="1"/>
    </xf>
    <xf numFmtId="4" fontId="19" fillId="0" borderId="0" xfId="0" applyNumberFormat="1" applyFont="1" applyAlignment="1">
      <alignment horizontal="center" wrapText="1"/>
    </xf>
    <xf numFmtId="9" fontId="26" fillId="0" borderId="0" xfId="0" applyNumberFormat="1" applyFont="1" applyAlignment="1">
      <alignment horizontal="justify" vertical="top"/>
    </xf>
    <xf numFmtId="0" fontId="30" fillId="0" borderId="0" xfId="0" applyFont="1"/>
    <xf numFmtId="4" fontId="30" fillId="0" borderId="0" xfId="0" applyNumberFormat="1" applyFont="1" applyAlignment="1">
      <alignment horizontal="right"/>
    </xf>
    <xf numFmtId="4" fontId="30" fillId="0" borderId="0" xfId="0" applyNumberFormat="1" applyFont="1"/>
    <xf numFmtId="4" fontId="30" fillId="0" borderId="0" xfId="0" applyNumberFormat="1" applyFont="1" applyAlignment="1" applyProtection="1">
      <alignment horizontal="right"/>
      <protection locked="0"/>
    </xf>
    <xf numFmtId="170" fontId="30" fillId="0" borderId="0" xfId="0" applyNumberFormat="1" applyFont="1"/>
    <xf numFmtId="0" fontId="26" fillId="0" borderId="0" xfId="0" applyFont="1" applyAlignment="1">
      <alignment vertical="center"/>
    </xf>
    <xf numFmtId="4" fontId="19" fillId="0" borderId="0" xfId="0" applyNumberFormat="1" applyFont="1" applyAlignment="1">
      <alignment wrapText="1"/>
    </xf>
    <xf numFmtId="4" fontId="19" fillId="0" borderId="0" xfId="0" applyNumberFormat="1" applyFont="1" applyAlignment="1">
      <alignment horizontal="right" wrapText="1"/>
    </xf>
    <xf numFmtId="4" fontId="19" fillId="0" borderId="0" xfId="0" applyNumberFormat="1" applyFont="1" applyAlignment="1" applyProtection="1">
      <alignment wrapText="1"/>
      <protection locked="0"/>
    </xf>
    <xf numFmtId="4" fontId="23" fillId="0" borderId="0" xfId="0" applyNumberFormat="1" applyFont="1"/>
    <xf numFmtId="0" fontId="26" fillId="0" borderId="0" xfId="0" applyFont="1" applyAlignment="1">
      <alignment horizontal="justify" vertical="center" wrapText="1"/>
    </xf>
    <xf numFmtId="175" fontId="24" fillId="3" borderId="7" xfId="1" applyNumberFormat="1" applyFont="1" applyFill="1" applyBorder="1" applyAlignment="1">
      <alignment horizontal="left" vertical="center"/>
    </xf>
    <xf numFmtId="175" fontId="24" fillId="3" borderId="7" xfId="8" applyNumberFormat="1" applyFont="1" applyFill="1" applyBorder="1" applyAlignment="1">
      <alignment vertical="center"/>
    </xf>
    <xf numFmtId="0" fontId="30" fillId="3" borderId="7" xfId="8" applyFont="1" applyFill="1" applyBorder="1" applyAlignment="1" applyProtection="1">
      <alignment vertical="center"/>
      <protection locked="0"/>
    </xf>
    <xf numFmtId="0" fontId="30" fillId="0" borderId="0" xfId="0" applyFont="1" applyAlignment="1">
      <alignment horizontal="right"/>
    </xf>
    <xf numFmtId="0" fontId="30" fillId="0" borderId="0" xfId="0" applyFont="1" applyProtection="1">
      <protection locked="0"/>
    </xf>
    <xf numFmtId="0" fontId="19" fillId="0" borderId="0" xfId="0" applyFont="1" applyAlignment="1">
      <alignment horizontal="justify" vertical="center" wrapText="1"/>
    </xf>
    <xf numFmtId="0" fontId="19" fillId="0" borderId="0" xfId="0" applyFont="1" applyAlignment="1">
      <alignment horizontal="center" wrapText="1"/>
    </xf>
    <xf numFmtId="4" fontId="19" fillId="0" borderId="0" xfId="1" applyNumberFormat="1" applyFont="1" applyAlignment="1">
      <alignment horizontal="right"/>
    </xf>
    <xf numFmtId="4" fontId="19" fillId="0" borderId="0" xfId="1" applyNumberFormat="1" applyFont="1" applyAlignment="1">
      <alignment wrapText="1"/>
    </xf>
    <xf numFmtId="0" fontId="19" fillId="0" borderId="0" xfId="0" applyFont="1" applyAlignment="1">
      <alignment horizontal="center" vertical="top" wrapText="1"/>
    </xf>
    <xf numFmtId="4" fontId="19" fillId="0" borderId="0" xfId="0" applyNumberFormat="1" applyFont="1" applyAlignment="1" applyProtection="1">
      <alignment horizontal="center" vertical="top" wrapText="1"/>
      <protection locked="0"/>
    </xf>
    <xf numFmtId="4" fontId="19" fillId="0" borderId="0" xfId="0" applyNumberFormat="1" applyFont="1" applyAlignment="1">
      <alignment horizontal="center" vertical="top" wrapText="1"/>
    </xf>
    <xf numFmtId="0" fontId="19" fillId="0" borderId="0" xfId="1" applyFont="1" applyAlignment="1">
      <alignment horizontal="right" wrapText="1"/>
    </xf>
    <xf numFmtId="0" fontId="33" fillId="0" borderId="0" xfId="0" applyFont="1" applyAlignment="1">
      <alignment horizontal="justify" vertical="top"/>
    </xf>
    <xf numFmtId="4" fontId="32" fillId="0" borderId="0" xfId="0" applyNumberFormat="1" applyFont="1" applyAlignment="1">
      <alignment horizontal="left"/>
    </xf>
    <xf numFmtId="0" fontId="26" fillId="0" borderId="0" xfId="0" applyFont="1" applyAlignment="1">
      <alignment vertical="top" wrapText="1"/>
    </xf>
    <xf numFmtId="0" fontId="19" fillId="0" borderId="0" xfId="1" applyFont="1" applyAlignment="1">
      <alignment horizontal="justify" vertical="top" wrapText="1"/>
    </xf>
    <xf numFmtId="4" fontId="19" fillId="0" borderId="0" xfId="0" applyNumberFormat="1" applyFont="1" applyAlignment="1">
      <alignment horizontal="left"/>
    </xf>
    <xf numFmtId="0" fontId="33" fillId="0" borderId="0" xfId="0" applyFont="1" applyAlignment="1">
      <alignment horizontal="justify" vertical="top" wrapText="1"/>
    </xf>
    <xf numFmtId="0" fontId="22" fillId="0" borderId="0" xfId="2" applyFont="1" applyAlignment="1">
      <alignment horizontal="justify" vertical="top"/>
    </xf>
    <xf numFmtId="0" fontId="19" fillId="0" borderId="0" xfId="2" applyFont="1" applyAlignment="1">
      <alignment horizontal="right" wrapText="1"/>
    </xf>
    <xf numFmtId="0" fontId="19" fillId="0" borderId="0" xfId="2" applyFont="1" applyAlignment="1">
      <alignment horizontal="justify" vertical="top" wrapText="1"/>
    </xf>
    <xf numFmtId="0" fontId="26" fillId="0" borderId="0" xfId="2" applyFont="1" applyAlignment="1">
      <alignment horizontal="justify" vertical="top" wrapText="1"/>
    </xf>
    <xf numFmtId="0" fontId="19" fillId="0" borderId="0" xfId="2" applyFont="1" applyAlignment="1">
      <alignment wrapText="1"/>
    </xf>
    <xf numFmtId="0" fontId="30" fillId="0" borderId="0" xfId="0" applyFont="1" applyAlignment="1">
      <alignment horizontal="right" vertical="top"/>
    </xf>
    <xf numFmtId="0" fontId="30" fillId="0" borderId="0" xfId="0" applyFont="1" applyAlignment="1">
      <alignment vertical="top"/>
    </xf>
    <xf numFmtId="4" fontId="30" fillId="0" borderId="0" xfId="0" applyNumberFormat="1" applyFont="1" applyAlignment="1" applyProtection="1">
      <alignment horizontal="right" vertical="top"/>
      <protection locked="0"/>
    </xf>
    <xf numFmtId="170" fontId="30" fillId="0" borderId="0" xfId="0" applyNumberFormat="1" applyFont="1" applyAlignment="1">
      <alignment horizontal="right" vertical="top"/>
    </xf>
    <xf numFmtId="4" fontId="28" fillId="0" borderId="0" xfId="0" applyNumberFormat="1" applyFont="1" applyAlignment="1" applyProtection="1">
      <alignment horizontal="right" vertical="top"/>
      <protection locked="0"/>
    </xf>
    <xf numFmtId="4" fontId="19" fillId="0" borderId="0" xfId="0" applyNumberFormat="1" applyFont="1" applyAlignment="1" applyProtection="1">
      <alignment horizontal="center"/>
      <protection locked="0"/>
    </xf>
    <xf numFmtId="2" fontId="19" fillId="0" borderId="0" xfId="1" applyNumberFormat="1" applyFont="1" applyAlignment="1">
      <alignment horizontal="right"/>
    </xf>
    <xf numFmtId="2" fontId="26" fillId="0" borderId="0" xfId="1" applyNumberFormat="1" applyFont="1" applyAlignment="1">
      <alignment vertical="center"/>
    </xf>
    <xf numFmtId="170" fontId="19" fillId="0" borderId="0" xfId="0" applyNumberFormat="1" applyFont="1" applyAlignment="1">
      <alignment horizontal="center" vertical="top"/>
    </xf>
    <xf numFmtId="0" fontId="36" fillId="0" borderId="0" xfId="0" applyFont="1" applyAlignment="1">
      <alignment horizontal="left" vertical="top" wrapText="1"/>
    </xf>
    <xf numFmtId="0" fontId="36" fillId="0" borderId="0" xfId="0" applyFont="1" applyAlignment="1">
      <alignment horizontal="center"/>
    </xf>
    <xf numFmtId="4" fontId="26" fillId="0" borderId="0" xfId="0" applyNumberFormat="1" applyFont="1"/>
    <xf numFmtId="0" fontId="23" fillId="0" borderId="0" xfId="0" applyFont="1"/>
    <xf numFmtId="0" fontId="38" fillId="0" borderId="0" xfId="0" applyFont="1" applyAlignment="1">
      <alignment vertical="top"/>
    </xf>
    <xf numFmtId="0" fontId="39" fillId="0" borderId="0" xfId="0" applyFont="1"/>
    <xf numFmtId="0" fontId="37" fillId="0" borderId="0" xfId="0" applyFont="1"/>
    <xf numFmtId="0" fontId="40" fillId="0" borderId="0" xfId="0" applyFont="1"/>
    <xf numFmtId="0" fontId="28" fillId="0" borderId="0" xfId="0" applyFont="1" applyAlignment="1">
      <alignment wrapText="1"/>
    </xf>
    <xf numFmtId="168" fontId="8" fillId="0" borderId="0" xfId="0" applyNumberFormat="1" applyFont="1" applyAlignment="1">
      <alignment horizontal="right"/>
    </xf>
    <xf numFmtId="0" fontId="14" fillId="0" borderId="0" xfId="0" applyFont="1" applyAlignment="1">
      <alignment horizontal="left"/>
    </xf>
    <xf numFmtId="0" fontId="19" fillId="0" borderId="0" xfId="0" applyFont="1" applyAlignment="1">
      <alignment horizontal="left" vertical="top"/>
    </xf>
    <xf numFmtId="0" fontId="19" fillId="0" borderId="0" xfId="0" applyFont="1" applyAlignment="1">
      <alignment horizontal="left" vertical="top" wrapText="1"/>
    </xf>
    <xf numFmtId="0" fontId="44" fillId="0" borderId="0" xfId="0" applyFont="1"/>
    <xf numFmtId="0" fontId="28" fillId="0" borderId="0" xfId="0" applyFont="1" applyAlignment="1">
      <alignment horizontal="justify" vertical="top" wrapText="1"/>
    </xf>
    <xf numFmtId="0" fontId="16" fillId="0" borderId="0" xfId="0" applyFont="1" applyAlignment="1">
      <alignment horizontal="justify" vertical="top" wrapText="1"/>
    </xf>
    <xf numFmtId="0" fontId="16" fillId="0" borderId="0" xfId="0" applyFont="1" applyAlignment="1">
      <alignment vertical="top" wrapText="1"/>
    </xf>
    <xf numFmtId="0" fontId="19" fillId="0" borderId="0" xfId="0" applyFont="1" applyAlignment="1">
      <alignment vertical="top" wrapText="1"/>
    </xf>
    <xf numFmtId="0" fontId="8" fillId="0" borderId="0" xfId="0" applyFont="1" applyAlignment="1">
      <alignment horizontal="center" wrapText="1"/>
    </xf>
    <xf numFmtId="2" fontId="32" fillId="0" borderId="0" xfId="0" applyNumberFormat="1" applyFont="1" applyAlignment="1">
      <alignment horizontal="justify" vertical="top"/>
    </xf>
    <xf numFmtId="4" fontId="32" fillId="0" borderId="0" xfId="0" applyNumberFormat="1" applyFont="1" applyAlignment="1">
      <alignment horizontal="justify" vertical="top"/>
    </xf>
    <xf numFmtId="2" fontId="19" fillId="0" borderId="0" xfId="0" applyNumberFormat="1" applyFont="1" applyAlignment="1">
      <alignment horizontal="justify" vertical="top"/>
    </xf>
    <xf numFmtId="0" fontId="32" fillId="0" borderId="0" xfId="0" applyFont="1" applyAlignment="1">
      <alignment horizontal="justify" vertical="top" wrapText="1"/>
    </xf>
    <xf numFmtId="2" fontId="19" fillId="0" borderId="0" xfId="0" applyNumberFormat="1" applyFont="1" applyAlignment="1">
      <alignment horizontal="left" vertical="top"/>
    </xf>
    <xf numFmtId="4" fontId="19" fillId="0" borderId="0" xfId="0" applyNumberFormat="1" applyFont="1" applyAlignment="1">
      <alignment horizontal="left" vertical="top"/>
    </xf>
    <xf numFmtId="0" fontId="26" fillId="0" borderId="0" xfId="0" applyFont="1" applyAlignment="1">
      <alignment horizontal="left" vertical="top" wrapText="1"/>
    </xf>
    <xf numFmtId="4" fontId="26" fillId="0" borderId="0" xfId="0" applyNumberFormat="1" applyFont="1" applyAlignment="1">
      <alignment horizontal="left" vertical="top" wrapText="1"/>
    </xf>
    <xf numFmtId="2" fontId="26" fillId="0" borderId="0" xfId="0" applyNumberFormat="1" applyFont="1" applyAlignment="1">
      <alignment horizontal="left" vertical="top" wrapText="1"/>
    </xf>
    <xf numFmtId="4" fontId="31" fillId="0" borderId="0" xfId="0" applyNumberFormat="1" applyFont="1" applyAlignment="1">
      <alignment horizontal="left" vertical="top" wrapText="1"/>
    </xf>
    <xf numFmtId="0" fontId="31" fillId="0" borderId="0" xfId="0" applyFont="1" applyAlignment="1">
      <alignment horizontal="left" vertical="top" wrapText="1"/>
    </xf>
    <xf numFmtId="4" fontId="32" fillId="0" borderId="0" xfId="0" applyNumberFormat="1" applyFont="1" applyAlignment="1">
      <alignment horizontal="left" vertical="top" wrapText="1"/>
    </xf>
    <xf numFmtId="0" fontId="32" fillId="0" borderId="0" xfId="0" applyFont="1" applyAlignment="1">
      <alignment horizontal="left" vertical="top" wrapText="1"/>
    </xf>
    <xf numFmtId="0" fontId="32" fillId="0" borderId="0" xfId="0" applyFont="1"/>
    <xf numFmtId="4" fontId="32" fillId="0" borderId="0" xfId="0" applyNumberFormat="1" applyFont="1"/>
    <xf numFmtId="2" fontId="19" fillId="0" borderId="0" xfId="0" applyNumberFormat="1" applyFont="1"/>
    <xf numFmtId="0" fontId="19" fillId="0" borderId="0" xfId="7" applyFont="1" applyAlignment="1">
      <alignment horizontal="justify" vertical="top" wrapText="1"/>
    </xf>
    <xf numFmtId="0" fontId="19" fillId="0" borderId="0" xfId="0" applyFont="1" applyAlignment="1">
      <alignment vertical="top" wrapText="1" readingOrder="1"/>
    </xf>
    <xf numFmtId="0" fontId="28" fillId="0" borderId="0" xfId="2" applyFont="1" applyAlignment="1">
      <alignment horizontal="justify" vertical="top" wrapText="1"/>
    </xf>
    <xf numFmtId="0" fontId="45" fillId="0" borderId="0" xfId="0" applyFont="1"/>
    <xf numFmtId="180" fontId="19" fillId="0" borderId="0" xfId="0" applyNumberFormat="1" applyFont="1" applyAlignment="1">
      <alignment horizontal="right"/>
    </xf>
    <xf numFmtId="4" fontId="32" fillId="0" borderId="0" xfId="0" applyNumberFormat="1" applyFont="1" applyAlignment="1">
      <alignment horizontal="right"/>
    </xf>
    <xf numFmtId="0" fontId="46" fillId="0" borderId="0" xfId="0" applyFont="1" applyAlignment="1">
      <alignment horizontal="center"/>
    </xf>
    <xf numFmtId="0" fontId="12" fillId="0" borderId="0" xfId="0" applyFont="1"/>
    <xf numFmtId="0" fontId="47" fillId="0" borderId="0" xfId="0" applyFont="1" applyAlignment="1">
      <alignment horizontal="left"/>
    </xf>
    <xf numFmtId="0" fontId="19" fillId="0" borderId="0" xfId="1" applyFont="1" applyAlignment="1">
      <alignment horizontal="right"/>
    </xf>
    <xf numFmtId="167" fontId="19" fillId="0" borderId="0" xfId="1" applyNumberFormat="1" applyFont="1" applyAlignment="1">
      <alignment horizontal="right"/>
    </xf>
    <xf numFmtId="185" fontId="20" fillId="0" borderId="5" xfId="0" applyNumberFormat="1" applyFont="1" applyBorder="1" applyAlignment="1">
      <alignment horizontal="right" vertical="center"/>
    </xf>
    <xf numFmtId="4" fontId="9" fillId="0" borderId="0" xfId="0" applyNumberFormat="1" applyFont="1" applyAlignment="1">
      <alignment vertical="top" wrapText="1"/>
    </xf>
    <xf numFmtId="0" fontId="20" fillId="0" borderId="5" xfId="3" applyFont="1" applyBorder="1" applyAlignment="1">
      <alignment horizontal="right" vertical="center"/>
    </xf>
    <xf numFmtId="0" fontId="20" fillId="0" borderId="5" xfId="3" applyFont="1" applyBorder="1" applyAlignment="1">
      <alignment vertical="center"/>
    </xf>
    <xf numFmtId="0" fontId="21" fillId="0" borderId="5" xfId="3" applyFont="1" applyBorder="1" applyAlignment="1">
      <alignment horizontal="right" vertical="center"/>
    </xf>
    <xf numFmtId="4" fontId="21" fillId="0" borderId="5" xfId="3" applyNumberFormat="1" applyFont="1" applyBorder="1" applyAlignment="1">
      <alignment horizontal="right" vertical="center"/>
    </xf>
    <xf numFmtId="4" fontId="20" fillId="0" borderId="5" xfId="3" applyNumberFormat="1" applyFont="1" applyBorder="1" applyAlignment="1">
      <alignment horizontal="right" vertical="center"/>
    </xf>
    <xf numFmtId="0" fontId="12" fillId="0" borderId="0" xfId="3"/>
    <xf numFmtId="0" fontId="19" fillId="0" borderId="0" xfId="3" applyFont="1" applyAlignment="1">
      <alignment horizontal="left" vertical="center"/>
    </xf>
    <xf numFmtId="0" fontId="19" fillId="0" borderId="0" xfId="3" applyFont="1"/>
    <xf numFmtId="4" fontId="19" fillId="0" borderId="0" xfId="3" applyNumberFormat="1" applyFont="1"/>
    <xf numFmtId="172" fontId="24" fillId="0" borderId="0" xfId="3" applyNumberFormat="1" applyFont="1" applyAlignment="1">
      <alignment horizontal="right" vertical="top"/>
    </xf>
    <xf numFmtId="172" fontId="24" fillId="0" borderId="0" xfId="3" applyNumberFormat="1" applyFont="1" applyAlignment="1">
      <alignment vertical="top"/>
    </xf>
    <xf numFmtId="4" fontId="25" fillId="0" borderId="0" xfId="3" applyNumberFormat="1" applyFont="1" applyAlignment="1">
      <alignment horizontal="right" vertical="top"/>
    </xf>
    <xf numFmtId="4" fontId="25" fillId="0" borderId="0" xfId="3" applyNumberFormat="1" applyFont="1" applyAlignment="1">
      <alignment vertical="top"/>
    </xf>
    <xf numFmtId="4" fontId="25" fillId="0" borderId="0" xfId="3" applyNumberFormat="1" applyFont="1" applyAlignment="1" applyProtection="1">
      <alignment horizontal="right" vertical="top"/>
      <protection locked="0"/>
    </xf>
    <xf numFmtId="170" fontId="25" fillId="0" borderId="0" xfId="3" applyNumberFormat="1" applyFont="1" applyAlignment="1">
      <alignment vertical="top"/>
    </xf>
    <xf numFmtId="0" fontId="16" fillId="0" borderId="0" xfId="3" applyFont="1" applyAlignment="1" applyProtection="1">
      <alignment horizontal="left" wrapText="1" readingOrder="1"/>
      <protection locked="0"/>
    </xf>
    <xf numFmtId="0" fontId="26" fillId="0" borderId="0" xfId="3" applyFont="1" applyAlignment="1" applyProtection="1">
      <alignment horizontal="justify" vertical="top" wrapText="1" readingOrder="1"/>
      <protection locked="0"/>
    </xf>
    <xf numFmtId="0" fontId="19" fillId="0" borderId="0" xfId="3" applyFont="1" applyAlignment="1" applyProtection="1">
      <alignment horizontal="right" wrapText="1" readingOrder="1"/>
      <protection locked="0"/>
    </xf>
    <xf numFmtId="4" fontId="19" fillId="0" borderId="0" xfId="3" applyNumberFormat="1" applyFont="1" applyAlignment="1" applyProtection="1">
      <alignment horizontal="right" wrapText="1" readingOrder="1"/>
      <protection locked="0"/>
    </xf>
    <xf numFmtId="0" fontId="16" fillId="0" borderId="0" xfId="3" applyFont="1" applyAlignment="1" applyProtection="1">
      <alignment wrapText="1" readingOrder="1"/>
      <protection locked="0"/>
    </xf>
    <xf numFmtId="0" fontId="16" fillId="0" borderId="0" xfId="3" applyFont="1" applyAlignment="1" applyProtection="1">
      <alignment horizontal="right" wrapText="1" readingOrder="1"/>
      <protection locked="0"/>
    </xf>
    <xf numFmtId="0" fontId="19" fillId="0" borderId="0" xfId="3" applyFont="1" applyAlignment="1" applyProtection="1">
      <alignment horizontal="left" vertical="top" wrapText="1" readingOrder="1"/>
      <protection locked="0"/>
    </xf>
    <xf numFmtId="0" fontId="19" fillId="0" borderId="0" xfId="3" applyFont="1" applyAlignment="1" applyProtection="1">
      <alignment horizontal="left" wrapText="1" readingOrder="1"/>
      <protection locked="0"/>
    </xf>
    <xf numFmtId="4" fontId="19" fillId="0" borderId="0" xfId="3" applyNumberFormat="1" applyFont="1" applyAlignment="1" applyProtection="1">
      <alignment horizontal="left" wrapText="1" readingOrder="1"/>
      <protection locked="0"/>
    </xf>
    <xf numFmtId="0" fontId="16" fillId="0" borderId="0" xfId="13" applyFont="1" applyAlignment="1" applyProtection="1">
      <alignment horizontal="left" wrapText="1" readingOrder="1"/>
      <protection locked="0"/>
    </xf>
    <xf numFmtId="0" fontId="26" fillId="0" borderId="0" xfId="3" applyFont="1" applyAlignment="1" applyProtection="1">
      <alignment horizontal="left" vertical="top" wrapText="1" readingOrder="1"/>
      <protection locked="0"/>
    </xf>
    <xf numFmtId="0" fontId="19" fillId="0" borderId="0" xfId="13" applyFont="1" applyAlignment="1" applyProtection="1">
      <alignment horizontal="left" vertical="top" wrapText="1" readingOrder="1"/>
      <protection locked="0"/>
    </xf>
    <xf numFmtId="0" fontId="19" fillId="0" borderId="0" xfId="13" applyFont="1" applyAlignment="1" applyProtection="1">
      <alignment horizontal="left" wrapText="1" readingOrder="1"/>
      <protection locked="0"/>
    </xf>
    <xf numFmtId="4" fontId="19" fillId="0" borderId="0" xfId="13" applyNumberFormat="1" applyFont="1" applyAlignment="1" applyProtection="1">
      <alignment horizontal="left" wrapText="1" readingOrder="1"/>
      <protection locked="0"/>
    </xf>
    <xf numFmtId="0" fontId="16" fillId="0" borderId="0" xfId="13" applyFont="1" applyAlignment="1" applyProtection="1">
      <alignment horizontal="left" vertical="top" wrapText="1" readingOrder="1"/>
      <protection locked="0"/>
    </xf>
    <xf numFmtId="171" fontId="26" fillId="0" borderId="0" xfId="3" applyNumberFormat="1" applyFont="1" applyAlignment="1">
      <alignment horizontal="right" vertical="top"/>
    </xf>
    <xf numFmtId="173" fontId="26" fillId="0" borderId="0" xfId="3" applyNumberFormat="1" applyFont="1" applyAlignment="1">
      <alignment horizontal="right" vertical="top"/>
    </xf>
    <xf numFmtId="49" fontId="26" fillId="0" borderId="0" xfId="3" applyNumberFormat="1" applyFont="1" applyAlignment="1">
      <alignment horizontal="right" vertical="top"/>
    </xf>
    <xf numFmtId="0" fontId="16" fillId="0" borderId="0" xfId="3" applyFont="1" applyAlignment="1" applyProtection="1">
      <alignment horizontal="left" vertical="top" wrapText="1" readingOrder="1"/>
      <protection locked="0"/>
    </xf>
    <xf numFmtId="0" fontId="16" fillId="0" borderId="0" xfId="3" applyFont="1" applyAlignment="1" applyProtection="1">
      <alignment vertical="center" wrapText="1" readingOrder="1"/>
      <protection locked="0"/>
    </xf>
    <xf numFmtId="0" fontId="19" fillId="0" borderId="0" xfId="3" applyFont="1" applyAlignment="1" applyProtection="1">
      <alignment horizontal="justify" vertical="top" wrapText="1" readingOrder="1"/>
      <protection locked="0"/>
    </xf>
    <xf numFmtId="0" fontId="38" fillId="0" borderId="0" xfId="0" applyFont="1" applyAlignment="1">
      <alignment horizontal="center"/>
    </xf>
    <xf numFmtId="0" fontId="50" fillId="0" borderId="0" xfId="0" applyFont="1"/>
    <xf numFmtId="0" fontId="30" fillId="0" borderId="0" xfId="0" applyFont="1" applyAlignment="1">
      <alignment wrapText="1"/>
    </xf>
    <xf numFmtId="0" fontId="51" fillId="0" borderId="0" xfId="0" applyFont="1" applyAlignment="1">
      <alignment wrapText="1"/>
    </xf>
    <xf numFmtId="0" fontId="51" fillId="0" borderId="0" xfId="0" applyFont="1"/>
    <xf numFmtId="4" fontId="53" fillId="0" borderId="0" xfId="0" applyNumberFormat="1" applyFont="1" applyAlignment="1">
      <alignment horizontal="right"/>
    </xf>
    <xf numFmtId="4" fontId="53" fillId="0" borderId="0" xfId="0" applyNumberFormat="1" applyFont="1"/>
    <xf numFmtId="0" fontId="53" fillId="0" borderId="0" xfId="0" applyFont="1" applyAlignment="1">
      <alignment horizontal="center" wrapText="1"/>
    </xf>
    <xf numFmtId="188" fontId="53" fillId="0" borderId="0" xfId="0" applyNumberFormat="1" applyFont="1" applyAlignment="1">
      <alignment horizontal="center" wrapText="1"/>
    </xf>
    <xf numFmtId="0" fontId="54" fillId="0" borderId="0" xfId="0" applyFont="1" applyAlignment="1">
      <alignment wrapText="1"/>
    </xf>
    <xf numFmtId="0" fontId="54" fillId="0" borderId="0" xfId="0" applyFont="1"/>
    <xf numFmtId="0" fontId="55" fillId="0" borderId="0" xfId="0" applyFont="1"/>
    <xf numFmtId="0" fontId="56" fillId="0" borderId="0" xfId="0" applyFont="1"/>
    <xf numFmtId="0" fontId="38" fillId="0" borderId="0" xfId="13" applyFont="1" applyAlignment="1">
      <alignment horizontal="center" wrapText="1"/>
    </xf>
    <xf numFmtId="1" fontId="49" fillId="0" borderId="0" xfId="13" applyNumberFormat="1" applyFont="1" applyAlignment="1">
      <alignment horizontal="center" wrapText="1"/>
    </xf>
    <xf numFmtId="1" fontId="38" fillId="0" borderId="0" xfId="13" applyNumberFormat="1" applyFont="1" applyAlignment="1">
      <alignment horizontal="center" wrapText="1"/>
    </xf>
    <xf numFmtId="0" fontId="59" fillId="0" borderId="0" xfId="8" applyFont="1" applyAlignment="1">
      <alignment horizontal="right" vertical="top"/>
    </xf>
    <xf numFmtId="4" fontId="59" fillId="0" borderId="0" xfId="0" applyNumberFormat="1" applyFont="1" applyAlignment="1">
      <alignment horizontal="right" wrapText="1"/>
    </xf>
    <xf numFmtId="0" fontId="1" fillId="0" borderId="0" xfId="0" applyFont="1"/>
    <xf numFmtId="189" fontId="1" fillId="0" borderId="0" xfId="12" applyNumberFormat="1" applyFont="1" applyFill="1" applyAlignment="1">
      <alignment horizontal="right" vertical="top"/>
    </xf>
    <xf numFmtId="4" fontId="1" fillId="0" borderId="0" xfId="0" applyNumberFormat="1" applyFont="1" applyAlignment="1">
      <alignment horizontal="right"/>
    </xf>
    <xf numFmtId="0" fontId="59" fillId="0" borderId="0" xfId="0" applyFont="1" applyAlignment="1">
      <alignment horizontal="justify" vertical="center" wrapText="1"/>
    </xf>
    <xf numFmtId="0" fontId="1" fillId="0" borderId="0" xfId="0" applyFont="1" applyAlignment="1">
      <alignment horizontal="right" wrapText="1"/>
    </xf>
    <xf numFmtId="49" fontId="1" fillId="0" borderId="0" xfId="0" applyNumberFormat="1" applyFont="1" applyAlignment="1">
      <alignment horizontal="right" vertical="center" wrapText="1"/>
    </xf>
    <xf numFmtId="4" fontId="60" fillId="0" borderId="0" xfId="0" applyNumberFormat="1" applyFont="1" applyAlignment="1">
      <alignment horizontal="right" wrapText="1"/>
    </xf>
    <xf numFmtId="0" fontId="1" fillId="0" borderId="0" xfId="0" applyFont="1" applyAlignment="1">
      <alignment horizontal="right"/>
    </xf>
    <xf numFmtId="4" fontId="1" fillId="0" borderId="0" xfId="0" applyNumberFormat="1" applyFont="1"/>
    <xf numFmtId="49" fontId="1" fillId="0" borderId="0" xfId="0" applyNumberFormat="1" applyFont="1" applyAlignment="1">
      <alignment horizontal="left"/>
    </xf>
    <xf numFmtId="0" fontId="19" fillId="0" borderId="0" xfId="0" applyFont="1" applyAlignment="1">
      <alignment horizontal="right" vertical="center" wrapText="1"/>
    </xf>
    <xf numFmtId="2" fontId="38" fillId="0" borderId="0" xfId="0" applyNumberFormat="1" applyFont="1" applyAlignment="1">
      <alignment horizontal="left" vertical="top"/>
    </xf>
    <xf numFmtId="0" fontId="29" fillId="0" borderId="0" xfId="0" applyFont="1" applyAlignment="1" applyProtection="1">
      <alignment horizontal="right" wrapText="1" readingOrder="1"/>
      <protection locked="0"/>
    </xf>
    <xf numFmtId="4" fontId="29" fillId="0" borderId="0" xfId="0" applyNumberFormat="1" applyFont="1" applyAlignment="1" applyProtection="1">
      <alignment horizontal="right" wrapText="1" readingOrder="1"/>
      <protection locked="0"/>
    </xf>
    <xf numFmtId="0" fontId="29" fillId="0" borderId="0" xfId="0" applyFont="1" applyAlignment="1" applyProtection="1">
      <alignment wrapText="1" readingOrder="1"/>
      <protection locked="0"/>
    </xf>
    <xf numFmtId="0" fontId="16" fillId="0" borderId="0" xfId="0" applyFont="1" applyAlignment="1" applyProtection="1">
      <alignment horizontal="justify" vertical="top" wrapText="1" readingOrder="1"/>
      <protection locked="0"/>
    </xf>
    <xf numFmtId="4" fontId="16" fillId="0" borderId="0" xfId="0" applyNumberFormat="1" applyFont="1" applyAlignment="1" applyProtection="1">
      <alignment horizontal="right" wrapText="1" readingOrder="1"/>
      <protection locked="0"/>
    </xf>
    <xf numFmtId="0" fontId="16" fillId="0" borderId="0" xfId="0" applyFont="1" applyAlignment="1" applyProtection="1">
      <alignment wrapText="1" readingOrder="1"/>
      <protection locked="0"/>
    </xf>
    <xf numFmtId="189" fontId="12" fillId="0" borderId="0" xfId="12" applyNumberFormat="1" applyFont="1" applyFill="1" applyAlignment="1">
      <alignment horizontal="right" vertical="top"/>
    </xf>
    <xf numFmtId="0" fontId="12" fillId="0" borderId="0" xfId="0" applyFont="1" applyAlignment="1">
      <alignment horizontal="right"/>
    </xf>
    <xf numFmtId="4" fontId="12" fillId="0" borderId="0" xfId="0" applyNumberFormat="1" applyFont="1"/>
    <xf numFmtId="0" fontId="1" fillId="0" borderId="0" xfId="0" applyFont="1" applyAlignment="1">
      <alignment horizontal="center" wrapText="1"/>
    </xf>
    <xf numFmtId="1" fontId="1" fillId="0" borderId="0" xfId="0" applyNumberFormat="1" applyFont="1" applyAlignment="1">
      <alignment horizontal="right" wrapText="1"/>
    </xf>
    <xf numFmtId="0" fontId="19" fillId="0" borderId="0" xfId="3" applyFont="1" applyAlignment="1">
      <alignment horizontal="justify" vertical="top" wrapText="1"/>
    </xf>
    <xf numFmtId="0" fontId="38" fillId="0" borderId="0" xfId="0" applyFont="1" applyAlignment="1">
      <alignment horizontal="left" vertical="center" wrapText="1"/>
    </xf>
    <xf numFmtId="187" fontId="38" fillId="0" borderId="0" xfId="0" applyNumberFormat="1" applyFont="1" applyAlignment="1">
      <alignment horizontal="center" wrapText="1"/>
    </xf>
    <xf numFmtId="187" fontId="38" fillId="0" borderId="0" xfId="0" applyNumberFormat="1" applyFont="1" applyAlignment="1">
      <alignment horizontal="center" vertical="center" wrapText="1"/>
    </xf>
    <xf numFmtId="4" fontId="19" fillId="0" borderId="0" xfId="0" applyNumberFormat="1" applyFont="1" applyAlignment="1">
      <alignment vertical="center"/>
    </xf>
    <xf numFmtId="0" fontId="63" fillId="0" borderId="0" xfId="13" applyFont="1" applyAlignment="1">
      <alignment horizontal="center" wrapText="1"/>
    </xf>
    <xf numFmtId="190" fontId="63" fillId="0" borderId="0" xfId="13" applyNumberFormat="1" applyFont="1" applyAlignment="1">
      <alignment horizontal="center" wrapText="1"/>
    </xf>
    <xf numFmtId="0" fontId="64" fillId="0" borderId="0" xfId="0" applyFont="1"/>
    <xf numFmtId="1" fontId="63" fillId="0" borderId="0" xfId="13" applyNumberFormat="1" applyFont="1" applyAlignment="1">
      <alignment horizontal="center" wrapText="1"/>
    </xf>
    <xf numFmtId="187" fontId="63" fillId="0" borderId="0" xfId="0" applyNumberFormat="1" applyFont="1" applyAlignment="1">
      <alignment horizontal="center" wrapText="1"/>
    </xf>
    <xf numFmtId="187" fontId="63" fillId="0" borderId="0" xfId="0" applyNumberFormat="1" applyFont="1" applyAlignment="1">
      <alignment horizontal="center" vertical="center" wrapText="1"/>
    </xf>
    <xf numFmtId="187" fontId="25" fillId="0" borderId="0" xfId="0" applyNumberFormat="1" applyFont="1" applyAlignment="1">
      <alignment horizontal="center" wrapText="1"/>
    </xf>
    <xf numFmtId="187" fontId="25" fillId="0" borderId="0" xfId="0" applyNumberFormat="1" applyFont="1" applyAlignment="1">
      <alignment horizontal="center" vertical="center" wrapText="1"/>
    </xf>
    <xf numFmtId="0" fontId="38" fillId="0" borderId="0" xfId="13" applyFont="1" applyAlignment="1">
      <alignment horizontal="left" wrapText="1"/>
    </xf>
    <xf numFmtId="0" fontId="68" fillId="0" borderId="0" xfId="0" applyFont="1" applyAlignment="1">
      <alignment horizontal="left" wrapText="1"/>
    </xf>
    <xf numFmtId="4" fontId="68" fillId="0" borderId="0" xfId="0" applyNumberFormat="1" applyFont="1" applyAlignment="1">
      <alignment horizontal="center"/>
    </xf>
    <xf numFmtId="0" fontId="62" fillId="0" borderId="0" xfId="0" applyFont="1" applyAlignment="1">
      <alignment horizontal="center" wrapText="1"/>
    </xf>
    <xf numFmtId="0" fontId="63" fillId="0" borderId="0" xfId="0" applyFont="1" applyAlignment="1">
      <alignment vertical="top" wrapText="1"/>
    </xf>
    <xf numFmtId="0" fontId="70" fillId="0" borderId="0" xfId="0" applyFont="1" applyAlignment="1">
      <alignment horizontal="center" wrapText="1"/>
    </xf>
    <xf numFmtId="0" fontId="23" fillId="0" borderId="0" xfId="0" applyFont="1" applyAlignment="1">
      <alignment horizontal="justify" vertical="top" wrapText="1"/>
    </xf>
    <xf numFmtId="0" fontId="71" fillId="0" borderId="0" xfId="0" applyFont="1" applyAlignment="1">
      <alignment horizontal="left" wrapText="1"/>
    </xf>
    <xf numFmtId="0" fontId="53" fillId="0" borderId="0" xfId="0" applyFont="1"/>
    <xf numFmtId="0" fontId="38" fillId="0" borderId="0" xfId="0" applyFont="1" applyAlignment="1">
      <alignment horizontal="justify" vertical="top" wrapText="1"/>
    </xf>
    <xf numFmtId="0" fontId="38" fillId="0" borderId="0" xfId="0" applyFont="1" applyAlignment="1">
      <alignment horizontal="center" wrapText="1"/>
    </xf>
    <xf numFmtId="0" fontId="72" fillId="0" borderId="0" xfId="0" applyFont="1" applyAlignment="1">
      <alignment horizontal="justify" vertical="top" wrapText="1"/>
    </xf>
    <xf numFmtId="4" fontId="71" fillId="0" borderId="0" xfId="0" applyNumberFormat="1" applyFont="1" applyAlignment="1">
      <alignment horizontal="right" wrapText="1"/>
    </xf>
    <xf numFmtId="0" fontId="71" fillId="0" borderId="0" xfId="0" applyFont="1" applyAlignment="1">
      <alignment horizontal="justify" vertical="top" wrapText="1"/>
    </xf>
    <xf numFmtId="0" fontId="62" fillId="0" borderId="0" xfId="0" applyFont="1" applyAlignment="1">
      <alignment wrapText="1"/>
    </xf>
    <xf numFmtId="0" fontId="62" fillId="0" borderId="0" xfId="0" applyFont="1"/>
    <xf numFmtId="0" fontId="73" fillId="0" borderId="0" xfId="0" applyFont="1"/>
    <xf numFmtId="0" fontId="63" fillId="0" borderId="0" xfId="0" applyFont="1" applyAlignment="1">
      <alignment horizontal="center" wrapText="1"/>
    </xf>
    <xf numFmtId="2" fontId="63" fillId="0" borderId="0" xfId="0" applyNumberFormat="1" applyFont="1"/>
    <xf numFmtId="0" fontId="75" fillId="0" borderId="0" xfId="0" applyFont="1"/>
    <xf numFmtId="0" fontId="78" fillId="0" borderId="0" xfId="0" applyFont="1" applyAlignment="1">
      <alignment horizontal="left" vertical="center" wrapText="1"/>
    </xf>
    <xf numFmtId="0" fontId="79" fillId="0" borderId="0" xfId="0" applyFont="1"/>
    <xf numFmtId="0" fontId="15" fillId="0" borderId="0" xfId="0" applyFont="1" applyAlignment="1">
      <alignment wrapText="1"/>
    </xf>
    <xf numFmtId="0" fontId="15" fillId="0" borderId="0" xfId="0" applyFont="1"/>
    <xf numFmtId="0" fontId="51" fillId="0" borderId="0" xfId="0" applyFont="1" applyAlignment="1">
      <alignment horizontal="center" wrapText="1"/>
    </xf>
    <xf numFmtId="0" fontId="38" fillId="0" borderId="0" xfId="15" applyFont="1">
      <alignment horizontal="justify" vertical="top" wrapText="1"/>
    </xf>
    <xf numFmtId="0" fontId="15" fillId="0" borderId="0" xfId="0" applyFont="1" applyAlignment="1">
      <alignment horizontal="center" wrapText="1"/>
    </xf>
    <xf numFmtId="0" fontId="76" fillId="0" borderId="0" xfId="0" applyFont="1"/>
    <xf numFmtId="0" fontId="84" fillId="0" borderId="0" xfId="0" applyFont="1" applyAlignment="1">
      <alignment vertical="top" wrapText="1"/>
    </xf>
    <xf numFmtId="0" fontId="38" fillId="0" borderId="0" xfId="0" applyFont="1" applyAlignment="1">
      <alignment vertical="top" wrapText="1"/>
    </xf>
    <xf numFmtId="0" fontId="49" fillId="0" borderId="0" xfId="0" applyFont="1" applyAlignment="1">
      <alignment horizontal="center" wrapText="1"/>
    </xf>
    <xf numFmtId="4" fontId="53" fillId="0" borderId="0" xfId="4" applyNumberFormat="1" applyFont="1" applyAlignment="1">
      <alignment horizontal="right" vertical="center" wrapText="1"/>
    </xf>
    <xf numFmtId="0" fontId="85" fillId="0" borderId="0" xfId="0" applyFont="1"/>
    <xf numFmtId="0" fontId="86" fillId="0" borderId="0" xfId="0" applyFont="1"/>
    <xf numFmtId="0" fontId="85" fillId="0" borderId="0" xfId="0" applyFont="1" applyAlignment="1">
      <alignment wrapText="1"/>
    </xf>
    <xf numFmtId="0" fontId="86" fillId="0" borderId="0" xfId="0" applyFont="1" applyAlignment="1">
      <alignment wrapText="1"/>
    </xf>
    <xf numFmtId="0" fontId="63" fillId="0" borderId="0" xfId="0" applyFont="1" applyAlignment="1">
      <alignment wrapText="1"/>
    </xf>
    <xf numFmtId="0" fontId="49" fillId="0" borderId="0" xfId="0" applyFont="1" applyAlignment="1">
      <alignment horizontal="left" vertical="center" wrapText="1"/>
    </xf>
    <xf numFmtId="0" fontId="49" fillId="0" borderId="0" xfId="13" applyFont="1" applyAlignment="1">
      <alignment horizontal="center" wrapText="1"/>
    </xf>
    <xf numFmtId="0" fontId="38" fillId="0" borderId="0" xfId="0" applyFont="1" applyAlignment="1">
      <alignment wrapText="1"/>
    </xf>
    <xf numFmtId="0" fontId="63" fillId="0" borderId="0" xfId="0" applyFont="1"/>
    <xf numFmtId="0" fontId="69" fillId="0" borderId="0" xfId="0" applyFont="1"/>
    <xf numFmtId="0" fontId="38" fillId="0" borderId="0" xfId="0" applyFont="1"/>
    <xf numFmtId="0" fontId="2" fillId="0" borderId="0" xfId="13" applyFont="1" applyAlignment="1">
      <alignment horizontal="center" wrapText="1"/>
    </xf>
    <xf numFmtId="1" fontId="2" fillId="0" borderId="0" xfId="13" applyNumberFormat="1" applyFont="1" applyAlignment="1">
      <alignment horizontal="center" wrapText="1"/>
    </xf>
    <xf numFmtId="187" fontId="15" fillId="0" borderId="0" xfId="0" applyNumberFormat="1" applyFont="1" applyAlignment="1">
      <alignment horizontal="center" wrapText="1"/>
    </xf>
    <xf numFmtId="187" fontId="15" fillId="0" borderId="0" xfId="0" applyNumberFormat="1" applyFont="1" applyAlignment="1">
      <alignment horizontal="center" vertical="center" wrapText="1"/>
    </xf>
    <xf numFmtId="0" fontId="15" fillId="0" borderId="0" xfId="13" applyFont="1" applyAlignment="1">
      <alignment horizontal="center" wrapText="1"/>
    </xf>
    <xf numFmtId="0" fontId="88" fillId="0" borderId="0" xfId="0" applyFont="1"/>
    <xf numFmtId="187" fontId="15" fillId="0" borderId="0" xfId="3" applyNumberFormat="1" applyFont="1" applyAlignment="1">
      <alignment horizontal="center" wrapText="1"/>
    </xf>
    <xf numFmtId="187" fontId="15" fillId="0" borderId="0" xfId="3" applyNumberFormat="1" applyFont="1" applyAlignment="1">
      <alignment horizontal="center" vertical="center" wrapText="1"/>
    </xf>
    <xf numFmtId="1" fontId="15" fillId="0" borderId="0" xfId="13" applyNumberFormat="1" applyFont="1" applyAlignment="1">
      <alignment horizontal="center" wrapText="1"/>
    </xf>
    <xf numFmtId="0" fontId="80" fillId="0" borderId="0" xfId="0" applyFont="1" applyAlignment="1">
      <alignment wrapText="1"/>
    </xf>
    <xf numFmtId="0" fontId="62" fillId="0" borderId="0" xfId="13" applyFont="1" applyAlignment="1">
      <alignment horizontal="center" wrapText="1"/>
    </xf>
    <xf numFmtId="0" fontId="80" fillId="0" borderId="0" xfId="13" applyFont="1" applyAlignment="1">
      <alignment horizontal="left" vertical="top" wrapText="1"/>
    </xf>
    <xf numFmtId="187" fontId="63" fillId="0" borderId="0" xfId="3" applyNumberFormat="1" applyFont="1" applyAlignment="1">
      <alignment horizontal="center" wrapText="1"/>
    </xf>
    <xf numFmtId="187" fontId="63" fillId="0" borderId="0" xfId="3" applyNumberFormat="1" applyFont="1" applyAlignment="1">
      <alignment horizontal="center" vertical="center" wrapText="1"/>
    </xf>
    <xf numFmtId="0" fontId="63" fillId="0" borderId="0" xfId="3" applyFont="1" applyAlignment="1">
      <alignment horizontal="left" vertical="center" wrapText="1"/>
    </xf>
    <xf numFmtId="187" fontId="85" fillId="0" borderId="0" xfId="0" applyNumberFormat="1" applyFont="1" applyAlignment="1">
      <alignment horizontal="center" wrapText="1"/>
    </xf>
    <xf numFmtId="187" fontId="85" fillId="0" borderId="0" xfId="0" applyNumberFormat="1" applyFont="1" applyAlignment="1">
      <alignment horizontal="center" vertical="center" wrapText="1"/>
    </xf>
    <xf numFmtId="0" fontId="65" fillId="0" borderId="0" xfId="0" applyFont="1" applyAlignment="1">
      <alignment horizontal="left" vertical="center" wrapText="1"/>
    </xf>
    <xf numFmtId="0" fontId="85" fillId="0" borderId="0" xfId="13" applyFont="1" applyAlignment="1">
      <alignment horizontal="center" wrapText="1"/>
    </xf>
    <xf numFmtId="1" fontId="85" fillId="0" borderId="0" xfId="13" applyNumberFormat="1" applyFont="1" applyAlignment="1">
      <alignment horizontal="center" wrapText="1"/>
    </xf>
    <xf numFmtId="187" fontId="85" fillId="0" borderId="0" xfId="0" applyNumberFormat="1" applyFont="1" applyAlignment="1">
      <alignment horizontal="left" vertical="center"/>
    </xf>
    <xf numFmtId="0" fontId="2" fillId="0" borderId="0" xfId="0" applyFont="1"/>
    <xf numFmtId="0" fontId="8" fillId="0" borderId="0" xfId="0" applyFont="1"/>
    <xf numFmtId="0" fontId="53" fillId="0" borderId="0" xfId="0" applyFont="1" applyAlignment="1">
      <alignment vertical="center"/>
    </xf>
    <xf numFmtId="0" fontId="38" fillId="0" borderId="0" xfId="0" applyFont="1" applyAlignment="1">
      <alignment vertical="center" wrapText="1"/>
    </xf>
    <xf numFmtId="192" fontId="26" fillId="3" borderId="8" xfId="3" applyNumberFormat="1" applyFont="1" applyFill="1" applyBorder="1" applyAlignment="1">
      <alignment vertical="center"/>
    </xf>
    <xf numFmtId="192" fontId="19" fillId="0" borderId="0" xfId="0" applyNumberFormat="1" applyFont="1" applyAlignment="1">
      <alignment horizontal="center"/>
    </xf>
    <xf numFmtId="192" fontId="19" fillId="0" borderId="0" xfId="0" applyNumberFormat="1" applyFont="1"/>
    <xf numFmtId="192" fontId="19" fillId="0" borderId="0" xfId="3" applyNumberFormat="1" applyFont="1"/>
    <xf numFmtId="192" fontId="23" fillId="0" borderId="0" xfId="0" applyNumberFormat="1" applyFont="1"/>
    <xf numFmtId="192" fontId="30" fillId="0" borderId="0" xfId="0" applyNumberFormat="1" applyFont="1"/>
    <xf numFmtId="192" fontId="38" fillId="0" borderId="0" xfId="0" applyNumberFormat="1" applyFont="1" applyAlignment="1">
      <alignment horizontal="justify" vertical="top"/>
    </xf>
    <xf numFmtId="192" fontId="51" fillId="0" borderId="0" xfId="0" applyNumberFormat="1" applyFont="1" applyAlignment="1">
      <alignment horizontal="center"/>
    </xf>
    <xf numFmtId="192" fontId="19" fillId="0" borderId="0" xfId="0" applyNumberFormat="1" applyFont="1" applyAlignment="1">
      <alignment horizontal="right" wrapText="1"/>
    </xf>
    <xf numFmtId="192" fontId="9" fillId="0" borderId="0" xfId="0" applyNumberFormat="1" applyFont="1" applyAlignment="1">
      <alignment horizontal="center"/>
    </xf>
    <xf numFmtId="192" fontId="54" fillId="0" borderId="0" xfId="0" applyNumberFormat="1" applyFont="1" applyAlignment="1">
      <alignment horizontal="center"/>
    </xf>
    <xf numFmtId="192" fontId="56" fillId="0" borderId="0" xfId="0" applyNumberFormat="1" applyFont="1"/>
    <xf numFmtId="192" fontId="53" fillId="0" borderId="0" xfId="14" applyNumberFormat="1" applyFont="1" applyAlignment="1">
      <alignment horizontal="center" vertical="center" wrapText="1"/>
    </xf>
    <xf numFmtId="192" fontId="19" fillId="0" borderId="0" xfId="0" applyNumberFormat="1" applyFont="1" applyAlignment="1">
      <alignment horizontal="justify" vertical="top" wrapText="1"/>
    </xf>
    <xf numFmtId="192" fontId="38" fillId="0" borderId="0" xfId="14" applyNumberFormat="1" applyFont="1" applyAlignment="1" applyProtection="1">
      <alignment horizontal="center" vertical="center" wrapText="1"/>
    </xf>
    <xf numFmtId="192" fontId="38" fillId="0" borderId="0" xfId="0" applyNumberFormat="1" applyFont="1" applyAlignment="1">
      <alignment horizontal="center" vertical="center" wrapText="1"/>
    </xf>
    <xf numFmtId="192" fontId="38" fillId="0" borderId="0" xfId="14" applyNumberFormat="1" applyFont="1" applyAlignment="1">
      <alignment horizontal="center" vertical="center" wrapText="1"/>
    </xf>
    <xf numFmtId="192" fontId="17" fillId="0" borderId="2" xfId="1" applyNumberFormat="1" applyFont="1" applyBorder="1" applyAlignment="1">
      <alignment wrapText="1"/>
    </xf>
    <xf numFmtId="0" fontId="41" fillId="0" borderId="0" xfId="0" applyFont="1" applyAlignment="1">
      <alignment horizontal="justify" vertical="top"/>
    </xf>
    <xf numFmtId="0" fontId="1" fillId="0" borderId="0" xfId="0" applyFont="1" applyAlignment="1">
      <alignment horizontal="center"/>
    </xf>
    <xf numFmtId="49" fontId="1" fillId="0" borderId="0" xfId="0" applyNumberFormat="1" applyFont="1" applyAlignment="1">
      <alignment horizontal="center" vertical="center" wrapText="1"/>
    </xf>
    <xf numFmtId="4" fontId="1" fillId="0" borderId="0" xfId="0" applyNumberFormat="1" applyFont="1" applyAlignment="1">
      <alignment wrapText="1"/>
    </xf>
    <xf numFmtId="0" fontId="86" fillId="0" borderId="0" xfId="13" applyFont="1" applyAlignment="1">
      <alignment horizontal="center" wrapText="1"/>
    </xf>
    <xf numFmtId="1" fontId="86" fillId="0" borderId="0" xfId="13" applyNumberFormat="1" applyFont="1" applyAlignment="1">
      <alignment horizontal="center" wrapText="1"/>
    </xf>
    <xf numFmtId="2" fontId="86" fillId="0" borderId="0" xfId="14" applyNumberFormat="1" applyFont="1" applyBorder="1" applyAlignment="1">
      <alignment horizontal="center" vertical="center" wrapText="1" readingOrder="1"/>
    </xf>
    <xf numFmtId="2" fontId="86" fillId="0" borderId="0" xfId="14" applyNumberFormat="1" applyFont="1" applyAlignment="1">
      <alignment horizontal="center" vertical="center" wrapText="1"/>
    </xf>
    <xf numFmtId="0" fontId="15" fillId="0" borderId="0" xfId="0" applyFont="1" applyAlignment="1">
      <alignment horizontal="left" wrapText="1"/>
    </xf>
    <xf numFmtId="4" fontId="15" fillId="0" borderId="0" xfId="0" applyNumberFormat="1" applyFont="1" applyAlignment="1">
      <alignment horizontal="center"/>
    </xf>
    <xf numFmtId="0" fontId="15" fillId="0" borderId="0" xfId="0" applyFont="1" applyAlignment="1">
      <alignment horizontal="center"/>
    </xf>
    <xf numFmtId="2" fontId="15" fillId="0" borderId="0" xfId="0" applyNumberFormat="1" applyFont="1" applyAlignment="1">
      <alignment horizontal="center" wrapText="1"/>
    </xf>
    <xf numFmtId="0" fontId="38" fillId="0" borderId="0" xfId="0" applyFont="1" applyAlignment="1">
      <alignment horizontal="left" wrapText="1"/>
    </xf>
    <xf numFmtId="0" fontId="26" fillId="0" borderId="0" xfId="1" applyFont="1" applyAlignment="1">
      <alignment horizontal="justify" vertical="top" wrapText="1"/>
    </xf>
    <xf numFmtId="187" fontId="62" fillId="0" borderId="0" xfId="0" applyNumberFormat="1" applyFont="1" applyAlignment="1">
      <alignment horizontal="center"/>
    </xf>
    <xf numFmtId="2" fontId="63" fillId="0" borderId="0" xfId="14" applyNumberFormat="1" applyFont="1" applyAlignment="1">
      <alignment horizontal="center" wrapText="1"/>
    </xf>
    <xf numFmtId="187" fontId="62" fillId="0" borderId="0" xfId="0" applyNumberFormat="1" applyFont="1" applyAlignment="1" applyProtection="1">
      <alignment horizontal="center"/>
      <protection locked="0"/>
    </xf>
    <xf numFmtId="0" fontId="12" fillId="0" borderId="0" xfId="0" applyFont="1" applyProtection="1">
      <protection locked="0"/>
    </xf>
    <xf numFmtId="2" fontId="70" fillId="0" borderId="0" xfId="4" applyNumberFormat="1" applyFont="1" applyBorder="1" applyAlignment="1" applyProtection="1">
      <alignment horizontal="center" vertical="center" wrapText="1" readingOrder="1"/>
      <protection locked="0"/>
    </xf>
    <xf numFmtId="2" fontId="70" fillId="0" borderId="0" xfId="4" applyNumberFormat="1" applyFont="1" applyAlignment="1">
      <alignment horizontal="center" vertical="center" wrapText="1"/>
    </xf>
    <xf numFmtId="0" fontId="62" fillId="0" borderId="0" xfId="13" applyFont="1" applyAlignment="1">
      <alignment horizontal="left" wrapText="1"/>
    </xf>
    <xf numFmtId="0" fontId="97" fillId="0" borderId="0" xfId="0" applyFont="1"/>
    <xf numFmtId="0" fontId="98" fillId="0" borderId="0" xfId="0" applyFont="1" applyAlignment="1">
      <alignment horizontal="justify" vertical="top" wrapText="1"/>
    </xf>
    <xf numFmtId="2" fontId="98" fillId="0" borderId="0" xfId="0" applyNumberFormat="1" applyFont="1" applyAlignment="1">
      <alignment horizontal="justify" vertical="top" wrapText="1"/>
    </xf>
    <xf numFmtId="4" fontId="99" fillId="0" borderId="0" xfId="0" applyNumberFormat="1" applyFont="1" applyAlignment="1">
      <alignment horizontal="justify" vertical="top"/>
    </xf>
    <xf numFmtId="0" fontId="99" fillId="0" borderId="0" xfId="0" applyFont="1" applyAlignment="1">
      <alignment horizontal="justify" vertical="top"/>
    </xf>
    <xf numFmtId="4" fontId="99" fillId="0" borderId="0" xfId="0" applyNumberFormat="1" applyFont="1" applyAlignment="1">
      <alignment horizontal="right"/>
    </xf>
    <xf numFmtId="0" fontId="99" fillId="0" borderId="0" xfId="0" applyFont="1"/>
    <xf numFmtId="2" fontId="99" fillId="0" borderId="0" xfId="0" applyNumberFormat="1" applyFont="1" applyAlignment="1" applyProtection="1">
      <alignment horizontal="justify" vertical="top"/>
      <protection locked="0"/>
    </xf>
    <xf numFmtId="0" fontId="99" fillId="0" borderId="0" xfId="0" applyFont="1" applyAlignment="1" applyProtection="1">
      <alignment horizontal="justify" vertical="top"/>
      <protection locked="0"/>
    </xf>
    <xf numFmtId="4" fontId="100" fillId="0" borderId="0" xfId="0" applyNumberFormat="1" applyFont="1" applyAlignment="1">
      <alignment horizontal="right"/>
    </xf>
    <xf numFmtId="0" fontId="100" fillId="0" borderId="0" xfId="0" applyFont="1"/>
    <xf numFmtId="4" fontId="100" fillId="0" borderId="0" xfId="0" applyNumberFormat="1" applyFont="1"/>
    <xf numFmtId="4" fontId="100" fillId="0" borderId="0" xfId="0" applyNumberFormat="1" applyFont="1" applyAlignment="1">
      <alignment horizontal="justify" vertical="top"/>
    </xf>
    <xf numFmtId="0" fontId="100" fillId="0" borderId="0" xfId="0" applyFont="1" applyAlignment="1">
      <alignment horizontal="justify" vertical="top"/>
    </xf>
    <xf numFmtId="4" fontId="12" fillId="0" borderId="0" xfId="0" applyNumberFormat="1" applyFont="1" applyAlignment="1">
      <alignment horizontal="right"/>
    </xf>
    <xf numFmtId="0" fontId="44" fillId="0" borderId="0" xfId="0" applyFont="1" applyAlignment="1">
      <alignment horizontal="left" wrapText="1"/>
    </xf>
    <xf numFmtId="0" fontId="12" fillId="0" borderId="0" xfId="0" applyFont="1" applyAlignment="1">
      <alignment horizontal="justify"/>
    </xf>
    <xf numFmtId="193" fontId="45" fillId="0" borderId="0" xfId="0" applyNumberFormat="1" applyFont="1" applyAlignment="1">
      <alignment horizontal="justify" vertical="justify" wrapText="1"/>
    </xf>
    <xf numFmtId="0" fontId="101" fillId="0" borderId="0" xfId="0" applyFont="1" applyAlignment="1">
      <alignment horizontal="left"/>
    </xf>
    <xf numFmtId="0" fontId="37" fillId="0" borderId="0" xfId="0" applyFont="1" applyAlignment="1">
      <alignment horizontal="justify"/>
    </xf>
    <xf numFmtId="0" fontId="21" fillId="0" borderId="5" xfId="3" applyFont="1" applyBorder="1" applyAlignment="1">
      <alignment vertical="center"/>
    </xf>
    <xf numFmtId="4" fontId="21" fillId="0" borderId="5" xfId="3" applyNumberFormat="1" applyFont="1" applyBorder="1" applyAlignment="1" applyProtection="1">
      <alignment horizontal="right" vertical="center"/>
      <protection locked="0"/>
    </xf>
    <xf numFmtId="4" fontId="19" fillId="0" borderId="0" xfId="3" applyNumberFormat="1" applyFont="1" applyProtection="1">
      <protection locked="0"/>
    </xf>
    <xf numFmtId="0" fontId="20" fillId="0" borderId="0" xfId="3" applyFont="1" applyAlignment="1">
      <alignment vertical="center"/>
    </xf>
    <xf numFmtId="0" fontId="19" fillId="0" borderId="0" xfId="3" applyFont="1" applyAlignment="1" applyProtection="1">
      <alignment horizontal="justify" vertical="top" wrapText="1"/>
      <protection locked="0"/>
    </xf>
    <xf numFmtId="0" fontId="19" fillId="0" borderId="0" xfId="3" applyFont="1" applyAlignment="1">
      <alignment vertical="top" wrapText="1" readingOrder="1"/>
    </xf>
    <xf numFmtId="0" fontId="8" fillId="0" borderId="0" xfId="3" applyFont="1" applyAlignment="1">
      <alignment horizontal="center"/>
    </xf>
    <xf numFmtId="0" fontId="26" fillId="0" borderId="0" xfId="3" applyFont="1" applyAlignment="1">
      <alignment horizontal="justify" vertical="top" wrapText="1"/>
    </xf>
    <xf numFmtId="0" fontId="26" fillId="0" borderId="0" xfId="3" applyFont="1" applyAlignment="1">
      <alignment vertical="top"/>
    </xf>
    <xf numFmtId="4" fontId="23" fillId="0" borderId="0" xfId="3" applyNumberFormat="1" applyFont="1" applyAlignment="1" applyProtection="1">
      <alignment horizontal="right"/>
      <protection locked="0"/>
    </xf>
    <xf numFmtId="170" fontId="23" fillId="0" borderId="0" xfId="3" applyNumberFormat="1" applyFont="1"/>
    <xf numFmtId="4" fontId="19" fillId="0" borderId="0" xfId="3" applyNumberFormat="1" applyFont="1" applyAlignment="1" applyProtection="1">
      <alignment horizontal="right"/>
      <protection locked="0"/>
    </xf>
    <xf numFmtId="0" fontId="44" fillId="0" borderId="0" xfId="3" applyFont="1"/>
    <xf numFmtId="9" fontId="26" fillId="0" borderId="0" xfId="3" applyNumberFormat="1" applyFont="1" applyAlignment="1">
      <alignment horizontal="justify" vertical="top" wrapText="1"/>
    </xf>
    <xf numFmtId="4" fontId="19" fillId="0" borderId="0" xfId="3" applyNumberFormat="1" applyFont="1" applyAlignment="1">
      <alignment horizontal="right"/>
    </xf>
    <xf numFmtId="0" fontId="39" fillId="0" borderId="0" xfId="3" applyFont="1"/>
    <xf numFmtId="194" fontId="24" fillId="0" borderId="0" xfId="0" applyNumberFormat="1" applyFont="1" applyAlignment="1">
      <alignment horizontal="center" vertical="top"/>
    </xf>
    <xf numFmtId="194" fontId="24" fillId="3" borderId="6" xfId="8" applyNumberFormat="1" applyFont="1" applyFill="1" applyBorder="1" applyAlignment="1">
      <alignment horizontal="right" vertical="center"/>
    </xf>
    <xf numFmtId="4" fontId="12" fillId="0" borderId="0" xfId="17" applyNumberFormat="1" applyFont="1" applyAlignment="1" applyProtection="1">
      <alignment vertical="top"/>
      <protection locked="0"/>
    </xf>
    <xf numFmtId="4" fontId="12" fillId="0" borderId="0" xfId="17" applyNumberFormat="1" applyFont="1" applyProtection="1">
      <protection locked="0"/>
    </xf>
    <xf numFmtId="4" fontId="1" fillId="0" borderId="0" xfId="17" applyNumberFormat="1" applyFont="1" applyProtection="1">
      <protection locked="0"/>
    </xf>
    <xf numFmtId="4" fontId="1" fillId="0" borderId="0" xfId="17" applyNumberFormat="1" applyFont="1" applyAlignment="1" applyProtection="1">
      <alignment horizontal="center"/>
      <protection locked="0"/>
    </xf>
    <xf numFmtId="0" fontId="107" fillId="0" borderId="10" xfId="0" applyFont="1" applyBorder="1"/>
    <xf numFmtId="0" fontId="105" fillId="0" borderId="0" xfId="0" applyFont="1"/>
    <xf numFmtId="0" fontId="106" fillId="0" borderId="0" xfId="0" applyFont="1"/>
    <xf numFmtId="0" fontId="103" fillId="0" borderId="0" xfId="0" applyFont="1"/>
    <xf numFmtId="0" fontId="107" fillId="0" borderId="0" xfId="0" applyFont="1"/>
    <xf numFmtId="0" fontId="105" fillId="0" borderId="0" xfId="0" applyFont="1" applyAlignment="1">
      <alignment vertical="center"/>
    </xf>
    <xf numFmtId="0" fontId="106" fillId="0" borderId="0" xfId="0" applyFont="1" applyAlignment="1">
      <alignment vertical="center"/>
    </xf>
    <xf numFmtId="0" fontId="103" fillId="0" borderId="0" xfId="0" applyFont="1" applyAlignment="1">
      <alignment vertical="center"/>
    </xf>
    <xf numFmtId="0" fontId="104" fillId="0" borderId="0" xfId="1" applyFont="1" applyAlignment="1">
      <alignment vertical="center" wrapText="1"/>
    </xf>
    <xf numFmtId="0" fontId="109" fillId="0" borderId="0" xfId="1" applyFont="1" applyAlignment="1">
      <alignment vertical="center"/>
    </xf>
    <xf numFmtId="0" fontId="110" fillId="0" borderId="0" xfId="1" applyFont="1" applyAlignment="1">
      <alignment vertical="center" wrapText="1"/>
    </xf>
    <xf numFmtId="0" fontId="108" fillId="0" borderId="0" xfId="1" applyFont="1" applyAlignment="1">
      <alignment vertical="center" wrapText="1"/>
    </xf>
    <xf numFmtId="0" fontId="105" fillId="0" borderId="10" xfId="0" applyFont="1" applyBorder="1" applyAlignment="1">
      <alignment vertical="center"/>
    </xf>
    <xf numFmtId="0" fontId="106" fillId="0" borderId="10" xfId="0" applyFont="1" applyBorder="1" applyAlignment="1">
      <alignment vertical="center"/>
    </xf>
    <xf numFmtId="0" fontId="103" fillId="0" borderId="10" xfId="0" applyFont="1" applyBorder="1" applyAlignment="1">
      <alignment vertical="center"/>
    </xf>
    <xf numFmtId="0" fontId="104" fillId="0" borderId="10" xfId="1" applyFont="1" applyBorder="1" applyAlignment="1">
      <alignment vertical="center" wrapText="1"/>
    </xf>
    <xf numFmtId="0" fontId="30" fillId="0" borderId="0" xfId="0" applyFont="1" applyAlignment="1">
      <alignment horizontal="justify" vertical="top" wrapText="1"/>
    </xf>
    <xf numFmtId="0" fontId="30" fillId="0" borderId="0" xfId="7" applyFont="1" applyAlignment="1">
      <alignment horizontal="right" vertical="top"/>
    </xf>
    <xf numFmtId="167" fontId="38" fillId="0" borderId="0" xfId="0" applyNumberFormat="1" applyFont="1"/>
    <xf numFmtId="167" fontId="38" fillId="0" borderId="0" xfId="0" applyNumberFormat="1" applyFont="1" applyAlignment="1">
      <alignment horizontal="right"/>
    </xf>
    <xf numFmtId="0" fontId="112" fillId="0" borderId="0" xfId="0" applyFont="1" applyAlignment="1">
      <alignment horizontal="center" wrapText="1"/>
    </xf>
    <xf numFmtId="167" fontId="112" fillId="0" borderId="0" xfId="0" applyNumberFormat="1" applyFont="1" applyProtection="1">
      <protection locked="0"/>
    </xf>
    <xf numFmtId="196" fontId="111" fillId="0" borderId="0" xfId="0" applyNumberFormat="1" applyFont="1" applyAlignment="1">
      <alignment horizontal="right" wrapText="1"/>
    </xf>
    <xf numFmtId="0" fontId="111" fillId="0" borderId="0" xfId="0" applyFont="1" applyAlignment="1">
      <alignment horizontal="right" vertical="center"/>
    </xf>
    <xf numFmtId="0" fontId="112" fillId="0" borderId="0" xfId="0" applyFont="1" applyAlignment="1">
      <alignment horizontal="center" vertical="center"/>
    </xf>
    <xf numFmtId="43" fontId="30" fillId="0" borderId="0" xfId="12" applyFont="1" applyFill="1" applyAlignment="1">
      <alignment vertical="center"/>
    </xf>
    <xf numFmtId="167" fontId="112" fillId="0" borderId="0" xfId="0" applyNumberFormat="1" applyFont="1" applyAlignment="1" applyProtection="1">
      <alignment vertical="center"/>
      <protection locked="0"/>
    </xf>
    <xf numFmtId="164" fontId="111" fillId="0" borderId="0" xfId="0" applyNumberFormat="1" applyFont="1" applyAlignment="1">
      <alignment horizontal="right" vertical="center"/>
    </xf>
    <xf numFmtId="43" fontId="30" fillId="0" borderId="0" xfId="12" applyFont="1" applyFill="1"/>
    <xf numFmtId="49" fontId="24" fillId="0" borderId="0" xfId="1" applyNumberFormat="1" applyFont="1" applyAlignment="1">
      <alignment horizontal="right" vertical="top"/>
    </xf>
    <xf numFmtId="0" fontId="30" fillId="0" borderId="0" xfId="1" applyFont="1" applyAlignment="1">
      <alignment horizontal="justify" vertical="top" wrapText="1"/>
    </xf>
    <xf numFmtId="0" fontId="38" fillId="0" borderId="0" xfId="1" applyFont="1" applyAlignment="1">
      <alignment horizontal="right" wrapText="1"/>
    </xf>
    <xf numFmtId="43" fontId="38" fillId="0" borderId="0" xfId="12" applyFont="1" applyBorder="1" applyAlignment="1" applyProtection="1">
      <alignment horizontal="right" wrapText="1"/>
    </xf>
    <xf numFmtId="167" fontId="38" fillId="0" borderId="0" xfId="1" applyNumberFormat="1" applyFont="1" applyAlignment="1" applyProtection="1">
      <alignment horizontal="right" wrapText="1"/>
      <protection locked="0"/>
    </xf>
    <xf numFmtId="167" fontId="28" fillId="0" borderId="0" xfId="0" applyNumberFormat="1" applyFont="1" applyAlignment="1">
      <alignment horizontal="right" wrapText="1"/>
    </xf>
    <xf numFmtId="0" fontId="111" fillId="0" borderId="4" xfId="0" applyFont="1" applyBorder="1" applyAlignment="1">
      <alignment horizontal="right" vertical="center"/>
    </xf>
    <xf numFmtId="0" fontId="112" fillId="0" borderId="4" xfId="0" applyFont="1" applyBorder="1" applyAlignment="1">
      <alignment horizontal="center" vertical="center"/>
    </xf>
    <xf numFmtId="43" fontId="30" fillId="0" borderId="4" xfId="12" applyFont="1" applyFill="1" applyBorder="1" applyAlignment="1">
      <alignment vertical="center"/>
    </xf>
    <xf numFmtId="167" fontId="112" fillId="0" borderId="4" xfId="0" applyNumberFormat="1" applyFont="1" applyBorder="1" applyAlignment="1" applyProtection="1">
      <alignment vertical="center"/>
      <protection locked="0"/>
    </xf>
    <xf numFmtId="164" fontId="111" fillId="0" borderId="4" xfId="0" applyNumberFormat="1" applyFont="1" applyBorder="1" applyAlignment="1">
      <alignment horizontal="right" vertical="center"/>
    </xf>
    <xf numFmtId="0" fontId="28" fillId="0" borderId="0" xfId="0" applyFont="1" applyAlignment="1">
      <alignment horizontal="justify" vertical="center"/>
    </xf>
    <xf numFmtId="43" fontId="30" fillId="0" borderId="0" xfId="12" applyFont="1" applyFill="1" applyBorder="1" applyAlignment="1">
      <alignment vertical="center"/>
    </xf>
    <xf numFmtId="49" fontId="45" fillId="0" borderId="0" xfId="16" applyNumberFormat="1" applyFont="1" applyAlignment="1">
      <alignment horizontal="center"/>
    </xf>
    <xf numFmtId="0" fontId="59" fillId="0" borderId="0" xfId="16" applyFont="1" applyAlignment="1">
      <alignment horizontal="left" vertical="top"/>
    </xf>
    <xf numFmtId="0" fontId="59" fillId="0" borderId="0" xfId="16" applyFont="1" applyAlignment="1">
      <alignment horizontal="right"/>
    </xf>
    <xf numFmtId="4" fontId="45" fillId="0" borderId="0" xfId="16" applyNumberFormat="1" applyFont="1"/>
    <xf numFmtId="49" fontId="12" fillId="0" borderId="0" xfId="17" applyNumberFormat="1" applyFont="1" applyAlignment="1">
      <alignment horizontal="center" vertical="top"/>
    </xf>
    <xf numFmtId="0" fontId="59" fillId="0" borderId="0" xfId="16" applyFont="1" applyAlignment="1">
      <alignment horizontal="center" vertical="top"/>
    </xf>
    <xf numFmtId="0" fontId="59" fillId="0" borderId="0" xfId="16" applyFont="1" applyAlignment="1">
      <alignment horizontal="right" vertical="center" wrapText="1"/>
    </xf>
    <xf numFmtId="4" fontId="45" fillId="0" borderId="0" xfId="16" applyNumberFormat="1" applyFont="1" applyAlignment="1">
      <alignment wrapText="1"/>
    </xf>
    <xf numFmtId="4" fontId="12" fillId="0" borderId="0" xfId="17" applyNumberFormat="1" applyFont="1"/>
    <xf numFmtId="49" fontId="59" fillId="0" borderId="0" xfId="16" applyNumberFormat="1" applyFont="1" applyAlignment="1" applyProtection="1">
      <alignment horizontal="left" vertical="center" indent="2"/>
      <protection locked="0"/>
    </xf>
    <xf numFmtId="4" fontId="1" fillId="0" borderId="0" xfId="17" applyNumberFormat="1" applyFont="1" applyAlignment="1" applyProtection="1">
      <alignment vertical="top" wrapText="1"/>
      <protection locked="0"/>
    </xf>
    <xf numFmtId="49" fontId="1" fillId="0" borderId="0" xfId="17" applyNumberFormat="1" applyFont="1" applyAlignment="1" applyProtection="1">
      <alignment horizontal="right"/>
      <protection locked="0"/>
    </xf>
    <xf numFmtId="49" fontId="59" fillId="0" borderId="0" xfId="16" applyNumberFormat="1" applyFont="1" applyAlignment="1" applyProtection="1">
      <alignment horizontal="left" vertical="center"/>
      <protection locked="0"/>
    </xf>
    <xf numFmtId="4" fontId="12" fillId="0" borderId="0" xfId="17" applyNumberFormat="1" applyFont="1" applyAlignment="1" applyProtection="1">
      <alignment horizontal="left" vertical="top" indent="1"/>
      <protection locked="0"/>
    </xf>
    <xf numFmtId="0" fontId="12" fillId="0" borderId="0" xfId="16" applyFont="1" applyAlignment="1">
      <alignment horizontal="right"/>
    </xf>
    <xf numFmtId="4" fontId="1" fillId="0" borderId="0" xfId="16" applyNumberFormat="1" applyFont="1"/>
    <xf numFmtId="0" fontId="1" fillId="0" borderId="0" xfId="16" applyFont="1" applyAlignment="1">
      <alignment horizontal="justify" vertical="top"/>
    </xf>
    <xf numFmtId="4" fontId="1" fillId="0" borderId="0" xfId="17" applyNumberFormat="1" applyFont="1" applyAlignment="1">
      <alignment horizontal="right"/>
    </xf>
    <xf numFmtId="0" fontId="1" fillId="0" borderId="0" xfId="16" applyFont="1" applyAlignment="1">
      <alignment wrapText="1"/>
    </xf>
    <xf numFmtId="4" fontId="1" fillId="0" borderId="0" xfId="16" applyNumberFormat="1" applyFont="1" applyAlignment="1" applyProtection="1">
      <alignment horizontal="right"/>
      <protection locked="0"/>
    </xf>
    <xf numFmtId="4" fontId="1" fillId="0" borderId="0" xfId="17" applyNumberFormat="1" applyFont="1"/>
    <xf numFmtId="49" fontId="1" fillId="0" borderId="0" xfId="17" applyNumberFormat="1" applyFont="1" applyAlignment="1">
      <alignment horizontal="center" vertical="top"/>
    </xf>
    <xf numFmtId="0" fontId="1" fillId="0" borderId="0" xfId="16" applyFont="1" applyAlignment="1">
      <alignment horizontal="center" vertical="top" wrapText="1"/>
    </xf>
    <xf numFmtId="0" fontId="1" fillId="0" borderId="0" xfId="16" applyFont="1" applyAlignment="1">
      <alignment horizontal="right"/>
    </xf>
    <xf numFmtId="192" fontId="1" fillId="0" borderId="0" xfId="17" applyNumberFormat="1" applyFont="1"/>
    <xf numFmtId="0" fontId="113" fillId="0" borderId="0" xfId="16" applyFont="1" applyAlignment="1">
      <alignment horizontal="justify" vertical="top"/>
    </xf>
    <xf numFmtId="0" fontId="1" fillId="0" borderId="0" xfId="16" applyFont="1" applyAlignment="1">
      <alignment vertical="top" wrapText="1"/>
    </xf>
    <xf numFmtId="0" fontId="115" fillId="0" borderId="0" xfId="16" applyFont="1" applyAlignment="1">
      <alignment horizontal="justify" vertical="top"/>
    </xf>
    <xf numFmtId="0" fontId="1" fillId="0" borderId="0" xfId="16" applyFont="1" applyAlignment="1">
      <alignment horizontal="right" wrapText="1"/>
    </xf>
    <xf numFmtId="192" fontId="12" fillId="0" borderId="0" xfId="16" applyNumberFormat="1" applyFont="1" applyAlignment="1">
      <alignment horizontal="right"/>
    </xf>
    <xf numFmtId="0" fontId="1" fillId="0" borderId="0" xfId="16" applyFont="1" applyAlignment="1">
      <alignment horizontal="justify" vertical="top" wrapText="1"/>
    </xf>
    <xf numFmtId="0" fontId="1" fillId="0" borderId="0" xfId="16" applyFont="1"/>
    <xf numFmtId="49" fontId="1" fillId="0" borderId="0" xfId="16" applyNumberFormat="1" applyFont="1" applyAlignment="1">
      <alignment horizontal="center" vertical="top" wrapText="1"/>
    </xf>
    <xf numFmtId="0" fontId="116" fillId="0" borderId="0" xfId="16" quotePrefix="1" applyFont="1" applyAlignment="1">
      <alignment horizontal="justify"/>
    </xf>
    <xf numFmtId="4" fontId="1" fillId="0" borderId="0" xfId="16" applyNumberFormat="1" applyFont="1" applyProtection="1">
      <protection locked="0"/>
    </xf>
    <xf numFmtId="0" fontId="1" fillId="0" borderId="0" xfId="16" applyFont="1" applyAlignment="1">
      <alignment horizontal="left" vertical="top" wrapText="1"/>
    </xf>
    <xf numFmtId="0" fontId="1" fillId="0" borderId="0" xfId="16" applyFont="1" applyAlignment="1">
      <alignment horizontal="justify"/>
    </xf>
    <xf numFmtId="0" fontId="1" fillId="0" borderId="0" xfId="16" applyFont="1" applyAlignment="1">
      <alignment horizontal="right" vertical="top" wrapText="1"/>
    </xf>
    <xf numFmtId="49" fontId="12" fillId="0" borderId="0" xfId="17" applyNumberFormat="1" applyFont="1" applyAlignment="1">
      <alignment horizontal="center" vertical="top" wrapText="1"/>
    </xf>
    <xf numFmtId="192" fontId="1" fillId="0" borderId="0" xfId="16" applyNumberFormat="1" applyFont="1" applyAlignment="1">
      <alignment horizontal="right"/>
    </xf>
    <xf numFmtId="4" fontId="1" fillId="0" borderId="0" xfId="17" applyNumberFormat="1" applyFont="1" applyAlignment="1" applyProtection="1">
      <alignment vertical="top"/>
      <protection locked="0"/>
    </xf>
    <xf numFmtId="49" fontId="1" fillId="0" borderId="0" xfId="16" applyNumberFormat="1" applyFont="1" applyAlignment="1">
      <alignment horizontal="center" vertical="top"/>
    </xf>
    <xf numFmtId="49" fontId="1" fillId="0" borderId="0" xfId="16" applyNumberFormat="1" applyFont="1" applyAlignment="1">
      <alignment horizontal="center"/>
    </xf>
    <xf numFmtId="0" fontId="1" fillId="0" borderId="0" xfId="16" applyFont="1" applyAlignment="1">
      <alignment horizontal="right" vertical="center"/>
    </xf>
    <xf numFmtId="0" fontId="1" fillId="0" borderId="0" xfId="16" applyFont="1" applyAlignment="1">
      <alignment horizontal="left" vertical="center" wrapText="1"/>
    </xf>
    <xf numFmtId="0" fontId="1" fillId="0" borderId="0" xfId="16" applyFont="1" applyAlignment="1">
      <alignment horizontal="center"/>
    </xf>
    <xf numFmtId="2" fontId="1" fillId="0" borderId="0" xfId="16" applyNumberFormat="1" applyFont="1" applyAlignment="1">
      <alignment horizontal="right"/>
    </xf>
    <xf numFmtId="49" fontId="1" fillId="0" borderId="0" xfId="18" applyNumberFormat="1" applyAlignment="1">
      <alignment horizontal="center" vertical="center"/>
    </xf>
    <xf numFmtId="195" fontId="1" fillId="0" borderId="0" xfId="18" applyNumberFormat="1" applyAlignment="1">
      <alignment horizontal="right" vertical="center"/>
    </xf>
    <xf numFmtId="0" fontId="1" fillId="0" borderId="0" xfId="16" applyFont="1" applyAlignment="1">
      <alignment horizontal="center" vertical="top"/>
    </xf>
    <xf numFmtId="0" fontId="59" fillId="0" borderId="0" xfId="16" applyFont="1" applyAlignment="1">
      <alignment horizontal="justify" vertical="top" wrapText="1"/>
    </xf>
    <xf numFmtId="0" fontId="60" fillId="0" borderId="0" xfId="16" applyFont="1" applyAlignment="1">
      <alignment horizontal="right"/>
    </xf>
    <xf numFmtId="0" fontId="60" fillId="0" borderId="0" xfId="16" applyFont="1"/>
    <xf numFmtId="192" fontId="12" fillId="0" borderId="0" xfId="17" applyNumberFormat="1" applyFont="1"/>
    <xf numFmtId="49" fontId="45" fillId="0" borderId="0" xfId="16" applyNumberFormat="1" applyFont="1" applyAlignment="1">
      <alignment horizontal="center" vertical="center" wrapText="1"/>
    </xf>
    <xf numFmtId="0" fontId="59" fillId="0" borderId="0" xfId="16" applyFont="1" applyAlignment="1">
      <alignment horizontal="center" vertical="center" wrapText="1"/>
    </xf>
    <xf numFmtId="192" fontId="12" fillId="0" borderId="0" xfId="17" applyNumberFormat="1" applyFont="1" applyAlignment="1">
      <alignment horizontal="right"/>
    </xf>
    <xf numFmtId="0" fontId="12" fillId="0" borderId="0" xfId="16" applyFont="1" applyAlignment="1">
      <alignment vertical="top"/>
    </xf>
    <xf numFmtId="4" fontId="12" fillId="0" borderId="0" xfId="17" applyNumberFormat="1" applyFont="1" applyAlignment="1" applyProtection="1">
      <alignment horizontal="right"/>
      <protection locked="0"/>
    </xf>
    <xf numFmtId="0" fontId="59" fillId="0" borderId="0" xfId="16" applyFont="1" applyAlignment="1">
      <alignment horizontal="justify" vertical="top"/>
    </xf>
    <xf numFmtId="0" fontId="12" fillId="0" borderId="0" xfId="16" applyFont="1" applyAlignment="1">
      <alignment horizontal="justify" vertical="top" wrapText="1"/>
    </xf>
    <xf numFmtId="0" fontId="12" fillId="0" borderId="0" xfId="16" applyFont="1" applyAlignment="1">
      <alignment horizontal="justify" vertical="top"/>
    </xf>
    <xf numFmtId="0" fontId="12" fillId="0" borderId="0" xfId="16" applyFont="1" applyAlignment="1">
      <alignment horizontal="right" vertical="top"/>
    </xf>
    <xf numFmtId="49" fontId="1" fillId="0" borderId="0" xfId="16" applyNumberFormat="1" applyFont="1" applyAlignment="1">
      <alignment horizontal="justify" vertical="top" wrapText="1"/>
    </xf>
    <xf numFmtId="0" fontId="1" fillId="0" borderId="0" xfId="17" applyFont="1" applyAlignment="1">
      <alignment horizontal="right"/>
    </xf>
    <xf numFmtId="0" fontId="12" fillId="0" borderId="0" xfId="16" applyFont="1" applyAlignment="1">
      <alignment horizontal="justify"/>
    </xf>
    <xf numFmtId="0" fontId="59" fillId="4" borderId="10" xfId="16" applyFont="1" applyFill="1" applyBorder="1" applyAlignment="1">
      <alignment horizontal="center" vertical="top" wrapText="1"/>
    </xf>
    <xf numFmtId="0" fontId="59" fillId="4" borderId="10" xfId="16" applyFont="1" applyFill="1" applyBorder="1" applyAlignment="1">
      <alignment vertical="top"/>
    </xf>
    <xf numFmtId="0" fontId="59" fillId="4" borderId="10" xfId="16" applyFont="1" applyFill="1" applyBorder="1" applyAlignment="1">
      <alignment horizontal="right" vertical="center"/>
    </xf>
    <xf numFmtId="4" fontId="45" fillId="4" borderId="10" xfId="16" applyNumberFormat="1" applyFont="1" applyFill="1" applyBorder="1" applyProtection="1">
      <protection locked="0"/>
    </xf>
    <xf numFmtId="192" fontId="45" fillId="4" borderId="10" xfId="16" applyNumberFormat="1" applyFont="1" applyFill="1" applyBorder="1" applyProtection="1">
      <protection locked="0"/>
    </xf>
    <xf numFmtId="4" fontId="12" fillId="0" borderId="0" xfId="17" applyNumberFormat="1" applyFont="1" applyAlignment="1" applyProtection="1">
      <alignment vertical="top" wrapText="1"/>
      <protection locked="0"/>
    </xf>
    <xf numFmtId="0" fontId="117" fillId="0" borderId="0" xfId="16" applyFont="1" applyAlignment="1">
      <alignment horizontal="right"/>
    </xf>
    <xf numFmtId="4" fontId="1" fillId="0" borderId="0" xfId="16" applyNumberFormat="1" applyFont="1" applyAlignment="1">
      <alignment horizontal="right"/>
    </xf>
    <xf numFmtId="0" fontId="59" fillId="0" borderId="0" xfId="16" applyFont="1" applyAlignment="1">
      <alignment vertical="top"/>
    </xf>
    <xf numFmtId="0" fontId="45" fillId="0" borderId="0" xfId="16" applyFont="1"/>
    <xf numFmtId="0" fontId="45" fillId="0" borderId="0" xfId="16" applyFont="1" applyAlignment="1">
      <alignment horizontal="center" vertical="center"/>
    </xf>
    <xf numFmtId="4" fontId="1" fillId="0" borderId="0" xfId="17" applyNumberFormat="1" applyFont="1" applyAlignment="1" applyProtection="1">
      <alignment horizontal="right" vertical="top"/>
      <protection locked="0"/>
    </xf>
    <xf numFmtId="0" fontId="96" fillId="0" borderId="0" xfId="16" applyFont="1"/>
    <xf numFmtId="0" fontId="1" fillId="0" borderId="0" xfId="16" applyFont="1" applyAlignment="1">
      <alignment horizontal="center" vertical="center"/>
    </xf>
    <xf numFmtId="49" fontId="1" fillId="0" borderId="0" xfId="16" applyNumberFormat="1" applyFont="1" applyAlignment="1">
      <alignment horizontal="center" vertical="center"/>
    </xf>
    <xf numFmtId="0" fontId="1" fillId="0" borderId="0" xfId="16" applyFont="1" applyAlignment="1">
      <alignment horizontal="center" vertical="center" wrapText="1"/>
    </xf>
    <xf numFmtId="49" fontId="1" fillId="0" borderId="0" xfId="16" applyNumberFormat="1" applyFont="1" applyAlignment="1">
      <alignment horizontal="left" vertical="top"/>
    </xf>
    <xf numFmtId="195" fontId="1" fillId="0" borderId="0" xfId="16" applyNumberFormat="1" applyFont="1" applyAlignment="1">
      <alignment horizontal="center"/>
    </xf>
    <xf numFmtId="0" fontId="1" fillId="0" borderId="0" xfId="16" applyFont="1" applyAlignment="1">
      <alignment horizontal="left" vertical="top"/>
    </xf>
    <xf numFmtId="3" fontId="1" fillId="0" borderId="0" xfId="16" applyNumberFormat="1" applyFont="1" applyAlignment="1">
      <alignment horizontal="right"/>
    </xf>
    <xf numFmtId="0" fontId="1" fillId="0" borderId="0" xfId="19"/>
    <xf numFmtId="195" fontId="1" fillId="0" borderId="0" xfId="19" applyNumberFormat="1"/>
    <xf numFmtId="0" fontId="96" fillId="0" borderId="0" xfId="16" applyFont="1" applyAlignment="1">
      <alignment wrapText="1"/>
    </xf>
    <xf numFmtId="0" fontId="1" fillId="0" borderId="0" xfId="16" quotePrefix="1" applyFont="1" applyAlignment="1">
      <alignment horizontal="justify" vertical="top" wrapText="1"/>
    </xf>
    <xf numFmtId="0" fontId="24" fillId="0" borderId="0" xfId="0" applyFont="1" applyAlignment="1">
      <alignment horizontal="left" wrapText="1"/>
    </xf>
    <xf numFmtId="4" fontId="24" fillId="0" borderId="0" xfId="0" applyNumberFormat="1" applyFont="1" applyAlignment="1" applyProtection="1">
      <alignment horizontal="center"/>
      <protection locked="0"/>
    </xf>
    <xf numFmtId="4" fontId="24" fillId="0" borderId="0" xfId="0" applyNumberFormat="1" applyFont="1" applyAlignment="1">
      <alignment horizontal="center"/>
    </xf>
    <xf numFmtId="0" fontId="119" fillId="0" borderId="0" xfId="0" applyFont="1"/>
    <xf numFmtId="4" fontId="15" fillId="0" borderId="0" xfId="0" applyNumberFormat="1" applyFont="1" applyAlignment="1">
      <alignment horizontal="right" wrapText="1"/>
    </xf>
    <xf numFmtId="4" fontId="51" fillId="0" borderId="0" xfId="0" applyNumberFormat="1" applyFont="1" applyAlignment="1">
      <alignment horizontal="right" wrapText="1"/>
    </xf>
    <xf numFmtId="4" fontId="120" fillId="0" borderId="0" xfId="0" applyNumberFormat="1"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wrapText="1"/>
    </xf>
    <xf numFmtId="4" fontId="2" fillId="0" borderId="0" xfId="0" applyNumberFormat="1" applyFont="1" applyAlignment="1">
      <alignment horizontal="right" wrapText="1"/>
    </xf>
    <xf numFmtId="0" fontId="120" fillId="0" borderId="0" xfId="0" applyFont="1" applyAlignment="1">
      <alignment horizontal="left" wrapText="1"/>
    </xf>
    <xf numFmtId="0" fontId="121" fillId="0" borderId="0" xfId="0" applyFont="1" applyAlignment="1">
      <alignment horizontal="center" wrapText="1"/>
    </xf>
    <xf numFmtId="43" fontId="19" fillId="0" borderId="0" xfId="12" applyFont="1" applyFill="1"/>
    <xf numFmtId="43" fontId="19" fillId="0" borderId="0" xfId="12" applyFont="1" applyFill="1" applyAlignment="1">
      <alignment vertical="center"/>
    </xf>
    <xf numFmtId="0" fontId="30" fillId="0" borderId="0" xfId="0" applyFont="1" applyAlignment="1">
      <alignment vertical="top" wrapText="1"/>
    </xf>
    <xf numFmtId="0" fontId="28" fillId="3" borderId="7" xfId="0" applyFont="1" applyFill="1" applyBorder="1" applyAlignment="1">
      <alignment horizontal="justify" vertical="center"/>
    </xf>
    <xf numFmtId="0" fontId="64" fillId="0" borderId="0" xfId="0" applyFont="1" applyAlignment="1">
      <alignment wrapText="1"/>
    </xf>
    <xf numFmtId="43" fontId="105" fillId="0" borderId="0" xfId="0" applyNumberFormat="1" applyFont="1"/>
    <xf numFmtId="0" fontId="20" fillId="0" borderId="5" xfId="0" applyFont="1" applyBorder="1" applyAlignment="1">
      <alignment horizontal="right" vertical="center"/>
    </xf>
    <xf numFmtId="172" fontId="24" fillId="0" borderId="0" xfId="0" applyNumberFormat="1" applyFont="1" applyAlignment="1">
      <alignment horizontal="right" vertical="top"/>
    </xf>
    <xf numFmtId="171" fontId="22" fillId="0" borderId="0" xfId="0" applyNumberFormat="1" applyFont="1" applyAlignment="1">
      <alignment horizontal="right" vertical="top"/>
    </xf>
    <xf numFmtId="49" fontId="26" fillId="0" borderId="0" xfId="0" applyNumberFormat="1" applyFont="1" applyAlignment="1">
      <alignment horizontal="right" vertical="top"/>
    </xf>
    <xf numFmtId="171" fontId="26" fillId="0" borderId="0" xfId="0" applyNumberFormat="1" applyFont="1" applyAlignment="1">
      <alignment horizontal="right" vertical="top"/>
    </xf>
    <xf numFmtId="0" fontId="26" fillId="0" borderId="0" xfId="0" applyFont="1" applyAlignment="1">
      <alignment horizontal="right" vertical="top"/>
    </xf>
    <xf numFmtId="0" fontId="19" fillId="0" borderId="0" xfId="0" applyFont="1" applyAlignment="1">
      <alignment horizontal="right" vertical="top"/>
    </xf>
    <xf numFmtId="171" fontId="19" fillId="0" borderId="0" xfId="0" applyNumberFormat="1" applyFont="1" applyAlignment="1">
      <alignment horizontal="right" vertical="top"/>
    </xf>
    <xf numFmtId="179" fontId="19" fillId="0" borderId="0" xfId="0" applyNumberFormat="1" applyFont="1" applyAlignment="1">
      <alignment horizontal="center" vertical="top"/>
    </xf>
    <xf numFmtId="173" fontId="22" fillId="0" borderId="0" xfId="0" applyNumberFormat="1" applyFont="1" applyAlignment="1">
      <alignment horizontal="right" vertical="top"/>
    </xf>
    <xf numFmtId="173" fontId="26" fillId="0" borderId="0" xfId="0" applyNumberFormat="1" applyFont="1" applyAlignment="1">
      <alignment horizontal="right" vertical="top"/>
    </xf>
    <xf numFmtId="172" fontId="22" fillId="0" borderId="0" xfId="8" applyNumberFormat="1" applyFont="1" applyAlignment="1">
      <alignment horizontal="right" vertical="top"/>
    </xf>
    <xf numFmtId="174" fontId="26" fillId="0" borderId="0" xfId="0" applyNumberFormat="1" applyFont="1" applyAlignment="1">
      <alignment horizontal="right" vertical="top"/>
    </xf>
    <xf numFmtId="0" fontId="51" fillId="0" borderId="0" xfId="0" applyFont="1" applyAlignment="1">
      <alignment horizontal="center"/>
    </xf>
    <xf numFmtId="0" fontId="53" fillId="0" borderId="0" xfId="0" applyFont="1" applyAlignment="1">
      <alignment horizontal="right"/>
    </xf>
    <xf numFmtId="174" fontId="52" fillId="0" borderId="0" xfId="0" applyNumberFormat="1" applyFont="1" applyAlignment="1">
      <alignment horizontal="right" vertical="top"/>
    </xf>
    <xf numFmtId="0" fontId="54" fillId="0" borderId="0" xfId="0" applyFont="1" applyAlignment="1">
      <alignment horizontal="center"/>
    </xf>
    <xf numFmtId="172" fontId="52" fillId="0" borderId="0" xfId="8" applyNumberFormat="1" applyFont="1" applyAlignment="1">
      <alignment horizontal="center" vertical="top"/>
    </xf>
    <xf numFmtId="182" fontId="26" fillId="0" borderId="0" xfId="0" applyNumberFormat="1" applyFont="1" applyAlignment="1">
      <alignment horizontal="right" vertical="top"/>
    </xf>
    <xf numFmtId="0" fontId="32" fillId="0" borderId="0" xfId="0" applyFont="1" applyAlignment="1">
      <alignment horizontal="right"/>
    </xf>
    <xf numFmtId="0" fontId="1" fillId="0" borderId="0" xfId="0" applyFont="1" applyAlignment="1">
      <alignment vertical="top"/>
    </xf>
    <xf numFmtId="0" fontId="38" fillId="0" borderId="0" xfId="13" applyFont="1" applyAlignment="1">
      <alignment horizontal="center" vertical="top"/>
    </xf>
    <xf numFmtId="0" fontId="38" fillId="0" borderId="0" xfId="0" applyFont="1" applyAlignment="1">
      <alignment horizontal="right" vertical="center"/>
    </xf>
    <xf numFmtId="172" fontId="24" fillId="0" borderId="6" xfId="8" applyNumberFormat="1" applyFont="1" applyBorder="1" applyAlignment="1">
      <alignment horizontal="right" vertical="center"/>
    </xf>
    <xf numFmtId="174" fontId="19" fillId="0" borderId="0" xfId="0" applyNumberFormat="1" applyFont="1" applyAlignment="1">
      <alignment horizontal="right" vertical="top"/>
    </xf>
    <xf numFmtId="176" fontId="22" fillId="0" borderId="0" xfId="8" applyNumberFormat="1" applyFont="1" applyAlignment="1">
      <alignment horizontal="right" vertical="top"/>
    </xf>
    <xf numFmtId="0" fontId="66" fillId="0" borderId="0" xfId="0" applyFont="1" applyAlignment="1">
      <alignment horizontal="center"/>
    </xf>
    <xf numFmtId="0" fontId="24" fillId="0" borderId="0" xfId="13" applyFont="1" applyAlignment="1">
      <alignment horizontal="center" vertical="top"/>
    </xf>
    <xf numFmtId="0" fontId="29" fillId="0" borderId="0" xfId="13" applyFont="1" applyAlignment="1" applyProtection="1">
      <alignment horizontal="center" vertical="top" wrapText="1" readingOrder="1"/>
      <protection locked="0"/>
    </xf>
    <xf numFmtId="174" fontId="16" fillId="0" borderId="0" xfId="0" applyNumberFormat="1" applyFont="1" applyAlignment="1" applyProtection="1">
      <alignment horizontal="right" vertical="top" wrapText="1" readingOrder="1"/>
      <protection locked="0"/>
    </xf>
    <xf numFmtId="0" fontId="53" fillId="0" borderId="0" xfId="0" applyFont="1" applyAlignment="1">
      <alignment wrapText="1"/>
    </xf>
    <xf numFmtId="0" fontId="24" fillId="0" borderId="0" xfId="0" applyFont="1" applyAlignment="1">
      <alignment horizontal="center" vertical="top"/>
    </xf>
    <xf numFmtId="0" fontId="10" fillId="0" borderId="0" xfId="0" applyFont="1" applyAlignment="1">
      <alignment horizontal="center"/>
    </xf>
    <xf numFmtId="0" fontId="8" fillId="0" borderId="0" xfId="0" applyFont="1" applyAlignment="1">
      <alignment horizontal="center" vertical="top"/>
    </xf>
    <xf numFmtId="0" fontId="10" fillId="0" borderId="0" xfId="0" applyFont="1" applyAlignment="1">
      <alignment horizontal="center" vertical="top"/>
    </xf>
    <xf numFmtId="177" fontId="22" fillId="0" borderId="0" xfId="8" applyNumberFormat="1" applyFont="1" applyAlignment="1">
      <alignment horizontal="right" vertical="top"/>
    </xf>
    <xf numFmtId="176" fontId="26" fillId="0" borderId="0" xfId="8" applyNumberFormat="1" applyFont="1" applyAlignment="1">
      <alignment horizontal="right" vertical="top"/>
    </xf>
    <xf numFmtId="179" fontId="26" fillId="0" borderId="0" xfId="0" applyNumberFormat="1" applyFont="1" applyAlignment="1">
      <alignment horizontal="center" vertical="top"/>
    </xf>
    <xf numFmtId="0" fontId="12" fillId="0" borderId="0" xfId="0" applyFont="1" applyAlignment="1">
      <alignment vertical="top"/>
    </xf>
    <xf numFmtId="49" fontId="28" fillId="0" borderId="0" xfId="0" applyNumberFormat="1" applyFont="1" applyAlignment="1">
      <alignment horizontal="left" vertical="top"/>
    </xf>
    <xf numFmtId="0" fontId="26" fillId="0" borderId="0" xfId="0" applyFont="1" applyAlignment="1">
      <alignment horizontal="center" vertical="top"/>
    </xf>
    <xf numFmtId="49" fontId="19" fillId="0" borderId="0" xfId="0" applyNumberFormat="1" applyFont="1" applyAlignment="1">
      <alignment horizontal="right" vertical="top"/>
    </xf>
    <xf numFmtId="178" fontId="22" fillId="0" borderId="0" xfId="8" applyNumberFormat="1" applyFont="1" applyAlignment="1">
      <alignment horizontal="right" vertical="top"/>
    </xf>
    <xf numFmtId="180" fontId="22" fillId="0" borderId="0" xfId="8" applyNumberFormat="1" applyFont="1" applyAlignment="1">
      <alignment horizontal="right" vertical="top"/>
    </xf>
    <xf numFmtId="0" fontId="2" fillId="0" borderId="0" xfId="0" applyFont="1" applyAlignment="1">
      <alignment wrapText="1"/>
    </xf>
    <xf numFmtId="0" fontId="69" fillId="0" borderId="0" xfId="0" applyFont="1" applyAlignment="1">
      <alignment horizontal="center" vertical="top"/>
    </xf>
    <xf numFmtId="0" fontId="62" fillId="0" borderId="0" xfId="0" applyFont="1" applyAlignment="1">
      <alignment horizontal="center"/>
    </xf>
    <xf numFmtId="0" fontId="74" fillId="0" borderId="0" xfId="13" applyFont="1" applyAlignment="1">
      <alignment horizontal="center" vertical="top"/>
    </xf>
    <xf numFmtId="0" fontId="63" fillId="0" borderId="0" xfId="0" applyFont="1" applyAlignment="1">
      <alignment horizontal="center" vertical="top"/>
    </xf>
    <xf numFmtId="0" fontId="76" fillId="0" borderId="0" xfId="13" applyFont="1" applyAlignment="1">
      <alignment horizontal="center" vertical="top"/>
    </xf>
    <xf numFmtId="0" fontId="77" fillId="0" borderId="0" xfId="0" applyFont="1"/>
    <xf numFmtId="180" fontId="20" fillId="0" borderId="5" xfId="0" applyNumberFormat="1" applyFont="1" applyBorder="1" applyAlignment="1">
      <alignment horizontal="right" vertical="center"/>
    </xf>
    <xf numFmtId="180" fontId="19" fillId="0" borderId="0" xfId="0" applyNumberFormat="1" applyFont="1" applyAlignment="1">
      <alignment horizontal="left" vertical="center"/>
    </xf>
    <xf numFmtId="180" fontId="24" fillId="0" borderId="0" xfId="0" applyNumberFormat="1" applyFont="1" applyAlignment="1">
      <alignment horizontal="right" vertical="top"/>
    </xf>
    <xf numFmtId="180" fontId="19" fillId="0" borderId="0" xfId="0" applyNumberFormat="1" applyFont="1" applyAlignment="1">
      <alignment horizontal="right" vertical="top" wrapText="1"/>
    </xf>
    <xf numFmtId="180" fontId="26" fillId="0" borderId="0" xfId="0" applyNumberFormat="1" applyFont="1" applyAlignment="1">
      <alignment horizontal="right" vertical="top"/>
    </xf>
    <xf numFmtId="180" fontId="19" fillId="0" borderId="0" xfId="0" applyNumberFormat="1" applyFont="1" applyAlignment="1">
      <alignment horizontal="right" vertical="top"/>
    </xf>
    <xf numFmtId="180" fontId="22" fillId="0" borderId="0" xfId="0" applyNumberFormat="1" applyFont="1" applyAlignment="1">
      <alignment horizontal="right" vertical="top"/>
    </xf>
    <xf numFmtId="0" fontId="83" fillId="0" borderId="0" xfId="0" applyFont="1" applyAlignment="1">
      <alignment horizontal="center"/>
    </xf>
    <xf numFmtId="0" fontId="85" fillId="0" borderId="0" xfId="0" applyFont="1" applyAlignment="1">
      <alignment horizontal="center"/>
    </xf>
    <xf numFmtId="0" fontId="77" fillId="0" borderId="0" xfId="0" applyFont="1" applyAlignment="1">
      <alignment vertical="center" wrapText="1"/>
    </xf>
    <xf numFmtId="0" fontId="52" fillId="0" borderId="0" xfId="0" applyFont="1" applyAlignment="1">
      <alignment horizontal="center" vertical="top"/>
    </xf>
    <xf numFmtId="0" fontId="63" fillId="0" borderId="0" xfId="0" applyFont="1" applyAlignment="1">
      <alignment horizontal="center"/>
    </xf>
    <xf numFmtId="0" fontId="69" fillId="0" borderId="0" xfId="0" applyFont="1" applyAlignment="1">
      <alignment horizontal="center"/>
    </xf>
    <xf numFmtId="0" fontId="81" fillId="0" borderId="0" xfId="0" applyFont="1" applyAlignment="1">
      <alignment horizontal="center"/>
    </xf>
    <xf numFmtId="0" fontId="87" fillId="0" borderId="0" xfId="0" applyFont="1" applyAlignment="1">
      <alignment horizontal="center" vertical="top"/>
    </xf>
    <xf numFmtId="0" fontId="2" fillId="0" borderId="0" xfId="0" applyFont="1" applyAlignment="1">
      <alignment horizontal="center"/>
    </xf>
    <xf numFmtId="0" fontId="89" fillId="0" borderId="0" xfId="13" applyFont="1" applyAlignment="1">
      <alignment horizontal="center" vertical="top"/>
    </xf>
    <xf numFmtId="0" fontId="70" fillId="0" borderId="0" xfId="0" applyFont="1" applyAlignment="1">
      <alignment horizontal="center"/>
    </xf>
    <xf numFmtId="0" fontId="90" fillId="0" borderId="0" xfId="13" applyFont="1" applyAlignment="1">
      <alignment horizontal="center" vertical="top"/>
    </xf>
    <xf numFmtId="0" fontId="85" fillId="0" borderId="0" xfId="0" applyFont="1" applyAlignment="1">
      <alignment horizontal="right" vertical="center"/>
    </xf>
    <xf numFmtId="0" fontId="91" fillId="0" borderId="0" xfId="0" applyFont="1" applyAlignment="1">
      <alignment horizontal="center"/>
    </xf>
    <xf numFmtId="0" fontId="92" fillId="0" borderId="0" xfId="13" applyFont="1" applyAlignment="1">
      <alignment horizontal="center" vertical="top"/>
    </xf>
    <xf numFmtId="0" fontId="93" fillId="0" borderId="0" xfId="13" applyFont="1" applyAlignment="1">
      <alignment horizontal="right" vertical="top" wrapText="1"/>
    </xf>
    <xf numFmtId="0" fontId="90" fillId="0" borderId="0" xfId="0" applyFont="1" applyAlignment="1">
      <alignment horizontal="right" vertical="top" wrapText="1"/>
    </xf>
    <xf numFmtId="0" fontId="53" fillId="0" borderId="0" xfId="13" applyFont="1" applyAlignment="1">
      <alignment horizontal="center" vertical="top"/>
    </xf>
    <xf numFmtId="0" fontId="24" fillId="0" borderId="0" xfId="0" applyFont="1" applyAlignment="1">
      <alignment horizontal="center" vertical="top" wrapText="1"/>
    </xf>
    <xf numFmtId="180" fontId="30" fillId="0" borderId="0" xfId="0" applyNumberFormat="1" applyFont="1"/>
    <xf numFmtId="180" fontId="22" fillId="0" borderId="0" xfId="2" applyNumberFormat="1" applyFont="1" applyAlignment="1">
      <alignment horizontal="right" vertical="top"/>
    </xf>
    <xf numFmtId="180" fontId="26" fillId="0" borderId="0" xfId="2" applyNumberFormat="1" applyFont="1" applyAlignment="1">
      <alignment horizontal="right" vertical="top"/>
    </xf>
    <xf numFmtId="180" fontId="24" fillId="0" borderId="6" xfId="8" applyNumberFormat="1" applyFont="1" applyBorder="1" applyAlignment="1">
      <alignment horizontal="right" vertical="center"/>
    </xf>
    <xf numFmtId="180" fontId="0" fillId="0" borderId="0" xfId="0" applyNumberFormat="1"/>
    <xf numFmtId="182" fontId="20" fillId="0" borderId="5" xfId="0" applyNumberFormat="1" applyFont="1" applyBorder="1" applyAlignment="1">
      <alignment horizontal="right" vertical="center"/>
    </xf>
    <xf numFmtId="182" fontId="19" fillId="0" borderId="0" xfId="0" applyNumberFormat="1" applyFont="1" applyAlignment="1">
      <alignment horizontal="left" vertical="center"/>
    </xf>
    <xf numFmtId="182" fontId="24" fillId="0" borderId="0" xfId="0" applyNumberFormat="1" applyFont="1" applyAlignment="1">
      <alignment horizontal="right" vertical="top"/>
    </xf>
    <xf numFmtId="182" fontId="19" fillId="0" borderId="0" xfId="0" applyNumberFormat="1" applyFont="1" applyAlignment="1">
      <alignment horizontal="right" vertical="top" wrapText="1"/>
    </xf>
    <xf numFmtId="182" fontId="26" fillId="0" borderId="0" xfId="1" applyNumberFormat="1" applyFont="1" applyAlignment="1">
      <alignment horizontal="center"/>
    </xf>
    <xf numFmtId="182" fontId="19" fillId="0" borderId="0" xfId="0" applyNumberFormat="1" applyFont="1" applyAlignment="1">
      <alignment horizontal="right" vertical="top"/>
    </xf>
    <xf numFmtId="182" fontId="20" fillId="0" borderId="0" xfId="0" applyNumberFormat="1" applyFont="1" applyAlignment="1">
      <alignment vertical="center"/>
    </xf>
    <xf numFmtId="182" fontId="22" fillId="0" borderId="0" xfId="0" applyNumberFormat="1" applyFont="1" applyAlignment="1">
      <alignment horizontal="right" vertical="top"/>
    </xf>
    <xf numFmtId="182" fontId="22" fillId="0" borderId="0" xfId="8" applyNumberFormat="1" applyFont="1" applyAlignment="1">
      <alignment horizontal="right" vertical="top"/>
    </xf>
    <xf numFmtId="182" fontId="9" fillId="0" borderId="0" xfId="0" applyNumberFormat="1" applyFont="1" applyAlignment="1">
      <alignment horizontal="center" vertical="top" wrapText="1"/>
    </xf>
    <xf numFmtId="182" fontId="9" fillId="0" borderId="0" xfId="0" applyNumberFormat="1" applyFont="1" applyAlignment="1">
      <alignment horizontal="right" vertical="top" wrapText="1"/>
    </xf>
    <xf numFmtId="182" fontId="2" fillId="0" borderId="0" xfId="0" applyNumberFormat="1" applyFont="1" applyAlignment="1">
      <alignment horizontal="right" vertical="top"/>
    </xf>
    <xf numFmtId="182" fontId="26" fillId="0" borderId="0" xfId="2" applyNumberFormat="1" applyFont="1" applyAlignment="1">
      <alignment horizontal="right" vertical="top"/>
    </xf>
    <xf numFmtId="182" fontId="22" fillId="0" borderId="0" xfId="2" applyNumberFormat="1" applyFont="1" applyAlignment="1">
      <alignment horizontal="right" vertical="top"/>
    </xf>
    <xf numFmtId="174" fontId="12" fillId="0" borderId="0" xfId="0" applyNumberFormat="1" applyFont="1" applyAlignment="1">
      <alignment horizontal="right" vertical="top"/>
    </xf>
    <xf numFmtId="0" fontId="12" fillId="0" borderId="0" xfId="0" applyFont="1" applyAlignment="1">
      <alignment horizontal="right" vertical="top"/>
    </xf>
    <xf numFmtId="182" fontId="24" fillId="0" borderId="6" xfId="8" applyNumberFormat="1" applyFont="1" applyBorder="1" applyAlignment="1">
      <alignment horizontal="right" vertical="center"/>
    </xf>
    <xf numFmtId="182" fontId="0" fillId="0" borderId="0" xfId="0" applyNumberFormat="1"/>
    <xf numFmtId="181" fontId="20" fillId="0" borderId="5" xfId="0" applyNumberFormat="1" applyFont="1" applyBorder="1" applyAlignment="1">
      <alignment horizontal="right" vertical="center"/>
    </xf>
    <xf numFmtId="181" fontId="19" fillId="0" borderId="0" xfId="0" applyNumberFormat="1" applyFont="1" applyAlignment="1">
      <alignment horizontal="left" vertical="center"/>
    </xf>
    <xf numFmtId="181" fontId="24" fillId="0" borderId="0" xfId="0" applyNumberFormat="1" applyFont="1" applyAlignment="1">
      <alignment horizontal="center" vertical="top"/>
    </xf>
    <xf numFmtId="181" fontId="10" fillId="0" borderId="0" xfId="0" applyNumberFormat="1" applyFont="1" applyAlignment="1">
      <alignment horizontal="center"/>
    </xf>
    <xf numFmtId="181" fontId="8" fillId="0" borderId="0" xfId="0" applyNumberFormat="1" applyFont="1" applyAlignment="1">
      <alignment horizontal="center" vertical="top"/>
    </xf>
    <xf numFmtId="181" fontId="10" fillId="0" borderId="0" xfId="0" applyNumberFormat="1" applyFont="1" applyAlignment="1">
      <alignment horizontal="center" vertical="top"/>
    </xf>
    <xf numFmtId="181" fontId="26" fillId="0" borderId="0" xfId="1" applyNumberFormat="1" applyFont="1" applyAlignment="1">
      <alignment horizontal="center"/>
    </xf>
    <xf numFmtId="181" fontId="22" fillId="0" borderId="0" xfId="0" applyNumberFormat="1" applyFont="1" applyAlignment="1">
      <alignment horizontal="right" vertical="top"/>
    </xf>
    <xf numFmtId="181" fontId="26" fillId="0" borderId="0" xfId="0" applyNumberFormat="1" applyFont="1" applyAlignment="1">
      <alignment horizontal="right" vertical="top"/>
    </xf>
    <xf numFmtId="181" fontId="22" fillId="0" borderId="0" xfId="8" applyNumberFormat="1" applyFont="1" applyAlignment="1">
      <alignment horizontal="right" vertical="top"/>
    </xf>
    <xf numFmtId="181" fontId="26" fillId="0" borderId="0" xfId="0" applyNumberFormat="1" applyFont="1" applyAlignment="1">
      <alignment horizontal="center" vertical="top"/>
    </xf>
    <xf numFmtId="181" fontId="36" fillId="0" borderId="0" xfId="0" applyNumberFormat="1" applyFont="1" applyAlignment="1">
      <alignment horizontal="left" vertical="top"/>
    </xf>
    <xf numFmtId="181" fontId="19" fillId="0" borderId="0" xfId="0" applyNumberFormat="1" applyFont="1" applyAlignment="1">
      <alignment horizontal="right" vertical="top" wrapText="1"/>
    </xf>
    <xf numFmtId="181" fontId="24" fillId="0" borderId="6" xfId="8" applyNumberFormat="1" applyFont="1" applyBorder="1" applyAlignment="1">
      <alignment horizontal="right" vertical="center"/>
    </xf>
    <xf numFmtId="181" fontId="0" fillId="0" borderId="0" xfId="0" applyNumberFormat="1"/>
    <xf numFmtId="183" fontId="20" fillId="0" borderId="5" xfId="0" applyNumberFormat="1" applyFont="1" applyBorder="1" applyAlignment="1">
      <alignment horizontal="right" vertical="center"/>
    </xf>
    <xf numFmtId="183" fontId="19" fillId="0" borderId="0" xfId="0" applyNumberFormat="1" applyFont="1" applyAlignment="1">
      <alignment horizontal="left" vertical="center"/>
    </xf>
    <xf numFmtId="183" fontId="24" fillId="0" borderId="0" xfId="0" applyNumberFormat="1" applyFont="1" applyAlignment="1">
      <alignment horizontal="right" vertical="top"/>
    </xf>
    <xf numFmtId="49" fontId="1" fillId="0" borderId="0" xfId="0" applyNumberFormat="1" applyFont="1" applyAlignment="1">
      <alignment horizontal="left" vertical="center" wrapText="1"/>
    </xf>
    <xf numFmtId="0" fontId="95" fillId="0" borderId="0" xfId="0" applyFont="1" applyAlignment="1">
      <alignment horizontal="center"/>
    </xf>
    <xf numFmtId="183" fontId="26" fillId="0" borderId="0" xfId="0" applyNumberFormat="1" applyFont="1" applyAlignment="1">
      <alignment horizontal="right" vertical="top"/>
    </xf>
    <xf numFmtId="183" fontId="22" fillId="0" borderId="0" xfId="8" applyNumberFormat="1" applyFont="1" applyAlignment="1">
      <alignment horizontal="right" vertical="top"/>
    </xf>
    <xf numFmtId="0" fontId="54" fillId="0" borderId="0" xfId="13" applyFont="1" applyAlignment="1">
      <alignment horizontal="center" vertical="top"/>
    </xf>
    <xf numFmtId="0" fontId="118" fillId="0" borderId="0" xfId="0" applyFont="1" applyAlignment="1">
      <alignment horizontal="center" vertical="top"/>
    </xf>
    <xf numFmtId="0" fontId="19" fillId="0" borderId="0" xfId="1" applyFont="1" applyAlignment="1">
      <alignment horizontal="center" vertical="top"/>
    </xf>
    <xf numFmtId="49" fontId="19" fillId="0" borderId="0" xfId="0" applyNumberFormat="1" applyFont="1" applyAlignment="1">
      <alignment horizontal="center" vertical="top"/>
    </xf>
    <xf numFmtId="0" fontId="24" fillId="0" borderId="7" xfId="8" applyFont="1" applyBorder="1" applyAlignment="1">
      <alignment horizontal="right" vertical="center"/>
    </xf>
    <xf numFmtId="183" fontId="0" fillId="0" borderId="0" xfId="0" applyNumberFormat="1"/>
    <xf numFmtId="184" fontId="20" fillId="0" borderId="5" xfId="0" applyNumberFormat="1" applyFont="1" applyBorder="1" applyAlignment="1">
      <alignment horizontal="right" vertical="center"/>
    </xf>
    <xf numFmtId="184" fontId="19" fillId="0" borderId="0" xfId="0" applyNumberFormat="1" applyFont="1" applyAlignment="1">
      <alignment horizontal="left" vertical="center"/>
    </xf>
    <xf numFmtId="184" fontId="24" fillId="0" borderId="0" xfId="0" applyNumberFormat="1" applyFont="1" applyAlignment="1">
      <alignment horizontal="right" vertical="top"/>
    </xf>
    <xf numFmtId="184" fontId="19" fillId="0" borderId="0" xfId="0" applyNumberFormat="1" applyFont="1" applyAlignment="1">
      <alignment horizontal="right" vertical="top" wrapText="1"/>
    </xf>
    <xf numFmtId="184" fontId="10" fillId="0" borderId="0" xfId="0" applyNumberFormat="1" applyFont="1" applyAlignment="1">
      <alignment horizontal="center"/>
    </xf>
    <xf numFmtId="184" fontId="10" fillId="0" borderId="0" xfId="0" applyNumberFormat="1" applyFont="1" applyAlignment="1">
      <alignment horizontal="right"/>
    </xf>
    <xf numFmtId="184" fontId="10" fillId="0" borderId="0" xfId="0" applyNumberFormat="1" applyFont="1" applyAlignment="1">
      <alignment horizontal="right" vertical="top"/>
    </xf>
    <xf numFmtId="184" fontId="22" fillId="0" borderId="0" xfId="0" applyNumberFormat="1" applyFont="1" applyAlignment="1">
      <alignment horizontal="right" vertical="top"/>
    </xf>
    <xf numFmtId="184" fontId="26" fillId="0" borderId="0" xfId="0" applyNumberFormat="1" applyFont="1" applyAlignment="1">
      <alignment horizontal="right" vertical="top"/>
    </xf>
    <xf numFmtId="184" fontId="22" fillId="0" borderId="0" xfId="8" applyNumberFormat="1" applyFont="1" applyAlignment="1">
      <alignment horizontal="right" vertical="top"/>
    </xf>
    <xf numFmtId="184" fontId="24" fillId="0" borderId="6" xfId="8" applyNumberFormat="1" applyFont="1" applyBorder="1" applyAlignment="1">
      <alignment horizontal="right" vertical="center"/>
    </xf>
    <xf numFmtId="184" fontId="0" fillId="0" borderId="0" xfId="0" applyNumberFormat="1"/>
    <xf numFmtId="184" fontId="20" fillId="0" borderId="5" xfId="3" applyNumberFormat="1" applyFont="1" applyBorder="1" applyAlignment="1">
      <alignment horizontal="right" vertical="center"/>
    </xf>
    <xf numFmtId="184" fontId="19" fillId="0" borderId="0" xfId="3" applyNumberFormat="1" applyFont="1" applyAlignment="1">
      <alignment horizontal="left" vertical="center"/>
    </xf>
    <xf numFmtId="184" fontId="24" fillId="0" borderId="0" xfId="3" applyNumberFormat="1" applyFont="1" applyAlignment="1">
      <alignment horizontal="right" vertical="top"/>
    </xf>
    <xf numFmtId="184" fontId="19" fillId="0" borderId="0" xfId="3" applyNumberFormat="1" applyFont="1" applyAlignment="1">
      <alignment horizontal="right" vertical="top" wrapText="1"/>
    </xf>
    <xf numFmtId="184" fontId="10" fillId="0" borderId="0" xfId="3" applyNumberFormat="1" applyFont="1" applyAlignment="1">
      <alignment horizontal="center"/>
    </xf>
    <xf numFmtId="184" fontId="10" fillId="0" borderId="0" xfId="3" applyNumberFormat="1" applyFont="1" applyAlignment="1">
      <alignment horizontal="right"/>
    </xf>
    <xf numFmtId="184" fontId="10" fillId="0" borderId="0" xfId="3" applyNumberFormat="1" applyFont="1" applyAlignment="1">
      <alignment horizontal="right" vertical="top"/>
    </xf>
    <xf numFmtId="184" fontId="22" fillId="0" borderId="0" xfId="3" applyNumberFormat="1" applyFont="1" applyAlignment="1">
      <alignment horizontal="right" vertical="top"/>
    </xf>
    <xf numFmtId="184" fontId="26" fillId="0" borderId="0" xfId="3" applyNumberFormat="1" applyFont="1" applyAlignment="1">
      <alignment horizontal="right" vertical="top"/>
    </xf>
    <xf numFmtId="185" fontId="22" fillId="0" borderId="0" xfId="8" applyNumberFormat="1" applyFont="1" applyAlignment="1">
      <alignment horizontal="right" vertical="top"/>
    </xf>
    <xf numFmtId="184" fontId="12" fillId="0" borderId="0" xfId="3" applyNumberFormat="1"/>
    <xf numFmtId="174" fontId="26" fillId="0" borderId="0" xfId="3" applyNumberFormat="1" applyFont="1" applyAlignment="1">
      <alignment horizontal="right" vertical="top"/>
    </xf>
    <xf numFmtId="194" fontId="24" fillId="0" borderId="6" xfId="8" applyNumberFormat="1" applyFont="1" applyBorder="1" applyAlignment="1">
      <alignment horizontal="right" vertical="center"/>
    </xf>
    <xf numFmtId="185" fontId="19" fillId="0" borderId="0" xfId="0" applyNumberFormat="1" applyFont="1" applyAlignment="1">
      <alignment horizontal="left" vertical="center"/>
    </xf>
    <xf numFmtId="194" fontId="10" fillId="0" borderId="0" xfId="0" applyNumberFormat="1" applyFont="1" applyAlignment="1">
      <alignment horizontal="center"/>
    </xf>
    <xf numFmtId="194" fontId="8" fillId="0" borderId="0" xfId="0" applyNumberFormat="1" applyFont="1" applyAlignment="1">
      <alignment horizontal="center" vertical="top"/>
    </xf>
    <xf numFmtId="194" fontId="98" fillId="0" borderId="0" xfId="0" applyNumberFormat="1" applyFont="1" applyAlignment="1">
      <alignment horizontal="justify" vertical="top" wrapText="1"/>
    </xf>
    <xf numFmtId="194" fontId="22" fillId="0" borderId="0" xfId="0" applyNumberFormat="1" applyFont="1" applyAlignment="1">
      <alignment horizontal="right" vertical="top"/>
    </xf>
    <xf numFmtId="194" fontId="26" fillId="0" borderId="0" xfId="0" applyNumberFormat="1" applyFont="1" applyAlignment="1">
      <alignment horizontal="right" vertical="top"/>
    </xf>
    <xf numFmtId="194" fontId="0" fillId="0" borderId="0" xfId="0" applyNumberFormat="1"/>
    <xf numFmtId="194" fontId="22" fillId="0" borderId="0" xfId="8" applyNumberFormat="1" applyFont="1" applyAlignment="1">
      <alignment horizontal="right" vertical="top"/>
    </xf>
    <xf numFmtId="194" fontId="26" fillId="0" borderId="0" xfId="8" applyNumberFormat="1" applyFont="1" applyAlignment="1">
      <alignment horizontal="right" vertical="top"/>
    </xf>
    <xf numFmtId="194" fontId="19" fillId="0" borderId="0" xfId="0" applyNumberFormat="1" applyFont="1" applyAlignment="1">
      <alignment horizontal="right" vertical="top" wrapText="1"/>
    </xf>
    <xf numFmtId="185" fontId="0" fillId="0" borderId="0" xfId="0" applyNumberFormat="1"/>
    <xf numFmtId="49" fontId="9" fillId="0" borderId="0" xfId="0" applyNumberFormat="1" applyFont="1" applyAlignment="1">
      <alignment horizontal="center" vertical="top"/>
    </xf>
    <xf numFmtId="0" fontId="9" fillId="0" borderId="0" xfId="1" applyFont="1" applyAlignment="1">
      <alignment horizontal="right"/>
    </xf>
    <xf numFmtId="168" fontId="9" fillId="0" borderId="0" xfId="1" applyNumberFormat="1" applyFont="1" applyAlignment="1">
      <alignment horizontal="right"/>
    </xf>
    <xf numFmtId="49" fontId="9" fillId="0" borderId="0" xfId="0" applyNumberFormat="1" applyFont="1" applyAlignment="1">
      <alignment horizontal="right" vertical="top"/>
    </xf>
    <xf numFmtId="0" fontId="51" fillId="0" borderId="0" xfId="0" applyFont="1" applyAlignment="1">
      <alignment vertical="center" wrapText="1"/>
    </xf>
    <xf numFmtId="0" fontId="29" fillId="0" borderId="0" xfId="0" applyFont="1" applyAlignment="1" applyProtection="1">
      <alignment horizontal="left" vertical="top" wrapText="1" readingOrder="1"/>
      <protection locked="0"/>
    </xf>
    <xf numFmtId="4" fontId="16" fillId="0" borderId="0" xfId="3" applyNumberFormat="1" applyFont="1" applyAlignment="1" applyProtection="1">
      <alignment horizontal="right" wrapText="1" readingOrder="1"/>
      <protection locked="0"/>
    </xf>
    <xf numFmtId="0" fontId="16" fillId="0" borderId="0" xfId="0" applyFont="1" applyAlignment="1" applyProtection="1">
      <alignment horizontal="left" vertical="top" wrapText="1" readingOrder="1"/>
      <protection locked="0"/>
    </xf>
    <xf numFmtId="49" fontId="16" fillId="0" borderId="0" xfId="0" applyNumberFormat="1" applyFont="1" applyAlignment="1" applyProtection="1">
      <alignment horizontal="justify" vertical="top" wrapText="1" readingOrder="1"/>
      <protection locked="0"/>
    </xf>
    <xf numFmtId="0" fontId="16" fillId="0" borderId="0" xfId="0" applyFont="1" applyAlignment="1" applyProtection="1">
      <alignment horizontal="right" wrapText="1" readingOrder="1"/>
      <protection locked="0"/>
    </xf>
    <xf numFmtId="49" fontId="16" fillId="0" borderId="0" xfId="0" applyNumberFormat="1" applyFont="1" applyAlignment="1" applyProtection="1">
      <alignment horizontal="left" vertical="top" wrapText="1" readingOrder="1"/>
      <protection locked="0"/>
    </xf>
    <xf numFmtId="49" fontId="16" fillId="0" borderId="0" xfId="0" applyNumberFormat="1" applyFont="1" applyAlignment="1" applyProtection="1">
      <alignment horizontal="left" vertical="center" wrapText="1" readingOrder="1"/>
      <protection locked="0"/>
    </xf>
    <xf numFmtId="0" fontId="29" fillId="0" borderId="0" xfId="0" applyFont="1" applyAlignment="1" applyProtection="1">
      <alignment vertical="top" wrapText="1" readingOrder="1"/>
      <protection locked="0"/>
    </xf>
    <xf numFmtId="197" fontId="22" fillId="0" borderId="0" xfId="8" applyNumberFormat="1" applyFont="1" applyAlignment="1">
      <alignment horizontal="right" vertical="top"/>
    </xf>
    <xf numFmtId="197" fontId="16" fillId="0" borderId="0" xfId="0" applyNumberFormat="1" applyFont="1" applyAlignment="1" applyProtection="1">
      <alignment horizontal="left" vertical="top" wrapText="1" readingOrder="1"/>
      <protection locked="0"/>
    </xf>
    <xf numFmtId="0" fontId="16" fillId="0" borderId="0" xfId="0" applyFont="1" applyAlignment="1" applyProtection="1">
      <alignment vertical="top" wrapText="1" readingOrder="1"/>
      <protection locked="0"/>
    </xf>
    <xf numFmtId="1" fontId="45" fillId="0" borderId="0" xfId="16" applyNumberFormat="1" applyFont="1"/>
    <xf numFmtId="1" fontId="45" fillId="0" borderId="0" xfId="16" applyNumberFormat="1" applyFont="1" applyAlignment="1">
      <alignment wrapText="1"/>
    </xf>
    <xf numFmtId="1" fontId="12" fillId="0" borderId="0" xfId="16" applyNumberFormat="1" applyFont="1"/>
    <xf numFmtId="2" fontId="1" fillId="0" borderId="0" xfId="16" applyNumberFormat="1" applyFont="1"/>
    <xf numFmtId="0" fontId="12" fillId="0" borderId="0" xfId="16" applyFont="1"/>
    <xf numFmtId="1" fontId="45" fillId="4" borderId="10" xfId="16" applyNumberFormat="1" applyFont="1" applyFill="1" applyBorder="1"/>
    <xf numFmtId="0" fontId="117" fillId="0" borderId="0" xfId="16" applyFont="1"/>
    <xf numFmtId="1" fontId="12" fillId="0" borderId="0" xfId="17" applyNumberFormat="1" applyFont="1" applyProtection="1">
      <protection locked="0"/>
    </xf>
    <xf numFmtId="0" fontId="1" fillId="0" borderId="0" xfId="16" applyFont="1" applyAlignment="1">
      <alignment horizontal="left" wrapText="1"/>
    </xf>
    <xf numFmtId="2" fontId="1" fillId="0" borderId="0" xfId="16" applyNumberFormat="1" applyFont="1" applyAlignment="1">
      <alignment wrapText="1"/>
    </xf>
    <xf numFmtId="2" fontId="1" fillId="0" borderId="0" xfId="16" applyNumberFormat="1" applyFont="1" applyAlignment="1">
      <alignment horizontal="right" wrapText="1"/>
    </xf>
    <xf numFmtId="2" fontId="1" fillId="0" borderId="0" xfId="18" applyNumberFormat="1"/>
    <xf numFmtId="2" fontId="60" fillId="0" borderId="0" xfId="16" applyNumberFormat="1" applyFont="1"/>
    <xf numFmtId="2" fontId="45" fillId="0" borderId="0" xfId="16" applyNumberFormat="1" applyFont="1" applyAlignment="1">
      <alignment horizontal="right" wrapText="1"/>
    </xf>
    <xf numFmtId="2" fontId="12" fillId="0" borderId="0" xfId="16" applyNumberFormat="1" applyFont="1" applyAlignment="1">
      <alignment horizontal="right"/>
    </xf>
    <xf numFmtId="2" fontId="1" fillId="0" borderId="0" xfId="17" applyNumberFormat="1" applyFont="1"/>
    <xf numFmtId="2" fontId="12" fillId="0" borderId="0" xfId="16" applyNumberFormat="1" applyFont="1"/>
    <xf numFmtId="0" fontId="9" fillId="0" borderId="0" xfId="0" applyFont="1" applyAlignment="1">
      <alignment vertical="justify"/>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center"/>
    </xf>
    <xf numFmtId="0" fontId="9" fillId="0" borderId="1" xfId="0" applyFont="1" applyBorder="1" applyAlignment="1">
      <alignment horizontal="center"/>
    </xf>
    <xf numFmtId="0" fontId="9" fillId="0" borderId="0" xfId="0" applyFont="1"/>
    <xf numFmtId="0" fontId="9" fillId="0" borderId="1" xfId="0" applyFont="1" applyBorder="1" applyAlignment="1">
      <alignment vertical="justify"/>
    </xf>
    <xf numFmtId="0" fontId="9"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vertical="top" wrapText="1"/>
    </xf>
    <xf numFmtId="0" fontId="11" fillId="0" borderId="0" xfId="0" applyFont="1" applyAlignment="1">
      <alignment horizontal="center" vertical="top"/>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justify"/>
    </xf>
    <xf numFmtId="0" fontId="9" fillId="0" borderId="0" xfId="0" applyFont="1" applyAlignment="1">
      <alignment horizontal="right"/>
    </xf>
    <xf numFmtId="0" fontId="9" fillId="0" borderId="0" xfId="0" applyFont="1" applyAlignment="1">
      <alignment vertical="top"/>
    </xf>
    <xf numFmtId="0" fontId="19" fillId="0" borderId="0" xfId="3" applyFont="1" applyAlignment="1" applyProtection="1">
      <alignment horizontal="left" vertical="top" wrapText="1" readingOrder="1"/>
      <protection locked="0"/>
    </xf>
    <xf numFmtId="0" fontId="19" fillId="0" borderId="0" xfId="3" applyFont="1" applyAlignment="1" applyProtection="1">
      <alignment horizontal="left" vertical="top" readingOrder="1"/>
      <protection locked="0"/>
    </xf>
    <xf numFmtId="0" fontId="26" fillId="0" borderId="0" xfId="3" applyFont="1" applyAlignment="1" applyProtection="1">
      <alignment horizontal="left" vertical="top" wrapText="1" readingOrder="1"/>
      <protection locked="0"/>
    </xf>
    <xf numFmtId="0" fontId="19" fillId="0" borderId="0" xfId="3" applyFont="1" applyAlignment="1">
      <alignment horizontal="justify" vertical="top" wrapText="1"/>
    </xf>
    <xf numFmtId="0" fontId="19" fillId="0" borderId="0" xfId="3" applyFont="1" applyAlignment="1">
      <alignment horizontal="left" vertical="top" wrapText="1"/>
    </xf>
    <xf numFmtId="0" fontId="19" fillId="0" borderId="0" xfId="0" applyFont="1" applyAlignment="1">
      <alignment horizontal="left" vertical="top" wrapText="1"/>
    </xf>
    <xf numFmtId="0" fontId="3" fillId="0" borderId="0" xfId="1" applyFont="1" applyAlignment="1">
      <alignment horizontal="left"/>
    </xf>
    <xf numFmtId="0" fontId="15" fillId="0" borderId="4" xfId="1" applyFont="1" applyBorder="1" applyAlignment="1">
      <alignment horizontal="center" vertical="top" wrapText="1"/>
    </xf>
    <xf numFmtId="0" fontId="15" fillId="0" borderId="0" xfId="1" applyFont="1" applyAlignment="1">
      <alignment horizontal="center" vertical="top" wrapText="1"/>
    </xf>
    <xf numFmtId="0" fontId="2" fillId="0" borderId="0" xfId="1" applyFont="1" applyAlignment="1">
      <alignment horizontal="left" vertical="top" wrapText="1"/>
    </xf>
    <xf numFmtId="0" fontId="4" fillId="0" borderId="2" xfId="1" applyFont="1" applyBorder="1" applyAlignment="1">
      <alignment horizontal="left" vertical="top" wrapText="1"/>
    </xf>
    <xf numFmtId="0" fontId="3" fillId="0" borderId="2" xfId="1" applyFont="1" applyBorder="1" applyAlignment="1">
      <alignment horizontal="left"/>
    </xf>
    <xf numFmtId="0" fontId="18" fillId="0" borderId="0" xfId="1" applyFont="1" applyAlignment="1">
      <alignment horizontal="center"/>
    </xf>
    <xf numFmtId="49" fontId="29" fillId="4" borderId="9" xfId="16" applyNumberFormat="1" applyFont="1" applyFill="1" applyBorder="1" applyAlignment="1">
      <alignment horizontal="center" vertical="center" wrapText="1"/>
    </xf>
    <xf numFmtId="0" fontId="29" fillId="5" borderId="9" xfId="16" applyFont="1" applyFill="1" applyBorder="1" applyAlignment="1">
      <alignment horizontal="center" vertical="center" wrapText="1"/>
    </xf>
    <xf numFmtId="0" fontId="29" fillId="5" borderId="9" xfId="16" applyFont="1" applyFill="1" applyBorder="1" applyAlignment="1">
      <alignment horizontal="center" vertical="center"/>
    </xf>
    <xf numFmtId="192" fontId="1" fillId="0" borderId="0" xfId="17" applyNumberFormat="1" applyFont="1" applyAlignment="1"/>
    <xf numFmtId="192" fontId="12" fillId="0" borderId="0" xfId="17" applyNumberFormat="1" applyFont="1" applyAlignment="1"/>
    <xf numFmtId="2" fontId="63" fillId="0" borderId="0" xfId="14" applyNumberFormat="1" applyFont="1" applyBorder="1" applyAlignment="1" applyProtection="1">
      <alignment horizontal="center" wrapText="1" readingOrder="1"/>
      <protection locked="0"/>
    </xf>
    <xf numFmtId="4" fontId="19" fillId="0" borderId="0" xfId="1" applyNumberFormat="1" applyFont="1" applyAlignment="1" applyProtection="1">
      <alignment wrapText="1"/>
      <protection locked="0"/>
    </xf>
    <xf numFmtId="0" fontId="12" fillId="0" borderId="0" xfId="3" applyProtection="1">
      <protection locked="0"/>
    </xf>
    <xf numFmtId="191" fontId="53" fillId="0" borderId="0" xfId="4" applyNumberFormat="1" applyFont="1" applyAlignment="1" applyProtection="1">
      <alignment horizontal="center" vertical="center" wrapText="1"/>
      <protection locked="0"/>
    </xf>
    <xf numFmtId="4" fontId="15" fillId="0" borderId="0" xfId="0" applyNumberFormat="1" applyFont="1" applyAlignment="1" applyProtection="1">
      <alignment horizontal="center"/>
      <protection locked="0"/>
    </xf>
    <xf numFmtId="2" fontId="15" fillId="0" borderId="0" xfId="4" applyNumberFormat="1" applyFont="1" applyFill="1" applyBorder="1" applyAlignment="1" applyProtection="1">
      <alignment horizontal="center" vertical="center" wrapText="1" readingOrder="1"/>
      <protection locked="0"/>
    </xf>
    <xf numFmtId="4" fontId="68" fillId="0" borderId="0" xfId="0" applyNumberFormat="1" applyFont="1" applyAlignment="1" applyProtection="1">
      <alignment horizontal="center"/>
      <protection locked="0"/>
    </xf>
    <xf numFmtId="0" fontId="97" fillId="0" borderId="0" xfId="0" applyFont="1" applyProtection="1">
      <protection locked="0"/>
    </xf>
    <xf numFmtId="0" fontId="119" fillId="0" borderId="0" xfId="0" applyFont="1" applyProtection="1">
      <protection locked="0"/>
    </xf>
    <xf numFmtId="191" fontId="15" fillId="0" borderId="0" xfId="4" applyNumberFormat="1" applyFont="1" applyBorder="1" applyAlignment="1" applyProtection="1">
      <alignment horizontal="center" vertical="center" wrapText="1"/>
      <protection locked="0"/>
    </xf>
    <xf numFmtId="191" fontId="51" fillId="0" borderId="0" xfId="4" applyNumberFormat="1" applyFont="1" applyBorder="1" applyAlignment="1" applyProtection="1">
      <alignment horizontal="center" vertical="center" wrapText="1"/>
      <protection locked="0"/>
    </xf>
    <xf numFmtId="4" fontId="120" fillId="0" borderId="0" xfId="0" applyNumberFormat="1" applyFont="1" applyAlignment="1" applyProtection="1">
      <alignment horizontal="center"/>
      <protection locked="0"/>
    </xf>
    <xf numFmtId="191" fontId="2" fillId="0" borderId="0" xfId="4" applyNumberFormat="1" applyFont="1" applyBorder="1" applyAlignment="1" applyProtection="1">
      <alignment horizontal="center" vertical="center" wrapText="1"/>
      <protection locked="0"/>
    </xf>
    <xf numFmtId="0" fontId="50" fillId="0" borderId="0" xfId="0" applyFont="1" applyProtection="1">
      <protection locked="0"/>
    </xf>
    <xf numFmtId="0" fontId="9" fillId="0" borderId="0" xfId="0" applyFont="1" applyAlignment="1"/>
  </cellXfs>
  <cellStyles count="22">
    <cellStyle name="Comma" xfId="12" builtinId="3"/>
    <cellStyle name="Comma 2" xfId="4" xr:uid="{5E078390-F72F-4D46-B54D-5422885AB60A}"/>
    <cellStyle name="Comma_Sheet1" xfId="14" xr:uid="{7E7D0F2A-5E86-4FEC-A8B3-8139315DC6AF}"/>
    <cellStyle name="Explanatory Text 2" xfId="5" xr:uid="{2BC50A12-A6F9-4149-A456-F3E3736886C6}"/>
    <cellStyle name="Normal" xfId="0" builtinId="0"/>
    <cellStyle name="Normal 10 2 2" xfId="8" xr:uid="{A63863DB-C3CF-4FF9-84AF-EE691807385D}"/>
    <cellStyle name="Normal 12" xfId="2" xr:uid="{00000000-0005-0000-0000-000002000000}"/>
    <cellStyle name="Normal 2" xfId="1" xr:uid="{00000000-0005-0000-0000-000003000000}"/>
    <cellStyle name="Normal 2 5" xfId="9" xr:uid="{F21449C1-A843-4C55-A779-C0ECB2511255}"/>
    <cellStyle name="Normal 3" xfId="3" xr:uid="{563736EC-39B9-4054-ACF4-1955ABE1A096}"/>
    <cellStyle name="Normal 4" xfId="16" xr:uid="{2F989257-2902-43B0-B786-FE79878CF992}"/>
    <cellStyle name="Normal 5" xfId="6" xr:uid="{23F7D6B3-5AF2-4FA9-B08B-A5B0EA5B8BA1}"/>
    <cellStyle name="Normal_HR7-Z214" xfId="17" xr:uid="{CCFB9B62-1668-4E35-989F-B94FF85C699C}"/>
    <cellStyle name="Normal_Sheet1" xfId="13" xr:uid="{969429DA-D140-4C94-8984-7C677B51904D}"/>
    <cellStyle name="Normalno 2" xfId="7" xr:uid="{EB4609F1-DCA4-4732-B09F-9130F45A8F1B}"/>
    <cellStyle name="Normalno 4" xfId="19" xr:uid="{A0A4084F-A126-46D1-9D9F-5BB23E7C5879}"/>
    <cellStyle name="Obično 3" xfId="18" xr:uid="{450AE3BC-E134-4C6E-A058-240BBF30BFAC}"/>
    <cellStyle name="Obično 7" xfId="20" xr:uid="{16624C0A-B5A2-4797-9E59-214417FD07F7}"/>
    <cellStyle name="Percent 2" xfId="11" xr:uid="{60D3D5DD-A212-4E19-9BE8-19FD16B59A4E}"/>
    <cellStyle name="Stavka" xfId="15" xr:uid="{36F083E8-F978-4621-B1D1-0B3D4B33D22E}"/>
    <cellStyle name="Valuta 2" xfId="21" xr:uid="{D7E8AD2D-F23F-413B-A7C2-986575F9E9FF}"/>
    <cellStyle name="Zarez_SUSTAV HIDROIZOLACIJE - TROŠKOVNIK - KLAKA" xfId="10" xr:uid="{5B997CE7-0D29-4D12-8716-82EB405EA09A}"/>
  </cellStyles>
  <dxfs count="46">
    <dxf>
      <font>
        <condense val="0"/>
        <extend val="0"/>
        <color auto="1"/>
      </font>
    </dxf>
    <dxf>
      <font>
        <color rgb="FFFF0000"/>
      </font>
      <fill>
        <patternFill patternType="none"/>
      </fill>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b/>
        <i val="0"/>
        <condense val="0"/>
        <extend val="0"/>
        <color indexed="26"/>
      </font>
      <fill>
        <patternFill>
          <bgColor indexed="12"/>
        </patternFill>
      </fill>
    </dxf>
    <dxf>
      <font>
        <color theme="0"/>
      </font>
    </dxf>
    <dxf>
      <font>
        <b/>
        <i val="0"/>
        <condense val="0"/>
        <extend val="0"/>
        <color indexed="26"/>
      </font>
      <fill>
        <patternFill>
          <bgColor indexed="12"/>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OSKOVNICI\Vukovar\EKO%20ETNO%20ADICA\ARH%20ADICA_CG%20TROSKOVN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skovnik"/>
      <sheetName val="Katalog prostora"/>
      <sheetName val="Sheet2"/>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User" id="{D3EAD1D4-05DD-4D8B-8001-1C276D365810}" userId="U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3-01-12T11:31:21.95" personId="{D3EAD1D4-05DD-4D8B-8001-1C276D365810}" id="{1215E34F-2320-4B3D-86E3-A1C33DC71913}">
    <text>Kod druga dva troškovnika beton niste označavali sa "ili jednakovrijedno" - treba li to uvrstiti i kod Sv. Ivana K,? (za Sv. Jurja je kasno)</text>
  </threadedComment>
</ThreadedComments>
</file>

<file path=xl/threadedComments/threadedComment2.xml><?xml version="1.0" encoding="utf-8"?>
<ThreadedComments xmlns="http://schemas.microsoft.com/office/spreadsheetml/2018/threadedcomments" xmlns:x="http://schemas.openxmlformats.org/spreadsheetml/2006/main">
  <threadedComment ref="B59" dT="2023-01-12T11:35:25.19" personId="{D3EAD1D4-05DD-4D8B-8001-1C276D365810}" id="{318194A6-36B6-4DE7-9707-68C763CDE3F5}">
    <text xml:space="preserve">Jesu li ovo nazivi pojedinih proizvoda (juvidur/ pur pjena) ili je to na razini PVC cijevi? Ako su proizvodi, treba dodati "ili jednakovrijedno"; </text>
  </threadedComment>
  <threadedComment ref="B70" dT="2023-01-12T11:36:17.58" personId="{D3EAD1D4-05DD-4D8B-8001-1C276D365810}" id="{A0CCE4DA-374E-4E21-AD6E-82933CC5CB43}">
    <text>Ovdje recimo uz klasu betona nemate "ili jednakovrijedno"</text>
  </threadedComment>
</ThreadedComments>
</file>

<file path=xl/threadedComments/threadedComment3.xml><?xml version="1.0" encoding="utf-8"?>
<ThreadedComments xmlns="http://schemas.microsoft.com/office/spreadsheetml/2018/threadedcomments" xmlns:x="http://schemas.openxmlformats.org/spreadsheetml/2006/main">
  <threadedComment ref="B185" dT="2023-01-12T11:52:20.96" personId="{D3EAD1D4-05DD-4D8B-8001-1C276D365810}" id="{20CFD46F-D749-45BA-87D7-F0E5F7CBC838}">
    <text>Ovdje vam je obračun po m' a onda ugradnja po m2; treba li uskladiti?</text>
  </threadedComment>
</ThreadedComments>
</file>

<file path=xl/threadedComments/threadedComment4.xml><?xml version="1.0" encoding="utf-8"?>
<ThreadedComments xmlns="http://schemas.microsoft.com/office/spreadsheetml/2018/threadedcomments" xmlns:x="http://schemas.openxmlformats.org/spreadsheetml/2006/main">
  <threadedComment ref="B48" dT="2023-01-12T12:13:08.58" personId="{D3EAD1D4-05DD-4D8B-8001-1C276D365810}" id="{38DFA8B3-03FB-4F57-A228-C63F4342981D}">
    <text xml:space="preserve">Treba li i ovdje "ili jednakovrijedno" kod Tecto elemenata? Jer u prethodnim stavkama omogućujemo da nude jednakovrijedne trake pa što ako u teoriji ponude nešto drugo osim tecto? </text>
  </threadedComment>
  <threadedComment ref="B80" dT="2023-01-12T12:14:48.66" personId="{D3EAD1D4-05DD-4D8B-8001-1C276D365810}" id="{0EF0038F-2C03-4A4D-ADF2-A55A8EFB25F5}">
    <text>Ova tecto sistemska ploča već postoji ili se nabavlja u nekoj stavci? Ako se tek nabavlja onda se mora omogućiti ili jednakovrijedno nuđenje</text>
  </threadedComment>
  <threadedComment ref="B92" dT="2023-01-12T12:15:54.39" personId="{D3EAD1D4-05DD-4D8B-8001-1C276D365810}" id="{B613F8CD-BDBD-44F2-AB2C-CEA1626EB99D}">
    <text xml:space="preserve">Ovi Upnor Vario Plus razdjelnici ili Upnor radio sustav upravljanja već postoje ili se nabavljaju u nekoj stavci? Ako se tek nabavljaju onda se mora omogućiti ili jednakovrijedno nuđenje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 Id="rId5" Type="http://schemas.microsoft.com/office/2017/10/relationships/threadedComment" Target="../threadedComments/threadedComment4.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BC0C7-682D-4EDE-A9A5-95F14270F3F3}">
  <sheetPr codeName="Sheet1"/>
  <dimension ref="A1:H335"/>
  <sheetViews>
    <sheetView tabSelected="1" view="pageBreakPreview" zoomScaleNormal="100" zoomScaleSheetLayoutView="100" workbookViewId="0">
      <selection activeCell="C15" sqref="C15:F15"/>
    </sheetView>
  </sheetViews>
  <sheetFormatPr defaultColWidth="9.21875" defaultRowHeight="13.8"/>
  <cols>
    <col min="1" max="1" width="7.44140625" style="34" customWidth="1"/>
    <col min="2" max="2" width="35.88671875" style="32" customWidth="1"/>
    <col min="3" max="3" width="8.21875" style="15" customWidth="1"/>
    <col min="4" max="4" width="8.77734375" style="14" customWidth="1"/>
    <col min="5" max="5" width="14.33203125" style="14" customWidth="1"/>
    <col min="6" max="6" width="15.77734375" style="14" customWidth="1"/>
    <col min="7" max="7" width="9.21875" style="20" hidden="1" customWidth="1"/>
    <col min="8" max="8" width="14.21875" style="23" customWidth="1"/>
    <col min="9" max="16384" width="9.21875" style="20"/>
  </cols>
  <sheetData>
    <row r="1" spans="1:8">
      <c r="A1" s="21"/>
      <c r="B1" s="22"/>
    </row>
    <row r="2" spans="1:8" s="24" customFormat="1">
      <c r="A2" s="775" t="s">
        <v>34</v>
      </c>
      <c r="B2" s="775"/>
      <c r="C2" s="777"/>
      <c r="D2" s="777"/>
      <c r="E2" s="777"/>
      <c r="F2" s="777"/>
      <c r="H2" s="25"/>
    </row>
    <row r="3" spans="1:8" s="24" customFormat="1">
      <c r="A3" s="19"/>
      <c r="B3" s="26" t="s">
        <v>35</v>
      </c>
      <c r="C3" s="777"/>
      <c r="D3" s="777"/>
      <c r="E3" s="777"/>
      <c r="F3" s="777"/>
      <c r="H3" s="25"/>
    </row>
    <row r="4" spans="1:8" s="24" customFormat="1">
      <c r="A4" s="19"/>
      <c r="B4" s="26" t="s">
        <v>36</v>
      </c>
      <c r="C4" s="777"/>
      <c r="D4" s="777"/>
      <c r="E4" s="777"/>
      <c r="F4" s="777"/>
      <c r="H4" s="25"/>
    </row>
    <row r="5" spans="1:8" s="24" customFormat="1">
      <c r="A5" s="19"/>
      <c r="B5" s="26" t="s">
        <v>37</v>
      </c>
      <c r="C5" s="777"/>
      <c r="D5" s="777"/>
      <c r="E5" s="777"/>
      <c r="F5" s="777"/>
      <c r="H5" s="25"/>
    </row>
    <row r="6" spans="1:8" s="24" customFormat="1">
      <c r="A6" s="822" t="s">
        <v>38</v>
      </c>
      <c r="B6" s="822"/>
      <c r="C6" s="777"/>
      <c r="D6" s="777"/>
      <c r="E6" s="777"/>
      <c r="F6" s="777"/>
      <c r="H6" s="25"/>
    </row>
    <row r="7" spans="1:8" s="24" customFormat="1">
      <c r="A7" s="779" t="s">
        <v>39</v>
      </c>
      <c r="B7" s="779"/>
      <c r="C7" s="777"/>
      <c r="D7" s="777"/>
      <c r="E7" s="777"/>
      <c r="F7" s="777"/>
      <c r="H7" s="25"/>
    </row>
    <row r="8" spans="1:8" s="24" customFormat="1">
      <c r="A8" s="774"/>
      <c r="B8" s="774"/>
      <c r="C8" s="777"/>
      <c r="D8" s="777"/>
      <c r="E8" s="777"/>
      <c r="F8" s="777"/>
      <c r="H8" s="25"/>
    </row>
    <row r="9" spans="1:8" s="24" customFormat="1">
      <c r="A9" s="774"/>
      <c r="B9" s="774"/>
      <c r="C9" s="777"/>
      <c r="D9" s="777"/>
      <c r="E9" s="777"/>
      <c r="F9" s="777"/>
      <c r="H9" s="25"/>
    </row>
    <row r="10" spans="1:8" s="24" customFormat="1">
      <c r="A10" s="774"/>
      <c r="B10" s="774"/>
      <c r="C10" s="777"/>
      <c r="D10" s="777"/>
      <c r="E10" s="777"/>
      <c r="F10" s="777"/>
      <c r="H10" s="25"/>
    </row>
    <row r="11" spans="1:8" s="24" customFormat="1">
      <c r="A11" s="774"/>
      <c r="B11" s="774"/>
      <c r="C11" s="777"/>
      <c r="D11" s="777"/>
      <c r="E11" s="777"/>
      <c r="F11" s="777"/>
      <c r="H11" s="25"/>
    </row>
    <row r="12" spans="1:8" s="24" customFormat="1">
      <c r="A12" s="774"/>
      <c r="B12" s="774"/>
      <c r="C12" s="777"/>
      <c r="D12" s="777"/>
      <c r="E12" s="777"/>
      <c r="F12" s="777"/>
      <c r="H12" s="25"/>
    </row>
    <row r="13" spans="1:8" s="24" customFormat="1" ht="10.199999999999999" customHeight="1">
      <c r="A13" s="780"/>
      <c r="B13" s="780"/>
      <c r="C13" s="778"/>
      <c r="D13" s="778"/>
      <c r="E13" s="778"/>
      <c r="F13" s="778"/>
      <c r="H13" s="25"/>
    </row>
    <row r="14" spans="1:8" s="24" customFormat="1">
      <c r="A14" s="27"/>
      <c r="B14" s="28"/>
      <c r="C14" s="15"/>
      <c r="D14" s="15"/>
      <c r="E14" s="20"/>
      <c r="F14" s="20"/>
      <c r="H14" s="25"/>
    </row>
    <row r="15" spans="1:8" s="24" customFormat="1" ht="72" customHeight="1">
      <c r="A15" s="774" t="s">
        <v>40</v>
      </c>
      <c r="B15" s="774"/>
      <c r="C15" s="775" t="s">
        <v>77</v>
      </c>
      <c r="D15" s="776"/>
      <c r="E15" s="776"/>
      <c r="F15" s="776"/>
      <c r="H15" s="25"/>
    </row>
    <row r="16" spans="1:8" s="24" customFormat="1">
      <c r="A16" s="27"/>
      <c r="B16" s="28"/>
      <c r="C16" s="29"/>
      <c r="D16" s="19"/>
      <c r="E16" s="30"/>
      <c r="F16" s="30"/>
      <c r="H16" s="25"/>
    </row>
    <row r="17" spans="1:8" s="24" customFormat="1">
      <c r="A17" s="774" t="s">
        <v>41</v>
      </c>
      <c r="B17" s="774"/>
      <c r="C17" s="781" t="s">
        <v>52</v>
      </c>
      <c r="D17" s="782"/>
      <c r="E17" s="782"/>
      <c r="F17" s="782"/>
      <c r="H17" s="25"/>
    </row>
    <row r="18" spans="1:8" s="24" customFormat="1">
      <c r="A18" s="27"/>
      <c r="B18" s="28"/>
      <c r="C18" s="782" t="s">
        <v>53</v>
      </c>
      <c r="D18" s="782"/>
      <c r="E18" s="782"/>
      <c r="F18" s="782"/>
      <c r="H18" s="25"/>
    </row>
    <row r="19" spans="1:8" s="24" customFormat="1">
      <c r="A19" s="774"/>
      <c r="B19" s="774"/>
      <c r="C19" s="781" t="s">
        <v>54</v>
      </c>
      <c r="D19" s="782"/>
      <c r="E19" s="782"/>
      <c r="F19" s="782"/>
      <c r="H19" s="25"/>
    </row>
    <row r="20" spans="1:8" s="24" customFormat="1">
      <c r="A20" s="27"/>
      <c r="B20" s="28"/>
      <c r="C20" s="15"/>
      <c r="D20" s="15"/>
      <c r="E20" s="20"/>
      <c r="F20" s="20"/>
      <c r="H20" s="25"/>
    </row>
    <row r="21" spans="1:8" s="24" customFormat="1">
      <c r="A21" s="774" t="s">
        <v>42</v>
      </c>
      <c r="B21" s="774"/>
      <c r="C21" s="775" t="s">
        <v>48</v>
      </c>
      <c r="D21" s="776"/>
      <c r="E21" s="776"/>
      <c r="F21" s="776"/>
      <c r="H21" s="25"/>
    </row>
    <row r="22" spans="1:8" s="24" customFormat="1">
      <c r="A22" s="27"/>
      <c r="B22" s="28"/>
      <c r="C22" s="15"/>
      <c r="D22" s="31"/>
      <c r="E22" s="25"/>
      <c r="F22" s="25"/>
      <c r="H22" s="25"/>
    </row>
    <row r="23" spans="1:8" s="24" customFormat="1">
      <c r="A23" s="27"/>
      <c r="B23" s="28"/>
      <c r="C23" s="15"/>
      <c r="D23" s="31"/>
      <c r="E23" s="25"/>
      <c r="F23" s="25"/>
      <c r="H23" s="25"/>
    </row>
    <row r="24" spans="1:8" s="24" customFormat="1" ht="28.2" customHeight="1">
      <c r="A24" s="787" t="s">
        <v>1212</v>
      </c>
      <c r="B24" s="787"/>
      <c r="C24" s="781" t="s">
        <v>1213</v>
      </c>
      <c r="D24" s="781"/>
      <c r="E24" s="781"/>
      <c r="F24" s="781"/>
      <c r="H24" s="25"/>
    </row>
    <row r="25" spans="1:8" s="24" customFormat="1" ht="34.200000000000003" customHeight="1">
      <c r="A25" s="27"/>
      <c r="B25" s="28"/>
      <c r="C25" s="15"/>
      <c r="D25" s="31"/>
      <c r="E25" s="25"/>
      <c r="F25" s="25"/>
      <c r="H25" s="25"/>
    </row>
    <row r="26" spans="1:8" s="24" customFormat="1" ht="39.75" customHeight="1">
      <c r="A26" s="783" t="s">
        <v>1214</v>
      </c>
      <c r="B26" s="784"/>
      <c r="C26" s="784"/>
      <c r="D26" s="784"/>
      <c r="E26" s="784"/>
      <c r="F26" s="784"/>
      <c r="H26" s="25"/>
    </row>
    <row r="27" spans="1:8" s="24" customFormat="1">
      <c r="A27" s="27"/>
      <c r="B27" s="28"/>
      <c r="C27" s="15"/>
      <c r="D27" s="31"/>
      <c r="E27" s="25"/>
      <c r="F27" s="25"/>
      <c r="H27" s="25"/>
    </row>
    <row r="28" spans="1:8" s="24" customFormat="1" ht="59.4" customHeight="1">
      <c r="A28" s="27"/>
      <c r="B28" s="28"/>
      <c r="C28" s="15"/>
      <c r="D28" s="31"/>
      <c r="E28" s="25"/>
      <c r="F28" s="25"/>
      <c r="H28" s="25"/>
    </row>
    <row r="29" spans="1:8" s="24" customFormat="1">
      <c r="A29" s="779" t="s">
        <v>46</v>
      </c>
      <c r="B29" s="779"/>
      <c r="C29" s="782" t="s">
        <v>78</v>
      </c>
      <c r="D29" s="782"/>
      <c r="E29" s="782"/>
      <c r="F29" s="782"/>
      <c r="H29" s="25"/>
    </row>
    <row r="30" spans="1:8" s="24" customFormat="1">
      <c r="A30" s="27"/>
      <c r="B30" s="28"/>
      <c r="C30" s="15"/>
      <c r="D30" s="31"/>
      <c r="E30" s="187"/>
      <c r="F30" s="25"/>
      <c r="H30" s="25"/>
    </row>
    <row r="31" spans="1:8" s="24" customFormat="1" ht="24" customHeight="1">
      <c r="A31" s="785" t="s">
        <v>43</v>
      </c>
      <c r="B31" s="785"/>
      <c r="C31" s="786" t="s">
        <v>505</v>
      </c>
      <c r="D31" s="786"/>
      <c r="E31" s="786"/>
      <c r="F31" s="786"/>
      <c r="H31" s="25"/>
    </row>
    <row r="32" spans="1:8" s="24" customFormat="1">
      <c r="A32" s="774"/>
      <c r="B32" s="774"/>
      <c r="C32" s="786"/>
      <c r="D32" s="786"/>
      <c r="E32" s="786"/>
      <c r="F32" s="786"/>
      <c r="H32" s="25"/>
    </row>
    <row r="33" spans="1:8" s="24" customFormat="1">
      <c r="A33" s="27"/>
      <c r="B33" s="28"/>
      <c r="C33" s="15"/>
      <c r="D33" s="31"/>
      <c r="E33" s="25"/>
      <c r="F33" s="25"/>
      <c r="H33" s="25"/>
    </row>
    <row r="34" spans="1:8" s="24" customFormat="1" ht="102.6" customHeight="1">
      <c r="A34" s="789" t="s">
        <v>44</v>
      </c>
      <c r="B34" s="789"/>
      <c r="C34" s="775" t="s">
        <v>1211</v>
      </c>
      <c r="D34" s="776"/>
      <c r="E34" s="776"/>
      <c r="F34" s="776"/>
      <c r="H34" s="25"/>
    </row>
    <row r="35" spans="1:8" s="24" customFormat="1">
      <c r="A35" s="785"/>
      <c r="B35" s="785"/>
      <c r="C35" s="781" t="s">
        <v>504</v>
      </c>
      <c r="D35" s="782"/>
      <c r="E35" s="782"/>
      <c r="F35" s="782"/>
      <c r="H35" s="25"/>
    </row>
    <row r="36" spans="1:8" s="24" customFormat="1">
      <c r="A36" s="27"/>
      <c r="B36" s="28"/>
      <c r="C36" s="15"/>
      <c r="D36" s="31"/>
      <c r="E36" s="25"/>
      <c r="F36" s="25"/>
      <c r="H36" s="25"/>
    </row>
    <row r="37" spans="1:8" s="24" customFormat="1" ht="16.5" customHeight="1">
      <c r="A37" s="785" t="s">
        <v>45</v>
      </c>
      <c r="B37" s="785"/>
      <c r="C37" s="782" t="s">
        <v>505</v>
      </c>
      <c r="D37" s="782"/>
      <c r="E37" s="782"/>
      <c r="F37" s="782"/>
      <c r="H37" s="25"/>
    </row>
    <row r="38" spans="1:8" s="24" customFormat="1">
      <c r="A38" s="27"/>
      <c r="B38" s="28"/>
      <c r="C38" s="15"/>
      <c r="D38" s="31"/>
      <c r="E38" s="25"/>
      <c r="F38" s="25"/>
      <c r="H38" s="25"/>
    </row>
    <row r="39" spans="1:8" s="24" customFormat="1">
      <c r="A39" s="27"/>
      <c r="B39" s="28"/>
      <c r="C39" s="15"/>
      <c r="D39" s="31"/>
      <c r="E39" s="25"/>
      <c r="F39" s="25"/>
      <c r="H39" s="25"/>
    </row>
    <row r="40" spans="1:8" s="24" customFormat="1">
      <c r="A40" s="27"/>
      <c r="B40" s="28"/>
      <c r="C40" s="788" t="s">
        <v>79</v>
      </c>
      <c r="D40" s="788"/>
      <c r="E40" s="788"/>
      <c r="F40" s="788"/>
      <c r="H40" s="25"/>
    </row>
    <row r="41" spans="1:8" s="24" customFormat="1">
      <c r="A41" s="27"/>
      <c r="B41" s="28"/>
      <c r="C41" s="15"/>
      <c r="D41" s="31"/>
      <c r="E41" s="25"/>
      <c r="F41" s="25"/>
      <c r="H41" s="25"/>
    </row>
    <row r="42" spans="1:8" s="24" customFormat="1">
      <c r="A42" s="27"/>
      <c r="B42" s="28"/>
      <c r="C42" s="15"/>
      <c r="D42" s="31"/>
      <c r="E42" s="25"/>
      <c r="F42" s="25"/>
      <c r="H42" s="25"/>
    </row>
    <row r="43" spans="1:8" s="24" customFormat="1">
      <c r="A43" s="27"/>
      <c r="B43" s="28"/>
      <c r="C43" s="15"/>
      <c r="D43" s="31"/>
      <c r="E43" s="25"/>
      <c r="F43" s="25"/>
      <c r="H43" s="25"/>
    </row>
    <row r="44" spans="1:8" s="24" customFormat="1">
      <c r="A44" s="27"/>
      <c r="B44" s="28"/>
      <c r="C44" s="15"/>
      <c r="D44" s="31"/>
      <c r="E44" s="25"/>
      <c r="F44" s="25"/>
      <c r="H44" s="25"/>
    </row>
    <row r="45" spans="1:8" s="24" customFormat="1">
      <c r="A45" s="27"/>
      <c r="B45" s="28"/>
      <c r="C45" s="15"/>
      <c r="D45" s="31"/>
      <c r="E45" s="25"/>
      <c r="F45" s="25"/>
      <c r="H45" s="25"/>
    </row>
    <row r="46" spans="1:8" s="24" customFormat="1">
      <c r="A46" s="27"/>
      <c r="B46" s="28"/>
      <c r="C46" s="15"/>
      <c r="D46" s="31"/>
      <c r="E46" s="25"/>
      <c r="F46" s="25"/>
      <c r="H46" s="25"/>
    </row>
    <row r="47" spans="1:8">
      <c r="A47" s="15"/>
    </row>
    <row r="195" spans="1:8">
      <c r="A195" s="35"/>
      <c r="G195" s="33"/>
    </row>
    <row r="196" spans="1:8">
      <c r="A196" s="35"/>
      <c r="B196" s="36"/>
      <c r="C196" s="37"/>
      <c r="E196" s="38"/>
      <c r="F196" s="38"/>
      <c r="G196" s="33"/>
    </row>
    <row r="197" spans="1:8">
      <c r="A197" s="35"/>
      <c r="B197" s="36"/>
      <c r="C197" s="37"/>
      <c r="E197" s="38"/>
      <c r="F197" s="38"/>
      <c r="G197" s="33"/>
    </row>
    <row r="198" spans="1:8">
      <c r="A198" s="35"/>
      <c r="B198" s="36"/>
      <c r="C198" s="37"/>
      <c r="E198" s="38"/>
      <c r="F198" s="38"/>
      <c r="G198" s="33"/>
    </row>
    <row r="199" spans="1:8">
      <c r="A199" s="35"/>
      <c r="B199" s="36"/>
      <c r="C199" s="37"/>
      <c r="E199" s="38"/>
      <c r="F199" s="38"/>
      <c r="G199" s="33"/>
    </row>
    <row r="200" spans="1:8">
      <c r="A200" s="35"/>
      <c r="B200" s="36"/>
      <c r="C200" s="37"/>
      <c r="E200" s="38"/>
      <c r="F200" s="38"/>
      <c r="G200" s="33"/>
    </row>
    <row r="201" spans="1:8">
      <c r="A201" s="35"/>
      <c r="B201" s="36"/>
      <c r="C201" s="37"/>
      <c r="E201" s="38"/>
      <c r="F201" s="38"/>
      <c r="G201" s="33"/>
    </row>
    <row r="202" spans="1:8">
      <c r="A202" s="35"/>
      <c r="B202" s="36"/>
      <c r="C202" s="37"/>
      <c r="E202" s="38"/>
      <c r="F202" s="38"/>
      <c r="G202" s="33"/>
      <c r="H202" s="20"/>
    </row>
    <row r="203" spans="1:8">
      <c r="A203" s="35"/>
      <c r="B203" s="36"/>
      <c r="C203" s="37"/>
      <c r="E203" s="38"/>
      <c r="F203" s="38"/>
      <c r="G203" s="33"/>
      <c r="H203" s="20"/>
    </row>
    <row r="204" spans="1:8">
      <c r="A204" s="35"/>
      <c r="B204" s="36"/>
      <c r="C204" s="37"/>
      <c r="E204" s="38"/>
      <c r="F204" s="38"/>
      <c r="G204" s="33"/>
      <c r="H204" s="20"/>
    </row>
    <row r="205" spans="1:8">
      <c r="A205" s="35"/>
      <c r="B205" s="36"/>
      <c r="C205" s="37"/>
      <c r="E205" s="38"/>
      <c r="F205" s="38"/>
      <c r="G205" s="33"/>
      <c r="H205" s="20"/>
    </row>
    <row r="206" spans="1:8">
      <c r="A206" s="35"/>
      <c r="B206" s="36"/>
      <c r="C206" s="37"/>
      <c r="E206" s="38"/>
      <c r="F206" s="38"/>
      <c r="G206" s="33"/>
      <c r="H206" s="20"/>
    </row>
    <row r="207" spans="1:8">
      <c r="A207" s="35"/>
      <c r="B207" s="36"/>
      <c r="C207" s="37"/>
      <c r="E207" s="38"/>
      <c r="F207" s="38"/>
      <c r="G207" s="33"/>
      <c r="H207" s="20"/>
    </row>
    <row r="208" spans="1:8">
      <c r="A208" s="35"/>
      <c r="B208" s="36"/>
      <c r="C208" s="37"/>
      <c r="E208" s="38"/>
      <c r="F208" s="38"/>
      <c r="G208" s="33"/>
      <c r="H208" s="20"/>
    </row>
    <row r="209" spans="1:8">
      <c r="A209" s="35"/>
      <c r="B209" s="36"/>
      <c r="C209" s="37"/>
      <c r="E209" s="38"/>
      <c r="F209" s="38"/>
      <c r="G209" s="33"/>
      <c r="H209" s="20"/>
    </row>
    <row r="210" spans="1:8">
      <c r="A210" s="35"/>
      <c r="B210" s="36"/>
      <c r="C210" s="37"/>
      <c r="E210" s="38"/>
      <c r="F210" s="38"/>
      <c r="G210" s="33"/>
      <c r="H210" s="20"/>
    </row>
    <row r="211" spans="1:8">
      <c r="A211" s="35"/>
      <c r="B211" s="36"/>
      <c r="C211" s="37"/>
      <c r="E211" s="38"/>
      <c r="F211" s="38"/>
      <c r="G211" s="33"/>
      <c r="H211" s="20"/>
    </row>
    <row r="212" spans="1:8">
      <c r="A212" s="35"/>
      <c r="B212" s="36"/>
      <c r="C212" s="37"/>
      <c r="E212" s="38"/>
      <c r="F212" s="38"/>
      <c r="G212" s="33"/>
      <c r="H212" s="20"/>
    </row>
    <row r="213" spans="1:8">
      <c r="A213" s="35"/>
      <c r="B213" s="36"/>
      <c r="C213" s="37"/>
      <c r="E213" s="38"/>
      <c r="F213" s="38"/>
      <c r="G213" s="33"/>
      <c r="H213" s="20"/>
    </row>
    <row r="214" spans="1:8">
      <c r="A214" s="35"/>
      <c r="B214" s="36"/>
      <c r="C214" s="37"/>
      <c r="E214" s="38"/>
      <c r="F214" s="38"/>
      <c r="G214" s="33"/>
      <c r="H214" s="20"/>
    </row>
    <row r="215" spans="1:8">
      <c r="A215" s="35"/>
      <c r="B215" s="36"/>
      <c r="C215" s="37"/>
      <c r="E215" s="38"/>
      <c r="F215" s="38"/>
      <c r="G215" s="33"/>
      <c r="H215" s="20"/>
    </row>
    <row r="216" spans="1:8">
      <c r="A216" s="35"/>
      <c r="B216" s="36"/>
      <c r="C216" s="37"/>
      <c r="E216" s="38"/>
      <c r="F216" s="38"/>
      <c r="G216" s="33"/>
      <c r="H216" s="20"/>
    </row>
    <row r="217" spans="1:8">
      <c r="A217" s="35"/>
      <c r="B217" s="36"/>
      <c r="C217" s="37"/>
      <c r="E217" s="38"/>
      <c r="F217" s="38"/>
      <c r="G217" s="33"/>
      <c r="H217" s="20"/>
    </row>
    <row r="218" spans="1:8">
      <c r="A218" s="35"/>
      <c r="B218" s="36"/>
      <c r="C218" s="37"/>
      <c r="E218" s="38"/>
      <c r="F218" s="38"/>
      <c r="G218" s="33"/>
      <c r="H218" s="20"/>
    </row>
    <row r="219" spans="1:8">
      <c r="A219" s="35"/>
      <c r="B219" s="36"/>
      <c r="C219" s="37"/>
      <c r="E219" s="38"/>
      <c r="F219" s="38"/>
      <c r="G219" s="33"/>
      <c r="H219" s="20"/>
    </row>
    <row r="220" spans="1:8">
      <c r="A220" s="35"/>
      <c r="B220" s="36"/>
      <c r="C220" s="37"/>
      <c r="E220" s="38"/>
      <c r="F220" s="38"/>
      <c r="G220" s="33"/>
      <c r="H220" s="20"/>
    </row>
    <row r="221" spans="1:8">
      <c r="A221" s="35"/>
      <c r="B221" s="36"/>
      <c r="C221" s="37"/>
      <c r="E221" s="38"/>
      <c r="F221" s="38"/>
      <c r="G221" s="33"/>
      <c r="H221" s="20"/>
    </row>
    <row r="222" spans="1:8">
      <c r="A222" s="35"/>
      <c r="B222" s="36"/>
      <c r="C222" s="37"/>
      <c r="E222" s="38"/>
      <c r="F222" s="38"/>
      <c r="G222" s="33"/>
      <c r="H222" s="20"/>
    </row>
    <row r="223" spans="1:8">
      <c r="A223" s="35"/>
      <c r="B223" s="36"/>
      <c r="C223" s="37"/>
      <c r="E223" s="38"/>
      <c r="F223" s="38"/>
      <c r="G223" s="33"/>
      <c r="H223" s="20"/>
    </row>
    <row r="224" spans="1:8">
      <c r="A224" s="35"/>
      <c r="B224" s="36"/>
      <c r="C224" s="37"/>
      <c r="E224" s="38"/>
      <c r="F224" s="38"/>
      <c r="G224" s="33"/>
      <c r="H224" s="20"/>
    </row>
    <row r="225" spans="1:8">
      <c r="A225" s="35"/>
      <c r="B225" s="36"/>
      <c r="C225" s="37"/>
      <c r="E225" s="38"/>
      <c r="F225" s="38"/>
      <c r="G225" s="33"/>
      <c r="H225" s="20"/>
    </row>
    <row r="226" spans="1:8">
      <c r="A226" s="35"/>
      <c r="B226" s="36"/>
      <c r="C226" s="37"/>
      <c r="E226" s="38"/>
      <c r="F226" s="38"/>
      <c r="G226" s="33"/>
      <c r="H226" s="20"/>
    </row>
    <row r="227" spans="1:8">
      <c r="A227" s="35"/>
      <c r="B227" s="36"/>
      <c r="C227" s="37"/>
      <c r="E227" s="38"/>
      <c r="F227" s="38"/>
      <c r="G227" s="33"/>
      <c r="H227" s="20"/>
    </row>
    <row r="228" spans="1:8">
      <c r="A228" s="35"/>
      <c r="B228" s="36"/>
      <c r="C228" s="37"/>
      <c r="E228" s="38"/>
      <c r="F228" s="38"/>
      <c r="G228" s="33"/>
      <c r="H228" s="20"/>
    </row>
    <row r="229" spans="1:8">
      <c r="A229" s="35"/>
      <c r="B229" s="36"/>
      <c r="C229" s="37"/>
      <c r="E229" s="38"/>
      <c r="F229" s="38"/>
      <c r="G229" s="33"/>
      <c r="H229" s="20"/>
    </row>
    <row r="230" spans="1:8">
      <c r="A230" s="35"/>
      <c r="B230" s="36"/>
      <c r="C230" s="37"/>
      <c r="E230" s="38"/>
      <c r="F230" s="38"/>
      <c r="G230" s="33"/>
      <c r="H230" s="20"/>
    </row>
    <row r="231" spans="1:8">
      <c r="A231" s="35"/>
      <c r="B231" s="36"/>
      <c r="C231" s="37"/>
      <c r="E231" s="38"/>
      <c r="F231" s="38"/>
      <c r="G231" s="33"/>
      <c r="H231" s="20"/>
    </row>
    <row r="232" spans="1:8">
      <c r="A232" s="35"/>
      <c r="B232" s="36"/>
      <c r="C232" s="37"/>
      <c r="E232" s="38"/>
      <c r="F232" s="38"/>
      <c r="G232" s="33"/>
      <c r="H232" s="20"/>
    </row>
    <row r="233" spans="1:8">
      <c r="A233" s="35"/>
      <c r="B233" s="36"/>
      <c r="C233" s="37"/>
      <c r="E233" s="38"/>
      <c r="F233" s="38"/>
      <c r="G233" s="33"/>
      <c r="H233" s="20"/>
    </row>
    <row r="234" spans="1:8">
      <c r="A234" s="35"/>
      <c r="B234" s="36"/>
      <c r="C234" s="37"/>
      <c r="E234" s="38"/>
      <c r="F234" s="38"/>
      <c r="G234" s="33"/>
      <c r="H234" s="20"/>
    </row>
    <row r="235" spans="1:8">
      <c r="A235" s="35"/>
      <c r="B235" s="36"/>
      <c r="C235" s="37"/>
      <c r="E235" s="38"/>
      <c r="F235" s="38"/>
      <c r="G235" s="33"/>
      <c r="H235" s="20"/>
    </row>
    <row r="236" spans="1:8">
      <c r="A236" s="35"/>
      <c r="B236" s="36"/>
      <c r="C236" s="37"/>
      <c r="E236" s="38"/>
      <c r="F236" s="38"/>
      <c r="G236" s="33"/>
      <c r="H236" s="20"/>
    </row>
    <row r="237" spans="1:8">
      <c r="A237" s="35"/>
      <c r="B237" s="36"/>
      <c r="C237" s="37"/>
      <c r="E237" s="38"/>
      <c r="F237" s="38"/>
      <c r="G237" s="33"/>
      <c r="H237" s="20"/>
    </row>
    <row r="238" spans="1:8">
      <c r="A238" s="35"/>
      <c r="B238" s="36"/>
      <c r="C238" s="37"/>
      <c r="E238" s="38"/>
      <c r="F238" s="38"/>
      <c r="G238" s="33"/>
      <c r="H238" s="20"/>
    </row>
    <row r="239" spans="1:8">
      <c r="A239" s="35"/>
      <c r="B239" s="36"/>
      <c r="C239" s="37"/>
      <c r="E239" s="38"/>
      <c r="F239" s="38"/>
      <c r="G239" s="33"/>
      <c r="H239" s="20"/>
    </row>
    <row r="240" spans="1:8">
      <c r="A240" s="35"/>
      <c r="B240" s="36"/>
      <c r="C240" s="37"/>
      <c r="E240" s="38"/>
      <c r="F240" s="38"/>
      <c r="G240" s="33"/>
      <c r="H240" s="20"/>
    </row>
    <row r="241" spans="1:8">
      <c r="A241" s="35"/>
      <c r="B241" s="36"/>
      <c r="C241" s="37"/>
      <c r="E241" s="38"/>
      <c r="F241" s="38"/>
      <c r="G241" s="33"/>
      <c r="H241" s="20"/>
    </row>
    <row r="242" spans="1:8">
      <c r="A242" s="35"/>
      <c r="B242" s="36"/>
      <c r="C242" s="37"/>
      <c r="E242" s="38"/>
      <c r="F242" s="38"/>
      <c r="G242" s="33"/>
      <c r="H242" s="20"/>
    </row>
    <row r="243" spans="1:8">
      <c r="A243" s="35"/>
      <c r="B243" s="36"/>
      <c r="C243" s="37"/>
      <c r="E243" s="38"/>
      <c r="F243" s="38"/>
      <c r="G243" s="33"/>
      <c r="H243" s="20"/>
    </row>
    <row r="244" spans="1:8">
      <c r="A244" s="35"/>
      <c r="B244" s="36"/>
      <c r="C244" s="37"/>
      <c r="E244" s="38"/>
      <c r="F244" s="38"/>
      <c r="G244" s="33"/>
      <c r="H244" s="20"/>
    </row>
    <row r="245" spans="1:8">
      <c r="A245" s="35"/>
      <c r="B245" s="36"/>
      <c r="C245" s="37"/>
      <c r="E245" s="38"/>
      <c r="F245" s="38"/>
      <c r="G245" s="33"/>
      <c r="H245" s="20"/>
    </row>
    <row r="246" spans="1:8">
      <c r="A246" s="35"/>
      <c r="B246" s="36"/>
      <c r="C246" s="37"/>
      <c r="E246" s="38"/>
      <c r="F246" s="38"/>
      <c r="G246" s="33"/>
      <c r="H246" s="20"/>
    </row>
    <row r="247" spans="1:8">
      <c r="A247" s="35"/>
      <c r="B247" s="36"/>
      <c r="C247" s="37"/>
      <c r="E247" s="38"/>
      <c r="F247" s="38"/>
      <c r="G247" s="33"/>
      <c r="H247" s="20"/>
    </row>
    <row r="248" spans="1:8">
      <c r="A248" s="35"/>
      <c r="B248" s="36"/>
      <c r="C248" s="37"/>
      <c r="E248" s="38"/>
      <c r="F248" s="38"/>
      <c r="G248" s="33"/>
      <c r="H248" s="20"/>
    </row>
    <row r="249" spans="1:8">
      <c r="A249" s="35"/>
      <c r="B249" s="36"/>
      <c r="C249" s="37"/>
      <c r="E249" s="38"/>
      <c r="F249" s="38"/>
      <c r="G249" s="33"/>
      <c r="H249" s="20"/>
    </row>
    <row r="250" spans="1:8">
      <c r="A250" s="35"/>
      <c r="B250" s="36"/>
      <c r="C250" s="37"/>
      <c r="E250" s="38"/>
      <c r="F250" s="38"/>
      <c r="G250" s="33"/>
      <c r="H250" s="20"/>
    </row>
    <row r="251" spans="1:8">
      <c r="A251" s="35"/>
      <c r="B251" s="36"/>
      <c r="C251" s="37"/>
      <c r="E251" s="38"/>
      <c r="F251" s="38"/>
      <c r="G251" s="33"/>
      <c r="H251" s="20"/>
    </row>
    <row r="252" spans="1:8">
      <c r="A252" s="35"/>
      <c r="B252" s="36"/>
      <c r="C252" s="37"/>
      <c r="E252" s="38"/>
      <c r="F252" s="38"/>
      <c r="G252" s="33"/>
      <c r="H252" s="20"/>
    </row>
    <row r="253" spans="1:8">
      <c r="A253" s="35"/>
      <c r="B253" s="36"/>
      <c r="C253" s="37"/>
      <c r="E253" s="38"/>
      <c r="F253" s="38"/>
      <c r="G253" s="33"/>
      <c r="H253" s="20"/>
    </row>
    <row r="254" spans="1:8">
      <c r="A254" s="35"/>
      <c r="B254" s="36"/>
      <c r="C254" s="37"/>
      <c r="E254" s="38"/>
      <c r="F254" s="38"/>
      <c r="G254" s="33"/>
      <c r="H254" s="20"/>
    </row>
    <row r="255" spans="1:8">
      <c r="A255" s="35"/>
      <c r="B255" s="36"/>
      <c r="C255" s="37"/>
      <c r="E255" s="38"/>
      <c r="F255" s="38"/>
      <c r="G255" s="33"/>
      <c r="H255" s="20"/>
    </row>
    <row r="256" spans="1:8">
      <c r="A256" s="35"/>
      <c r="B256" s="36"/>
      <c r="C256" s="37"/>
      <c r="E256" s="38"/>
      <c r="F256" s="38"/>
      <c r="G256" s="33"/>
      <c r="H256" s="20"/>
    </row>
    <row r="257" spans="1:8">
      <c r="A257" s="35"/>
      <c r="B257" s="36"/>
      <c r="C257" s="37"/>
      <c r="E257" s="38"/>
      <c r="F257" s="38"/>
      <c r="G257" s="33"/>
      <c r="H257" s="20"/>
    </row>
    <row r="258" spans="1:8">
      <c r="A258" s="35"/>
      <c r="B258" s="36"/>
      <c r="C258" s="37"/>
      <c r="E258" s="38"/>
      <c r="F258" s="38"/>
      <c r="G258" s="33"/>
      <c r="H258" s="20"/>
    </row>
    <row r="259" spans="1:8">
      <c r="A259" s="35"/>
      <c r="B259" s="36"/>
      <c r="C259" s="37"/>
      <c r="E259" s="38"/>
      <c r="F259" s="38"/>
      <c r="G259" s="33"/>
      <c r="H259" s="20"/>
    </row>
    <row r="260" spans="1:8">
      <c r="A260" s="35"/>
      <c r="B260" s="36"/>
      <c r="C260" s="37"/>
      <c r="E260" s="38"/>
      <c r="F260" s="38"/>
      <c r="G260" s="33"/>
      <c r="H260" s="20"/>
    </row>
    <row r="261" spans="1:8">
      <c r="A261" s="35"/>
      <c r="B261" s="36"/>
      <c r="C261" s="37"/>
      <c r="E261" s="38"/>
      <c r="F261" s="38"/>
      <c r="G261" s="33"/>
      <c r="H261" s="20"/>
    </row>
    <row r="262" spans="1:8">
      <c r="A262" s="35"/>
      <c r="B262" s="36"/>
      <c r="C262" s="37"/>
      <c r="E262" s="38"/>
      <c r="F262" s="38"/>
      <c r="G262" s="33"/>
      <c r="H262" s="20"/>
    </row>
    <row r="263" spans="1:8">
      <c r="A263" s="35"/>
      <c r="B263" s="36"/>
      <c r="C263" s="37"/>
      <c r="E263" s="38"/>
      <c r="F263" s="38"/>
      <c r="G263" s="33"/>
      <c r="H263" s="20"/>
    </row>
    <row r="264" spans="1:8">
      <c r="A264" s="35"/>
      <c r="B264" s="36"/>
      <c r="C264" s="37"/>
      <c r="E264" s="38"/>
      <c r="F264" s="38"/>
      <c r="G264" s="33"/>
      <c r="H264" s="20"/>
    </row>
    <row r="265" spans="1:8">
      <c r="A265" s="35"/>
      <c r="B265" s="36"/>
      <c r="C265" s="37"/>
      <c r="E265" s="38"/>
      <c r="F265" s="38"/>
      <c r="G265" s="33"/>
      <c r="H265" s="20"/>
    </row>
    <row r="266" spans="1:8">
      <c r="A266" s="35"/>
      <c r="B266" s="36"/>
      <c r="C266" s="37"/>
      <c r="E266" s="38"/>
      <c r="F266" s="38"/>
      <c r="G266" s="33"/>
      <c r="H266" s="20"/>
    </row>
    <row r="267" spans="1:8">
      <c r="A267" s="35"/>
      <c r="B267" s="36"/>
      <c r="C267" s="37"/>
      <c r="E267" s="38"/>
      <c r="F267" s="38"/>
      <c r="G267" s="33"/>
      <c r="H267" s="20"/>
    </row>
    <row r="268" spans="1:8">
      <c r="A268" s="35"/>
      <c r="B268" s="36"/>
      <c r="C268" s="37"/>
      <c r="E268" s="38"/>
      <c r="F268" s="38"/>
      <c r="G268" s="33"/>
      <c r="H268" s="20"/>
    </row>
    <row r="269" spans="1:8">
      <c r="A269" s="35"/>
      <c r="B269" s="36"/>
      <c r="C269" s="37"/>
      <c r="E269" s="38"/>
      <c r="F269" s="38"/>
      <c r="G269" s="33"/>
      <c r="H269" s="20"/>
    </row>
    <row r="270" spans="1:8">
      <c r="A270" s="35"/>
      <c r="B270" s="36"/>
      <c r="C270" s="37"/>
      <c r="E270" s="38"/>
      <c r="F270" s="38"/>
      <c r="G270" s="33"/>
      <c r="H270" s="20"/>
    </row>
    <row r="271" spans="1:8">
      <c r="A271" s="35"/>
      <c r="B271" s="36"/>
      <c r="C271" s="37"/>
      <c r="E271" s="38"/>
      <c r="F271" s="38"/>
      <c r="G271" s="33"/>
      <c r="H271" s="20"/>
    </row>
    <row r="272" spans="1:8">
      <c r="A272" s="35"/>
      <c r="B272" s="36"/>
      <c r="C272" s="37"/>
      <c r="E272" s="38"/>
      <c r="F272" s="38"/>
      <c r="G272" s="33"/>
      <c r="H272" s="20"/>
    </row>
    <row r="273" spans="1:8">
      <c r="A273" s="35"/>
      <c r="B273" s="36"/>
      <c r="C273" s="37"/>
      <c r="E273" s="38"/>
      <c r="F273" s="38"/>
      <c r="G273" s="33"/>
      <c r="H273" s="20"/>
    </row>
    <row r="274" spans="1:8">
      <c r="A274" s="35"/>
      <c r="B274" s="36"/>
      <c r="C274" s="37"/>
      <c r="E274" s="38"/>
      <c r="F274" s="38"/>
      <c r="G274" s="33"/>
      <c r="H274" s="20"/>
    </row>
    <row r="275" spans="1:8">
      <c r="A275" s="35"/>
      <c r="B275" s="36"/>
      <c r="C275" s="37"/>
      <c r="E275" s="38"/>
      <c r="F275" s="38"/>
      <c r="G275" s="33"/>
      <c r="H275" s="20"/>
    </row>
    <row r="276" spans="1:8">
      <c r="A276" s="35"/>
      <c r="B276" s="36"/>
      <c r="C276" s="37"/>
      <c r="E276" s="38"/>
      <c r="F276" s="38"/>
      <c r="G276" s="33"/>
      <c r="H276" s="20"/>
    </row>
    <row r="277" spans="1:8">
      <c r="A277" s="35"/>
      <c r="B277" s="36"/>
      <c r="C277" s="37"/>
      <c r="E277" s="38"/>
      <c r="F277" s="38"/>
      <c r="G277" s="33"/>
      <c r="H277" s="20"/>
    </row>
    <row r="278" spans="1:8">
      <c r="A278" s="35"/>
      <c r="B278" s="36"/>
      <c r="C278" s="37"/>
      <c r="E278" s="38"/>
      <c r="F278" s="38"/>
      <c r="G278" s="33"/>
      <c r="H278" s="20"/>
    </row>
    <row r="279" spans="1:8">
      <c r="A279" s="35"/>
      <c r="B279" s="36"/>
      <c r="C279" s="37"/>
      <c r="E279" s="38"/>
      <c r="F279" s="38"/>
      <c r="G279" s="33"/>
      <c r="H279" s="20"/>
    </row>
    <row r="280" spans="1:8">
      <c r="A280" s="35"/>
      <c r="B280" s="36"/>
      <c r="C280" s="37"/>
      <c r="E280" s="38"/>
      <c r="F280" s="38"/>
      <c r="G280" s="33"/>
      <c r="H280" s="20"/>
    </row>
    <row r="281" spans="1:8">
      <c r="A281" s="35"/>
      <c r="B281" s="36"/>
      <c r="C281" s="37"/>
      <c r="E281" s="38"/>
      <c r="F281" s="38"/>
      <c r="G281" s="33"/>
      <c r="H281" s="20"/>
    </row>
    <row r="282" spans="1:8">
      <c r="A282" s="35"/>
      <c r="B282" s="36"/>
      <c r="C282" s="37"/>
      <c r="E282" s="38"/>
      <c r="F282" s="38"/>
      <c r="G282" s="33"/>
      <c r="H282" s="20"/>
    </row>
    <row r="283" spans="1:8">
      <c r="A283" s="35"/>
      <c r="B283" s="36"/>
      <c r="C283" s="37"/>
      <c r="E283" s="38"/>
      <c r="F283" s="38"/>
      <c r="G283" s="33"/>
      <c r="H283" s="20"/>
    </row>
    <row r="284" spans="1:8">
      <c r="A284" s="35"/>
      <c r="B284" s="36"/>
      <c r="C284" s="37"/>
      <c r="E284" s="38"/>
      <c r="F284" s="38"/>
      <c r="G284" s="33"/>
      <c r="H284" s="20"/>
    </row>
    <row r="285" spans="1:8">
      <c r="A285" s="35"/>
      <c r="B285" s="36"/>
      <c r="C285" s="37"/>
      <c r="E285" s="38"/>
      <c r="F285" s="38"/>
      <c r="G285" s="33"/>
      <c r="H285" s="20"/>
    </row>
    <row r="286" spans="1:8">
      <c r="A286" s="35"/>
      <c r="B286" s="36"/>
      <c r="C286" s="37"/>
      <c r="E286" s="38"/>
      <c r="F286" s="38"/>
      <c r="G286" s="33"/>
      <c r="H286" s="20"/>
    </row>
    <row r="287" spans="1:8">
      <c r="A287" s="35"/>
      <c r="B287" s="36"/>
      <c r="C287" s="37"/>
      <c r="E287" s="38"/>
      <c r="F287" s="38"/>
      <c r="G287" s="33"/>
      <c r="H287" s="20"/>
    </row>
    <row r="288" spans="1:8">
      <c r="A288" s="35"/>
      <c r="B288" s="36"/>
      <c r="C288" s="37"/>
      <c r="E288" s="38"/>
      <c r="F288" s="38"/>
      <c r="G288" s="33"/>
      <c r="H288" s="20"/>
    </row>
    <row r="289" spans="1:8">
      <c r="A289" s="35"/>
      <c r="B289" s="36"/>
      <c r="C289" s="37"/>
      <c r="E289" s="38"/>
      <c r="F289" s="38"/>
      <c r="G289" s="33"/>
      <c r="H289" s="20"/>
    </row>
    <row r="290" spans="1:8">
      <c r="A290" s="35"/>
      <c r="B290" s="36"/>
      <c r="C290" s="37"/>
      <c r="E290" s="38"/>
      <c r="F290" s="38"/>
      <c r="G290" s="33"/>
      <c r="H290" s="20"/>
    </row>
    <row r="291" spans="1:8">
      <c r="A291" s="35"/>
      <c r="B291" s="36"/>
      <c r="C291" s="37"/>
      <c r="E291" s="38"/>
      <c r="F291" s="38"/>
      <c r="G291" s="33"/>
      <c r="H291" s="20"/>
    </row>
    <row r="292" spans="1:8">
      <c r="A292" s="35"/>
      <c r="B292" s="36"/>
      <c r="C292" s="37"/>
      <c r="E292" s="38"/>
      <c r="F292" s="38"/>
      <c r="G292" s="33"/>
      <c r="H292" s="20"/>
    </row>
    <row r="293" spans="1:8">
      <c r="A293" s="35"/>
      <c r="B293" s="36"/>
      <c r="C293" s="37"/>
      <c r="E293" s="38"/>
      <c r="F293" s="38"/>
      <c r="G293" s="33"/>
      <c r="H293" s="20"/>
    </row>
    <row r="294" spans="1:8">
      <c r="A294" s="35"/>
      <c r="B294" s="36"/>
      <c r="C294" s="37"/>
      <c r="E294" s="38"/>
      <c r="F294" s="38"/>
      <c r="G294" s="33"/>
      <c r="H294" s="20"/>
    </row>
    <row r="295" spans="1:8">
      <c r="A295" s="35"/>
      <c r="B295" s="36"/>
      <c r="C295" s="37"/>
      <c r="E295" s="38"/>
      <c r="F295" s="38"/>
      <c r="G295" s="33"/>
      <c r="H295" s="20"/>
    </row>
    <row r="296" spans="1:8">
      <c r="A296" s="35"/>
      <c r="B296" s="36"/>
      <c r="C296" s="37"/>
      <c r="E296" s="38"/>
      <c r="F296" s="38"/>
      <c r="G296" s="33"/>
      <c r="H296" s="20"/>
    </row>
    <row r="297" spans="1:8">
      <c r="A297" s="35"/>
      <c r="B297" s="36"/>
      <c r="C297" s="37"/>
      <c r="E297" s="38"/>
      <c r="F297" s="38"/>
      <c r="G297" s="33"/>
      <c r="H297" s="20"/>
    </row>
    <row r="298" spans="1:8">
      <c r="A298" s="35"/>
      <c r="B298" s="36"/>
      <c r="C298" s="37"/>
      <c r="E298" s="38"/>
      <c r="F298" s="38"/>
      <c r="G298" s="33"/>
      <c r="H298" s="20"/>
    </row>
    <row r="299" spans="1:8">
      <c r="A299" s="35"/>
      <c r="B299" s="36"/>
      <c r="C299" s="37"/>
      <c r="E299" s="38"/>
      <c r="F299" s="38"/>
      <c r="G299" s="33"/>
      <c r="H299" s="20"/>
    </row>
    <row r="300" spans="1:8">
      <c r="A300" s="35"/>
      <c r="B300" s="36"/>
      <c r="C300" s="37"/>
      <c r="E300" s="38"/>
      <c r="F300" s="38"/>
      <c r="G300" s="33"/>
      <c r="H300" s="20"/>
    </row>
    <row r="301" spans="1:8">
      <c r="A301" s="35"/>
      <c r="B301" s="36"/>
      <c r="C301" s="37"/>
      <c r="E301" s="38"/>
      <c r="F301" s="38"/>
      <c r="G301" s="33"/>
      <c r="H301" s="20"/>
    </row>
    <row r="302" spans="1:8">
      <c r="A302" s="35"/>
      <c r="B302" s="36"/>
      <c r="C302" s="37"/>
      <c r="E302" s="38"/>
      <c r="F302" s="38"/>
      <c r="G302" s="33"/>
      <c r="H302" s="20"/>
    </row>
    <row r="303" spans="1:8">
      <c r="A303" s="35"/>
      <c r="B303" s="36"/>
      <c r="C303" s="37"/>
      <c r="E303" s="38"/>
      <c r="F303" s="38"/>
      <c r="G303" s="33"/>
      <c r="H303" s="20"/>
    </row>
    <row r="304" spans="1:8">
      <c r="A304" s="35"/>
      <c r="B304" s="36"/>
      <c r="C304" s="37"/>
      <c r="E304" s="38"/>
      <c r="F304" s="38"/>
      <c r="G304" s="33"/>
      <c r="H304" s="20"/>
    </row>
    <row r="305" spans="1:8">
      <c r="A305" s="35"/>
      <c r="B305" s="36"/>
      <c r="C305" s="37"/>
      <c r="E305" s="38"/>
      <c r="F305" s="38"/>
      <c r="G305" s="33"/>
      <c r="H305" s="20"/>
    </row>
    <row r="306" spans="1:8">
      <c r="A306" s="35"/>
      <c r="B306" s="36"/>
      <c r="C306" s="37"/>
      <c r="E306" s="38"/>
      <c r="F306" s="38"/>
      <c r="G306" s="33"/>
      <c r="H306" s="20"/>
    </row>
    <row r="307" spans="1:8">
      <c r="A307" s="35"/>
      <c r="B307" s="36"/>
      <c r="C307" s="37"/>
      <c r="E307" s="38"/>
      <c r="F307" s="38"/>
      <c r="G307" s="33"/>
      <c r="H307" s="20"/>
    </row>
    <row r="308" spans="1:8">
      <c r="A308" s="35"/>
      <c r="B308" s="36"/>
      <c r="C308" s="37"/>
      <c r="E308" s="38"/>
      <c r="F308" s="38"/>
      <c r="G308" s="33"/>
      <c r="H308" s="20"/>
    </row>
    <row r="309" spans="1:8">
      <c r="A309" s="35"/>
      <c r="B309" s="36"/>
      <c r="C309" s="37"/>
      <c r="E309" s="38"/>
      <c r="F309" s="38"/>
      <c r="G309" s="33"/>
      <c r="H309" s="20"/>
    </row>
    <row r="310" spans="1:8">
      <c r="A310" s="35"/>
      <c r="B310" s="36"/>
      <c r="C310" s="37"/>
      <c r="E310" s="38"/>
      <c r="F310" s="38"/>
      <c r="G310" s="33"/>
      <c r="H310" s="20"/>
    </row>
    <row r="311" spans="1:8">
      <c r="A311" s="35"/>
      <c r="B311" s="36"/>
      <c r="C311" s="37"/>
      <c r="E311" s="38"/>
      <c r="F311" s="38"/>
      <c r="G311" s="33"/>
      <c r="H311" s="20"/>
    </row>
    <row r="312" spans="1:8">
      <c r="A312" s="35"/>
      <c r="B312" s="36"/>
      <c r="C312" s="37"/>
      <c r="E312" s="38"/>
      <c r="F312" s="38"/>
      <c r="G312" s="33"/>
      <c r="H312" s="20"/>
    </row>
    <row r="313" spans="1:8">
      <c r="A313" s="35"/>
      <c r="B313" s="36"/>
      <c r="C313" s="37"/>
      <c r="E313" s="38"/>
      <c r="F313" s="38"/>
      <c r="G313" s="33"/>
      <c r="H313" s="20"/>
    </row>
    <row r="314" spans="1:8">
      <c r="A314" s="35"/>
      <c r="B314" s="36"/>
      <c r="C314" s="37"/>
      <c r="E314" s="38"/>
      <c r="F314" s="38"/>
      <c r="G314" s="33"/>
      <c r="H314" s="20"/>
    </row>
    <row r="315" spans="1:8">
      <c r="A315" s="35"/>
      <c r="B315" s="36"/>
      <c r="C315" s="37"/>
      <c r="E315" s="38"/>
      <c r="F315" s="38"/>
      <c r="G315" s="33"/>
      <c r="H315" s="20"/>
    </row>
    <row r="316" spans="1:8">
      <c r="A316" s="35"/>
      <c r="B316" s="36"/>
      <c r="C316" s="37"/>
      <c r="E316" s="38"/>
      <c r="F316" s="38"/>
      <c r="G316" s="33"/>
      <c r="H316" s="20"/>
    </row>
    <row r="317" spans="1:8">
      <c r="A317" s="35"/>
      <c r="B317" s="36"/>
      <c r="C317" s="37"/>
      <c r="E317" s="38"/>
      <c r="F317" s="38"/>
      <c r="G317" s="33"/>
      <c r="H317" s="20"/>
    </row>
    <row r="318" spans="1:8">
      <c r="A318" s="35"/>
      <c r="B318" s="36"/>
      <c r="C318" s="37"/>
      <c r="E318" s="38"/>
      <c r="F318" s="38"/>
      <c r="G318" s="33"/>
      <c r="H318" s="20"/>
    </row>
    <row r="319" spans="1:8">
      <c r="A319" s="35"/>
      <c r="B319" s="36"/>
      <c r="C319" s="37"/>
      <c r="E319" s="38"/>
      <c r="F319" s="38"/>
      <c r="G319" s="33"/>
      <c r="H319" s="20"/>
    </row>
    <row r="320" spans="1:8">
      <c r="A320" s="35"/>
      <c r="B320" s="36"/>
      <c r="C320" s="37"/>
      <c r="E320" s="38"/>
      <c r="F320" s="38"/>
      <c r="G320" s="33"/>
      <c r="H320" s="20"/>
    </row>
    <row r="321" spans="1:8">
      <c r="A321" s="35"/>
      <c r="B321" s="36"/>
      <c r="C321" s="37"/>
      <c r="E321" s="38"/>
      <c r="F321" s="38"/>
      <c r="G321" s="33"/>
      <c r="H321" s="20"/>
    </row>
    <row r="322" spans="1:8">
      <c r="A322" s="35"/>
      <c r="B322" s="36"/>
      <c r="C322" s="37"/>
      <c r="E322" s="38"/>
      <c r="F322" s="38"/>
      <c r="G322" s="33"/>
      <c r="H322" s="20"/>
    </row>
    <row r="323" spans="1:8">
      <c r="A323" s="35"/>
      <c r="B323" s="36"/>
      <c r="C323" s="37"/>
      <c r="E323" s="38"/>
      <c r="F323" s="38"/>
      <c r="G323" s="33"/>
      <c r="H323" s="20"/>
    </row>
    <row r="324" spans="1:8">
      <c r="A324" s="35"/>
      <c r="B324" s="36"/>
      <c r="C324" s="37"/>
      <c r="E324" s="38"/>
      <c r="F324" s="38"/>
      <c r="G324" s="33"/>
      <c r="H324" s="20"/>
    </row>
    <row r="325" spans="1:8">
      <c r="A325" s="35"/>
      <c r="B325" s="36"/>
      <c r="C325" s="37"/>
      <c r="E325" s="38"/>
      <c r="F325" s="38"/>
      <c r="G325" s="33"/>
      <c r="H325" s="20"/>
    </row>
    <row r="326" spans="1:8">
      <c r="A326" s="35"/>
      <c r="B326" s="36"/>
      <c r="C326" s="37"/>
      <c r="E326" s="38"/>
      <c r="F326" s="38"/>
      <c r="G326" s="33"/>
      <c r="H326" s="20"/>
    </row>
    <row r="327" spans="1:8">
      <c r="A327" s="35"/>
      <c r="B327" s="36"/>
      <c r="C327" s="37"/>
      <c r="E327" s="38"/>
      <c r="F327" s="38"/>
      <c r="H327" s="20"/>
    </row>
    <row r="328" spans="1:8">
      <c r="A328" s="35"/>
      <c r="B328" s="36"/>
      <c r="C328" s="37"/>
      <c r="E328" s="38"/>
      <c r="F328" s="38"/>
      <c r="H328" s="20"/>
    </row>
    <row r="329" spans="1:8">
      <c r="A329" s="35"/>
      <c r="B329" s="36"/>
      <c r="C329" s="37"/>
      <c r="E329" s="38"/>
      <c r="F329" s="38"/>
      <c r="H329" s="20"/>
    </row>
    <row r="330" spans="1:8">
      <c r="A330" s="35"/>
      <c r="B330" s="36"/>
      <c r="C330" s="37"/>
      <c r="E330" s="38"/>
      <c r="F330" s="38"/>
      <c r="H330" s="20"/>
    </row>
    <row r="331" spans="1:8">
      <c r="A331" s="35"/>
      <c r="B331" s="36"/>
      <c r="C331" s="37"/>
      <c r="E331" s="38"/>
      <c r="F331" s="38"/>
      <c r="H331" s="20"/>
    </row>
    <row r="332" spans="1:8">
      <c r="A332" s="35"/>
      <c r="B332" s="36"/>
      <c r="C332" s="37"/>
      <c r="E332" s="38"/>
      <c r="F332" s="38"/>
      <c r="H332" s="20"/>
    </row>
    <row r="333" spans="1:8">
      <c r="A333" s="35"/>
      <c r="B333" s="36"/>
      <c r="C333" s="37"/>
      <c r="E333" s="38"/>
      <c r="F333" s="38"/>
      <c r="H333" s="20"/>
    </row>
    <row r="334" spans="1:8">
      <c r="A334" s="35"/>
      <c r="B334" s="36"/>
      <c r="C334" s="37"/>
      <c r="E334" s="38"/>
      <c r="F334" s="38"/>
      <c r="H334" s="20"/>
    </row>
    <row r="335" spans="1:8">
      <c r="B335" s="36"/>
      <c r="C335" s="37"/>
      <c r="E335" s="38"/>
      <c r="F335" s="38"/>
      <c r="H335" s="20"/>
    </row>
  </sheetData>
  <sheetProtection algorithmName="SHA-512" hashValue="JP6uSSOOOjkNmnxXCkutRa0XMsT8PGwbybmmq7lqIfX3C+6ehaPDCuJAirVK8yGRQPbviR5MMpBysXvcM3+p1w==" saltValue="H1Zn+foB9apFdmY/+QJtvA==" spinCount="100000" sheet="1" objects="1" scenarios="1"/>
  <mergeCells count="30">
    <mergeCell ref="C40:F40"/>
    <mergeCell ref="A34:B34"/>
    <mergeCell ref="C34:F34"/>
    <mergeCell ref="A35:B35"/>
    <mergeCell ref="C35:F35"/>
    <mergeCell ref="A37:B37"/>
    <mergeCell ref="C37:F37"/>
    <mergeCell ref="A32:B32"/>
    <mergeCell ref="A17:B17"/>
    <mergeCell ref="C17:F17"/>
    <mergeCell ref="C18:F18"/>
    <mergeCell ref="A19:B19"/>
    <mergeCell ref="C19:F19"/>
    <mergeCell ref="A21:B21"/>
    <mergeCell ref="C21:F21"/>
    <mergeCell ref="A26:F26"/>
    <mergeCell ref="A29:B29"/>
    <mergeCell ref="C29:F29"/>
    <mergeCell ref="A31:B31"/>
    <mergeCell ref="C31:F31"/>
    <mergeCell ref="C32:F32"/>
    <mergeCell ref="A24:B24"/>
    <mergeCell ref="C24:F24"/>
    <mergeCell ref="A15:B15"/>
    <mergeCell ref="C15:F15"/>
    <mergeCell ref="A2:B2"/>
    <mergeCell ref="C2:F13"/>
    <mergeCell ref="A6:B6"/>
    <mergeCell ref="A7:B7"/>
    <mergeCell ref="A8:B13"/>
  </mergeCells>
  <pageMargins left="0.70866141732283461" right="0.59055118110236215" top="0.51181102362204722" bottom="0.43307086614173229" header="0.31496062992125984" footer="0.19685039370078741"/>
  <pageSetup paperSize="9" orientation="portrait" useFirstPageNumber="1" r:id="rId1"/>
  <headerFooter differentFirst="1" alignWithMargins="0">
    <oddHeader>&amp;R&amp;"Arial Narrow,Regular"&amp;7FABRIKARHITEKTI  D.O.O. ZA PROJEKTIRANJE | OIB 64639141070 | KAČIĆEVA 6A | ZG | T 00 385 1 3907042 | M 00 385 91 5021163 | WWW.FABRIKA-ARHITEKTI.COM</oddHeader>
    <oddFooter>&amp;R&amp;"Myriad Pro Cond,Regular"&amp;9 &amp;P/5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E6EE-9E82-4EFE-A406-F8739FF39909}">
  <sheetPr codeName="Sheet10"/>
  <dimension ref="A1:G83"/>
  <sheetViews>
    <sheetView view="pageBreakPreview" zoomScale="130" zoomScaleNormal="120" zoomScaleSheetLayoutView="130" workbookViewId="0">
      <selection activeCell="F99" sqref="F99"/>
    </sheetView>
  </sheetViews>
  <sheetFormatPr defaultRowHeight="13.2"/>
  <cols>
    <col min="1" max="1" width="7.109375" style="704" customWidth="1"/>
    <col min="2" max="2" width="44.5546875" customWidth="1"/>
    <col min="3" max="3" width="6" customWidth="1"/>
    <col min="4" max="4" width="8.6640625" customWidth="1"/>
    <col min="5" max="5" width="10.77734375" customWidth="1"/>
    <col min="6" max="6" width="13.109375" customWidth="1"/>
  </cols>
  <sheetData>
    <row r="1" spans="1:6">
      <c r="A1" s="692" t="s">
        <v>81</v>
      </c>
      <c r="B1" s="70" t="s">
        <v>87</v>
      </c>
      <c r="C1" s="55" t="s">
        <v>88</v>
      </c>
      <c r="D1" s="56" t="s">
        <v>89</v>
      </c>
      <c r="E1" s="71" t="s">
        <v>90</v>
      </c>
      <c r="F1" s="57" t="s">
        <v>91</v>
      </c>
    </row>
    <row r="2" spans="1:6">
      <c r="A2" s="693"/>
      <c r="B2" s="58"/>
      <c r="C2" s="58"/>
      <c r="D2" s="59"/>
      <c r="E2" s="72"/>
      <c r="F2" s="60"/>
    </row>
    <row r="3" spans="1:6" ht="18">
      <c r="A3" s="694" t="s">
        <v>17</v>
      </c>
      <c r="B3" s="61" t="s">
        <v>885</v>
      </c>
      <c r="C3" s="62"/>
      <c r="D3" s="63"/>
      <c r="E3" s="73"/>
      <c r="F3" s="64"/>
    </row>
    <row r="4" spans="1:6">
      <c r="A4" s="693"/>
      <c r="B4" s="58"/>
      <c r="C4" s="58"/>
      <c r="D4" s="59"/>
      <c r="E4" s="72"/>
      <c r="F4" s="60"/>
    </row>
    <row r="5" spans="1:6" s="16" customFormat="1" ht="13.8">
      <c r="A5" s="681"/>
      <c r="B5" s="75" t="s">
        <v>861</v>
      </c>
      <c r="C5" s="12"/>
      <c r="D5" s="52"/>
      <c r="E5" s="13"/>
      <c r="F5" s="13"/>
    </row>
    <row r="6" spans="1:6" s="242" customFormat="1" ht="36.6" customHeight="1">
      <c r="B6" s="53" t="s">
        <v>862</v>
      </c>
      <c r="C6" s="249"/>
      <c r="E6" s="365"/>
    </row>
    <row r="7" spans="1:6" s="242" customFormat="1" ht="33" customHeight="1">
      <c r="B7" s="53" t="s">
        <v>863</v>
      </c>
      <c r="C7" s="249"/>
      <c r="E7" s="365"/>
    </row>
    <row r="8" spans="1:6" s="242" customFormat="1">
      <c r="B8" s="53" t="s">
        <v>864</v>
      </c>
      <c r="C8" s="249"/>
      <c r="E8" s="365"/>
    </row>
    <row r="9" spans="1:6" s="242" customFormat="1" ht="25.2" customHeight="1">
      <c r="B9" s="53" t="s">
        <v>865</v>
      </c>
      <c r="C9" s="249"/>
      <c r="E9" s="365"/>
    </row>
    <row r="10" spans="1:6" s="242" customFormat="1" ht="24" customHeight="1">
      <c r="B10" s="53" t="s">
        <v>866</v>
      </c>
      <c r="C10" s="249"/>
      <c r="E10" s="365"/>
    </row>
    <row r="11" spans="1:6" s="242" customFormat="1" ht="23.4" customHeight="1">
      <c r="B11" s="53" t="s">
        <v>867</v>
      </c>
      <c r="C11" s="249"/>
      <c r="E11" s="365"/>
    </row>
    <row r="12" spans="1:6" s="242" customFormat="1" ht="20.399999999999999">
      <c r="B12" s="53" t="s">
        <v>868</v>
      </c>
      <c r="C12" s="249"/>
      <c r="E12" s="365"/>
    </row>
    <row r="13" spans="1:6" s="242" customFormat="1" ht="26.4" customHeight="1">
      <c r="B13" s="53" t="s">
        <v>869</v>
      </c>
      <c r="C13" s="249"/>
      <c r="E13" s="365"/>
    </row>
    <row r="14" spans="1:6" s="242" customFormat="1" ht="22.8" customHeight="1">
      <c r="B14" s="53" t="s">
        <v>870</v>
      </c>
      <c r="C14" s="249"/>
      <c r="E14" s="365"/>
    </row>
    <row r="15" spans="1:6" s="242" customFormat="1" ht="24" customHeight="1">
      <c r="B15" s="53" t="s">
        <v>871</v>
      </c>
      <c r="C15" s="249"/>
      <c r="E15" s="365"/>
    </row>
    <row r="16" spans="1:6" s="242" customFormat="1" ht="26.4" customHeight="1">
      <c r="B16" s="53" t="s">
        <v>872</v>
      </c>
      <c r="C16" s="249"/>
      <c r="E16" s="365"/>
    </row>
    <row r="17" spans="1:6" s="242" customFormat="1" ht="38.4" customHeight="1">
      <c r="B17" s="53" t="s">
        <v>873</v>
      </c>
      <c r="C17" s="249"/>
      <c r="E17" s="365"/>
    </row>
    <row r="18" spans="1:6" s="242" customFormat="1" ht="25.2" customHeight="1">
      <c r="B18" s="53" t="s">
        <v>874</v>
      </c>
      <c r="C18" s="249"/>
      <c r="E18" s="365"/>
    </row>
    <row r="19" spans="1:6" s="242" customFormat="1" ht="28.2" customHeight="1">
      <c r="B19" s="53" t="s">
        <v>875</v>
      </c>
      <c r="C19" s="249"/>
      <c r="E19" s="365"/>
    </row>
    <row r="20" spans="1:6" s="242" customFormat="1" ht="27" customHeight="1">
      <c r="B20" s="53" t="s">
        <v>876</v>
      </c>
      <c r="C20" s="249"/>
      <c r="E20" s="365"/>
    </row>
    <row r="21" spans="1:6" s="242" customFormat="1" ht="32.4" customHeight="1">
      <c r="B21" s="53" t="s">
        <v>877</v>
      </c>
      <c r="C21" s="249"/>
      <c r="E21" s="365"/>
    </row>
    <row r="22" spans="1:6" s="242" customFormat="1" ht="61.2">
      <c r="B22" s="53" t="s">
        <v>878</v>
      </c>
      <c r="C22" s="249"/>
      <c r="E22" s="365"/>
    </row>
    <row r="23" spans="1:6" s="242" customFormat="1" ht="63.6" customHeight="1">
      <c r="A23" s="695"/>
      <c r="B23" s="53" t="s">
        <v>879</v>
      </c>
      <c r="C23" s="247"/>
      <c r="D23" s="366"/>
      <c r="E23" s="366"/>
      <c r="F23" s="366"/>
    </row>
    <row r="24" spans="1:6" s="242" customFormat="1">
      <c r="B24" s="53"/>
      <c r="C24" s="249"/>
      <c r="E24" s="365"/>
    </row>
    <row r="25" spans="1:6" s="242" customFormat="1">
      <c r="B25" s="53" t="s">
        <v>880</v>
      </c>
      <c r="C25" s="249"/>
      <c r="E25" s="365"/>
    </row>
    <row r="26" spans="1:6" s="235" customFormat="1" ht="20.399999999999999">
      <c r="A26" s="696"/>
      <c r="B26" s="53" t="s">
        <v>886</v>
      </c>
      <c r="C26" s="368"/>
      <c r="D26" s="369"/>
      <c r="E26" s="370"/>
      <c r="F26" s="371"/>
    </row>
    <row r="27" spans="1:6" s="235" customFormat="1" ht="25.8" customHeight="1">
      <c r="A27" s="696"/>
      <c r="B27" s="53" t="s">
        <v>887</v>
      </c>
      <c r="C27" s="368"/>
      <c r="D27" s="369"/>
      <c r="E27" s="370"/>
      <c r="F27" s="371"/>
    </row>
    <row r="28" spans="1:6" s="242" customFormat="1" ht="23.4" customHeight="1">
      <c r="B28" s="53" t="s">
        <v>881</v>
      </c>
      <c r="C28" s="246"/>
      <c r="D28" s="367"/>
      <c r="E28" s="365"/>
    </row>
    <row r="29" spans="1:6" s="242" customFormat="1" ht="29.4" customHeight="1">
      <c r="B29" s="53" t="s">
        <v>882</v>
      </c>
      <c r="C29" s="246"/>
      <c r="D29" s="367"/>
      <c r="E29" s="365"/>
    </row>
    <row r="30" spans="1:6" s="242" customFormat="1" ht="19.2" customHeight="1">
      <c r="B30" s="53" t="s">
        <v>883</v>
      </c>
      <c r="C30" s="246"/>
      <c r="D30" s="367"/>
      <c r="E30" s="365"/>
    </row>
    <row r="31" spans="1:6" s="242" customFormat="1" ht="25.8" customHeight="1">
      <c r="A31" s="249"/>
      <c r="B31" s="53" t="s">
        <v>884</v>
      </c>
      <c r="C31" s="244"/>
      <c r="D31" s="250"/>
      <c r="E31" s="365"/>
    </row>
    <row r="32" spans="1:6">
      <c r="A32" s="697"/>
      <c r="B32" s="82"/>
      <c r="C32" s="82"/>
      <c r="D32" s="82"/>
      <c r="E32" s="83"/>
      <c r="F32" s="69"/>
    </row>
    <row r="33" spans="1:6">
      <c r="A33" s="697"/>
      <c r="B33" s="82"/>
      <c r="C33" s="82"/>
      <c r="D33" s="82"/>
      <c r="E33" s="83"/>
      <c r="F33" s="69"/>
    </row>
    <row r="34" spans="1:6" s="235" customFormat="1" ht="14.4">
      <c r="A34" s="698">
        <f>COUNT($A$1:A32)+1</f>
        <v>1</v>
      </c>
      <c r="B34" s="177" t="s">
        <v>888</v>
      </c>
      <c r="C34" s="231"/>
      <c r="D34" s="231"/>
      <c r="E34" s="811"/>
      <c r="F34" s="309"/>
    </row>
    <row r="35" spans="1:6" s="235" customFormat="1" ht="26.4" customHeight="1">
      <c r="A35" s="699"/>
      <c r="B35" s="123" t="s">
        <v>889</v>
      </c>
      <c r="C35" s="231"/>
      <c r="D35" s="231"/>
      <c r="E35" s="811"/>
      <c r="F35" s="309"/>
    </row>
    <row r="36" spans="1:6" s="235" customFormat="1" ht="38.4" customHeight="1">
      <c r="A36" s="300"/>
      <c r="B36" s="123" t="s">
        <v>890</v>
      </c>
      <c r="C36" s="372"/>
      <c r="D36" s="372"/>
      <c r="E36" s="812"/>
      <c r="F36" s="373"/>
    </row>
    <row r="37" spans="1:6" s="235" customFormat="1" ht="46.8" customHeight="1">
      <c r="A37" s="300"/>
      <c r="B37" s="123" t="s">
        <v>891</v>
      </c>
      <c r="C37" s="372"/>
      <c r="D37" s="372"/>
      <c r="E37" s="812"/>
      <c r="F37" s="373"/>
    </row>
    <row r="38" spans="1:6" s="235" customFormat="1" ht="39.6" customHeight="1">
      <c r="A38" s="300"/>
      <c r="B38" s="123" t="s">
        <v>892</v>
      </c>
      <c r="C38" s="372"/>
      <c r="D38" s="372"/>
      <c r="E38" s="812"/>
      <c r="F38" s="373"/>
    </row>
    <row r="39" spans="1:6" s="235" customFormat="1" ht="16.2" customHeight="1">
      <c r="A39" s="300"/>
      <c r="B39" s="123" t="s">
        <v>893</v>
      </c>
      <c r="C39" s="372"/>
      <c r="D39" s="372"/>
      <c r="E39" s="812"/>
      <c r="F39" s="373"/>
    </row>
    <row r="40" spans="1:6" s="235" customFormat="1" ht="14.4">
      <c r="A40" s="300"/>
      <c r="B40" s="123" t="s">
        <v>894</v>
      </c>
      <c r="C40" s="372"/>
      <c r="D40" s="372"/>
      <c r="E40" s="812"/>
      <c r="F40" s="373"/>
    </row>
    <row r="41" spans="1:6" s="235" customFormat="1" ht="14.4">
      <c r="A41" s="300"/>
      <c r="B41" s="123" t="s">
        <v>908</v>
      </c>
      <c r="C41" s="374"/>
      <c r="D41" s="304"/>
      <c r="E41" s="813"/>
      <c r="F41" s="375"/>
    </row>
    <row r="42" spans="1:6" s="235" customFormat="1" ht="30.6">
      <c r="A42" s="300"/>
      <c r="B42" s="377" t="s">
        <v>895</v>
      </c>
      <c r="C42" s="184" t="s">
        <v>151</v>
      </c>
      <c r="D42" s="185">
        <v>1.1000000000000001</v>
      </c>
      <c r="E42" s="83"/>
      <c r="F42" s="349" t="str">
        <f>IF(OR(OR(E42=0,E42=""),OR(D42=0,D42="")),"",D42*E42)</f>
        <v/>
      </c>
    </row>
    <row r="43" spans="1:6" s="235" customFormat="1" ht="14.4">
      <c r="A43" s="300"/>
      <c r="B43" s="377" t="s">
        <v>896</v>
      </c>
      <c r="C43" s="184" t="s">
        <v>124</v>
      </c>
      <c r="D43" s="185">
        <v>22</v>
      </c>
      <c r="E43" s="83"/>
      <c r="F43" s="349" t="str">
        <f>IF(OR(OR(E43=0,E43=""),OR(D43=0,D43="")),"",D43*E43)</f>
        <v/>
      </c>
    </row>
    <row r="44" spans="1:6" s="235" customFormat="1" ht="14.4">
      <c r="A44" s="300"/>
      <c r="B44" s="377" t="s">
        <v>897</v>
      </c>
      <c r="C44" s="184" t="s">
        <v>5</v>
      </c>
      <c r="D44" s="185">
        <v>30</v>
      </c>
      <c r="E44" s="83"/>
      <c r="F44" s="349" t="str">
        <f>IF(OR(OR(E44=0,E44=""),OR(D44=0,D44="")),"",D44*E44)</f>
        <v/>
      </c>
    </row>
    <row r="45" spans="1:6" s="235" customFormat="1" ht="14.4">
      <c r="A45" s="607"/>
      <c r="B45" s="376"/>
      <c r="C45" s="184"/>
      <c r="D45" s="185"/>
      <c r="E45" s="814"/>
      <c r="F45" s="280"/>
    </row>
    <row r="46" spans="1:6" s="235" customFormat="1" ht="14.4">
      <c r="A46" s="698">
        <f>COUNT($A$1:A45)+1</f>
        <v>2</v>
      </c>
      <c r="B46" s="177" t="s">
        <v>898</v>
      </c>
      <c r="C46" s="184"/>
      <c r="D46" s="185"/>
      <c r="E46" s="814"/>
      <c r="F46" s="280"/>
    </row>
    <row r="47" spans="1:6" s="235" customFormat="1" ht="26.4" customHeight="1">
      <c r="A47" s="699"/>
      <c r="B47" s="123" t="s">
        <v>889</v>
      </c>
      <c r="C47" s="184"/>
      <c r="D47" s="185"/>
      <c r="E47" s="811"/>
      <c r="F47" s="309"/>
    </row>
    <row r="48" spans="1:6" s="235" customFormat="1" ht="36.6" customHeight="1">
      <c r="A48" s="607"/>
      <c r="B48" s="123" t="s">
        <v>899</v>
      </c>
      <c r="C48" s="184"/>
      <c r="D48" s="185"/>
      <c r="E48" s="814"/>
      <c r="F48" s="280"/>
    </row>
    <row r="49" spans="1:6" s="235" customFormat="1" ht="19.8" customHeight="1">
      <c r="A49" s="607"/>
      <c r="B49" s="123" t="s">
        <v>900</v>
      </c>
      <c r="C49" s="184"/>
      <c r="D49" s="185"/>
      <c r="E49" s="814"/>
      <c r="F49" s="280"/>
    </row>
    <row r="50" spans="1:6" s="235" customFormat="1" ht="19.8" customHeight="1">
      <c r="A50" s="607"/>
      <c r="B50" s="123" t="s">
        <v>901</v>
      </c>
      <c r="C50" s="184"/>
      <c r="D50" s="185"/>
      <c r="E50" s="814"/>
      <c r="F50" s="280"/>
    </row>
    <row r="51" spans="1:6" s="235" customFormat="1" ht="26.4" customHeight="1">
      <c r="A51" s="607"/>
      <c r="B51" s="123" t="s">
        <v>902</v>
      </c>
      <c r="C51" s="184"/>
      <c r="D51" s="185"/>
      <c r="E51" s="814"/>
      <c r="F51" s="280"/>
    </row>
    <row r="52" spans="1:6" s="235" customFormat="1" ht="14.4">
      <c r="A52" s="607"/>
      <c r="B52" s="123" t="s">
        <v>1344</v>
      </c>
      <c r="C52" s="184"/>
      <c r="D52" s="185"/>
      <c r="E52" s="814"/>
      <c r="F52" s="280"/>
    </row>
    <row r="53" spans="1:6" s="235" customFormat="1" ht="14.4">
      <c r="A53" s="607"/>
      <c r="B53" s="123" t="s">
        <v>910</v>
      </c>
      <c r="C53" s="184" t="s">
        <v>151</v>
      </c>
      <c r="D53" s="185">
        <v>2</v>
      </c>
      <c r="E53" s="83"/>
      <c r="F53" s="349" t="str">
        <f>IF(OR(OR(E53=0,E53=""),OR(D53=0,D53="")),"",D53*E53)</f>
        <v/>
      </c>
    </row>
    <row r="54" spans="1:6" s="235" customFormat="1" ht="14.4">
      <c r="A54" s="607"/>
      <c r="B54" s="376"/>
      <c r="C54" s="184"/>
      <c r="D54" s="185"/>
      <c r="E54" s="814"/>
      <c r="F54" s="280"/>
    </row>
    <row r="55" spans="1:6" s="235" customFormat="1" ht="27.6">
      <c r="A55" s="698">
        <f>COUNT($A$1:A54)+1</f>
        <v>3</v>
      </c>
      <c r="B55" s="177" t="s">
        <v>903</v>
      </c>
      <c r="C55" s="184"/>
      <c r="D55" s="185"/>
      <c r="E55" s="814"/>
      <c r="F55" s="280"/>
    </row>
    <row r="56" spans="1:6" s="235" customFormat="1" ht="31.2" customHeight="1">
      <c r="A56" s="607"/>
      <c r="B56" s="123" t="s">
        <v>889</v>
      </c>
      <c r="C56" s="184"/>
      <c r="D56" s="185"/>
      <c r="E56" s="813"/>
      <c r="F56" s="375"/>
    </row>
    <row r="57" spans="1:6" s="235" customFormat="1" ht="50.4" customHeight="1">
      <c r="A57" s="607"/>
      <c r="B57" s="123" t="s">
        <v>904</v>
      </c>
      <c r="C57" s="184"/>
      <c r="D57" s="185"/>
      <c r="E57" s="813"/>
      <c r="F57" s="375"/>
    </row>
    <row r="58" spans="1:6" s="235" customFormat="1" ht="42" customHeight="1">
      <c r="A58" s="607"/>
      <c r="B58" s="123" t="s">
        <v>905</v>
      </c>
      <c r="C58" s="184"/>
      <c r="D58" s="185"/>
      <c r="E58" s="813"/>
      <c r="F58" s="375"/>
    </row>
    <row r="59" spans="1:6" s="235" customFormat="1" ht="28.8" customHeight="1">
      <c r="A59" s="607"/>
      <c r="B59" s="123" t="s">
        <v>909</v>
      </c>
      <c r="C59" s="184"/>
      <c r="D59" s="185"/>
      <c r="E59" s="813"/>
      <c r="F59" s="375"/>
    </row>
    <row r="60" spans="1:6" s="235" customFormat="1" ht="14.4">
      <c r="A60" s="607"/>
      <c r="B60" s="123" t="s">
        <v>906</v>
      </c>
      <c r="C60" s="184" t="s">
        <v>151</v>
      </c>
      <c r="D60" s="185">
        <v>3</v>
      </c>
      <c r="E60" s="83"/>
      <c r="F60" s="349" t="str">
        <f>IF(OR(OR(E60=0,E60=""),OR(D60=0,D60="")),"",D60*E60)</f>
        <v/>
      </c>
    </row>
    <row r="61" spans="1:6" s="235" customFormat="1" ht="15" customHeight="1">
      <c r="A61" s="607"/>
      <c r="B61" s="123" t="s">
        <v>907</v>
      </c>
      <c r="C61" s="184" t="s">
        <v>275</v>
      </c>
      <c r="D61" s="185">
        <v>1</v>
      </c>
      <c r="E61" s="83"/>
      <c r="F61" s="349" t="str">
        <f>IF(OR(OR(E61=0,E61=""),OR(D61=0,D61="")),"",D61*E61)</f>
        <v/>
      </c>
    </row>
    <row r="62" spans="1:6" s="235" customFormat="1" ht="14.4">
      <c r="A62" s="607"/>
      <c r="B62" s="376"/>
      <c r="C62" s="279"/>
      <c r="D62" s="279"/>
      <c r="E62" s="814"/>
      <c r="F62" s="280"/>
    </row>
    <row r="63" spans="1:6" s="235" customFormat="1" ht="14.4">
      <c r="A63" s="698">
        <f>COUNT($A$1:A62)+1</f>
        <v>4</v>
      </c>
      <c r="B63" s="177" t="s">
        <v>1215</v>
      </c>
      <c r="C63" s="279"/>
      <c r="D63" s="185"/>
      <c r="E63" s="814"/>
      <c r="F63" s="280"/>
    </row>
    <row r="64" spans="1:6" s="235" customFormat="1" ht="30" customHeight="1">
      <c r="A64" s="123"/>
      <c r="B64" s="123" t="s">
        <v>889</v>
      </c>
      <c r="C64" s="374"/>
      <c r="D64" s="185"/>
      <c r="E64" s="813"/>
      <c r="F64" s="375"/>
    </row>
    <row r="65" spans="1:7" s="235" customFormat="1" ht="58.2" customHeight="1">
      <c r="A65" s="123"/>
      <c r="B65" s="123" t="s">
        <v>1216</v>
      </c>
      <c r="C65" s="374"/>
      <c r="D65" s="185"/>
      <c r="E65" s="813"/>
      <c r="F65" s="375"/>
    </row>
    <row r="66" spans="1:7" s="235" customFormat="1" ht="65.400000000000006" customHeight="1">
      <c r="A66" s="123"/>
      <c r="B66" s="123" t="s">
        <v>1217</v>
      </c>
      <c r="C66" s="374"/>
      <c r="D66" s="185"/>
      <c r="E66" s="813"/>
      <c r="F66" s="375"/>
    </row>
    <row r="67" spans="1:7" s="235" customFormat="1">
      <c r="A67" s="123"/>
      <c r="B67" s="123" t="s">
        <v>1218</v>
      </c>
      <c r="C67" s="184" t="s">
        <v>151</v>
      </c>
      <c r="D67" s="185">
        <v>0.6</v>
      </c>
      <c r="E67" s="83"/>
      <c r="F67" s="349" t="str">
        <f>IF(OR(OR(E67=0,E67=""),OR(D67=0,D67="")),"",D67*E67)</f>
        <v/>
      </c>
    </row>
    <row r="68" spans="1:7" s="235" customFormat="1" ht="14.4">
      <c r="A68" s="700"/>
      <c r="B68" s="228"/>
      <c r="C68" s="559"/>
      <c r="D68" s="559"/>
      <c r="E68" s="560"/>
      <c r="F68" s="561"/>
    </row>
    <row r="69" spans="1:7" ht="27.6">
      <c r="A69" s="698">
        <f>COUNT($A$1:A68)+1</f>
        <v>5</v>
      </c>
      <c r="B69" s="177" t="s">
        <v>495</v>
      </c>
      <c r="C69" s="84"/>
      <c r="D69" s="84"/>
      <c r="E69" s="83"/>
      <c r="F69" s="349" t="str">
        <f>IF(OR(OR(E69=0,E69=""),OR($D69=0,$D69="")),"",$D69*E69)</f>
        <v/>
      </c>
    </row>
    <row r="70" spans="1:7" ht="33.6" customHeight="1">
      <c r="A70" s="698"/>
      <c r="B70" s="53" t="s">
        <v>496</v>
      </c>
      <c r="C70" s="84"/>
      <c r="D70" s="84"/>
      <c r="E70" s="83"/>
      <c r="F70" s="349"/>
    </row>
    <row r="71" spans="1:7" s="16" customFormat="1" ht="53.4" customHeight="1">
      <c r="A71" s="701"/>
      <c r="B71" s="123" t="s">
        <v>494</v>
      </c>
      <c r="C71" s="68"/>
      <c r="D71" s="68"/>
      <c r="E71" s="83"/>
      <c r="F71" s="349"/>
      <c r="G71" s="39"/>
    </row>
    <row r="72" spans="1:7" s="16" customFormat="1" ht="16.2" customHeight="1">
      <c r="A72" s="701"/>
      <c r="B72" s="123" t="s">
        <v>497</v>
      </c>
      <c r="C72" s="184" t="s">
        <v>493</v>
      </c>
      <c r="D72" s="185">
        <f>'2. RUŠ I DEM'!D57</f>
        <v>40</v>
      </c>
      <c r="E72" s="83"/>
      <c r="F72" s="349" t="str">
        <f>IF(OR(OR(E72=0,E72=""),OR(D72=0,D72="")),"",D72*E72)</f>
        <v/>
      </c>
      <c r="G72" s="183"/>
    </row>
    <row r="73" spans="1:7">
      <c r="A73" s="697"/>
      <c r="B73" s="89"/>
      <c r="C73" s="88"/>
      <c r="D73" s="60"/>
      <c r="E73" s="83"/>
      <c r="F73" s="349"/>
    </row>
    <row r="74" spans="1:7" ht="27.6">
      <c r="A74" s="698">
        <f>COUNT($A$1:A73)+1</f>
        <v>6</v>
      </c>
      <c r="B74" s="177" t="s">
        <v>498</v>
      </c>
      <c r="C74" s="84"/>
      <c r="D74" s="84"/>
      <c r="E74" s="83"/>
      <c r="F74" s="349" t="str">
        <f>IF(OR(OR(E74=0,E74=""),OR($D74=0,$D74="")),"",$D74*E74)</f>
        <v/>
      </c>
    </row>
    <row r="75" spans="1:7" ht="44.4" customHeight="1">
      <c r="A75" s="698"/>
      <c r="B75" s="128" t="s">
        <v>499</v>
      </c>
      <c r="C75" s="84"/>
      <c r="D75" s="84"/>
      <c r="E75" s="83"/>
      <c r="F75" s="349"/>
    </row>
    <row r="76" spans="1:7" s="85" customFormat="1" ht="31.8" customHeight="1">
      <c r="A76" s="702"/>
      <c r="B76" s="123" t="s">
        <v>500</v>
      </c>
      <c r="C76" s="68"/>
      <c r="D76" s="68"/>
      <c r="E76" s="83"/>
      <c r="F76" s="349"/>
    </row>
    <row r="77" spans="1:7" s="85" customFormat="1" ht="15" customHeight="1">
      <c r="A77" s="701"/>
      <c r="B77" s="53" t="s">
        <v>501</v>
      </c>
      <c r="E77" s="83"/>
      <c r="F77" s="349"/>
    </row>
    <row r="78" spans="1:7" s="85" customFormat="1" ht="12">
      <c r="A78" s="697" t="s">
        <v>304</v>
      </c>
      <c r="B78" s="67" t="s">
        <v>502</v>
      </c>
      <c r="C78" s="184" t="s">
        <v>493</v>
      </c>
      <c r="D78" s="185">
        <v>8</v>
      </c>
      <c r="E78" s="83"/>
      <c r="F78" s="349" t="str">
        <f>IF(OR(OR(E78=0,E78=""),OR(D78=0,D78="")),"",D78*E78)</f>
        <v/>
      </c>
    </row>
    <row r="79" spans="1:7" s="85" customFormat="1" ht="12">
      <c r="A79" s="697" t="s">
        <v>305</v>
      </c>
      <c r="B79" s="67" t="s">
        <v>85</v>
      </c>
      <c r="C79" s="184" t="s">
        <v>493</v>
      </c>
      <c r="D79" s="185">
        <f>D72</f>
        <v>40</v>
      </c>
      <c r="E79" s="83"/>
      <c r="F79" s="349" t="str">
        <f>IF(OR(OR(E79=0,E79=""),OR(D79=0,D79="")),"",D79*E79)</f>
        <v/>
      </c>
    </row>
    <row r="80" spans="1:7" s="85" customFormat="1" ht="12">
      <c r="A80" s="697" t="s">
        <v>306</v>
      </c>
      <c r="B80" s="67" t="s">
        <v>86</v>
      </c>
      <c r="C80" s="184" t="s">
        <v>493</v>
      </c>
      <c r="D80" s="185">
        <f>D72</f>
        <v>40</v>
      </c>
      <c r="E80" s="83"/>
      <c r="F80" s="349" t="str">
        <f>IF(OR(OR(E80=0,E80=""),OR(D80=0,D80="")),"",D80*E80)</f>
        <v/>
      </c>
    </row>
    <row r="81" spans="1:6" s="85" customFormat="1" ht="10.199999999999999">
      <c r="A81" s="697"/>
      <c r="B81" s="67"/>
      <c r="C81" s="184"/>
      <c r="D81" s="185"/>
      <c r="E81" s="83"/>
      <c r="F81" s="349"/>
    </row>
    <row r="82" spans="1:6" ht="13.8" thickBot="1">
      <c r="A82" s="697"/>
      <c r="B82" s="89"/>
      <c r="C82" s="88"/>
      <c r="D82" s="60"/>
      <c r="E82" s="83"/>
      <c r="F82" s="90"/>
    </row>
    <row r="83" spans="1:6" ht="15" thickBot="1">
      <c r="A83" s="703" t="str">
        <f>A3</f>
        <v>8.</v>
      </c>
      <c r="B83" s="107" t="str">
        <f>B3</f>
        <v>TESARSKI I KROVOPOKRIVAČKI RADOVI</v>
      </c>
      <c r="C83" s="108"/>
      <c r="D83" s="108"/>
      <c r="E83" s="109"/>
      <c r="F83" s="346">
        <f>SUM(F32:F82)</f>
        <v>0</v>
      </c>
    </row>
  </sheetData>
  <sheetProtection algorithmName="SHA-512" hashValue="ZNG+0yolmSQqUJPiZPVqhsIBkeT/aplAGOpPssa2ay6ryV+PFiJtQ44gs0xmQLyKkAsfh/3w+LYlAcl1Coh/Cg==" saltValue="sAl9qv3U7gpvWW0lEaobvQ==" spinCount="100000" sheet="1" objects="1" scenarios="1"/>
  <protectedRanges>
    <protectedRange sqref="E1:E2" name="Raspon2"/>
    <protectedRange sqref="E5:F25 E28:F31" name="Range2"/>
    <protectedRange algorithmName="SHA-512" hashValue="u5rLUcG8RkZwIgXBghhgBPzrXQx1+3+GovvcOaRJftZNaQLW6PQZ/tOp5T5Eoqf05pjxGZvNRVqa6bM/IClEDA==" saltValue="OoJ8nCPWcugCAvJ6SNLNqg==" spinCount="100000" sqref="B6:B25 A5:A25 C5:D25 A28:D31" name="Range1"/>
  </protectedRanges>
  <conditionalFormatting sqref="F72">
    <cfRule type="cellIs" dxfId="18" priority="16" stopIfTrue="1" operator="greaterThan">
      <formula>0</formula>
    </cfRule>
  </conditionalFormatting>
  <conditionalFormatting sqref="F80:F81">
    <cfRule type="cellIs" dxfId="17" priority="15" stopIfTrue="1" operator="greaterThan">
      <formula>0</formula>
    </cfRule>
  </conditionalFormatting>
  <conditionalFormatting sqref="F78:F79">
    <cfRule type="cellIs" dxfId="16" priority="14" stopIfTrue="1" operator="greaterThan">
      <formula>0</formula>
    </cfRule>
  </conditionalFormatting>
  <conditionalFormatting sqref="F60:F61">
    <cfRule type="cellIs" dxfId="15" priority="11" stopIfTrue="1" operator="greaterThan">
      <formula>0</formula>
    </cfRule>
  </conditionalFormatting>
  <conditionalFormatting sqref="F44">
    <cfRule type="cellIs" dxfId="14" priority="10" stopIfTrue="1" operator="greaterThan">
      <formula>0</formula>
    </cfRule>
  </conditionalFormatting>
  <conditionalFormatting sqref="F43">
    <cfRule type="cellIs" dxfId="13" priority="9" stopIfTrue="1" operator="greaterThan">
      <formula>0</formula>
    </cfRule>
  </conditionalFormatting>
  <conditionalFormatting sqref="F67">
    <cfRule type="cellIs" dxfId="12" priority="3" stopIfTrue="1" operator="greaterThan">
      <formula>0</formula>
    </cfRule>
  </conditionalFormatting>
  <conditionalFormatting sqref="F53">
    <cfRule type="cellIs" dxfId="11" priority="2" stopIfTrue="1" operator="greaterThan">
      <formula>0</formula>
    </cfRule>
  </conditionalFormatting>
  <conditionalFormatting sqref="F42">
    <cfRule type="cellIs" dxfId="10"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EABD-19AD-48B2-99E5-8F1069451074}">
  <sheetPr codeName="Sheet11"/>
  <dimension ref="A1:G55"/>
  <sheetViews>
    <sheetView view="pageBreakPreview" zoomScale="130" zoomScaleNormal="120" zoomScaleSheetLayoutView="130" workbookViewId="0">
      <selection activeCell="D9" sqref="D9"/>
    </sheetView>
  </sheetViews>
  <sheetFormatPr defaultRowHeight="13.2"/>
  <cols>
    <col min="1" max="1" width="7.109375" style="716" customWidth="1"/>
    <col min="2" max="2" width="44.5546875" customWidth="1"/>
    <col min="3" max="3" width="6" customWidth="1"/>
    <col min="4" max="4" width="8.6640625" customWidth="1"/>
    <col min="5" max="5" width="10.77734375" customWidth="1"/>
    <col min="6" max="6" width="13.109375" customWidth="1"/>
  </cols>
  <sheetData>
    <row r="1" spans="1:6">
      <c r="A1" s="705" t="s">
        <v>81</v>
      </c>
      <c r="B1" s="70" t="s">
        <v>87</v>
      </c>
      <c r="C1" s="55" t="s">
        <v>88</v>
      </c>
      <c r="D1" s="56" t="s">
        <v>89</v>
      </c>
      <c r="E1" s="71" t="s">
        <v>90</v>
      </c>
      <c r="F1" s="57" t="s">
        <v>91</v>
      </c>
    </row>
    <row r="2" spans="1:6">
      <c r="A2" s="706"/>
      <c r="B2" s="58"/>
      <c r="C2" s="58"/>
      <c r="D2" s="59"/>
      <c r="E2" s="72"/>
      <c r="F2" s="60"/>
    </row>
    <row r="3" spans="1:6" ht="18">
      <c r="A3" s="707" t="s">
        <v>18</v>
      </c>
      <c r="B3" s="61" t="s">
        <v>7</v>
      </c>
      <c r="C3" s="62"/>
      <c r="D3" s="63"/>
      <c r="E3" s="73"/>
      <c r="F3" s="64"/>
    </row>
    <row r="4" spans="1:6">
      <c r="A4" s="706"/>
      <c r="B4" s="58"/>
      <c r="C4" s="58"/>
      <c r="D4" s="59"/>
      <c r="E4" s="72"/>
      <c r="F4" s="60"/>
    </row>
    <row r="5" spans="1:6">
      <c r="A5" s="708"/>
      <c r="B5" s="75" t="s">
        <v>861</v>
      </c>
      <c r="C5" s="75"/>
      <c r="D5" s="75"/>
      <c r="E5" s="76"/>
      <c r="F5" s="53"/>
    </row>
    <row r="6" spans="1:6" s="16" customFormat="1" ht="37.200000000000003" customHeight="1">
      <c r="A6" s="709"/>
      <c r="B6" s="176" t="s">
        <v>980</v>
      </c>
      <c r="C6" s="176"/>
      <c r="D6" s="176"/>
      <c r="E6" s="176"/>
      <c r="F6" s="176"/>
    </row>
    <row r="7" spans="1:6" s="16" customFormat="1" ht="27" customHeight="1">
      <c r="A7" s="709"/>
      <c r="B7" s="176" t="s">
        <v>428</v>
      </c>
      <c r="C7" s="176"/>
      <c r="D7" s="176"/>
      <c r="E7" s="176"/>
      <c r="F7" s="176"/>
    </row>
    <row r="8" spans="1:6" s="16" customFormat="1" ht="13.8">
      <c r="A8" s="710"/>
      <c r="B8" s="176" t="s">
        <v>21</v>
      </c>
      <c r="C8" s="176"/>
      <c r="D8" s="176"/>
      <c r="E8" s="176"/>
      <c r="F8" s="176"/>
    </row>
    <row r="9" spans="1:6" s="16" customFormat="1" ht="31.8" customHeight="1">
      <c r="A9" s="710"/>
      <c r="B9" s="176" t="s">
        <v>22</v>
      </c>
      <c r="C9" s="176"/>
      <c r="D9" s="176"/>
      <c r="E9" s="176"/>
      <c r="F9" s="176"/>
    </row>
    <row r="10" spans="1:6" s="16" customFormat="1" ht="13.8">
      <c r="A10" s="710"/>
      <c r="B10" s="176" t="s">
        <v>23</v>
      </c>
      <c r="C10" s="176"/>
      <c r="D10" s="176"/>
      <c r="E10" s="176"/>
      <c r="F10" s="176"/>
    </row>
    <row r="11" spans="1:6" s="16" customFormat="1" ht="13.8">
      <c r="A11" s="710"/>
      <c r="B11" s="176" t="s">
        <v>24</v>
      </c>
      <c r="C11" s="176"/>
      <c r="D11" s="176"/>
      <c r="E11" s="176"/>
      <c r="F11" s="176"/>
    </row>
    <row r="12" spans="1:6" s="16" customFormat="1" ht="13.8">
      <c r="A12" s="710"/>
      <c r="B12" s="176" t="s">
        <v>981</v>
      </c>
      <c r="C12" s="176"/>
      <c r="D12" s="176"/>
      <c r="E12" s="176"/>
      <c r="F12" s="176"/>
    </row>
    <row r="13" spans="1:6" s="16" customFormat="1" ht="13.8">
      <c r="A13" s="710"/>
      <c r="B13" s="176" t="s">
        <v>982</v>
      </c>
      <c r="C13" s="176"/>
      <c r="D13" s="176"/>
      <c r="E13" s="176"/>
      <c r="F13" s="176"/>
    </row>
    <row r="14" spans="1:6" s="16" customFormat="1" ht="94.2" customHeight="1">
      <c r="A14" s="709"/>
      <c r="B14" s="176" t="s">
        <v>983</v>
      </c>
      <c r="C14" s="176"/>
      <c r="D14" s="176"/>
      <c r="E14" s="176"/>
      <c r="F14" s="176"/>
    </row>
    <row r="15" spans="1:6" s="16" customFormat="1" ht="120" customHeight="1">
      <c r="A15" s="709"/>
      <c r="B15" s="176" t="s">
        <v>429</v>
      </c>
      <c r="C15" s="176"/>
      <c r="D15" s="176"/>
      <c r="E15" s="176"/>
      <c r="F15" s="176"/>
    </row>
    <row r="16" spans="1:6" s="16" customFormat="1" ht="13.8">
      <c r="A16" s="709"/>
      <c r="B16" s="176" t="s">
        <v>25</v>
      </c>
      <c r="C16" s="176"/>
      <c r="D16" s="176"/>
      <c r="E16" s="176"/>
      <c r="F16" s="176"/>
    </row>
    <row r="17" spans="1:6" s="16" customFormat="1" ht="13.8">
      <c r="A17" s="710"/>
      <c r="B17" s="176" t="s">
        <v>30</v>
      </c>
      <c r="C17" s="176"/>
      <c r="D17" s="176"/>
      <c r="E17" s="176"/>
      <c r="F17" s="176"/>
    </row>
    <row r="18" spans="1:6" s="16" customFormat="1" ht="13.8">
      <c r="A18" s="710"/>
      <c r="B18" s="176" t="s">
        <v>26</v>
      </c>
      <c r="C18" s="176"/>
      <c r="D18" s="176"/>
      <c r="E18" s="176"/>
      <c r="F18" s="176"/>
    </row>
    <row r="19" spans="1:6" s="16" customFormat="1" ht="13.8">
      <c r="A19" s="710"/>
      <c r="B19" s="176" t="s">
        <v>27</v>
      </c>
      <c r="C19" s="176"/>
      <c r="D19" s="176"/>
      <c r="E19" s="176"/>
      <c r="F19" s="176"/>
    </row>
    <row r="20" spans="1:6" s="16" customFormat="1" ht="13.8">
      <c r="A20" s="710"/>
      <c r="B20" s="176" t="s">
        <v>28</v>
      </c>
      <c r="C20" s="176"/>
      <c r="D20" s="176"/>
      <c r="E20" s="176"/>
      <c r="F20" s="176"/>
    </row>
    <row r="21" spans="1:6" s="16" customFormat="1" ht="31.8" customHeight="1">
      <c r="A21" s="711"/>
      <c r="B21" s="176" t="s">
        <v>29</v>
      </c>
      <c r="C21" s="176"/>
      <c r="D21" s="176"/>
      <c r="E21" s="176"/>
      <c r="F21" s="176"/>
    </row>
    <row r="22" spans="1:6" s="16" customFormat="1" ht="10.199999999999999" customHeight="1">
      <c r="A22" s="711"/>
      <c r="B22" s="176"/>
      <c r="C22" s="176"/>
      <c r="D22" s="176"/>
      <c r="E22" s="176"/>
      <c r="F22" s="176"/>
    </row>
    <row r="23" spans="1:6" s="16" customFormat="1" ht="76.2" customHeight="1">
      <c r="A23" s="709"/>
      <c r="B23" s="176" t="s">
        <v>49</v>
      </c>
      <c r="C23" s="176"/>
      <c r="D23" s="176"/>
      <c r="E23" s="176"/>
      <c r="F23" s="176"/>
    </row>
    <row r="24" spans="1:6" ht="40.200000000000003" customHeight="1">
      <c r="A24" s="712"/>
      <c r="B24" s="67" t="s">
        <v>94</v>
      </c>
      <c r="C24" s="82"/>
      <c r="D24" s="82"/>
      <c r="E24" s="78"/>
      <c r="F24" s="79"/>
    </row>
    <row r="25" spans="1:6">
      <c r="A25" s="713"/>
      <c r="B25" s="82"/>
      <c r="C25" s="82"/>
      <c r="D25" s="82"/>
      <c r="E25" s="83"/>
      <c r="F25" s="69"/>
    </row>
    <row r="26" spans="1:6" ht="27.6">
      <c r="A26" s="714">
        <f>COUNT($A$1:A25)+1</f>
        <v>1</v>
      </c>
      <c r="B26" s="177" t="s">
        <v>1244</v>
      </c>
      <c r="C26" s="84"/>
      <c r="D26" s="84"/>
      <c r="E26" s="83"/>
      <c r="F26" s="349" t="str">
        <f>IF(OR(OR(E26=0,E26=""),OR($D26=0,$D26="")),"",$D26*E26)</f>
        <v/>
      </c>
    </row>
    <row r="27" spans="1:6" ht="20.399999999999999">
      <c r="A27" s="714"/>
      <c r="B27" s="53" t="s">
        <v>1245</v>
      </c>
      <c r="C27" s="84"/>
      <c r="D27" s="84"/>
      <c r="E27" s="83"/>
      <c r="F27" s="349"/>
    </row>
    <row r="28" spans="1:6">
      <c r="A28" s="713"/>
      <c r="B28" s="53" t="s">
        <v>435</v>
      </c>
      <c r="E28" s="83"/>
      <c r="F28" s="349"/>
    </row>
    <row r="29" spans="1:6" s="85" customFormat="1" ht="10.199999999999999">
      <c r="A29" s="697" t="s">
        <v>304</v>
      </c>
      <c r="B29" s="67" t="s">
        <v>85</v>
      </c>
      <c r="C29" s="114" t="s">
        <v>176</v>
      </c>
      <c r="D29" s="115">
        <v>7</v>
      </c>
      <c r="E29" s="83"/>
      <c r="F29" s="349" t="str">
        <f>IF(OR(OR(E29=0,E29=""),OR(D29=0,D29="")),"",D29*E29)</f>
        <v/>
      </c>
    </row>
    <row r="30" spans="1:6" s="85" customFormat="1" ht="10.199999999999999">
      <c r="A30" s="697" t="s">
        <v>305</v>
      </c>
      <c r="B30" s="67" t="s">
        <v>86</v>
      </c>
      <c r="C30" s="114" t="s">
        <v>176</v>
      </c>
      <c r="D30" s="115">
        <f>D29</f>
        <v>7</v>
      </c>
      <c r="E30" s="83"/>
      <c r="F30" s="349" t="str">
        <f>IF(OR(OR(E30=0,E30=""),OR(D30=0,D30="")),"",D30*E30)</f>
        <v/>
      </c>
    </row>
    <row r="31" spans="1:6">
      <c r="A31" s="713"/>
      <c r="B31" s="89"/>
      <c r="C31" s="88"/>
      <c r="D31" s="60"/>
      <c r="E31" s="83"/>
      <c r="F31" s="349"/>
    </row>
    <row r="32" spans="1:6" ht="41.4">
      <c r="A32" s="714">
        <f>COUNT($A$1:A31)+1</f>
        <v>2</v>
      </c>
      <c r="B32" s="177" t="s">
        <v>436</v>
      </c>
      <c r="C32" s="84"/>
      <c r="D32" s="84"/>
      <c r="E32" s="83"/>
      <c r="F32" s="349" t="str">
        <f>IF(OR(OR(E32=0,E32=""),OR($D32=0,$D32="")),"",$D32*E32)</f>
        <v/>
      </c>
    </row>
    <row r="33" spans="1:7" ht="40.200000000000003" customHeight="1">
      <c r="A33" s="714"/>
      <c r="B33" s="53" t="s">
        <v>1246</v>
      </c>
      <c r="C33" s="84"/>
      <c r="D33" s="84"/>
      <c r="E33" s="83"/>
      <c r="F33" s="349"/>
    </row>
    <row r="34" spans="1:7">
      <c r="A34" s="713"/>
      <c r="B34" s="53" t="s">
        <v>435</v>
      </c>
      <c r="E34" s="83"/>
      <c r="F34" s="349"/>
    </row>
    <row r="35" spans="1:7" s="85" customFormat="1" ht="10.199999999999999">
      <c r="A35" s="697" t="s">
        <v>304</v>
      </c>
      <c r="B35" s="67" t="s">
        <v>85</v>
      </c>
      <c r="C35" s="114" t="s">
        <v>176</v>
      </c>
      <c r="D35" s="115">
        <v>25</v>
      </c>
      <c r="E35" s="83"/>
      <c r="F35" s="349" t="str">
        <f>IF(OR(OR(E35=0,E35=""),OR(D35=0,D35="")),"",D35*E35)</f>
        <v/>
      </c>
    </row>
    <row r="36" spans="1:7" s="85" customFormat="1" ht="10.199999999999999">
      <c r="A36" s="697" t="s">
        <v>305</v>
      </c>
      <c r="B36" s="67" t="s">
        <v>86</v>
      </c>
      <c r="C36" s="114" t="s">
        <v>176</v>
      </c>
      <c r="D36" s="115">
        <f>D35</f>
        <v>25</v>
      </c>
      <c r="E36" s="83"/>
      <c r="F36" s="349" t="str">
        <f>IF(OR(OR(E36=0,E36=""),OR(D36=0,D36="")),"",D36*E36)</f>
        <v/>
      </c>
    </row>
    <row r="37" spans="1:7">
      <c r="A37" s="713"/>
      <c r="B37" s="89"/>
      <c r="C37" s="88"/>
      <c r="D37" s="60"/>
      <c r="E37" s="83"/>
      <c r="F37" s="349"/>
    </row>
    <row r="38" spans="1:7" ht="27.6">
      <c r="A38" s="714">
        <f>COUNT($A$1:A37)+1</f>
        <v>3</v>
      </c>
      <c r="B38" s="177" t="s">
        <v>976</v>
      </c>
      <c r="C38" s="84"/>
      <c r="D38" s="84"/>
      <c r="E38" s="83"/>
      <c r="F38" s="349" t="str">
        <f>IF(OR(OR(E38=0,E38=""),OR($D38=0,$D38="")),"",$D38*E38)</f>
        <v/>
      </c>
    </row>
    <row r="39" spans="1:7" ht="20.399999999999999">
      <c r="A39" s="714"/>
      <c r="B39" s="53" t="s">
        <v>1245</v>
      </c>
      <c r="C39" s="84"/>
      <c r="D39" s="84"/>
      <c r="E39" s="83"/>
      <c r="F39" s="349"/>
    </row>
    <row r="40" spans="1:7">
      <c r="A40" s="713"/>
      <c r="B40" s="53" t="s">
        <v>979</v>
      </c>
      <c r="E40" s="83"/>
      <c r="F40" s="349"/>
    </row>
    <row r="41" spans="1:7" s="85" customFormat="1" ht="10.199999999999999">
      <c r="A41" s="697" t="s">
        <v>304</v>
      </c>
      <c r="B41" s="67" t="s">
        <v>85</v>
      </c>
      <c r="C41" s="114" t="s">
        <v>176</v>
      </c>
      <c r="D41" s="115">
        <v>11</v>
      </c>
      <c r="E41" s="83"/>
      <c r="F41" s="349" t="str">
        <f>IF(OR(OR(E41=0,E41=""),OR(D41=0,D41="")),"",D41*E41)</f>
        <v/>
      </c>
    </row>
    <row r="42" spans="1:7" s="85" customFormat="1" ht="10.199999999999999">
      <c r="A42" s="697" t="s">
        <v>305</v>
      </c>
      <c r="B42" s="67" t="s">
        <v>86</v>
      </c>
      <c r="C42" s="114" t="s">
        <v>176</v>
      </c>
      <c r="D42" s="115">
        <f>D41</f>
        <v>11</v>
      </c>
      <c r="E42" s="83"/>
      <c r="F42" s="349" t="str">
        <f>IF(OR(OR(E42=0,E42=""),OR(D42=0,D42="")),"",D42*E42)</f>
        <v/>
      </c>
    </row>
    <row r="43" spans="1:7">
      <c r="A43" s="713"/>
      <c r="B43" s="89"/>
      <c r="C43" s="88"/>
      <c r="D43" s="60"/>
      <c r="E43" s="83"/>
      <c r="F43" s="349"/>
    </row>
    <row r="44" spans="1:7" ht="27.6">
      <c r="A44" s="714">
        <f>COUNT($A$1:A43)+1</f>
        <v>4</v>
      </c>
      <c r="B44" s="177" t="s">
        <v>1266</v>
      </c>
      <c r="C44" s="84"/>
      <c r="D44" s="84"/>
      <c r="E44" s="83"/>
      <c r="F44" s="349" t="str">
        <f>IF(OR(OR(E44=0,E44=""),OR($D44=0,$D44="")),"",$D44*E44)</f>
        <v/>
      </c>
      <c r="G44" s="145"/>
    </row>
    <row r="45" spans="1:7" ht="31.8" customHeight="1">
      <c r="A45" s="714"/>
      <c r="B45" s="128" t="s">
        <v>1267</v>
      </c>
      <c r="C45" s="84"/>
      <c r="D45" s="84"/>
      <c r="E45" s="83"/>
      <c r="F45" s="349"/>
      <c r="G45" s="145"/>
    </row>
    <row r="46" spans="1:7" s="16" customFormat="1" ht="29.4" customHeight="1">
      <c r="A46" s="741"/>
      <c r="B46" s="53" t="s">
        <v>1248</v>
      </c>
      <c r="C46" s="742"/>
      <c r="D46" s="743"/>
      <c r="E46" s="809"/>
      <c r="F46" s="115"/>
      <c r="G46" s="39"/>
    </row>
    <row r="47" spans="1:7" s="16" customFormat="1" ht="70.8" customHeight="1">
      <c r="A47" s="744"/>
      <c r="B47" s="53" t="s">
        <v>1247</v>
      </c>
      <c r="C47" s="742"/>
      <c r="D47" s="743"/>
      <c r="E47" s="809"/>
      <c r="F47" s="115"/>
    </row>
    <row r="48" spans="1:7">
      <c r="A48" s="713" t="s">
        <v>304</v>
      </c>
      <c r="B48" s="65" t="s">
        <v>1270</v>
      </c>
      <c r="C48" s="114" t="s">
        <v>176</v>
      </c>
      <c r="D48" s="115">
        <v>1.2</v>
      </c>
      <c r="E48" s="83"/>
      <c r="F48" s="349" t="str">
        <f t="shared" ref="F48:F53" si="0">IF(OR(OR(E48=0,E48=""),OR(D48=0,D48="")),"",D48*E48)</f>
        <v/>
      </c>
    </row>
    <row r="49" spans="1:6">
      <c r="A49" s="713" t="s">
        <v>305</v>
      </c>
      <c r="B49" s="65" t="s">
        <v>1271</v>
      </c>
      <c r="C49" s="114" t="s">
        <v>176</v>
      </c>
      <c r="D49" s="115">
        <v>1.2</v>
      </c>
      <c r="E49" s="83"/>
      <c r="F49" s="349" t="str">
        <f t="shared" si="0"/>
        <v/>
      </c>
    </row>
    <row r="50" spans="1:6">
      <c r="A50" s="713" t="s">
        <v>306</v>
      </c>
      <c r="B50" s="65" t="s">
        <v>1272</v>
      </c>
      <c r="C50" s="114" t="s">
        <v>176</v>
      </c>
      <c r="D50" s="115">
        <v>5</v>
      </c>
      <c r="E50" s="83"/>
      <c r="F50" s="349" t="str">
        <f t="shared" si="0"/>
        <v/>
      </c>
    </row>
    <row r="51" spans="1:6">
      <c r="A51" s="713" t="s">
        <v>314</v>
      </c>
      <c r="B51" s="65" t="s">
        <v>1273</v>
      </c>
      <c r="C51" s="114" t="s">
        <v>176</v>
      </c>
      <c r="D51" s="115">
        <v>2</v>
      </c>
      <c r="E51" s="83"/>
      <c r="F51" s="349" t="str">
        <f t="shared" si="0"/>
        <v/>
      </c>
    </row>
    <row r="52" spans="1:6">
      <c r="A52" s="713" t="s">
        <v>457</v>
      </c>
      <c r="B52" s="65" t="s">
        <v>1274</v>
      </c>
      <c r="C52" s="114" t="s">
        <v>176</v>
      </c>
      <c r="D52" s="115">
        <v>4</v>
      </c>
      <c r="E52" s="83"/>
      <c r="F52" s="349" t="str">
        <f t="shared" si="0"/>
        <v/>
      </c>
    </row>
    <row r="53" spans="1:6">
      <c r="A53" s="713" t="s">
        <v>458</v>
      </c>
      <c r="B53" s="65" t="s">
        <v>1275</v>
      </c>
      <c r="C53" s="114" t="s">
        <v>176</v>
      </c>
      <c r="D53" s="115">
        <v>2</v>
      </c>
      <c r="E53" s="83"/>
      <c r="F53" s="349" t="str">
        <f t="shared" si="0"/>
        <v/>
      </c>
    </row>
    <row r="54" spans="1:6" ht="13.8" thickBot="1">
      <c r="A54" s="713"/>
      <c r="B54" s="89"/>
      <c r="C54" s="88"/>
      <c r="D54" s="60"/>
      <c r="E54" s="83"/>
      <c r="F54" s="90"/>
    </row>
    <row r="55" spans="1:6" ht="15" thickBot="1">
      <c r="A55" s="715" t="str">
        <f>A3</f>
        <v>9.</v>
      </c>
      <c r="B55" s="107" t="str">
        <f>B3</f>
        <v>LIMARSKI RADOVI</v>
      </c>
      <c r="C55" s="108"/>
      <c r="D55" s="108"/>
      <c r="E55" s="109"/>
      <c r="F55" s="346">
        <f>SUM(F24:F54)</f>
        <v>0</v>
      </c>
    </row>
  </sheetData>
  <sheetProtection algorithmName="SHA-512" hashValue="lMe+NmHCmdff8uhktRu/lQWMLGVKsv2FYlUjgzadBkABGd4rouxAixeqSStsUl/LIitH1ZM4DhKgKrWqpAeRrg==" saltValue="4rGUXHZJIbIiKqXb1F9G0A==" spinCount="100000" sheet="1" objects="1" scenarios="1"/>
  <protectedRanges>
    <protectedRange sqref="E1:E2" name="Raspon2"/>
    <protectedRange sqref="E6:F23" name="Range2_8_1"/>
    <protectedRange password="C758" sqref="A6:D23" name="Range1_9_1"/>
  </protectedRanges>
  <phoneticPr fontId="16" type="noConversion"/>
  <conditionalFormatting sqref="F26:F53">
    <cfRule type="cellIs" dxfId="9"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20F36-7E91-4E67-9881-E1F7A56C594A}">
  <sheetPr codeName="Sheet12"/>
  <dimension ref="A1:H49"/>
  <sheetViews>
    <sheetView view="pageBreakPreview" zoomScale="130" zoomScaleNormal="120" zoomScaleSheetLayoutView="130" workbookViewId="0">
      <selection activeCell="D38" sqref="D38"/>
    </sheetView>
  </sheetViews>
  <sheetFormatPr defaultRowHeight="13.2"/>
  <cols>
    <col min="1" max="1" width="7.109375" style="727" customWidth="1"/>
    <col min="2" max="2" width="44.5546875" style="193" customWidth="1"/>
    <col min="3" max="3" width="6" style="193" customWidth="1"/>
    <col min="4" max="4" width="8.6640625" style="193" customWidth="1"/>
    <col min="5" max="5" width="10.77734375" style="193" customWidth="1"/>
    <col min="6" max="6" width="13.109375" style="193" customWidth="1"/>
    <col min="7" max="16384" width="8.88671875" style="193"/>
  </cols>
  <sheetData>
    <row r="1" spans="1:6">
      <c r="A1" s="717" t="s">
        <v>81</v>
      </c>
      <c r="B1" s="405" t="s">
        <v>87</v>
      </c>
      <c r="C1" s="190" t="s">
        <v>88</v>
      </c>
      <c r="D1" s="191" t="s">
        <v>89</v>
      </c>
      <c r="E1" s="406" t="s">
        <v>90</v>
      </c>
      <c r="F1" s="192" t="s">
        <v>91</v>
      </c>
    </row>
    <row r="2" spans="1:6">
      <c r="A2" s="718"/>
      <c r="B2" s="194"/>
      <c r="C2" s="194"/>
      <c r="D2" s="195"/>
      <c r="E2" s="407"/>
      <c r="F2" s="196"/>
    </row>
    <row r="3" spans="1:6" ht="18">
      <c r="A3" s="719" t="s">
        <v>503</v>
      </c>
      <c r="B3" s="198" t="s">
        <v>1047</v>
      </c>
      <c r="C3" s="199"/>
      <c r="D3" s="200"/>
      <c r="E3" s="201"/>
      <c r="F3" s="202"/>
    </row>
    <row r="4" spans="1:6">
      <c r="A4" s="718"/>
      <c r="B4" s="194"/>
      <c r="C4" s="194"/>
      <c r="D4" s="195"/>
      <c r="E4" s="407"/>
      <c r="F4" s="196"/>
    </row>
    <row r="5" spans="1:6">
      <c r="A5" s="720"/>
      <c r="B5" s="408" t="s">
        <v>861</v>
      </c>
      <c r="C5" s="408"/>
      <c r="D5" s="408"/>
      <c r="E5" s="409"/>
      <c r="F5" s="265"/>
    </row>
    <row r="6" spans="1:6" s="411" customFormat="1" ht="39.6" customHeight="1">
      <c r="A6" s="721"/>
      <c r="B6" s="410" t="s">
        <v>980</v>
      </c>
      <c r="C6" s="410"/>
      <c r="D6" s="410"/>
      <c r="E6" s="410"/>
      <c r="F6" s="410"/>
    </row>
    <row r="7" spans="1:6" s="411" customFormat="1" ht="13.8">
      <c r="A7" s="721"/>
      <c r="B7" s="410" t="s">
        <v>25</v>
      </c>
      <c r="C7" s="410"/>
      <c r="D7" s="410"/>
      <c r="E7" s="410"/>
      <c r="F7" s="410"/>
    </row>
    <row r="8" spans="1:6" s="411" customFormat="1" ht="13.8">
      <c r="A8" s="722"/>
      <c r="B8" s="410" t="s">
        <v>1048</v>
      </c>
      <c r="C8" s="410"/>
      <c r="D8" s="410"/>
      <c r="E8" s="410"/>
      <c r="F8" s="410"/>
    </row>
    <row r="9" spans="1:6" s="411" customFormat="1" ht="13.8">
      <c r="A9" s="722"/>
      <c r="B9" s="410" t="s">
        <v>26</v>
      </c>
      <c r="C9" s="410"/>
      <c r="D9" s="410"/>
      <c r="E9" s="410"/>
      <c r="F9" s="410"/>
    </row>
    <row r="10" spans="1:6" s="411" customFormat="1" ht="13.8">
      <c r="A10" s="722"/>
      <c r="B10" s="410" t="s">
        <v>27</v>
      </c>
      <c r="C10" s="410"/>
      <c r="D10" s="410"/>
      <c r="E10" s="410"/>
      <c r="F10" s="410"/>
    </row>
    <row r="11" spans="1:6" s="411" customFormat="1" ht="10.199999999999999" customHeight="1">
      <c r="A11" s="723"/>
      <c r="B11" s="410"/>
      <c r="C11" s="410"/>
      <c r="D11" s="410"/>
      <c r="E11" s="410"/>
      <c r="F11" s="410"/>
    </row>
    <row r="12" spans="1:6" s="411" customFormat="1" ht="71.400000000000006">
      <c r="A12" s="721"/>
      <c r="B12" s="410" t="s">
        <v>1049</v>
      </c>
      <c r="C12" s="410"/>
      <c r="D12" s="410"/>
      <c r="E12" s="410"/>
      <c r="F12" s="410"/>
    </row>
    <row r="13" spans="1:6" ht="34.200000000000003" customHeight="1">
      <c r="A13" s="724"/>
      <c r="B13" s="412" t="s">
        <v>94</v>
      </c>
      <c r="C13" s="413"/>
      <c r="D13" s="413"/>
      <c r="E13" s="414"/>
      <c r="F13" s="415"/>
    </row>
    <row r="14" spans="1:6">
      <c r="A14" s="725"/>
      <c r="B14" s="413"/>
      <c r="C14" s="413"/>
      <c r="D14" s="413"/>
      <c r="E14" s="416"/>
      <c r="F14" s="90"/>
    </row>
    <row r="15" spans="1:6" customFormat="1" ht="27.6">
      <c r="A15" s="726">
        <f>COUNT($A$1:A1)+1</f>
        <v>1</v>
      </c>
      <c r="B15" s="92" t="s">
        <v>1050</v>
      </c>
      <c r="C15" s="126"/>
      <c r="D15" s="127"/>
      <c r="E15" s="83"/>
      <c r="F15" s="349"/>
    </row>
    <row r="16" spans="1:6" customFormat="1" ht="71.400000000000006">
      <c r="A16" s="672"/>
      <c r="B16" s="128" t="s">
        <v>1051</v>
      </c>
      <c r="C16" s="128"/>
      <c r="D16" s="127"/>
      <c r="E16" s="83"/>
      <c r="F16" s="349"/>
    </row>
    <row r="17" spans="1:6" customFormat="1" ht="44.4" customHeight="1">
      <c r="A17" s="672"/>
      <c r="B17" s="128" t="s">
        <v>479</v>
      </c>
      <c r="C17" s="128"/>
      <c r="D17" s="127"/>
      <c r="E17" s="83"/>
      <c r="F17" s="349"/>
    </row>
    <row r="18" spans="1:6">
      <c r="A18" s="672"/>
      <c r="B18" s="128" t="s">
        <v>1052</v>
      </c>
      <c r="C18" s="128"/>
      <c r="D18" s="127"/>
      <c r="E18" s="115"/>
      <c r="F18" s="115"/>
    </row>
    <row r="19" spans="1:6">
      <c r="A19" s="672"/>
      <c r="B19" s="129" t="s">
        <v>85</v>
      </c>
      <c r="C19" s="128"/>
      <c r="D19" s="127"/>
      <c r="E19" s="809"/>
      <c r="F19" s="115"/>
    </row>
    <row r="20" spans="1:6" customFormat="1">
      <c r="A20" s="595" t="s">
        <v>304</v>
      </c>
      <c r="B20" s="67" t="s">
        <v>480</v>
      </c>
      <c r="C20" s="93" t="s">
        <v>5</v>
      </c>
      <c r="D20" s="102">
        <v>1</v>
      </c>
      <c r="E20" s="83"/>
      <c r="F20" s="349" t="str">
        <f>IF(OR(OR(E20=0,E20=""),OR(D20=0,D20="")),"",D20*E20)</f>
        <v/>
      </c>
    </row>
    <row r="21" spans="1:6" customFormat="1">
      <c r="A21" s="595" t="s">
        <v>305</v>
      </c>
      <c r="B21" s="67" t="s">
        <v>481</v>
      </c>
      <c r="C21" s="93" t="s">
        <v>5</v>
      </c>
      <c r="D21" s="102">
        <v>1</v>
      </c>
      <c r="E21" s="83"/>
      <c r="F21" s="349" t="str">
        <f>IF(OR(OR(E21=0,E21=""),OR(D21=0,D21="")),"",D21*E21)</f>
        <v/>
      </c>
    </row>
    <row r="22" spans="1:6" customFormat="1">
      <c r="A22" s="595" t="s">
        <v>306</v>
      </c>
      <c r="B22" s="67" t="s">
        <v>482</v>
      </c>
      <c r="C22" s="93" t="s">
        <v>5</v>
      </c>
      <c r="D22" s="102">
        <v>1</v>
      </c>
      <c r="E22" s="83"/>
      <c r="F22" s="349" t="str">
        <f>IF(OR(OR(E22=0,E22=""),OR(D22=0,D22="")),"",D22*E22)</f>
        <v/>
      </c>
    </row>
    <row r="23" spans="1:6" customFormat="1">
      <c r="A23" s="595" t="s">
        <v>314</v>
      </c>
      <c r="B23" s="67" t="s">
        <v>483</v>
      </c>
      <c r="C23" s="93" t="s">
        <v>5</v>
      </c>
      <c r="D23" s="102">
        <v>1</v>
      </c>
      <c r="E23" s="83"/>
      <c r="F23" s="349" t="str">
        <f>IF(OR(OR(E23=0,E23=""),OR(D23=0,D23="")),"",D23*E23)</f>
        <v/>
      </c>
    </row>
    <row r="24" spans="1:6">
      <c r="A24" s="672"/>
      <c r="B24" s="129" t="s">
        <v>86</v>
      </c>
      <c r="C24" s="128"/>
      <c r="D24" s="127"/>
      <c r="E24" s="809"/>
      <c r="F24" s="115"/>
    </row>
    <row r="25" spans="1:6" customFormat="1">
      <c r="A25" s="595" t="s">
        <v>304</v>
      </c>
      <c r="B25" s="67" t="s">
        <v>480</v>
      </c>
      <c r="C25" s="93" t="s">
        <v>5</v>
      </c>
      <c r="D25" s="102">
        <v>1</v>
      </c>
      <c r="E25" s="83"/>
      <c r="F25" s="349" t="str">
        <f>IF(OR(OR(E25=0,E25=""),OR(D25=0,D25="")),"",D25*E25)</f>
        <v/>
      </c>
    </row>
    <row r="26" spans="1:6" customFormat="1">
      <c r="A26" s="595" t="s">
        <v>305</v>
      </c>
      <c r="B26" s="67" t="s">
        <v>481</v>
      </c>
      <c r="C26" s="93" t="s">
        <v>5</v>
      </c>
      <c r="D26" s="102">
        <v>1</v>
      </c>
      <c r="E26" s="83"/>
      <c r="F26" s="349" t="str">
        <f>IF(OR(OR(E26=0,E26=""),OR(D26=0,D26="")),"",D26*E26)</f>
        <v/>
      </c>
    </row>
    <row r="27" spans="1:6" customFormat="1">
      <c r="A27" s="595" t="s">
        <v>306</v>
      </c>
      <c r="B27" s="67" t="s">
        <v>482</v>
      </c>
      <c r="C27" s="93" t="s">
        <v>5</v>
      </c>
      <c r="D27" s="102">
        <v>1</v>
      </c>
      <c r="E27" s="83"/>
      <c r="F27" s="349" t="str">
        <f>IF(OR(OR(E27=0,E27=""),OR(D27=0,D27="")),"",D27*E27)</f>
        <v/>
      </c>
    </row>
    <row r="28" spans="1:6" customFormat="1">
      <c r="A28" s="595" t="s">
        <v>314</v>
      </c>
      <c r="B28" s="67" t="s">
        <v>483</v>
      </c>
      <c r="C28" s="93" t="s">
        <v>5</v>
      </c>
      <c r="D28" s="102">
        <v>1</v>
      </c>
      <c r="E28" s="83"/>
      <c r="F28" s="349" t="str">
        <f>IF(OR(OR(E28=0,E28=""),OR(D28=0,D28="")),"",D28*E28)</f>
        <v/>
      </c>
    </row>
    <row r="29" spans="1:6" customFormat="1">
      <c r="A29" s="671"/>
      <c r="B29" s="128"/>
      <c r="C29" s="128"/>
      <c r="D29" s="127"/>
      <c r="E29" s="83"/>
      <c r="F29" s="349"/>
    </row>
    <row r="30" spans="1:6" ht="13.8">
      <c r="A30" s="726">
        <f>COUNT($A$1:A29)+1</f>
        <v>2</v>
      </c>
      <c r="B30" s="177" t="s">
        <v>1053</v>
      </c>
      <c r="C30" s="84"/>
      <c r="D30" s="84"/>
      <c r="E30" s="809"/>
      <c r="F30" s="115" t="str">
        <f>IF(OR(OR(E30=0,E30=""),OR($D30=0,$D30="")),"",$D30*E30)</f>
        <v/>
      </c>
    </row>
    <row r="31" spans="1:6" ht="109.8" customHeight="1">
      <c r="A31" s="725"/>
      <c r="B31" s="265" t="s">
        <v>1095</v>
      </c>
      <c r="E31" s="809"/>
      <c r="F31" s="115"/>
    </row>
    <row r="32" spans="1:6" ht="29.4" customHeight="1">
      <c r="A32" s="725"/>
      <c r="B32" s="265" t="s">
        <v>1096</v>
      </c>
      <c r="E32" s="809"/>
      <c r="F32" s="115"/>
    </row>
    <row r="33" spans="1:8">
      <c r="A33" s="725"/>
      <c r="B33" s="265" t="s">
        <v>1054</v>
      </c>
      <c r="E33" s="809"/>
      <c r="F33" s="115"/>
    </row>
    <row r="34" spans="1:8">
      <c r="A34" s="728" t="s">
        <v>105</v>
      </c>
      <c r="B34" s="412" t="s">
        <v>85</v>
      </c>
      <c r="C34" s="114" t="s">
        <v>124</v>
      </c>
      <c r="D34" s="115">
        <v>240</v>
      </c>
      <c r="E34" s="809"/>
      <c r="F34" s="115" t="str">
        <f>IF(OR(OR(E34=0,E34=""),OR(D34=0,D34="")),"",D34*E34)</f>
        <v/>
      </c>
      <c r="H34" s="417"/>
    </row>
    <row r="35" spans="1:8">
      <c r="A35" s="728" t="s">
        <v>106</v>
      </c>
      <c r="B35" s="412" t="s">
        <v>86</v>
      </c>
      <c r="C35" s="114" t="s">
        <v>124</v>
      </c>
      <c r="D35" s="115">
        <v>240</v>
      </c>
      <c r="E35" s="809"/>
      <c r="F35" s="115" t="str">
        <f>IF(OR(OR(E35=0,E35=""),OR(D35=0,D35="")),"",D35*E35)</f>
        <v/>
      </c>
      <c r="H35" s="417"/>
    </row>
    <row r="36" spans="1:8">
      <c r="A36" s="725"/>
      <c r="B36" s="418"/>
      <c r="C36" s="419"/>
      <c r="D36" s="196"/>
      <c r="E36" s="809"/>
      <c r="F36" s="115"/>
      <c r="H36" s="417"/>
    </row>
    <row r="37" spans="1:8" ht="27.6">
      <c r="A37" s="726">
        <f>COUNT($A$1:A36)+1</f>
        <v>3</v>
      </c>
      <c r="B37" s="177" t="s">
        <v>1098</v>
      </c>
      <c r="C37" s="84"/>
      <c r="D37" s="84"/>
      <c r="E37" s="809"/>
      <c r="F37" s="115" t="str">
        <f>IF(OR(OR(E37=0,E37=""),OR($D37=0,$D37="")),"",$D37*E37)</f>
        <v/>
      </c>
      <c r="G37" s="420"/>
      <c r="H37" s="417"/>
    </row>
    <row r="38" spans="1:8" ht="39" customHeight="1">
      <c r="A38" s="714"/>
      <c r="B38" s="128" t="s">
        <v>1099</v>
      </c>
      <c r="C38" s="84"/>
      <c r="D38" s="84"/>
      <c r="E38" s="809"/>
      <c r="F38" s="115"/>
      <c r="G38" s="420"/>
      <c r="H38" s="417"/>
    </row>
    <row r="39" spans="1:8" ht="27" customHeight="1">
      <c r="A39" s="725"/>
      <c r="B39" s="265" t="s">
        <v>1100</v>
      </c>
      <c r="E39" s="809"/>
      <c r="F39" s="115"/>
    </row>
    <row r="40" spans="1:8" ht="18.600000000000001" customHeight="1">
      <c r="A40" s="725"/>
      <c r="B40" s="265" t="s">
        <v>1054</v>
      </c>
      <c r="E40" s="809"/>
      <c r="F40" s="115"/>
    </row>
    <row r="41" spans="1:8">
      <c r="A41" s="672"/>
      <c r="B41" s="128" t="s">
        <v>1052</v>
      </c>
      <c r="C41" s="128"/>
      <c r="D41" s="127"/>
      <c r="E41" s="809"/>
      <c r="F41" s="115"/>
    </row>
    <row r="42" spans="1:8">
      <c r="B42" s="412" t="s">
        <v>85</v>
      </c>
      <c r="E42" s="810"/>
      <c r="H42" s="417"/>
    </row>
    <row r="43" spans="1:8">
      <c r="A43" s="728" t="s">
        <v>105</v>
      </c>
      <c r="B43" s="412" t="s">
        <v>1101</v>
      </c>
      <c r="C43" s="114" t="s">
        <v>124</v>
      </c>
      <c r="D43" s="115">
        <v>30</v>
      </c>
      <c r="E43" s="809"/>
      <c r="F43" s="115" t="str">
        <f>IF(OR(OR(E43=0,E43=""),OR(D43=0,D43="")),"",D43*E43)</f>
        <v/>
      </c>
      <c r="H43" s="417"/>
    </row>
    <row r="44" spans="1:8">
      <c r="A44" s="728" t="s">
        <v>106</v>
      </c>
      <c r="B44" s="412" t="s">
        <v>1102</v>
      </c>
      <c r="C44" s="114" t="s">
        <v>124</v>
      </c>
      <c r="D44" s="115">
        <v>20</v>
      </c>
      <c r="E44" s="809"/>
      <c r="F44" s="115" t="str">
        <f>IF(OR(OR(E44=0,E44=""),OR(D44=0,D44="")),"",D44*E44)</f>
        <v/>
      </c>
      <c r="H44" s="417"/>
    </row>
    <row r="45" spans="1:8">
      <c r="B45" s="412" t="s">
        <v>86</v>
      </c>
      <c r="C45" s="114"/>
      <c r="D45" s="115"/>
      <c r="E45" s="809"/>
      <c r="F45" s="115"/>
      <c r="H45" s="417"/>
    </row>
    <row r="46" spans="1:8">
      <c r="A46" s="728" t="s">
        <v>105</v>
      </c>
      <c r="B46" s="412" t="s">
        <v>1101</v>
      </c>
      <c r="C46" s="114" t="s">
        <v>124</v>
      </c>
      <c r="D46" s="115">
        <f>D43</f>
        <v>30</v>
      </c>
      <c r="E46" s="809"/>
      <c r="F46" s="115" t="str">
        <f>IF(OR(OR(E46=0,E46=""),OR(D46=0,D46="")),"",D46*E46)</f>
        <v/>
      </c>
      <c r="H46" s="417"/>
    </row>
    <row r="47" spans="1:8">
      <c r="A47" s="728" t="s">
        <v>106</v>
      </c>
      <c r="B47" s="412" t="s">
        <v>1102</v>
      </c>
      <c r="C47" s="114" t="s">
        <v>124</v>
      </c>
      <c r="D47" s="115">
        <f>D44</f>
        <v>20</v>
      </c>
      <c r="E47" s="809"/>
      <c r="F47" s="115" t="str">
        <f>IF(OR(OR(E47=0,E47=""),OR(D47=0,D47="")),"",D47*E47)</f>
        <v/>
      </c>
      <c r="H47" s="417"/>
    </row>
    <row r="48" spans="1:8" ht="13.8" thickBot="1">
      <c r="A48" s="725"/>
      <c r="B48" s="418"/>
      <c r="C48" s="419"/>
      <c r="D48" s="196"/>
      <c r="E48" s="416"/>
      <c r="F48" s="90"/>
    </row>
    <row r="49" spans="1:6" ht="15" thickBot="1">
      <c r="A49" s="729" t="str">
        <f>A3</f>
        <v>10.</v>
      </c>
      <c r="B49" s="107" t="str">
        <f>B3</f>
        <v>PODOPOLAGAČKI RADOVI</v>
      </c>
      <c r="C49" s="107"/>
      <c r="D49" s="107"/>
      <c r="E49" s="107"/>
      <c r="F49" s="346">
        <f>SUM(F13:F48)</f>
        <v>0</v>
      </c>
    </row>
  </sheetData>
  <sheetProtection algorithmName="SHA-512" hashValue="0dKCTBCAklYUjuQzZO+Hh3i/EQTI9ybbmjAbgVx5LlZzhGOa+7rQ2x+2DpCCALgIl5UOcawg7PJvBr7+19NocQ==" saltValue="+j8kNhBfnsCpU6xhYzDcVA==" spinCount="100000" sheet="1" objects="1" scenarios="1"/>
  <protectedRanges>
    <protectedRange sqref="E1:E2" name="Raspon2"/>
    <protectedRange sqref="E6:F12" name="Range2_8"/>
    <protectedRange password="C758" sqref="A6:D12" name="Range1_9"/>
  </protectedRanges>
  <pageMargins left="0.70866141732283461" right="0.59055118110236215" top="0.51181102362204722" bottom="0.43307086614173229" header="0.31496062992125984" footer="0.19685039370078741"/>
  <pageSetup paperSize="9" orientation="portrait"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A8E8-E2EC-45C0-A5F8-421E3FC92B17}">
  <sheetPr codeName="Sheet13"/>
  <dimension ref="A1:P80"/>
  <sheetViews>
    <sheetView view="pageBreakPreview" zoomScale="130" zoomScaleNormal="120" zoomScaleSheetLayoutView="130" zoomScalePageLayoutView="120" workbookViewId="0">
      <selection activeCell="B75" sqref="B75"/>
    </sheetView>
  </sheetViews>
  <sheetFormatPr defaultRowHeight="13.2"/>
  <cols>
    <col min="1" max="1" width="7.109375" style="740" customWidth="1"/>
    <col min="2" max="2" width="44.5546875" customWidth="1"/>
    <col min="3" max="3" width="6" customWidth="1"/>
    <col min="4" max="4" width="8.6640625" customWidth="1"/>
    <col min="5" max="5" width="10.77734375" customWidth="1"/>
    <col min="6" max="6" width="13.109375" customWidth="1"/>
  </cols>
  <sheetData>
    <row r="1" spans="1:6">
      <c r="A1" s="186" t="s">
        <v>81</v>
      </c>
      <c r="B1" s="70" t="s">
        <v>87</v>
      </c>
      <c r="C1" s="55" t="s">
        <v>88</v>
      </c>
      <c r="D1" s="56" t="s">
        <v>89</v>
      </c>
      <c r="E1" s="71" t="s">
        <v>90</v>
      </c>
      <c r="F1" s="57" t="s">
        <v>91</v>
      </c>
    </row>
    <row r="2" spans="1:6">
      <c r="A2" s="730"/>
      <c r="B2" s="58"/>
      <c r="C2" s="58"/>
      <c r="D2" s="59"/>
      <c r="E2" s="72"/>
      <c r="F2" s="60"/>
    </row>
    <row r="3" spans="1:6" s="16" customFormat="1" ht="14.4">
      <c r="A3" s="421" t="s">
        <v>1055</v>
      </c>
      <c r="B3" s="61" t="s">
        <v>975</v>
      </c>
      <c r="C3" s="39"/>
      <c r="D3" s="52"/>
      <c r="E3" s="13"/>
      <c r="F3" s="18"/>
    </row>
    <row r="4" spans="1:6" s="16" customFormat="1" ht="13.8">
      <c r="A4" s="731"/>
      <c r="B4" s="17"/>
      <c r="C4" s="12"/>
      <c r="D4" s="52"/>
      <c r="E4" s="13"/>
      <c r="F4" s="13"/>
    </row>
    <row r="5" spans="1:6" s="16" customFormat="1" ht="13.8">
      <c r="A5" s="732"/>
      <c r="B5" s="75" t="s">
        <v>861</v>
      </c>
      <c r="C5" s="12"/>
      <c r="D5" s="52"/>
      <c r="E5" s="13"/>
      <c r="F5" s="13"/>
    </row>
    <row r="6" spans="1:6" s="16" customFormat="1" ht="13.8">
      <c r="A6" s="732"/>
      <c r="B6" s="11"/>
      <c r="C6" s="12"/>
      <c r="D6" s="52"/>
      <c r="E6" s="13"/>
      <c r="F6" s="13"/>
    </row>
    <row r="7" spans="1:6" s="389" customFormat="1" ht="58.8" customHeight="1">
      <c r="A7" s="733"/>
      <c r="B7" s="53" t="s">
        <v>925</v>
      </c>
      <c r="C7" s="386"/>
      <c r="D7" s="387"/>
      <c r="E7" s="386"/>
      <c r="F7" s="388"/>
    </row>
    <row r="8" spans="1:6" s="389" customFormat="1" ht="42" customHeight="1">
      <c r="A8" s="733"/>
      <c r="B8" s="53" t="s">
        <v>926</v>
      </c>
      <c r="C8" s="386"/>
      <c r="D8" s="387"/>
      <c r="E8" s="386"/>
      <c r="F8" s="388"/>
    </row>
    <row r="9" spans="1:6" s="389" customFormat="1" ht="49.2" customHeight="1">
      <c r="A9" s="733"/>
      <c r="B9" s="53" t="s">
        <v>927</v>
      </c>
      <c r="C9" s="386"/>
      <c r="D9" s="387"/>
      <c r="E9" s="386"/>
      <c r="F9" s="388"/>
    </row>
    <row r="10" spans="1:6" s="389" customFormat="1" ht="25.8" customHeight="1">
      <c r="A10" s="733"/>
      <c r="B10" s="53" t="s">
        <v>928</v>
      </c>
      <c r="C10" s="386"/>
      <c r="D10" s="387"/>
      <c r="E10" s="386"/>
      <c r="F10" s="388"/>
    </row>
    <row r="11" spans="1:6" s="389" customFormat="1" ht="47.4" customHeight="1">
      <c r="A11" s="733"/>
      <c r="B11" s="53" t="s">
        <v>929</v>
      </c>
      <c r="C11" s="386"/>
      <c r="D11" s="387"/>
      <c r="E11" s="386"/>
      <c r="F11" s="388"/>
    </row>
    <row r="12" spans="1:6" s="389" customFormat="1" ht="40.200000000000003" customHeight="1">
      <c r="A12" s="733"/>
      <c r="B12" s="53" t="s">
        <v>930</v>
      </c>
      <c r="C12" s="386"/>
      <c r="D12" s="387"/>
      <c r="E12" s="386"/>
      <c r="F12" s="388"/>
    </row>
    <row r="13" spans="1:6" s="389" customFormat="1" ht="30" customHeight="1">
      <c r="A13" s="733"/>
      <c r="B13" s="53" t="s">
        <v>931</v>
      </c>
      <c r="C13" s="386"/>
      <c r="D13" s="387"/>
      <c r="E13" s="386"/>
      <c r="F13" s="388"/>
    </row>
    <row r="14" spans="1:6" s="389" customFormat="1" ht="37.200000000000003" customHeight="1">
      <c r="A14" s="733"/>
      <c r="B14" s="53" t="s">
        <v>932</v>
      </c>
      <c r="C14" s="386"/>
      <c r="D14" s="387"/>
      <c r="E14" s="386"/>
      <c r="F14" s="388"/>
    </row>
    <row r="15" spans="1:6" s="391" customFormat="1" ht="11.4">
      <c r="A15" s="733"/>
      <c r="B15" s="67" t="s">
        <v>933</v>
      </c>
      <c r="C15" s="386"/>
      <c r="D15" s="387"/>
      <c r="E15" s="386"/>
      <c r="F15" s="390"/>
    </row>
    <row r="16" spans="1:6" s="389" customFormat="1" ht="37.200000000000003" customHeight="1">
      <c r="A16" s="733"/>
      <c r="B16" s="53" t="s">
        <v>934</v>
      </c>
      <c r="C16" s="386"/>
      <c r="D16" s="387"/>
      <c r="E16" s="386"/>
      <c r="F16" s="388"/>
    </row>
    <row r="17" spans="1:16" s="389" customFormat="1" ht="29.4" customHeight="1">
      <c r="A17" s="733"/>
      <c r="B17" s="53" t="s">
        <v>935</v>
      </c>
      <c r="C17" s="386"/>
      <c r="D17" s="387"/>
      <c r="E17" s="386"/>
      <c r="F17" s="388"/>
    </row>
    <row r="18" spans="1:16" s="391" customFormat="1" ht="11.4">
      <c r="A18" s="733"/>
      <c r="B18" s="67" t="s">
        <v>936</v>
      </c>
      <c r="C18" s="386"/>
      <c r="D18" s="387"/>
      <c r="E18" s="386"/>
      <c r="F18" s="390"/>
    </row>
    <row r="19" spans="1:16" s="389" customFormat="1" ht="28.8" customHeight="1">
      <c r="A19" s="733"/>
      <c r="B19" s="53" t="s">
        <v>937</v>
      </c>
      <c r="C19" s="386"/>
      <c r="D19" s="387"/>
      <c r="E19" s="386"/>
      <c r="F19" s="388"/>
    </row>
    <row r="20" spans="1:16" s="391" customFormat="1" ht="11.4">
      <c r="A20" s="733"/>
      <c r="B20" s="67" t="s">
        <v>938</v>
      </c>
      <c r="C20" s="386"/>
      <c r="D20" s="387"/>
      <c r="E20" s="386"/>
      <c r="F20" s="390"/>
    </row>
    <row r="21" spans="1:16" s="389" customFormat="1" ht="61.2">
      <c r="A21" s="733"/>
      <c r="B21" s="53" t="s">
        <v>939</v>
      </c>
      <c r="C21" s="386"/>
      <c r="D21" s="387"/>
      <c r="E21" s="386"/>
      <c r="F21" s="388"/>
    </row>
    <row r="22" spans="1:16" s="389" customFormat="1" ht="32.4" customHeight="1">
      <c r="A22" s="733"/>
      <c r="B22" s="53" t="s">
        <v>940</v>
      </c>
      <c r="C22" s="386"/>
      <c r="D22" s="387"/>
      <c r="E22" s="386"/>
      <c r="F22" s="388"/>
      <c r="G22" s="392"/>
      <c r="H22" s="392"/>
      <c r="I22" s="392"/>
      <c r="J22" s="392"/>
      <c r="K22" s="392"/>
      <c r="L22" s="392"/>
      <c r="M22" s="392"/>
      <c r="N22" s="392"/>
      <c r="O22" s="392"/>
      <c r="P22" s="393"/>
    </row>
    <row r="23" spans="1:16" s="389" customFormat="1" ht="36.75" customHeight="1">
      <c r="A23" s="733"/>
      <c r="B23" s="53" t="s">
        <v>941</v>
      </c>
      <c r="C23" s="386"/>
      <c r="D23" s="387"/>
      <c r="E23" s="386"/>
      <c r="F23" s="388"/>
    </row>
    <row r="24" spans="1:16" s="395" customFormat="1" ht="11.4">
      <c r="A24" s="733"/>
      <c r="B24" s="67" t="s">
        <v>942</v>
      </c>
      <c r="C24" s="386"/>
      <c r="D24" s="387"/>
      <c r="E24" s="386"/>
      <c r="F24" s="394"/>
      <c r="H24" s="396"/>
      <c r="I24" s="396"/>
      <c r="K24" s="394"/>
    </row>
    <row r="25" spans="1:16" s="398" customFormat="1" ht="16.8" customHeight="1">
      <c r="A25" s="733"/>
      <c r="B25" s="53" t="s">
        <v>943</v>
      </c>
      <c r="C25" s="386"/>
      <c r="D25" s="387"/>
      <c r="E25" s="386"/>
      <c r="F25" s="397"/>
      <c r="H25" s="397"/>
      <c r="I25" s="397"/>
      <c r="K25" s="397"/>
    </row>
    <row r="26" spans="1:16" s="398" customFormat="1" ht="73.2" customHeight="1">
      <c r="A26" s="733"/>
      <c r="B26" s="53" t="s">
        <v>944</v>
      </c>
      <c r="C26" s="386"/>
      <c r="D26" s="387"/>
      <c r="E26" s="386"/>
      <c r="F26" s="397"/>
      <c r="H26" s="397"/>
      <c r="I26" s="397"/>
      <c r="K26" s="397"/>
    </row>
    <row r="27" spans="1:16" s="398" customFormat="1" ht="11.4">
      <c r="A27" s="733"/>
      <c r="B27" s="53" t="s">
        <v>945</v>
      </c>
      <c r="C27" s="386"/>
      <c r="D27" s="387"/>
      <c r="E27" s="386"/>
      <c r="F27" s="397"/>
      <c r="H27" s="397"/>
      <c r="I27" s="397"/>
      <c r="K27" s="397"/>
    </row>
    <row r="28" spans="1:16" s="398" customFormat="1" ht="26.4" customHeight="1">
      <c r="A28" s="733"/>
      <c r="B28" s="53" t="s">
        <v>946</v>
      </c>
      <c r="C28" s="386"/>
      <c r="D28" s="387"/>
      <c r="E28" s="386"/>
      <c r="F28" s="397"/>
      <c r="H28" s="397"/>
      <c r="I28" s="397"/>
      <c r="K28" s="397"/>
    </row>
    <row r="29" spans="1:16" s="398" customFormat="1" ht="27" customHeight="1">
      <c r="A29" s="733"/>
      <c r="B29" s="53" t="s">
        <v>947</v>
      </c>
      <c r="C29" s="386"/>
      <c r="D29" s="387"/>
      <c r="E29" s="386"/>
      <c r="F29" s="397"/>
      <c r="H29" s="397"/>
      <c r="I29" s="397"/>
      <c r="K29" s="397"/>
    </row>
    <row r="30" spans="1:16" s="398" customFormat="1" ht="11.4">
      <c r="A30" s="733"/>
      <c r="B30" s="53" t="s">
        <v>948</v>
      </c>
      <c r="C30" s="386"/>
      <c r="D30" s="387"/>
      <c r="E30" s="386"/>
      <c r="F30" s="397"/>
      <c r="H30" s="397"/>
      <c r="I30" s="397"/>
      <c r="K30" s="397"/>
    </row>
    <row r="31" spans="1:16" s="398" customFormat="1" ht="19.8" customHeight="1">
      <c r="A31" s="733"/>
      <c r="B31" s="53" t="s">
        <v>949</v>
      </c>
      <c r="C31" s="386"/>
      <c r="D31" s="387"/>
      <c r="E31" s="386"/>
      <c r="F31" s="397"/>
      <c r="H31" s="397"/>
      <c r="I31" s="397"/>
      <c r="K31" s="397"/>
    </row>
    <row r="32" spans="1:16" s="395" customFormat="1" ht="16.8" customHeight="1">
      <c r="A32" s="733"/>
      <c r="B32" s="53" t="s">
        <v>950</v>
      </c>
      <c r="C32" s="386"/>
      <c r="D32" s="387"/>
      <c r="E32" s="386"/>
      <c r="F32" s="394"/>
      <c r="H32" s="396"/>
      <c r="I32" s="396"/>
      <c r="K32" s="394"/>
    </row>
    <row r="33" spans="1:11" s="398" customFormat="1" ht="17.399999999999999" customHeight="1">
      <c r="A33" s="733"/>
      <c r="B33" s="53" t="s">
        <v>951</v>
      </c>
      <c r="C33" s="386"/>
      <c r="D33" s="387"/>
      <c r="E33" s="386"/>
      <c r="F33" s="397"/>
      <c r="H33" s="397"/>
      <c r="I33" s="397"/>
      <c r="K33" s="397"/>
    </row>
    <row r="34" spans="1:11" s="398" customFormat="1" ht="29.4" customHeight="1">
      <c r="A34" s="733"/>
      <c r="B34" s="53" t="s">
        <v>952</v>
      </c>
      <c r="C34" s="386"/>
      <c r="D34" s="387"/>
      <c r="E34" s="386"/>
      <c r="F34" s="397"/>
      <c r="H34" s="397"/>
      <c r="I34" s="397"/>
      <c r="K34" s="397"/>
    </row>
    <row r="35" spans="1:11" s="398" customFormat="1" ht="16.8" customHeight="1">
      <c r="A35" s="733"/>
      <c r="B35" s="53" t="s">
        <v>953</v>
      </c>
      <c r="C35" s="386"/>
      <c r="D35" s="387"/>
      <c r="E35" s="386"/>
      <c r="F35" s="397"/>
      <c r="H35" s="397"/>
      <c r="I35" s="397"/>
      <c r="K35" s="397"/>
    </row>
    <row r="36" spans="1:11" s="398" customFormat="1" ht="17.399999999999999" customHeight="1">
      <c r="A36" s="733"/>
      <c r="B36" s="53" t="s">
        <v>954</v>
      </c>
      <c r="C36" s="386"/>
      <c r="D36" s="387"/>
      <c r="E36" s="386"/>
      <c r="F36" s="397"/>
      <c r="H36" s="397"/>
      <c r="I36" s="397"/>
      <c r="K36" s="397"/>
    </row>
    <row r="37" spans="1:11" s="398" customFormat="1" ht="31.8" customHeight="1">
      <c r="A37" s="733"/>
      <c r="B37" s="53" t="s">
        <v>955</v>
      </c>
      <c r="C37" s="386"/>
      <c r="D37" s="387"/>
      <c r="E37" s="386"/>
      <c r="F37" s="397"/>
      <c r="H37" s="397"/>
      <c r="I37" s="397"/>
      <c r="K37" s="397"/>
    </row>
    <row r="38" spans="1:11" s="395" customFormat="1" ht="20.399999999999999">
      <c r="A38" s="733"/>
      <c r="B38" s="53" t="s">
        <v>956</v>
      </c>
      <c r="C38" s="386"/>
      <c r="D38" s="387"/>
      <c r="E38" s="386"/>
      <c r="F38" s="394"/>
      <c r="H38" s="396"/>
      <c r="I38" s="396"/>
      <c r="K38" s="394"/>
    </row>
    <row r="39" spans="1:11" s="398" customFormat="1" ht="11.4">
      <c r="A39" s="733"/>
      <c r="B39" s="53" t="s">
        <v>957</v>
      </c>
      <c r="C39" s="386"/>
      <c r="D39" s="387"/>
      <c r="E39" s="386"/>
      <c r="F39" s="397"/>
      <c r="H39" s="397"/>
      <c r="I39" s="397"/>
      <c r="K39" s="397"/>
    </row>
    <row r="40" spans="1:11" s="398" customFormat="1" ht="11.4">
      <c r="A40" s="733"/>
      <c r="B40" s="53" t="s">
        <v>958</v>
      </c>
      <c r="C40" s="386"/>
      <c r="D40" s="387"/>
      <c r="E40" s="386"/>
      <c r="F40" s="397"/>
      <c r="H40" s="397"/>
      <c r="I40" s="397"/>
      <c r="K40" s="397"/>
    </row>
    <row r="41" spans="1:11" s="398" customFormat="1" ht="11.4">
      <c r="A41" s="733"/>
      <c r="B41" s="53" t="s">
        <v>959</v>
      </c>
      <c r="C41" s="386"/>
      <c r="D41" s="387"/>
      <c r="E41" s="386"/>
      <c r="F41" s="397"/>
      <c r="H41" s="397"/>
      <c r="I41" s="397"/>
      <c r="K41" s="397"/>
    </row>
    <row r="42" spans="1:11" s="398" customFormat="1" ht="11.4">
      <c r="A42" s="733"/>
      <c r="B42" s="53" t="s">
        <v>960</v>
      </c>
      <c r="C42" s="386"/>
      <c r="D42" s="387"/>
      <c r="E42" s="386"/>
      <c r="F42" s="397"/>
      <c r="H42" s="397"/>
      <c r="I42" s="397"/>
      <c r="K42" s="397"/>
    </row>
    <row r="43" spans="1:11" s="398" customFormat="1" ht="13.5" customHeight="1">
      <c r="A43" s="733"/>
      <c r="B43" s="53" t="s">
        <v>961</v>
      </c>
      <c r="C43" s="386"/>
      <c r="D43" s="387"/>
      <c r="E43" s="386"/>
      <c r="F43" s="397"/>
      <c r="H43" s="397"/>
      <c r="I43" s="397"/>
      <c r="K43" s="397"/>
    </row>
    <row r="44" spans="1:11" s="391" customFormat="1" ht="11.4">
      <c r="A44" s="733"/>
      <c r="B44" s="53" t="s">
        <v>962</v>
      </c>
      <c r="C44" s="386"/>
      <c r="D44" s="387"/>
      <c r="E44" s="386"/>
      <c r="F44" s="390"/>
    </row>
    <row r="45" spans="1:11" s="389" customFormat="1" ht="11.4">
      <c r="A45" s="733"/>
      <c r="B45" s="53" t="s">
        <v>963</v>
      </c>
      <c r="C45" s="386"/>
      <c r="D45" s="387"/>
      <c r="E45" s="386"/>
      <c r="F45" s="388"/>
    </row>
    <row r="46" spans="1:11" s="389" customFormat="1" ht="11.4">
      <c r="A46" s="733"/>
      <c r="B46" s="53" t="s">
        <v>964</v>
      </c>
      <c r="C46" s="386"/>
      <c r="D46" s="387"/>
      <c r="E46" s="386"/>
      <c r="F46" s="388"/>
    </row>
    <row r="47" spans="1:11" s="389" customFormat="1" ht="11.4">
      <c r="A47" s="733"/>
      <c r="B47" s="53" t="s">
        <v>965</v>
      </c>
      <c r="C47" s="386"/>
      <c r="D47" s="387"/>
      <c r="E47" s="386"/>
      <c r="F47" s="388"/>
    </row>
    <row r="48" spans="1:11" s="389" customFormat="1" ht="11.4">
      <c r="A48" s="733"/>
      <c r="B48" s="53" t="s">
        <v>966</v>
      </c>
      <c r="C48" s="386"/>
      <c r="D48" s="387"/>
      <c r="E48" s="386"/>
      <c r="F48" s="388"/>
    </row>
    <row r="49" spans="1:7" s="389" customFormat="1" ht="20.399999999999999">
      <c r="A49" s="733"/>
      <c r="B49" s="53" t="s">
        <v>967</v>
      </c>
      <c r="C49" s="386"/>
      <c r="D49" s="387"/>
      <c r="E49" s="386"/>
      <c r="F49" s="388"/>
    </row>
    <row r="50" spans="1:7" s="389" customFormat="1" ht="11.4">
      <c r="A50" s="733"/>
      <c r="B50" s="53" t="s">
        <v>968</v>
      </c>
      <c r="C50" s="386"/>
      <c r="D50" s="387"/>
      <c r="E50" s="386"/>
      <c r="F50" s="388"/>
    </row>
    <row r="51" spans="1:7" s="389" customFormat="1" ht="11.4">
      <c r="A51" s="733"/>
      <c r="B51" s="53" t="s">
        <v>969</v>
      </c>
      <c r="C51" s="386"/>
      <c r="D51" s="387"/>
      <c r="E51" s="386"/>
      <c r="F51" s="388"/>
    </row>
    <row r="52" spans="1:7" s="389" customFormat="1" ht="11.4">
      <c r="A52" s="733"/>
      <c r="B52" s="53" t="s">
        <v>970</v>
      </c>
      <c r="C52" s="386"/>
      <c r="D52" s="387"/>
      <c r="E52" s="386"/>
      <c r="F52" s="388"/>
    </row>
    <row r="53" spans="1:7" s="389" customFormat="1" ht="11.4">
      <c r="A53" s="733"/>
      <c r="B53" s="53" t="s">
        <v>971</v>
      </c>
      <c r="C53" s="386"/>
      <c r="D53" s="387"/>
      <c r="E53" s="386"/>
      <c r="F53" s="388"/>
    </row>
    <row r="54" spans="1:7" s="389" customFormat="1" ht="11.4">
      <c r="A54" s="733"/>
      <c r="B54" s="53" t="s">
        <v>972</v>
      </c>
      <c r="C54" s="386"/>
      <c r="D54" s="387"/>
      <c r="E54" s="386"/>
      <c r="F54" s="388"/>
    </row>
    <row r="55" spans="1:7" s="389" customFormat="1" ht="11.4">
      <c r="A55" s="733"/>
      <c r="B55" s="53" t="s">
        <v>973</v>
      </c>
      <c r="C55" s="386"/>
      <c r="D55" s="387"/>
      <c r="E55" s="386"/>
      <c r="F55" s="388"/>
    </row>
    <row r="56" spans="1:7" s="16" customFormat="1" ht="13.8">
      <c r="A56" s="732"/>
      <c r="B56" s="11"/>
      <c r="C56" s="12"/>
      <c r="D56" s="52"/>
      <c r="E56" s="13"/>
      <c r="F56" s="13"/>
    </row>
    <row r="57" spans="1:7" ht="45" customHeight="1">
      <c r="A57" s="734"/>
      <c r="B57" s="67" t="s">
        <v>94</v>
      </c>
      <c r="C57" s="82"/>
      <c r="D57" s="82"/>
      <c r="E57" s="78"/>
      <c r="F57" s="79"/>
    </row>
    <row r="58" spans="1:7">
      <c r="A58" s="735"/>
      <c r="B58" s="82"/>
      <c r="C58" s="82"/>
      <c r="D58" s="82"/>
      <c r="E58" s="83"/>
      <c r="F58" s="69"/>
    </row>
    <row r="59" spans="1:7">
      <c r="A59" s="736"/>
      <c r="B59" s="67"/>
      <c r="C59" s="114"/>
      <c r="D59" s="115"/>
      <c r="E59" s="83"/>
      <c r="F59" s="349"/>
    </row>
    <row r="60" spans="1:7" ht="13.8">
      <c r="A60" s="737">
        <f>COUNT($A$1:A59)+1</f>
        <v>1</v>
      </c>
      <c r="B60" s="92" t="s">
        <v>492</v>
      </c>
      <c r="C60" s="105"/>
      <c r="D60" s="105"/>
      <c r="E60" s="83"/>
      <c r="F60" s="349"/>
      <c r="G60" s="145"/>
    </row>
    <row r="61" spans="1:7" ht="61.2">
      <c r="A61" s="737"/>
      <c r="B61" s="53" t="s">
        <v>974</v>
      </c>
      <c r="C61" s="105"/>
      <c r="D61" s="105"/>
      <c r="E61" s="83"/>
      <c r="F61" s="349"/>
    </row>
    <row r="62" spans="1:7">
      <c r="A62" s="735"/>
      <c r="B62" s="67" t="s">
        <v>924</v>
      </c>
      <c r="C62" s="114"/>
      <c r="D62" s="115"/>
      <c r="E62" s="83"/>
      <c r="F62" s="349" t="str">
        <f>IF(OR(OR(E62=0,E62=""),OR(D62=0,D62="")),"",D62*E62)</f>
        <v/>
      </c>
    </row>
    <row r="63" spans="1:7">
      <c r="A63" s="738" t="s">
        <v>304</v>
      </c>
      <c r="B63" s="65" t="s">
        <v>85</v>
      </c>
      <c r="C63" s="114" t="s">
        <v>5</v>
      </c>
      <c r="D63" s="115">
        <v>1</v>
      </c>
      <c r="E63" s="83"/>
      <c r="F63" s="349" t="str">
        <f>IF(OR(OR(E63=0,E63=""),OR(D63=0,D63="")),"",D63*E63)</f>
        <v/>
      </c>
    </row>
    <row r="64" spans="1:7">
      <c r="A64" s="738" t="s">
        <v>305</v>
      </c>
      <c r="B64" s="65" t="s">
        <v>86</v>
      </c>
      <c r="C64" s="114" t="s">
        <v>5</v>
      </c>
      <c r="D64" s="115">
        <v>1</v>
      </c>
      <c r="E64" s="83"/>
      <c r="F64" s="349" t="str">
        <f>IF(OR(OR(E64=0,E64=""),OR(D64=0,D64="")),"",D64*E64)</f>
        <v/>
      </c>
    </row>
    <row r="65" spans="1:6">
      <c r="A65" s="736"/>
      <c r="B65" s="67"/>
      <c r="C65" s="114"/>
      <c r="D65" s="115"/>
      <c r="E65" s="83"/>
      <c r="F65" s="349"/>
    </row>
    <row r="66" spans="1:6" ht="30.6" customHeight="1">
      <c r="A66" s="737">
        <f>COUNT($A$1:A65)+1</f>
        <v>2</v>
      </c>
      <c r="B66" s="92" t="s">
        <v>485</v>
      </c>
      <c r="C66" s="114"/>
      <c r="D66" s="115"/>
      <c r="E66" s="83"/>
      <c r="F66" s="349"/>
    </row>
    <row r="67" spans="1:6" ht="37.200000000000003" customHeight="1">
      <c r="A67" s="737"/>
      <c r="B67" s="54" t="s">
        <v>486</v>
      </c>
      <c r="C67" s="114"/>
      <c r="D67" s="115"/>
      <c r="E67" s="83"/>
      <c r="F67" s="349"/>
    </row>
    <row r="68" spans="1:6" ht="39.6" customHeight="1">
      <c r="A68" s="737"/>
      <c r="B68" s="54" t="s">
        <v>489</v>
      </c>
      <c r="C68" s="114"/>
      <c r="D68" s="115"/>
      <c r="E68" s="83"/>
      <c r="F68" s="349"/>
    </row>
    <row r="69" spans="1:6">
      <c r="A69" s="737"/>
      <c r="B69" s="54" t="s">
        <v>487</v>
      </c>
      <c r="C69" s="114"/>
      <c r="D69" s="115"/>
      <c r="E69" s="83"/>
      <c r="F69" s="349"/>
    </row>
    <row r="70" spans="1:6">
      <c r="A70" s="737"/>
      <c r="B70" s="65" t="s">
        <v>490</v>
      </c>
      <c r="E70" s="83"/>
      <c r="F70" s="349"/>
    </row>
    <row r="71" spans="1:6">
      <c r="A71" s="738" t="s">
        <v>304</v>
      </c>
      <c r="B71" s="65" t="s">
        <v>488</v>
      </c>
      <c r="C71" s="114" t="s">
        <v>5</v>
      </c>
      <c r="D71" s="115">
        <v>4</v>
      </c>
      <c r="E71" s="83"/>
      <c r="F71" s="349" t="str">
        <f>IF(OR(OR(E71=0,E71=""),OR(D71=0,D71="")),"",D71*E71)</f>
        <v/>
      </c>
    </row>
    <row r="72" spans="1:6">
      <c r="A72" s="738" t="s">
        <v>305</v>
      </c>
      <c r="B72" s="65" t="s">
        <v>86</v>
      </c>
      <c r="C72" s="114" t="s">
        <v>5</v>
      </c>
      <c r="D72" s="115">
        <v>4</v>
      </c>
      <c r="E72" s="83"/>
      <c r="F72" s="349" t="str">
        <f>IF(OR(OR(E72=0,E72=""),OR(D72=0,D72="")),"",D72*E72)</f>
        <v/>
      </c>
    </row>
    <row r="73" spans="1:6">
      <c r="A73" s="739"/>
      <c r="B73" s="75"/>
      <c r="C73" s="75"/>
      <c r="D73" s="75"/>
      <c r="E73" s="83"/>
      <c r="F73" s="53"/>
    </row>
    <row r="74" spans="1:6" ht="30.6" customHeight="1">
      <c r="A74" s="737">
        <f>COUNT($A$1:A73)+1</f>
        <v>3</v>
      </c>
      <c r="B74" s="92" t="s">
        <v>1250</v>
      </c>
      <c r="C74" s="114"/>
      <c r="D74" s="115"/>
      <c r="E74" s="83"/>
      <c r="F74" s="349"/>
    </row>
    <row r="75" spans="1:6" ht="66.599999999999994" customHeight="1">
      <c r="A75" s="737"/>
      <c r="B75" s="53" t="s">
        <v>1345</v>
      </c>
      <c r="C75" s="114" t="s">
        <v>5</v>
      </c>
      <c r="D75" s="115">
        <v>1</v>
      </c>
      <c r="E75" s="83"/>
      <c r="F75" s="349" t="str">
        <f>IF(OR(OR(E75=0,E75=""),OR(D75=0,D75="")),"",D75*E75)</f>
        <v/>
      </c>
    </row>
    <row r="76" spans="1:6">
      <c r="A76" s="739"/>
      <c r="B76" s="75"/>
      <c r="C76" s="75"/>
      <c r="D76" s="75"/>
      <c r="E76" s="83"/>
      <c r="F76" s="53"/>
    </row>
    <row r="77" spans="1:6" ht="13.8">
      <c r="A77" s="737">
        <f>COUNT($A$1:A76)+1</f>
        <v>4</v>
      </c>
      <c r="B77" s="92" t="s">
        <v>1276</v>
      </c>
      <c r="C77" s="114"/>
      <c r="D77" s="115"/>
      <c r="E77" s="83"/>
      <c r="F77" s="349"/>
    </row>
    <row r="78" spans="1:6" ht="130.80000000000001" customHeight="1">
      <c r="A78" s="737"/>
      <c r="B78" s="53" t="s">
        <v>1277</v>
      </c>
      <c r="C78" s="114" t="s">
        <v>275</v>
      </c>
      <c r="D78" s="115">
        <v>1</v>
      </c>
      <c r="E78" s="83"/>
      <c r="F78" s="349" t="str">
        <f>IF(OR(OR(E78=0,E78=""),OR(D78=0,D78="")),"",D78*E78)</f>
        <v/>
      </c>
    </row>
    <row r="79" spans="1:6" ht="13.8" thickBot="1">
      <c r="A79" s="739"/>
      <c r="B79" s="75"/>
      <c r="C79" s="75"/>
      <c r="D79" s="75"/>
      <c r="E79" s="76"/>
      <c r="F79" s="53"/>
    </row>
    <row r="80" spans="1:6" ht="15" thickBot="1">
      <c r="A80" s="729" t="str">
        <f>A3</f>
        <v>11.</v>
      </c>
      <c r="B80" s="107" t="s">
        <v>975</v>
      </c>
      <c r="C80" s="108"/>
      <c r="D80" s="108"/>
      <c r="E80" s="109"/>
      <c r="F80" s="346">
        <f>SUM(F58:F79)</f>
        <v>0</v>
      </c>
    </row>
  </sheetData>
  <sheetProtection algorithmName="SHA-512" hashValue="LB7xtzd92c4wLSA++WZZ+eUZBPTNmCwKXlCWxbSXPSwIi2M9xEMGhTVGfJNod4lnGyu/XEcHYcGwuzlT0ULs6w==" saltValue="QlfHRLxiDtqI1bEo76xgHw==" spinCount="100000" sheet="1" objects="1" scenarios="1"/>
  <protectedRanges>
    <protectedRange sqref="E1:E2" name="Raspon2"/>
    <protectedRange sqref="E56:F56 E3:F6" name="Range2"/>
    <protectedRange password="C758" sqref="A3:D4 A5:A6 B6 A56:D56 C5:D6" name="Range1"/>
  </protectedRanges>
  <conditionalFormatting sqref="F59:F72 F74:F75 F77:F78">
    <cfRule type="cellIs" dxfId="8" priority="2" stopIfTrue="1" operator="greaterThan">
      <formula>0</formula>
    </cfRule>
  </conditionalFormatting>
  <pageMargins left="0.70866141732283461" right="0.59055118110236215" top="0.51181102362204722" bottom="0.43307086614173229" header="0.31496062992125984" footer="0.19685039370078741"/>
  <pageSetup paperSize="9" orientation="portrait"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B65-C8D7-465C-B80C-30BB5AD8C47B}">
  <sheetPr codeName="Sheet14"/>
  <dimension ref="A1:Q32"/>
  <sheetViews>
    <sheetView view="pageBreakPreview" zoomScale="130" zoomScaleNormal="120" zoomScaleSheetLayoutView="130" workbookViewId="0">
      <selection activeCell="D6" sqref="D6"/>
    </sheetView>
  </sheetViews>
  <sheetFormatPr defaultRowHeight="13.2"/>
  <cols>
    <col min="1" max="1" width="7.109375" style="704" customWidth="1"/>
    <col min="2" max="2" width="44.5546875" customWidth="1"/>
    <col min="3" max="3" width="6" customWidth="1"/>
    <col min="4" max="4" width="8.77734375" customWidth="1"/>
    <col min="5" max="5" width="10.77734375" customWidth="1"/>
    <col min="6" max="6" width="13.109375" customWidth="1"/>
  </cols>
  <sheetData>
    <row r="1" spans="1:17">
      <c r="A1" s="692" t="s">
        <v>81</v>
      </c>
      <c r="B1" s="70" t="s">
        <v>87</v>
      </c>
      <c r="C1" s="55" t="s">
        <v>88</v>
      </c>
      <c r="D1" s="56" t="s">
        <v>89</v>
      </c>
      <c r="E1" s="71" t="s">
        <v>90</v>
      </c>
      <c r="F1" s="57" t="s">
        <v>91</v>
      </c>
    </row>
    <row r="2" spans="1:17">
      <c r="A2" s="693"/>
      <c r="B2" s="58"/>
      <c r="C2" s="58"/>
      <c r="D2" s="59"/>
      <c r="E2" s="72"/>
      <c r="F2" s="60"/>
    </row>
    <row r="3" spans="1:17" ht="18">
      <c r="A3" s="694" t="s">
        <v>1130</v>
      </c>
      <c r="B3" s="61" t="s">
        <v>1325</v>
      </c>
      <c r="C3" s="62"/>
      <c r="D3" s="63"/>
      <c r="E3" s="73"/>
      <c r="F3" s="64"/>
    </row>
    <row r="4" spans="1:17">
      <c r="A4" s="693"/>
      <c r="B4" s="58"/>
      <c r="C4" s="58"/>
      <c r="D4" s="59"/>
      <c r="E4" s="72"/>
      <c r="F4" s="60"/>
    </row>
    <row r="5" spans="1:17" s="16" customFormat="1" ht="13.8">
      <c r="A5" s="681"/>
      <c r="B5" s="75" t="s">
        <v>861</v>
      </c>
      <c r="C5" s="12"/>
      <c r="D5" s="52"/>
      <c r="E5" s="13"/>
      <c r="F5" s="13"/>
    </row>
    <row r="6" spans="1:17" s="756" customFormat="1" ht="39.6" customHeight="1">
      <c r="A6" s="746"/>
      <c r="B6" s="128" t="s">
        <v>1326</v>
      </c>
      <c r="C6" s="750"/>
      <c r="D6" s="258"/>
      <c r="E6" s="747"/>
      <c r="F6" s="747"/>
      <c r="G6" s="259"/>
      <c r="H6" s="259"/>
      <c r="I6" s="259"/>
      <c r="J6" s="259"/>
      <c r="K6" s="259"/>
      <c r="L6" s="259"/>
      <c r="M6" s="259"/>
      <c r="N6" s="259"/>
      <c r="O6" s="259"/>
      <c r="P6" s="259"/>
      <c r="Q6" s="259"/>
    </row>
    <row r="7" spans="1:17" s="756" customFormat="1" ht="20.399999999999999">
      <c r="A7" s="746"/>
      <c r="B7" s="128" t="s">
        <v>1327</v>
      </c>
      <c r="C7" s="750"/>
      <c r="D7" s="258"/>
      <c r="E7" s="747"/>
      <c r="F7" s="747"/>
      <c r="G7" s="259"/>
      <c r="H7" s="259"/>
      <c r="I7" s="259"/>
      <c r="J7" s="259"/>
      <c r="K7" s="259"/>
      <c r="L7" s="259"/>
      <c r="M7" s="259"/>
      <c r="N7" s="259"/>
      <c r="O7" s="259"/>
      <c r="P7" s="259"/>
      <c r="Q7" s="259"/>
    </row>
    <row r="8" spans="1:17" s="756" customFormat="1" ht="30" customHeight="1">
      <c r="A8" s="746"/>
      <c r="B8" s="128" t="s">
        <v>1328</v>
      </c>
      <c r="C8" s="750"/>
      <c r="D8" s="258"/>
      <c r="E8" s="747"/>
      <c r="F8" s="747"/>
      <c r="G8" s="259"/>
      <c r="H8" s="259"/>
      <c r="I8" s="259"/>
      <c r="J8" s="259"/>
      <c r="K8" s="259"/>
      <c r="L8" s="259"/>
      <c r="M8" s="259"/>
      <c r="N8" s="259"/>
      <c r="O8" s="259"/>
      <c r="P8" s="259"/>
      <c r="Q8" s="259"/>
    </row>
    <row r="9" spans="1:17" s="756" customFormat="1" ht="26.4" customHeight="1">
      <c r="A9" s="746"/>
      <c r="B9" s="128" t="s">
        <v>1329</v>
      </c>
      <c r="C9" s="750"/>
      <c r="D9" s="258"/>
      <c r="E9" s="747"/>
      <c r="F9" s="747"/>
      <c r="G9" s="259"/>
      <c r="H9" s="259"/>
      <c r="I9" s="259"/>
      <c r="J9" s="259"/>
      <c r="K9" s="259"/>
      <c r="L9" s="259"/>
      <c r="M9" s="259"/>
      <c r="N9" s="259"/>
      <c r="O9" s="259"/>
      <c r="P9" s="259"/>
      <c r="Q9" s="259"/>
    </row>
    <row r="10" spans="1:17" s="756" customFormat="1" ht="16.2" customHeight="1">
      <c r="A10" s="748"/>
      <c r="B10" s="128" t="s">
        <v>1330</v>
      </c>
      <c r="C10" s="750"/>
      <c r="D10" s="258"/>
      <c r="E10" s="747"/>
      <c r="F10" s="747"/>
    </row>
    <row r="11" spans="1:17" s="756" customFormat="1" ht="51">
      <c r="A11" s="748"/>
      <c r="B11" s="128" t="s">
        <v>1331</v>
      </c>
      <c r="C11" s="750"/>
      <c r="D11" s="258"/>
      <c r="E11" s="747"/>
      <c r="F11" s="747"/>
    </row>
    <row r="12" spans="1:17" s="756" customFormat="1" ht="20.399999999999999">
      <c r="A12" s="748"/>
      <c r="B12" s="128" t="s">
        <v>1332</v>
      </c>
      <c r="C12" s="750"/>
      <c r="D12" s="258"/>
      <c r="E12" s="747"/>
      <c r="F12" s="747"/>
    </row>
    <row r="13" spans="1:17" s="85" customFormat="1" ht="10.199999999999999">
      <c r="A13" s="697"/>
      <c r="B13" s="67"/>
      <c r="C13" s="184"/>
      <c r="D13" s="185"/>
      <c r="E13" s="83"/>
      <c r="F13" s="349"/>
    </row>
    <row r="14" spans="1:17" s="753" customFormat="1" ht="13.8">
      <c r="A14" s="754">
        <f>COUNT($A$1:A13)+1</f>
        <v>1</v>
      </c>
      <c r="B14" s="177" t="s">
        <v>1314</v>
      </c>
      <c r="C14" s="254"/>
      <c r="D14" s="255"/>
      <c r="E14" s="747"/>
      <c r="F14" s="747"/>
    </row>
    <row r="15" spans="1:17" s="259" customFormat="1" ht="66" customHeight="1">
      <c r="A15" s="755"/>
      <c r="B15" s="128" t="s">
        <v>1324</v>
      </c>
      <c r="C15" s="750"/>
      <c r="D15" s="258"/>
      <c r="E15" s="747"/>
      <c r="F15" s="747"/>
    </row>
    <row r="16" spans="1:17" s="259" customFormat="1" ht="42" customHeight="1">
      <c r="A16" s="755"/>
      <c r="B16" s="128" t="s">
        <v>1315</v>
      </c>
      <c r="C16" s="750"/>
      <c r="D16" s="258"/>
      <c r="E16" s="747"/>
      <c r="F16" s="747"/>
    </row>
    <row r="17" spans="1:6" s="259" customFormat="1" ht="28.2" customHeight="1">
      <c r="A17" s="755"/>
      <c r="B17" s="128" t="s">
        <v>1316</v>
      </c>
      <c r="C17" s="750"/>
      <c r="D17" s="258"/>
      <c r="E17" s="747"/>
      <c r="F17" s="747"/>
    </row>
    <row r="18" spans="1:6" s="259" customFormat="1" ht="10.199999999999999">
      <c r="A18" s="755"/>
      <c r="B18" s="128" t="s">
        <v>1317</v>
      </c>
      <c r="C18" s="184" t="s">
        <v>275</v>
      </c>
      <c r="D18" s="185">
        <v>1</v>
      </c>
      <c r="E18" s="83"/>
      <c r="F18" s="349" t="str">
        <f>IF(OR(OR(E18=0,E18=""),OR(D18=0,D18="")),"",D18*E18)</f>
        <v/>
      </c>
    </row>
    <row r="19" spans="1:6" s="259" customFormat="1" ht="10.199999999999999">
      <c r="A19" s="755"/>
      <c r="B19" s="749"/>
      <c r="C19" s="750"/>
      <c r="D19" s="258"/>
      <c r="E19" s="747"/>
      <c r="F19" s="747"/>
    </row>
    <row r="20" spans="1:6" s="256" customFormat="1" ht="13.8">
      <c r="A20" s="754">
        <f>COUNT($A$1:A19)+1</f>
        <v>2</v>
      </c>
      <c r="B20" s="177" t="s">
        <v>1318</v>
      </c>
      <c r="C20" s="254"/>
      <c r="D20" s="255"/>
      <c r="E20" s="747"/>
      <c r="F20" s="747"/>
    </row>
    <row r="21" spans="1:6" s="259" customFormat="1" ht="10.199999999999999">
      <c r="A21" s="755"/>
      <c r="B21" s="128" t="s">
        <v>1319</v>
      </c>
      <c r="C21" s="750"/>
      <c r="D21" s="258"/>
      <c r="E21" s="747"/>
      <c r="F21" s="747"/>
    </row>
    <row r="22" spans="1:6" s="259" customFormat="1" ht="10.199999999999999">
      <c r="A22" s="755"/>
      <c r="B22" s="128" t="s">
        <v>1320</v>
      </c>
      <c r="C22" s="750"/>
      <c r="D22" s="258"/>
      <c r="E22" s="747"/>
      <c r="F22" s="747"/>
    </row>
    <row r="23" spans="1:6" s="259" customFormat="1" ht="10.199999999999999">
      <c r="A23" s="755"/>
      <c r="B23" s="128" t="s">
        <v>1321</v>
      </c>
      <c r="C23" s="750"/>
      <c r="D23" s="258"/>
      <c r="E23" s="747"/>
      <c r="F23" s="747"/>
    </row>
    <row r="24" spans="1:6" s="259" customFormat="1" ht="10.199999999999999">
      <c r="A24" s="755"/>
      <c r="B24" s="128" t="s">
        <v>1322</v>
      </c>
      <c r="C24" s="750"/>
      <c r="D24" s="258"/>
      <c r="E24" s="747"/>
      <c r="F24" s="747"/>
    </row>
    <row r="25" spans="1:6" s="259" customFormat="1" ht="10.199999999999999">
      <c r="A25" s="755"/>
      <c r="B25" s="128" t="s">
        <v>1317</v>
      </c>
      <c r="C25" s="184" t="s">
        <v>275</v>
      </c>
      <c r="D25" s="185">
        <v>1</v>
      </c>
      <c r="E25" s="83"/>
      <c r="F25" s="349" t="str">
        <f>IF(OR(OR(E25=0,E25=""),OR(D25=0,D25="")),"",D25*E25)</f>
        <v/>
      </c>
    </row>
    <row r="26" spans="1:6" s="259" customFormat="1" ht="10.199999999999999">
      <c r="A26" s="755"/>
      <c r="B26" s="749"/>
      <c r="C26" s="750"/>
      <c r="D26" s="258"/>
      <c r="E26" s="747"/>
      <c r="F26" s="747"/>
    </row>
    <row r="27" spans="1:6" s="256" customFormat="1" ht="13.8">
      <c r="A27" s="754">
        <f>COUNT($A$1:A26)+1</f>
        <v>3</v>
      </c>
      <c r="B27" s="177" t="s">
        <v>1318</v>
      </c>
      <c r="C27" s="254"/>
      <c r="D27" s="255"/>
      <c r="E27" s="747"/>
      <c r="F27" s="747"/>
    </row>
    <row r="28" spans="1:6" s="259" customFormat="1" ht="36.6" customHeight="1">
      <c r="A28" s="748"/>
      <c r="B28" s="128" t="s">
        <v>1323</v>
      </c>
      <c r="C28" s="750"/>
      <c r="D28" s="258"/>
      <c r="E28" s="747"/>
      <c r="F28" s="747"/>
    </row>
    <row r="29" spans="1:6" s="259" customFormat="1" ht="10.199999999999999">
      <c r="A29" s="751"/>
      <c r="B29" s="128" t="s">
        <v>1317</v>
      </c>
      <c r="C29" s="184" t="s">
        <v>275</v>
      </c>
      <c r="D29" s="185">
        <v>1</v>
      </c>
      <c r="E29" s="83"/>
      <c r="F29" s="349" t="str">
        <f>IF(OR(OR(E29=0,E29=""),OR(D29=0,D29="")),"",D29*E29)</f>
        <v/>
      </c>
    </row>
    <row r="30" spans="1:6" s="259" customFormat="1" ht="10.199999999999999">
      <c r="A30" s="748"/>
      <c r="B30" s="257"/>
      <c r="C30" s="750"/>
      <c r="D30" s="258"/>
      <c r="E30" s="747"/>
      <c r="F30" s="747"/>
    </row>
    <row r="31" spans="1:6" ht="13.8" thickBot="1">
      <c r="A31" s="697"/>
      <c r="B31" s="89"/>
      <c r="C31" s="88"/>
      <c r="D31" s="60"/>
      <c r="E31" s="83"/>
      <c r="F31" s="90"/>
    </row>
    <row r="32" spans="1:6" ht="15" thickBot="1">
      <c r="A32" s="703" t="str">
        <f>A3</f>
        <v>12.</v>
      </c>
      <c r="B32" s="107" t="str">
        <f>B3</f>
        <v>INSTALACIJA SUSTAVA ZAŠTITE OD MUNJE</v>
      </c>
      <c r="C32" s="108"/>
      <c r="D32" s="108"/>
      <c r="E32" s="109"/>
      <c r="F32" s="346">
        <f>SUM(F13:F31)</f>
        <v>0</v>
      </c>
    </row>
  </sheetData>
  <sheetProtection algorithmName="SHA-512" hashValue="WHnQHmpQupUR6QyKJbRQk84pXLnusX8mD3/fiigtJWNtIMEjTvfbxsHsSu1NvbM+F+vvMia6Ua6aRpGFUVxhFw==" saltValue="Q+v9iY7ytkp72ZtSBA39NQ==" spinCount="100000" sheet="1" objects="1" scenarios="1"/>
  <protectedRanges>
    <protectedRange sqref="E1:E2" name="Raspon2"/>
    <protectedRange sqref="E5:F5" name="Range2"/>
    <protectedRange algorithmName="SHA-512" hashValue="u5rLUcG8RkZwIgXBghhgBPzrXQx1+3+GovvcOaRJftZNaQLW6PQZ/tOp5T5Eoqf05pjxGZvNRVqa6bM/IClEDA==" saltValue="OoJ8nCPWcugCAvJ6SNLNqg==" spinCount="100000" sqref="A5 C5:D5" name="Range1"/>
  </protectedRanges>
  <conditionalFormatting sqref="F13">
    <cfRule type="cellIs" dxfId="7" priority="11" stopIfTrue="1" operator="greaterThan">
      <formula>0</formula>
    </cfRule>
  </conditionalFormatting>
  <conditionalFormatting sqref="F20 F27:F28">
    <cfRule type="cellIs" dxfId="6" priority="4" stopIfTrue="1" operator="equal">
      <formula>0</formula>
    </cfRule>
    <cfRule type="cellIs" dxfId="5" priority="5" stopIfTrue="1" operator="notEqual">
      <formula>#REF!</formula>
    </cfRule>
  </conditionalFormatting>
  <conditionalFormatting sqref="F18">
    <cfRule type="cellIs" dxfId="4" priority="3" stopIfTrue="1" operator="greaterThan">
      <formula>0</formula>
    </cfRule>
  </conditionalFormatting>
  <conditionalFormatting sqref="F25">
    <cfRule type="cellIs" dxfId="3" priority="2" stopIfTrue="1" operator="greaterThan">
      <formula>0</formula>
    </cfRule>
  </conditionalFormatting>
  <conditionalFormatting sqref="F29">
    <cfRule type="cellIs" dxfId="2"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DCF9A-72A7-4A08-A455-CBB345630446}">
  <sheetPr codeName="Sheet15"/>
  <dimension ref="A1:X37"/>
  <sheetViews>
    <sheetView view="pageBreakPreview" zoomScaleNormal="100" zoomScaleSheetLayoutView="100" workbookViewId="0">
      <selection activeCell="J23" sqref="J23"/>
    </sheetView>
  </sheetViews>
  <sheetFormatPr defaultRowHeight="13.2"/>
  <cols>
    <col min="1" max="1" width="4.6640625" customWidth="1"/>
    <col min="2" max="2" width="45.77734375" customWidth="1"/>
    <col min="3" max="3" width="6.5546875" bestFit="1" customWidth="1"/>
    <col min="4" max="4" width="8.6640625" customWidth="1"/>
    <col min="5" max="5" width="11" customWidth="1"/>
    <col min="6" max="6" width="12.6640625" customWidth="1"/>
  </cols>
  <sheetData>
    <row r="1" spans="1:24">
      <c r="A1" s="186" t="s">
        <v>81</v>
      </c>
      <c r="B1" s="70" t="s">
        <v>87</v>
      </c>
      <c r="C1" s="55" t="s">
        <v>88</v>
      </c>
      <c r="D1" s="56" t="s">
        <v>89</v>
      </c>
      <c r="E1" s="71" t="s">
        <v>90</v>
      </c>
      <c r="F1" s="57" t="s">
        <v>91</v>
      </c>
    </row>
    <row r="2" spans="1:24" ht="13.8">
      <c r="A2" s="58"/>
      <c r="B2" s="58"/>
      <c r="C2" s="59"/>
      <c r="D2" s="72"/>
      <c r="E2" s="60"/>
      <c r="F2" s="96"/>
    </row>
    <row r="3" spans="1:24" s="16" customFormat="1" ht="14.4">
      <c r="A3" s="421" t="s">
        <v>1132</v>
      </c>
      <c r="B3" s="61" t="s">
        <v>1192</v>
      </c>
      <c r="C3" s="445"/>
      <c r="D3" s="446"/>
      <c r="E3" s="446"/>
      <c r="F3" s="224"/>
    </row>
    <row r="4" spans="1:24" s="431" customFormat="1" ht="41.4">
      <c r="A4" s="131"/>
      <c r="B4" s="226" t="s">
        <v>1243</v>
      </c>
      <c r="C4" s="451"/>
      <c r="D4" s="452"/>
      <c r="E4" s="453"/>
      <c r="F4" s="454"/>
      <c r="G4" s="432"/>
      <c r="H4" s="433"/>
      <c r="I4" s="434"/>
      <c r="J4" s="435"/>
      <c r="K4" s="435"/>
      <c r="L4" s="435"/>
      <c r="M4" s="435"/>
      <c r="N4" s="435"/>
      <c r="O4" s="435"/>
      <c r="P4" s="435"/>
      <c r="Q4" s="435"/>
      <c r="R4" s="435"/>
      <c r="S4" s="434"/>
      <c r="T4" s="434"/>
      <c r="U4" s="434"/>
      <c r="V4" s="434"/>
      <c r="W4" s="434"/>
      <c r="X4" s="434"/>
    </row>
    <row r="5" spans="1:24" s="431" customFormat="1" ht="13.8">
      <c r="A5" s="131"/>
      <c r="B5" s="53"/>
      <c r="C5" s="451"/>
      <c r="D5" s="452"/>
      <c r="E5" s="453"/>
      <c r="F5" s="454"/>
      <c r="G5" s="432"/>
      <c r="H5" s="433"/>
      <c r="I5" s="434"/>
      <c r="J5" s="435"/>
      <c r="K5" s="435"/>
      <c r="L5" s="435"/>
      <c r="M5" s="435"/>
      <c r="N5" s="435"/>
      <c r="O5" s="435"/>
      <c r="P5" s="435"/>
      <c r="Q5" s="435"/>
      <c r="R5" s="435"/>
      <c r="S5" s="434"/>
      <c r="T5" s="434"/>
      <c r="U5" s="434"/>
      <c r="V5" s="434"/>
      <c r="W5" s="434"/>
      <c r="X5" s="434"/>
    </row>
    <row r="6" spans="1:24" s="431" customFormat="1" ht="13.8">
      <c r="A6" s="444">
        <v>1</v>
      </c>
      <c r="B6" s="148" t="s">
        <v>1193</v>
      </c>
      <c r="C6" s="447"/>
      <c r="D6" s="455"/>
      <c r="E6" s="448"/>
      <c r="F6" s="449"/>
      <c r="G6" s="428"/>
      <c r="H6" s="429"/>
      <c r="I6" s="430"/>
      <c r="J6" s="430"/>
      <c r="K6" s="430"/>
      <c r="L6" s="430"/>
      <c r="M6" s="430"/>
      <c r="N6" s="430"/>
      <c r="O6" s="430"/>
      <c r="P6" s="430"/>
      <c r="Q6" s="430"/>
      <c r="R6" s="430"/>
      <c r="S6" s="430"/>
      <c r="T6" s="430"/>
      <c r="U6" s="430"/>
      <c r="V6" s="430"/>
      <c r="W6" s="430"/>
      <c r="X6" s="430"/>
    </row>
    <row r="7" spans="1:24" s="431" customFormat="1" ht="15.6" customHeight="1">
      <c r="A7" s="444" t="s">
        <v>1194</v>
      </c>
      <c r="B7" s="573" t="s">
        <v>1195</v>
      </c>
      <c r="C7" s="570"/>
      <c r="D7" s="571"/>
      <c r="E7" s="448"/>
      <c r="F7" s="449"/>
      <c r="G7" s="428"/>
      <c r="H7" s="429"/>
      <c r="I7" s="430"/>
      <c r="J7" s="430"/>
      <c r="K7" s="430"/>
      <c r="L7" s="430"/>
      <c r="M7" s="430"/>
      <c r="N7" s="430"/>
      <c r="O7" s="430"/>
      <c r="P7" s="430"/>
      <c r="Q7" s="430"/>
      <c r="R7" s="430"/>
      <c r="S7" s="430"/>
      <c r="T7" s="430"/>
      <c r="U7" s="430"/>
      <c r="V7" s="430"/>
      <c r="W7" s="430"/>
      <c r="X7" s="430"/>
    </row>
    <row r="8" spans="1:24" s="431" customFormat="1" ht="13.8">
      <c r="A8" s="131" t="s">
        <v>9</v>
      </c>
      <c r="B8" s="573" t="s">
        <v>1196</v>
      </c>
      <c r="C8" s="114" t="s">
        <v>5</v>
      </c>
      <c r="D8" s="571">
        <v>8</v>
      </c>
      <c r="E8" s="448"/>
      <c r="F8" s="349">
        <f>ROUND(D8*E8,2)</f>
        <v>0</v>
      </c>
      <c r="G8" s="428"/>
      <c r="H8" s="429"/>
      <c r="I8" s="430"/>
      <c r="J8" s="430"/>
      <c r="K8" s="430"/>
      <c r="L8" s="430"/>
      <c r="M8" s="430"/>
      <c r="N8" s="430"/>
      <c r="O8" s="430"/>
      <c r="P8" s="430"/>
      <c r="Q8" s="430"/>
      <c r="R8" s="430"/>
      <c r="S8" s="430"/>
      <c r="T8" s="430"/>
      <c r="U8" s="430"/>
      <c r="V8" s="430"/>
      <c r="W8" s="430"/>
      <c r="X8" s="430"/>
    </row>
    <row r="9" spans="1:24" s="431" customFormat="1" ht="13.8">
      <c r="A9" s="131" t="s">
        <v>9</v>
      </c>
      <c r="B9" s="573" t="s">
        <v>1197</v>
      </c>
      <c r="C9" s="114" t="s">
        <v>5</v>
      </c>
      <c r="D9" s="571">
        <v>4</v>
      </c>
      <c r="E9" s="448"/>
      <c r="F9" s="349">
        <f>ROUND(D9*E9,2)</f>
        <v>0</v>
      </c>
      <c r="G9" s="432"/>
      <c r="H9" s="433"/>
      <c r="I9" s="434"/>
      <c r="J9" s="435"/>
      <c r="K9" s="435"/>
      <c r="L9" s="435"/>
      <c r="M9" s="435"/>
      <c r="N9" s="435"/>
      <c r="O9" s="435"/>
      <c r="P9" s="435"/>
      <c r="Q9" s="435"/>
      <c r="R9" s="435"/>
      <c r="S9" s="434"/>
      <c r="T9" s="434"/>
      <c r="U9" s="434"/>
      <c r="V9" s="434"/>
      <c r="W9" s="434"/>
      <c r="X9" s="434"/>
    </row>
    <row r="10" spans="1:24" s="431" customFormat="1" ht="13.8">
      <c r="A10" s="131"/>
      <c r="B10" s="443"/>
      <c r="C10" s="114"/>
      <c r="D10" s="572"/>
      <c r="E10" s="448"/>
      <c r="F10" s="349"/>
      <c r="G10" s="432"/>
      <c r="H10" s="433"/>
      <c r="I10" s="434"/>
      <c r="J10" s="435"/>
      <c r="K10" s="435"/>
      <c r="L10" s="435"/>
      <c r="M10" s="435"/>
      <c r="N10" s="435"/>
      <c r="O10" s="435"/>
      <c r="P10" s="435"/>
      <c r="Q10" s="435"/>
      <c r="R10" s="435"/>
      <c r="S10" s="434"/>
      <c r="T10" s="434"/>
      <c r="U10" s="434"/>
      <c r="V10" s="434"/>
      <c r="W10" s="434"/>
      <c r="X10" s="434"/>
    </row>
    <row r="11" spans="1:24" s="431" customFormat="1" ht="41.4">
      <c r="A11" s="444" t="s">
        <v>1198</v>
      </c>
      <c r="B11" s="573" t="s">
        <v>1199</v>
      </c>
      <c r="C11" s="114"/>
      <c r="D11" s="571"/>
      <c r="E11" s="448"/>
      <c r="F11" s="349"/>
      <c r="G11" s="428"/>
      <c r="H11" s="429"/>
      <c r="I11" s="430"/>
      <c r="J11" s="430"/>
      <c r="K11" s="430"/>
      <c r="L11" s="430"/>
      <c r="M11" s="430"/>
      <c r="N11" s="430"/>
      <c r="O11" s="430"/>
      <c r="P11" s="430"/>
      <c r="Q11" s="430"/>
      <c r="R11" s="430"/>
      <c r="S11" s="430"/>
      <c r="T11" s="430"/>
      <c r="U11" s="430"/>
      <c r="V11" s="430"/>
      <c r="W11" s="430"/>
      <c r="X11" s="430"/>
    </row>
    <row r="12" spans="1:24" ht="55.2">
      <c r="A12" s="179"/>
      <c r="B12" s="573" t="s">
        <v>1242</v>
      </c>
      <c r="C12" s="88"/>
      <c r="D12" s="60"/>
      <c r="E12" s="83"/>
      <c r="F12" s="349"/>
    </row>
    <row r="13" spans="1:24" ht="13.8">
      <c r="A13" s="179"/>
      <c r="B13" s="573" t="s">
        <v>175</v>
      </c>
      <c r="C13" s="88"/>
      <c r="D13" s="60"/>
      <c r="E13" s="83"/>
      <c r="F13" s="349"/>
    </row>
    <row r="14" spans="1:24" s="431" customFormat="1" ht="13.8">
      <c r="A14" s="444"/>
      <c r="B14" s="573"/>
      <c r="C14" s="114"/>
      <c r="D14" s="571"/>
      <c r="E14" s="448"/>
      <c r="F14" s="349"/>
      <c r="G14" s="428"/>
      <c r="H14" s="429"/>
      <c r="I14" s="430"/>
      <c r="J14" s="430"/>
      <c r="K14" s="430"/>
      <c r="L14" s="430"/>
      <c r="M14" s="430"/>
      <c r="N14" s="430"/>
      <c r="O14" s="430"/>
      <c r="P14" s="430"/>
      <c r="Q14" s="430"/>
      <c r="R14" s="430"/>
      <c r="S14" s="430"/>
      <c r="T14" s="430"/>
      <c r="U14" s="430"/>
      <c r="V14" s="430"/>
      <c r="W14" s="430"/>
      <c r="X14" s="430"/>
    </row>
    <row r="15" spans="1:24" s="431" customFormat="1" ht="13.8">
      <c r="A15" s="444"/>
      <c r="B15" s="226" t="s">
        <v>1200</v>
      </c>
      <c r="C15" s="114"/>
      <c r="D15" s="571"/>
      <c r="E15" s="448"/>
      <c r="F15" s="349"/>
      <c r="G15" s="428"/>
      <c r="H15" s="429"/>
      <c r="I15" s="430"/>
      <c r="J15" s="430"/>
      <c r="K15" s="430"/>
      <c r="L15" s="430"/>
      <c r="M15" s="430"/>
      <c r="N15" s="430"/>
      <c r="O15" s="430"/>
      <c r="P15" s="430"/>
      <c r="Q15" s="430"/>
      <c r="R15" s="430"/>
      <c r="S15" s="430"/>
      <c r="T15" s="430"/>
      <c r="U15" s="430"/>
      <c r="V15" s="430"/>
      <c r="W15" s="430"/>
      <c r="X15" s="430"/>
    </row>
    <row r="16" spans="1:24" s="431" customFormat="1" ht="13.8">
      <c r="A16" s="131" t="s">
        <v>9</v>
      </c>
      <c r="B16" s="575" t="s">
        <v>1228</v>
      </c>
      <c r="C16" s="114" t="s">
        <v>1120</v>
      </c>
      <c r="D16" s="571">
        <v>135</v>
      </c>
      <c r="E16" s="448"/>
      <c r="F16" s="349">
        <f>ROUND(D16*E16,2)</f>
        <v>0</v>
      </c>
      <c r="G16" s="428"/>
      <c r="H16" s="429"/>
      <c r="I16" s="430"/>
      <c r="J16" s="430"/>
      <c r="K16" s="430"/>
      <c r="L16" s="430"/>
      <c r="M16" s="430"/>
      <c r="N16" s="430"/>
      <c r="O16" s="430"/>
      <c r="P16" s="430"/>
      <c r="Q16" s="430"/>
      <c r="R16" s="430"/>
      <c r="S16" s="430"/>
      <c r="T16" s="430"/>
      <c r="U16" s="430"/>
      <c r="V16" s="430"/>
      <c r="W16" s="430"/>
      <c r="X16" s="430"/>
    </row>
    <row r="17" spans="1:24" s="431" customFormat="1" ht="13.8">
      <c r="A17" s="131" t="s">
        <v>9</v>
      </c>
      <c r="B17" s="575" t="s">
        <v>1229</v>
      </c>
      <c r="C17" s="114" t="s">
        <v>1120</v>
      </c>
      <c r="D17" s="571">
        <v>130</v>
      </c>
      <c r="E17" s="448"/>
      <c r="F17" s="349">
        <f>ROUND(D17*E17,2)</f>
        <v>0</v>
      </c>
      <c r="G17" s="428"/>
      <c r="H17" s="429"/>
      <c r="I17" s="430"/>
      <c r="J17" s="430"/>
      <c r="K17" s="430"/>
      <c r="L17" s="430"/>
      <c r="M17" s="430"/>
      <c r="N17" s="430"/>
      <c r="O17" s="430"/>
      <c r="P17" s="430"/>
      <c r="Q17" s="430"/>
      <c r="R17" s="430"/>
      <c r="S17" s="430"/>
      <c r="T17" s="430"/>
      <c r="U17" s="430"/>
      <c r="V17" s="430"/>
      <c r="W17" s="430"/>
      <c r="X17" s="430"/>
    </row>
    <row r="18" spans="1:24" s="431" customFormat="1" ht="13.8">
      <c r="A18" s="131"/>
      <c r="B18" s="226"/>
      <c r="C18" s="114"/>
      <c r="D18" s="571"/>
      <c r="E18" s="448"/>
      <c r="F18" s="349"/>
      <c r="G18" s="428"/>
      <c r="H18" s="429"/>
      <c r="I18" s="430"/>
      <c r="J18" s="430"/>
      <c r="K18" s="430"/>
      <c r="L18" s="430"/>
      <c r="M18" s="430"/>
      <c r="N18" s="430"/>
      <c r="O18" s="430"/>
      <c r="P18" s="430"/>
      <c r="Q18" s="430"/>
      <c r="R18" s="430"/>
      <c r="S18" s="430"/>
      <c r="T18" s="430"/>
      <c r="U18" s="430"/>
      <c r="V18" s="430"/>
      <c r="W18" s="430"/>
      <c r="X18" s="430"/>
    </row>
    <row r="19" spans="1:24" s="431" customFormat="1" ht="13.8">
      <c r="A19" s="131"/>
      <c r="B19" s="226" t="s">
        <v>1201</v>
      </c>
      <c r="C19" s="114"/>
      <c r="D19" s="571"/>
      <c r="E19" s="448"/>
      <c r="F19" s="349"/>
      <c r="G19" s="428"/>
      <c r="H19" s="429"/>
      <c r="I19" s="430"/>
      <c r="J19" s="430"/>
      <c r="K19" s="430"/>
      <c r="L19" s="430"/>
      <c r="M19" s="430"/>
      <c r="N19" s="430"/>
      <c r="O19" s="430"/>
      <c r="P19" s="430"/>
      <c r="Q19" s="430"/>
      <c r="R19" s="430"/>
      <c r="S19" s="430"/>
      <c r="T19" s="430"/>
      <c r="U19" s="430"/>
      <c r="V19" s="430"/>
      <c r="W19" s="430"/>
      <c r="X19" s="430"/>
    </row>
    <row r="20" spans="1:24" s="431" customFormat="1" ht="13.8">
      <c r="A20" s="131" t="s">
        <v>9</v>
      </c>
      <c r="B20" s="226" t="s">
        <v>1230</v>
      </c>
      <c r="C20" s="114" t="s">
        <v>1120</v>
      </c>
      <c r="D20" s="571">
        <v>135</v>
      </c>
      <c r="E20" s="448"/>
      <c r="F20" s="349">
        <f t="shared" ref="F20:F22" si="0">ROUND(D20*E20,2)</f>
        <v>0</v>
      </c>
      <c r="G20" s="576"/>
      <c r="H20" s="429"/>
      <c r="I20" s="430"/>
      <c r="J20" s="430"/>
      <c r="K20" s="430"/>
      <c r="L20" s="430"/>
      <c r="M20" s="430"/>
      <c r="N20" s="430"/>
      <c r="O20" s="430"/>
      <c r="P20" s="430"/>
      <c r="Q20" s="430"/>
      <c r="R20" s="430"/>
      <c r="S20" s="430"/>
      <c r="T20" s="430"/>
      <c r="U20" s="430"/>
      <c r="V20" s="430"/>
      <c r="W20" s="430"/>
      <c r="X20" s="430"/>
    </row>
    <row r="21" spans="1:24" s="431" customFormat="1" ht="13.2" customHeight="1">
      <c r="A21" s="131" t="s">
        <v>9</v>
      </c>
      <c r="B21" s="573" t="s">
        <v>1231</v>
      </c>
      <c r="C21" s="114" t="s">
        <v>1120</v>
      </c>
      <c r="D21" s="571">
        <v>230</v>
      </c>
      <c r="E21" s="448"/>
      <c r="F21" s="349">
        <f t="shared" si="0"/>
        <v>0</v>
      </c>
      <c r="G21" s="428"/>
      <c r="H21" s="429"/>
      <c r="I21" s="430"/>
      <c r="J21" s="430"/>
      <c r="K21" s="430"/>
      <c r="L21" s="430"/>
      <c r="M21" s="430"/>
      <c r="N21" s="430"/>
      <c r="O21" s="430"/>
      <c r="P21" s="430"/>
      <c r="Q21" s="430"/>
      <c r="R21" s="430"/>
      <c r="S21" s="430"/>
      <c r="T21" s="430"/>
      <c r="U21" s="430"/>
      <c r="V21" s="430"/>
      <c r="W21" s="430"/>
      <c r="X21" s="430"/>
    </row>
    <row r="22" spans="1:24" s="431" customFormat="1" ht="13.8">
      <c r="A22" s="131" t="s">
        <v>9</v>
      </c>
      <c r="B22" s="226" t="s">
        <v>1228</v>
      </c>
      <c r="C22" s="114" t="s">
        <v>1120</v>
      </c>
      <c r="D22" s="571">
        <v>60</v>
      </c>
      <c r="E22" s="448"/>
      <c r="F22" s="349">
        <f t="shared" si="0"/>
        <v>0</v>
      </c>
      <c r="G22" s="428"/>
      <c r="H22" s="429"/>
      <c r="I22" s="430"/>
      <c r="J22" s="430"/>
      <c r="K22" s="430"/>
      <c r="L22" s="430"/>
      <c r="M22" s="430"/>
      <c r="N22" s="430"/>
      <c r="O22" s="430"/>
      <c r="P22" s="430"/>
      <c r="Q22" s="430"/>
      <c r="R22" s="430"/>
      <c r="S22" s="430"/>
      <c r="T22" s="430"/>
      <c r="U22" s="430"/>
      <c r="V22" s="430"/>
      <c r="W22" s="430"/>
      <c r="X22" s="430"/>
    </row>
    <row r="23" spans="1:24" s="431" customFormat="1" ht="13.8">
      <c r="A23" s="131"/>
      <c r="B23" s="226"/>
      <c r="C23" s="114"/>
      <c r="D23" s="571"/>
      <c r="E23" s="448"/>
      <c r="F23" s="349"/>
      <c r="G23" s="428"/>
      <c r="H23" s="429"/>
      <c r="I23" s="430"/>
      <c r="J23" s="430"/>
      <c r="K23" s="430"/>
      <c r="L23" s="430"/>
      <c r="M23" s="430"/>
      <c r="N23" s="430"/>
      <c r="O23" s="430"/>
      <c r="P23" s="430"/>
      <c r="Q23" s="430"/>
      <c r="R23" s="430"/>
      <c r="S23" s="430"/>
      <c r="T23" s="430"/>
      <c r="U23" s="430"/>
      <c r="V23" s="430"/>
      <c r="W23" s="430"/>
      <c r="X23" s="430"/>
    </row>
    <row r="24" spans="1:24" s="431" customFormat="1" ht="13.8">
      <c r="A24" s="131"/>
      <c r="B24" s="226" t="s">
        <v>1202</v>
      </c>
      <c r="C24" s="114"/>
      <c r="D24" s="571"/>
      <c r="E24" s="448"/>
      <c r="F24" s="349"/>
      <c r="G24" s="428"/>
      <c r="H24" s="429"/>
      <c r="I24" s="430"/>
      <c r="J24" s="430"/>
      <c r="K24" s="430"/>
      <c r="L24" s="430"/>
      <c r="M24" s="430"/>
      <c r="N24" s="430"/>
      <c r="O24" s="430"/>
      <c r="P24" s="430"/>
      <c r="Q24" s="430"/>
      <c r="R24" s="430"/>
      <c r="S24" s="430"/>
      <c r="T24" s="430"/>
      <c r="U24" s="430"/>
      <c r="V24" s="430"/>
      <c r="W24" s="430"/>
      <c r="X24" s="430"/>
    </row>
    <row r="25" spans="1:24" s="431" customFormat="1" ht="13.8">
      <c r="A25" s="131" t="s">
        <v>9</v>
      </c>
      <c r="B25" s="226" t="s">
        <v>1228</v>
      </c>
      <c r="C25" s="114" t="s">
        <v>1120</v>
      </c>
      <c r="D25" s="571">
        <v>65</v>
      </c>
      <c r="E25" s="448"/>
      <c r="F25" s="349">
        <f>ROUND(D25*E25,2)</f>
        <v>0</v>
      </c>
      <c r="G25" s="428"/>
      <c r="H25" s="429"/>
      <c r="I25" s="430"/>
      <c r="J25" s="430"/>
      <c r="K25" s="430"/>
      <c r="L25" s="430"/>
      <c r="M25" s="430"/>
      <c r="N25" s="430"/>
      <c r="O25" s="430"/>
      <c r="P25" s="430"/>
      <c r="Q25" s="430"/>
      <c r="R25" s="430"/>
      <c r="S25" s="430"/>
      <c r="T25" s="430"/>
      <c r="U25" s="430"/>
      <c r="V25" s="430"/>
      <c r="W25" s="430"/>
      <c r="X25" s="430"/>
    </row>
    <row r="26" spans="1:24" s="431" customFormat="1" ht="13.8">
      <c r="A26" s="131" t="s">
        <v>9</v>
      </c>
      <c r="B26" s="226" t="s">
        <v>1231</v>
      </c>
      <c r="C26" s="114" t="s">
        <v>1120</v>
      </c>
      <c r="D26" s="571">
        <v>60</v>
      </c>
      <c r="E26" s="448"/>
      <c r="F26" s="349">
        <f>ROUND(D26*E26,2)</f>
        <v>0</v>
      </c>
      <c r="G26" s="428"/>
      <c r="H26" s="429"/>
      <c r="I26" s="430"/>
      <c r="J26" s="430"/>
      <c r="K26" s="430"/>
      <c r="L26" s="430"/>
      <c r="M26" s="430"/>
      <c r="N26" s="430"/>
      <c r="O26" s="430"/>
      <c r="P26" s="430"/>
      <c r="Q26" s="430"/>
      <c r="R26" s="430"/>
      <c r="S26" s="430"/>
      <c r="T26" s="430"/>
      <c r="U26" s="430"/>
      <c r="V26" s="430"/>
      <c r="W26" s="430"/>
      <c r="X26" s="430"/>
    </row>
    <row r="27" spans="1:24" s="431" customFormat="1" ht="13.8">
      <c r="A27" s="131"/>
      <c r="B27" s="226"/>
      <c r="C27" s="114"/>
      <c r="D27" s="571"/>
      <c r="E27" s="448"/>
      <c r="F27" s="349"/>
      <c r="G27" s="428"/>
      <c r="H27" s="429"/>
      <c r="I27" s="430"/>
      <c r="J27" s="430"/>
      <c r="K27" s="430"/>
      <c r="L27" s="430"/>
      <c r="M27" s="430"/>
      <c r="N27" s="430"/>
      <c r="O27" s="430"/>
      <c r="P27" s="430"/>
      <c r="Q27" s="430"/>
      <c r="R27" s="430"/>
      <c r="S27" s="430"/>
      <c r="T27" s="430"/>
      <c r="U27" s="430"/>
      <c r="V27" s="430"/>
      <c r="W27" s="430"/>
      <c r="X27" s="430"/>
    </row>
    <row r="28" spans="1:24" s="431" customFormat="1" ht="13.8">
      <c r="A28" s="131"/>
      <c r="B28" s="226" t="s">
        <v>1203</v>
      </c>
      <c r="C28" s="114"/>
      <c r="D28" s="571"/>
      <c r="E28" s="448"/>
      <c r="F28" s="349"/>
      <c r="G28" s="428"/>
      <c r="H28" s="429"/>
      <c r="I28" s="430"/>
      <c r="J28" s="430"/>
      <c r="K28" s="430"/>
      <c r="L28" s="430"/>
      <c r="M28" s="430"/>
      <c r="N28" s="430"/>
      <c r="O28" s="430"/>
      <c r="P28" s="430"/>
      <c r="Q28" s="430"/>
      <c r="R28" s="430"/>
      <c r="S28" s="430"/>
      <c r="T28" s="430"/>
      <c r="U28" s="430"/>
      <c r="V28" s="430"/>
      <c r="W28" s="430"/>
      <c r="X28" s="430"/>
    </row>
    <row r="29" spans="1:24" s="431" customFormat="1" ht="13.8">
      <c r="A29" s="131" t="s">
        <v>9</v>
      </c>
      <c r="B29" s="226" t="s">
        <v>1204</v>
      </c>
      <c r="C29" s="114" t="s">
        <v>5</v>
      </c>
      <c r="D29" s="571">
        <v>730</v>
      </c>
      <c r="E29" s="448"/>
      <c r="F29" s="349">
        <f>ROUND(D29*E29,2)</f>
        <v>0</v>
      </c>
      <c r="G29" s="432"/>
      <c r="H29" s="433"/>
      <c r="I29" s="434"/>
      <c r="J29" s="435"/>
      <c r="K29" s="435"/>
      <c r="L29" s="435"/>
      <c r="M29" s="435"/>
      <c r="N29" s="435"/>
      <c r="O29" s="435"/>
      <c r="P29" s="435"/>
      <c r="Q29" s="435"/>
      <c r="R29" s="435"/>
      <c r="S29" s="434"/>
      <c r="T29" s="434"/>
      <c r="U29" s="434"/>
      <c r="V29" s="434"/>
      <c r="W29" s="434"/>
      <c r="X29" s="434"/>
    </row>
    <row r="30" spans="1:24" s="431" customFormat="1" ht="13.8">
      <c r="A30" s="131"/>
      <c r="B30" s="443"/>
      <c r="C30" s="451"/>
      <c r="D30" s="452"/>
      <c r="E30" s="453"/>
      <c r="F30" s="454"/>
      <c r="G30" s="432"/>
      <c r="H30" s="433"/>
      <c r="I30" s="434"/>
      <c r="J30" s="435"/>
      <c r="K30" s="435"/>
      <c r="L30" s="435"/>
      <c r="M30" s="435"/>
      <c r="N30" s="435"/>
      <c r="O30" s="435"/>
      <c r="P30" s="435"/>
      <c r="Q30" s="435"/>
      <c r="R30" s="435"/>
      <c r="S30" s="434"/>
      <c r="T30" s="434"/>
      <c r="U30" s="434"/>
      <c r="V30" s="434"/>
      <c r="W30" s="434"/>
      <c r="X30" s="434"/>
    </row>
    <row r="31" spans="1:24" s="438" customFormat="1" ht="15" thickBot="1">
      <c r="A31" s="456"/>
      <c r="B31" s="457"/>
      <c r="C31" s="458"/>
      <c r="D31" s="459"/>
      <c r="E31" s="460"/>
      <c r="F31" s="461"/>
      <c r="G31" s="436"/>
      <c r="H31" s="437"/>
      <c r="J31" s="435"/>
      <c r="K31" s="435"/>
      <c r="L31" s="435"/>
      <c r="M31" s="435"/>
      <c r="N31" s="435"/>
      <c r="O31" s="435"/>
      <c r="P31" s="435"/>
      <c r="Q31" s="435"/>
      <c r="R31" s="435"/>
    </row>
    <row r="32" spans="1:24" s="427" customFormat="1" ht="15" thickBot="1">
      <c r="A32" s="422" t="s">
        <v>1132</v>
      </c>
      <c r="B32" s="574" t="str">
        <f>CONCATENATE(B3," ", "UKUPNO:")</f>
        <v>INSTALACIJA RASVJETE I UTIČNICA UKUPNO:</v>
      </c>
      <c r="C32" s="108"/>
      <c r="D32" s="108"/>
      <c r="E32" s="108"/>
      <c r="F32" s="346">
        <f>SUM(F8:F30)</f>
        <v>0</v>
      </c>
      <c r="G32" s="439"/>
      <c r="H32" s="440"/>
      <c r="I32" s="441"/>
      <c r="J32" s="442"/>
      <c r="K32" s="442"/>
      <c r="L32" s="442"/>
      <c r="M32" s="442"/>
      <c r="N32" s="442"/>
      <c r="O32" s="442"/>
      <c r="P32" s="442"/>
      <c r="Q32" s="442"/>
      <c r="R32" s="442"/>
      <c r="S32" s="441"/>
      <c r="T32" s="441"/>
      <c r="U32" s="441"/>
      <c r="V32" s="441"/>
      <c r="W32" s="441"/>
      <c r="X32" s="441"/>
    </row>
    <row r="33" spans="1:24" s="431" customFormat="1" ht="13.8">
      <c r="A33" s="462"/>
      <c r="B33" s="467"/>
      <c r="C33" s="463"/>
      <c r="D33" s="464"/>
      <c r="E33" s="465"/>
      <c r="F33" s="466"/>
      <c r="G33" s="432"/>
      <c r="H33" s="433"/>
      <c r="I33" s="434"/>
      <c r="J33" s="435"/>
      <c r="K33" s="435"/>
      <c r="L33" s="435"/>
      <c r="M33" s="435"/>
      <c r="N33" s="435"/>
      <c r="O33" s="435"/>
      <c r="P33" s="435"/>
      <c r="Q33" s="435"/>
      <c r="R33" s="435"/>
      <c r="S33" s="434"/>
      <c r="T33" s="434"/>
      <c r="U33" s="434"/>
      <c r="V33" s="434"/>
      <c r="W33" s="434"/>
      <c r="X33" s="434"/>
    </row>
    <row r="34" spans="1:24" s="431" customFormat="1" ht="13.8">
      <c r="A34" s="450"/>
      <c r="B34" s="467"/>
      <c r="C34" s="451"/>
      <c r="D34" s="468"/>
      <c r="E34" s="453"/>
      <c r="F34" s="454"/>
      <c r="G34" s="432"/>
      <c r="H34" s="433"/>
      <c r="I34" s="434"/>
      <c r="J34" s="435"/>
      <c r="K34" s="435"/>
      <c r="L34" s="435"/>
      <c r="M34" s="435"/>
      <c r="N34" s="435"/>
      <c r="O34" s="435"/>
      <c r="P34" s="435"/>
      <c r="Q34" s="435"/>
      <c r="R34" s="435"/>
      <c r="S34" s="434"/>
      <c r="T34" s="434"/>
      <c r="U34" s="434"/>
      <c r="V34" s="434"/>
      <c r="W34" s="434"/>
      <c r="X34" s="434"/>
    </row>
    <row r="35" spans="1:24" s="389" customFormat="1" ht="11.4">
      <c r="A35" s="53"/>
      <c r="B35" s="386"/>
      <c r="C35" s="387"/>
      <c r="D35" s="386"/>
      <c r="E35" s="388"/>
    </row>
    <row r="36" spans="1:24" s="389" customFormat="1" ht="11.4">
      <c r="A36" s="53"/>
      <c r="B36" s="386"/>
      <c r="C36" s="387"/>
      <c r="D36" s="386"/>
      <c r="E36" s="388"/>
    </row>
    <row r="37" spans="1:24" s="389" customFormat="1" ht="11.4">
      <c r="A37" s="53"/>
      <c r="B37" s="386"/>
      <c r="C37" s="387"/>
      <c r="D37" s="386"/>
      <c r="E37" s="388"/>
    </row>
  </sheetData>
  <sheetProtection algorithmName="SHA-512" hashValue="N4Vl4qzPwGqZD/iV3gZ8y/7uTqsthDSy6oxpckDypTyVmEZhJh7uYmOicOzc67YS2nEowM8lYHtpAUjat6ORgQ==" saltValue="YD7jnx7hOdzVo61Gkr7zKw==" spinCount="100000" sheet="1" objects="1" scenarios="1"/>
  <protectedRanges>
    <protectedRange sqref="E1 D2" name="Raspon2"/>
    <protectedRange sqref="D3:E11 D31:E34 D14:E30" name="Range2"/>
    <protectedRange password="C758" sqref="A3:C3 B6:C11 A3:A11 A31:C34 A14:C30 C4:C5" name="Range1"/>
  </protectedRanges>
  <conditionalFormatting sqref="D31:F31">
    <cfRule type="cellIs" dxfId="1" priority="2" stopIfTrue="1" operator="lessThan">
      <formula>0</formula>
    </cfRule>
  </conditionalFormatting>
  <conditionalFormatting sqref="F8:F11 F14:F29">
    <cfRule type="cellIs" dxfId="0"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r:id="rId1"/>
  <headerFooter alignWithMargins="0">
    <oddHeader>&amp;C&amp;"Myriad Pro Cond,Regular"&amp;9FABRIKARHITEKTI  D.O.O. ZA PROJEKTIRANJE | OIB 64639141070 | KAČIĆEVA 6A | ZG |  M 00 385 91 5021163 | WWW.FABRIKA-ARHITEKTI.COM |||||||||||||||||||||||||||||||||||||||||||||||||||</oddHeader>
    <oddFooter>&amp;R&amp;"Myriad Pro Cond,Regular"&amp;9CRKVA UZNESENJA BLAŽENE DJEVICE MARIJE - OBNOVA KONSTRUKCIJE ZGRADE | K.Č.BR. 1240 K.O. KUPINEC | STUDENI 2022  ||||||||||||||||||||||||||||||||||||||||| FABRIKARHITEKTI |&amp;P/1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D775-CEB1-4DD0-AD98-F01C8B9B37DA}">
  <sheetPr codeName="Sheet16"/>
  <dimension ref="A1:S130"/>
  <sheetViews>
    <sheetView showZeros="0" view="pageBreakPreview" zoomScale="110" zoomScaleNormal="100" zoomScaleSheetLayoutView="110" workbookViewId="0">
      <selection activeCell="B12" sqref="B12"/>
    </sheetView>
  </sheetViews>
  <sheetFormatPr defaultColWidth="11.109375" defaultRowHeight="13.2"/>
  <cols>
    <col min="1" max="1" width="4.109375" style="473" customWidth="1"/>
    <col min="2" max="2" width="45.88671875" style="540" customWidth="1"/>
    <col min="3" max="3" width="6.21875" style="527" customWidth="1"/>
    <col min="4" max="4" width="7.5546875" style="764" customWidth="1"/>
    <col min="5" max="5" width="11" style="424" customWidth="1"/>
    <col min="6" max="6" width="15" style="424" customWidth="1"/>
    <col min="7" max="7" width="14.44140625" style="424" customWidth="1"/>
    <col min="8" max="8" width="12.6640625" style="424" bestFit="1" customWidth="1"/>
    <col min="9" max="256" width="11.109375" style="424"/>
    <col min="257" max="257" width="7.77734375" style="424" customWidth="1"/>
    <col min="258" max="258" width="60.6640625" style="424" customWidth="1"/>
    <col min="259" max="259" width="9.5546875" style="424" customWidth="1"/>
    <col min="260" max="260" width="7.88671875" style="424" bestFit="1" customWidth="1"/>
    <col min="261" max="261" width="12.88671875" style="424" bestFit="1" customWidth="1"/>
    <col min="262" max="262" width="14" style="424" customWidth="1"/>
    <col min="263" max="263" width="14.44140625" style="424" customWidth="1"/>
    <col min="264" max="264" width="12.6640625" style="424" bestFit="1" customWidth="1"/>
    <col min="265" max="512" width="11.109375" style="424"/>
    <col min="513" max="513" width="7.77734375" style="424" customWidth="1"/>
    <col min="514" max="514" width="60.6640625" style="424" customWidth="1"/>
    <col min="515" max="515" width="9.5546875" style="424" customWidth="1"/>
    <col min="516" max="516" width="7.88671875" style="424" bestFit="1" customWidth="1"/>
    <col min="517" max="517" width="12.88671875" style="424" bestFit="1" customWidth="1"/>
    <col min="518" max="518" width="14" style="424" customWidth="1"/>
    <col min="519" max="519" width="14.44140625" style="424" customWidth="1"/>
    <col min="520" max="520" width="12.6640625" style="424" bestFit="1" customWidth="1"/>
    <col min="521" max="768" width="11.109375" style="424"/>
    <col min="769" max="769" width="7.77734375" style="424" customWidth="1"/>
    <col min="770" max="770" width="60.6640625" style="424" customWidth="1"/>
    <col min="771" max="771" width="9.5546875" style="424" customWidth="1"/>
    <col min="772" max="772" width="7.88671875" style="424" bestFit="1" customWidth="1"/>
    <col min="773" max="773" width="12.88671875" style="424" bestFit="1" customWidth="1"/>
    <col min="774" max="774" width="14" style="424" customWidth="1"/>
    <col min="775" max="775" width="14.44140625" style="424" customWidth="1"/>
    <col min="776" max="776" width="12.6640625" style="424" bestFit="1" customWidth="1"/>
    <col min="777" max="1024" width="11.109375" style="424"/>
    <col min="1025" max="1025" width="7.77734375" style="424" customWidth="1"/>
    <col min="1026" max="1026" width="60.6640625" style="424" customWidth="1"/>
    <col min="1027" max="1027" width="9.5546875" style="424" customWidth="1"/>
    <col min="1028" max="1028" width="7.88671875" style="424" bestFit="1" customWidth="1"/>
    <col min="1029" max="1029" width="12.88671875" style="424" bestFit="1" customWidth="1"/>
    <col min="1030" max="1030" width="14" style="424" customWidth="1"/>
    <col min="1031" max="1031" width="14.44140625" style="424" customWidth="1"/>
    <col min="1032" max="1032" width="12.6640625" style="424" bestFit="1" customWidth="1"/>
    <col min="1033" max="1280" width="11.109375" style="424"/>
    <col min="1281" max="1281" width="7.77734375" style="424" customWidth="1"/>
    <col min="1282" max="1282" width="60.6640625" style="424" customWidth="1"/>
    <col min="1283" max="1283" width="9.5546875" style="424" customWidth="1"/>
    <col min="1284" max="1284" width="7.88671875" style="424" bestFit="1" customWidth="1"/>
    <col min="1285" max="1285" width="12.88671875" style="424" bestFit="1" customWidth="1"/>
    <col min="1286" max="1286" width="14" style="424" customWidth="1"/>
    <col min="1287" max="1287" width="14.44140625" style="424" customWidth="1"/>
    <col min="1288" max="1288" width="12.6640625" style="424" bestFit="1" customWidth="1"/>
    <col min="1289" max="1536" width="11.109375" style="424"/>
    <col min="1537" max="1537" width="7.77734375" style="424" customWidth="1"/>
    <col min="1538" max="1538" width="60.6640625" style="424" customWidth="1"/>
    <col min="1539" max="1539" width="9.5546875" style="424" customWidth="1"/>
    <col min="1540" max="1540" width="7.88671875" style="424" bestFit="1" customWidth="1"/>
    <col min="1541" max="1541" width="12.88671875" style="424" bestFit="1" customWidth="1"/>
    <col min="1542" max="1542" width="14" style="424" customWidth="1"/>
    <col min="1543" max="1543" width="14.44140625" style="424" customWidth="1"/>
    <col min="1544" max="1544" width="12.6640625" style="424" bestFit="1" customWidth="1"/>
    <col min="1545" max="1792" width="11.109375" style="424"/>
    <col min="1793" max="1793" width="7.77734375" style="424" customWidth="1"/>
    <col min="1794" max="1794" width="60.6640625" style="424" customWidth="1"/>
    <col min="1795" max="1795" width="9.5546875" style="424" customWidth="1"/>
    <col min="1796" max="1796" width="7.88671875" style="424" bestFit="1" customWidth="1"/>
    <col min="1797" max="1797" width="12.88671875" style="424" bestFit="1" customWidth="1"/>
    <col min="1798" max="1798" width="14" style="424" customWidth="1"/>
    <col min="1799" max="1799" width="14.44140625" style="424" customWidth="1"/>
    <col min="1800" max="1800" width="12.6640625" style="424" bestFit="1" customWidth="1"/>
    <col min="1801" max="2048" width="11.109375" style="424"/>
    <col min="2049" max="2049" width="7.77734375" style="424" customWidth="1"/>
    <col min="2050" max="2050" width="60.6640625" style="424" customWidth="1"/>
    <col min="2051" max="2051" width="9.5546875" style="424" customWidth="1"/>
    <col min="2052" max="2052" width="7.88671875" style="424" bestFit="1" customWidth="1"/>
    <col min="2053" max="2053" width="12.88671875" style="424" bestFit="1" customWidth="1"/>
    <col min="2054" max="2054" width="14" style="424" customWidth="1"/>
    <col min="2055" max="2055" width="14.44140625" style="424" customWidth="1"/>
    <col min="2056" max="2056" width="12.6640625" style="424" bestFit="1" customWidth="1"/>
    <col min="2057" max="2304" width="11.109375" style="424"/>
    <col min="2305" max="2305" width="7.77734375" style="424" customWidth="1"/>
    <col min="2306" max="2306" width="60.6640625" style="424" customWidth="1"/>
    <col min="2307" max="2307" width="9.5546875" style="424" customWidth="1"/>
    <col min="2308" max="2308" width="7.88671875" style="424" bestFit="1" customWidth="1"/>
    <col min="2309" max="2309" width="12.88671875" style="424" bestFit="1" customWidth="1"/>
    <col min="2310" max="2310" width="14" style="424" customWidth="1"/>
    <col min="2311" max="2311" width="14.44140625" style="424" customWidth="1"/>
    <col min="2312" max="2312" width="12.6640625" style="424" bestFit="1" customWidth="1"/>
    <col min="2313" max="2560" width="11.109375" style="424"/>
    <col min="2561" max="2561" width="7.77734375" style="424" customWidth="1"/>
    <col min="2562" max="2562" width="60.6640625" style="424" customWidth="1"/>
    <col min="2563" max="2563" width="9.5546875" style="424" customWidth="1"/>
    <col min="2564" max="2564" width="7.88671875" style="424" bestFit="1" customWidth="1"/>
    <col min="2565" max="2565" width="12.88671875" style="424" bestFit="1" customWidth="1"/>
    <col min="2566" max="2566" width="14" style="424" customWidth="1"/>
    <col min="2567" max="2567" width="14.44140625" style="424" customWidth="1"/>
    <col min="2568" max="2568" width="12.6640625" style="424" bestFit="1" customWidth="1"/>
    <col min="2569" max="2816" width="11.109375" style="424"/>
    <col min="2817" max="2817" width="7.77734375" style="424" customWidth="1"/>
    <col min="2818" max="2818" width="60.6640625" style="424" customWidth="1"/>
    <col min="2819" max="2819" width="9.5546875" style="424" customWidth="1"/>
    <col min="2820" max="2820" width="7.88671875" style="424" bestFit="1" customWidth="1"/>
    <col min="2821" max="2821" width="12.88671875" style="424" bestFit="1" customWidth="1"/>
    <col min="2822" max="2822" width="14" style="424" customWidth="1"/>
    <col min="2823" max="2823" width="14.44140625" style="424" customWidth="1"/>
    <col min="2824" max="2824" width="12.6640625" style="424" bestFit="1" customWidth="1"/>
    <col min="2825" max="3072" width="11.109375" style="424"/>
    <col min="3073" max="3073" width="7.77734375" style="424" customWidth="1"/>
    <col min="3074" max="3074" width="60.6640625" style="424" customWidth="1"/>
    <col min="3075" max="3075" width="9.5546875" style="424" customWidth="1"/>
    <col min="3076" max="3076" width="7.88671875" style="424" bestFit="1" customWidth="1"/>
    <col min="3077" max="3077" width="12.88671875" style="424" bestFit="1" customWidth="1"/>
    <col min="3078" max="3078" width="14" style="424" customWidth="1"/>
    <col min="3079" max="3079" width="14.44140625" style="424" customWidth="1"/>
    <col min="3080" max="3080" width="12.6640625" style="424" bestFit="1" customWidth="1"/>
    <col min="3081" max="3328" width="11.109375" style="424"/>
    <col min="3329" max="3329" width="7.77734375" style="424" customWidth="1"/>
    <col min="3330" max="3330" width="60.6640625" style="424" customWidth="1"/>
    <col min="3331" max="3331" width="9.5546875" style="424" customWidth="1"/>
    <col min="3332" max="3332" width="7.88671875" style="424" bestFit="1" customWidth="1"/>
    <col min="3333" max="3333" width="12.88671875" style="424" bestFit="1" customWidth="1"/>
    <col min="3334" max="3334" width="14" style="424" customWidth="1"/>
    <col min="3335" max="3335" width="14.44140625" style="424" customWidth="1"/>
    <col min="3336" max="3336" width="12.6640625" style="424" bestFit="1" customWidth="1"/>
    <col min="3337" max="3584" width="11.109375" style="424"/>
    <col min="3585" max="3585" width="7.77734375" style="424" customWidth="1"/>
    <col min="3586" max="3586" width="60.6640625" style="424" customWidth="1"/>
    <col min="3587" max="3587" width="9.5546875" style="424" customWidth="1"/>
    <col min="3588" max="3588" width="7.88671875" style="424" bestFit="1" customWidth="1"/>
    <col min="3589" max="3589" width="12.88671875" style="424" bestFit="1" customWidth="1"/>
    <col min="3590" max="3590" width="14" style="424" customWidth="1"/>
    <col min="3591" max="3591" width="14.44140625" style="424" customWidth="1"/>
    <col min="3592" max="3592" width="12.6640625" style="424" bestFit="1" customWidth="1"/>
    <col min="3593" max="3840" width="11.109375" style="424"/>
    <col min="3841" max="3841" width="7.77734375" style="424" customWidth="1"/>
    <col min="3842" max="3842" width="60.6640625" style="424" customWidth="1"/>
    <col min="3843" max="3843" width="9.5546875" style="424" customWidth="1"/>
    <col min="3844" max="3844" width="7.88671875" style="424" bestFit="1" customWidth="1"/>
    <col min="3845" max="3845" width="12.88671875" style="424" bestFit="1" customWidth="1"/>
    <col min="3846" max="3846" width="14" style="424" customWidth="1"/>
    <col min="3847" max="3847" width="14.44140625" style="424" customWidth="1"/>
    <col min="3848" max="3848" width="12.6640625" style="424" bestFit="1" customWidth="1"/>
    <col min="3849" max="4096" width="11.109375" style="424"/>
    <col min="4097" max="4097" width="7.77734375" style="424" customWidth="1"/>
    <col min="4098" max="4098" width="60.6640625" style="424" customWidth="1"/>
    <col min="4099" max="4099" width="9.5546875" style="424" customWidth="1"/>
    <col min="4100" max="4100" width="7.88671875" style="424" bestFit="1" customWidth="1"/>
    <col min="4101" max="4101" width="12.88671875" style="424" bestFit="1" customWidth="1"/>
    <col min="4102" max="4102" width="14" style="424" customWidth="1"/>
    <col min="4103" max="4103" width="14.44140625" style="424" customWidth="1"/>
    <col min="4104" max="4104" width="12.6640625" style="424" bestFit="1" customWidth="1"/>
    <col min="4105" max="4352" width="11.109375" style="424"/>
    <col min="4353" max="4353" width="7.77734375" style="424" customWidth="1"/>
    <col min="4354" max="4354" width="60.6640625" style="424" customWidth="1"/>
    <col min="4355" max="4355" width="9.5546875" style="424" customWidth="1"/>
    <col min="4356" max="4356" width="7.88671875" style="424" bestFit="1" customWidth="1"/>
    <col min="4357" max="4357" width="12.88671875" style="424" bestFit="1" customWidth="1"/>
    <col min="4358" max="4358" width="14" style="424" customWidth="1"/>
    <col min="4359" max="4359" width="14.44140625" style="424" customWidth="1"/>
    <col min="4360" max="4360" width="12.6640625" style="424" bestFit="1" customWidth="1"/>
    <col min="4361" max="4608" width="11.109375" style="424"/>
    <col min="4609" max="4609" width="7.77734375" style="424" customWidth="1"/>
    <col min="4610" max="4610" width="60.6640625" style="424" customWidth="1"/>
    <col min="4611" max="4611" width="9.5546875" style="424" customWidth="1"/>
    <col min="4612" max="4612" width="7.88671875" style="424" bestFit="1" customWidth="1"/>
    <col min="4613" max="4613" width="12.88671875" style="424" bestFit="1" customWidth="1"/>
    <col min="4614" max="4614" width="14" style="424" customWidth="1"/>
    <col min="4615" max="4615" width="14.44140625" style="424" customWidth="1"/>
    <col min="4616" max="4616" width="12.6640625" style="424" bestFit="1" customWidth="1"/>
    <col min="4617" max="4864" width="11.109375" style="424"/>
    <col min="4865" max="4865" width="7.77734375" style="424" customWidth="1"/>
    <col min="4866" max="4866" width="60.6640625" style="424" customWidth="1"/>
    <col min="4867" max="4867" width="9.5546875" style="424" customWidth="1"/>
    <col min="4868" max="4868" width="7.88671875" style="424" bestFit="1" customWidth="1"/>
    <col min="4869" max="4869" width="12.88671875" style="424" bestFit="1" customWidth="1"/>
    <col min="4870" max="4870" width="14" style="424" customWidth="1"/>
    <col min="4871" max="4871" width="14.44140625" style="424" customWidth="1"/>
    <col min="4872" max="4872" width="12.6640625" style="424" bestFit="1" customWidth="1"/>
    <col min="4873" max="5120" width="11.109375" style="424"/>
    <col min="5121" max="5121" width="7.77734375" style="424" customWidth="1"/>
    <col min="5122" max="5122" width="60.6640625" style="424" customWidth="1"/>
    <col min="5123" max="5123" width="9.5546875" style="424" customWidth="1"/>
    <col min="5124" max="5124" width="7.88671875" style="424" bestFit="1" customWidth="1"/>
    <col min="5125" max="5125" width="12.88671875" style="424" bestFit="1" customWidth="1"/>
    <col min="5126" max="5126" width="14" style="424" customWidth="1"/>
    <col min="5127" max="5127" width="14.44140625" style="424" customWidth="1"/>
    <col min="5128" max="5128" width="12.6640625" style="424" bestFit="1" customWidth="1"/>
    <col min="5129" max="5376" width="11.109375" style="424"/>
    <col min="5377" max="5377" width="7.77734375" style="424" customWidth="1"/>
    <col min="5378" max="5378" width="60.6640625" style="424" customWidth="1"/>
    <col min="5379" max="5379" width="9.5546875" style="424" customWidth="1"/>
    <col min="5380" max="5380" width="7.88671875" style="424" bestFit="1" customWidth="1"/>
    <col min="5381" max="5381" width="12.88671875" style="424" bestFit="1" customWidth="1"/>
    <col min="5382" max="5382" width="14" style="424" customWidth="1"/>
    <col min="5383" max="5383" width="14.44140625" style="424" customWidth="1"/>
    <col min="5384" max="5384" width="12.6640625" style="424" bestFit="1" customWidth="1"/>
    <col min="5385" max="5632" width="11.109375" style="424"/>
    <col min="5633" max="5633" width="7.77734375" style="424" customWidth="1"/>
    <col min="5634" max="5634" width="60.6640625" style="424" customWidth="1"/>
    <col min="5635" max="5635" width="9.5546875" style="424" customWidth="1"/>
    <col min="5636" max="5636" width="7.88671875" style="424" bestFit="1" customWidth="1"/>
    <col min="5637" max="5637" width="12.88671875" style="424" bestFit="1" customWidth="1"/>
    <col min="5638" max="5638" width="14" style="424" customWidth="1"/>
    <col min="5639" max="5639" width="14.44140625" style="424" customWidth="1"/>
    <col min="5640" max="5640" width="12.6640625" style="424" bestFit="1" customWidth="1"/>
    <col min="5641" max="5888" width="11.109375" style="424"/>
    <col min="5889" max="5889" width="7.77734375" style="424" customWidth="1"/>
    <col min="5890" max="5890" width="60.6640625" style="424" customWidth="1"/>
    <col min="5891" max="5891" width="9.5546875" style="424" customWidth="1"/>
    <col min="5892" max="5892" width="7.88671875" style="424" bestFit="1" customWidth="1"/>
    <col min="5893" max="5893" width="12.88671875" style="424" bestFit="1" customWidth="1"/>
    <col min="5894" max="5894" width="14" style="424" customWidth="1"/>
    <col min="5895" max="5895" width="14.44140625" style="424" customWidth="1"/>
    <col min="5896" max="5896" width="12.6640625" style="424" bestFit="1" customWidth="1"/>
    <col min="5897" max="6144" width="11.109375" style="424"/>
    <col min="6145" max="6145" width="7.77734375" style="424" customWidth="1"/>
    <col min="6146" max="6146" width="60.6640625" style="424" customWidth="1"/>
    <col min="6147" max="6147" width="9.5546875" style="424" customWidth="1"/>
    <col min="6148" max="6148" width="7.88671875" style="424" bestFit="1" customWidth="1"/>
    <col min="6149" max="6149" width="12.88671875" style="424" bestFit="1" customWidth="1"/>
    <col min="6150" max="6150" width="14" style="424" customWidth="1"/>
    <col min="6151" max="6151" width="14.44140625" style="424" customWidth="1"/>
    <col min="6152" max="6152" width="12.6640625" style="424" bestFit="1" customWidth="1"/>
    <col min="6153" max="6400" width="11.109375" style="424"/>
    <col min="6401" max="6401" width="7.77734375" style="424" customWidth="1"/>
    <col min="6402" max="6402" width="60.6640625" style="424" customWidth="1"/>
    <col min="6403" max="6403" width="9.5546875" style="424" customWidth="1"/>
    <col min="6404" max="6404" width="7.88671875" style="424" bestFit="1" customWidth="1"/>
    <col min="6405" max="6405" width="12.88671875" style="424" bestFit="1" customWidth="1"/>
    <col min="6406" max="6406" width="14" style="424" customWidth="1"/>
    <col min="6407" max="6407" width="14.44140625" style="424" customWidth="1"/>
    <col min="6408" max="6408" width="12.6640625" style="424" bestFit="1" customWidth="1"/>
    <col min="6409" max="6656" width="11.109375" style="424"/>
    <col min="6657" max="6657" width="7.77734375" style="424" customWidth="1"/>
    <col min="6658" max="6658" width="60.6640625" style="424" customWidth="1"/>
    <col min="6659" max="6659" width="9.5546875" style="424" customWidth="1"/>
    <col min="6660" max="6660" width="7.88671875" style="424" bestFit="1" customWidth="1"/>
    <col min="6661" max="6661" width="12.88671875" style="424" bestFit="1" customWidth="1"/>
    <col min="6662" max="6662" width="14" style="424" customWidth="1"/>
    <col min="6663" max="6663" width="14.44140625" style="424" customWidth="1"/>
    <col min="6664" max="6664" width="12.6640625" style="424" bestFit="1" customWidth="1"/>
    <col min="6665" max="6912" width="11.109375" style="424"/>
    <col min="6913" max="6913" width="7.77734375" style="424" customWidth="1"/>
    <col min="6914" max="6914" width="60.6640625" style="424" customWidth="1"/>
    <col min="6915" max="6915" width="9.5546875" style="424" customWidth="1"/>
    <col min="6916" max="6916" width="7.88671875" style="424" bestFit="1" customWidth="1"/>
    <col min="6917" max="6917" width="12.88671875" style="424" bestFit="1" customWidth="1"/>
    <col min="6918" max="6918" width="14" style="424" customWidth="1"/>
    <col min="6919" max="6919" width="14.44140625" style="424" customWidth="1"/>
    <col min="6920" max="6920" width="12.6640625" style="424" bestFit="1" customWidth="1"/>
    <col min="6921" max="7168" width="11.109375" style="424"/>
    <col min="7169" max="7169" width="7.77734375" style="424" customWidth="1"/>
    <col min="7170" max="7170" width="60.6640625" style="424" customWidth="1"/>
    <col min="7171" max="7171" width="9.5546875" style="424" customWidth="1"/>
    <col min="7172" max="7172" width="7.88671875" style="424" bestFit="1" customWidth="1"/>
    <col min="7173" max="7173" width="12.88671875" style="424" bestFit="1" customWidth="1"/>
    <col min="7174" max="7174" width="14" style="424" customWidth="1"/>
    <col min="7175" max="7175" width="14.44140625" style="424" customWidth="1"/>
    <col min="7176" max="7176" width="12.6640625" style="424" bestFit="1" customWidth="1"/>
    <col min="7177" max="7424" width="11.109375" style="424"/>
    <col min="7425" max="7425" width="7.77734375" style="424" customWidth="1"/>
    <col min="7426" max="7426" width="60.6640625" style="424" customWidth="1"/>
    <col min="7427" max="7427" width="9.5546875" style="424" customWidth="1"/>
    <col min="7428" max="7428" width="7.88671875" style="424" bestFit="1" customWidth="1"/>
    <col min="7429" max="7429" width="12.88671875" style="424" bestFit="1" customWidth="1"/>
    <col min="7430" max="7430" width="14" style="424" customWidth="1"/>
    <col min="7431" max="7431" width="14.44140625" style="424" customWidth="1"/>
    <col min="7432" max="7432" width="12.6640625" style="424" bestFit="1" customWidth="1"/>
    <col min="7433" max="7680" width="11.109375" style="424"/>
    <col min="7681" max="7681" width="7.77734375" style="424" customWidth="1"/>
    <col min="7682" max="7682" width="60.6640625" style="424" customWidth="1"/>
    <col min="7683" max="7683" width="9.5546875" style="424" customWidth="1"/>
    <col min="7684" max="7684" width="7.88671875" style="424" bestFit="1" customWidth="1"/>
    <col min="7685" max="7685" width="12.88671875" style="424" bestFit="1" customWidth="1"/>
    <col min="7686" max="7686" width="14" style="424" customWidth="1"/>
    <col min="7687" max="7687" width="14.44140625" style="424" customWidth="1"/>
    <col min="7688" max="7688" width="12.6640625" style="424" bestFit="1" customWidth="1"/>
    <col min="7689" max="7936" width="11.109375" style="424"/>
    <col min="7937" max="7937" width="7.77734375" style="424" customWidth="1"/>
    <col min="7938" max="7938" width="60.6640625" style="424" customWidth="1"/>
    <col min="7939" max="7939" width="9.5546875" style="424" customWidth="1"/>
    <col min="7940" max="7940" width="7.88671875" style="424" bestFit="1" customWidth="1"/>
    <col min="7941" max="7941" width="12.88671875" style="424" bestFit="1" customWidth="1"/>
    <col min="7942" max="7942" width="14" style="424" customWidth="1"/>
    <col min="7943" max="7943" width="14.44140625" style="424" customWidth="1"/>
    <col min="7944" max="7944" width="12.6640625" style="424" bestFit="1" customWidth="1"/>
    <col min="7945" max="8192" width="11.109375" style="424"/>
    <col min="8193" max="8193" width="7.77734375" style="424" customWidth="1"/>
    <col min="8194" max="8194" width="60.6640625" style="424" customWidth="1"/>
    <col min="8195" max="8195" width="9.5546875" style="424" customWidth="1"/>
    <col min="8196" max="8196" width="7.88671875" style="424" bestFit="1" customWidth="1"/>
    <col min="8197" max="8197" width="12.88671875" style="424" bestFit="1" customWidth="1"/>
    <col min="8198" max="8198" width="14" style="424" customWidth="1"/>
    <col min="8199" max="8199" width="14.44140625" style="424" customWidth="1"/>
    <col min="8200" max="8200" width="12.6640625" style="424" bestFit="1" customWidth="1"/>
    <col min="8201" max="8448" width="11.109375" style="424"/>
    <col min="8449" max="8449" width="7.77734375" style="424" customWidth="1"/>
    <col min="8450" max="8450" width="60.6640625" style="424" customWidth="1"/>
    <col min="8451" max="8451" width="9.5546875" style="424" customWidth="1"/>
    <col min="8452" max="8452" width="7.88671875" style="424" bestFit="1" customWidth="1"/>
    <col min="8453" max="8453" width="12.88671875" style="424" bestFit="1" customWidth="1"/>
    <col min="8454" max="8454" width="14" style="424" customWidth="1"/>
    <col min="8455" max="8455" width="14.44140625" style="424" customWidth="1"/>
    <col min="8456" max="8456" width="12.6640625" style="424" bestFit="1" customWidth="1"/>
    <col min="8457" max="8704" width="11.109375" style="424"/>
    <col min="8705" max="8705" width="7.77734375" style="424" customWidth="1"/>
    <col min="8706" max="8706" width="60.6640625" style="424" customWidth="1"/>
    <col min="8707" max="8707" width="9.5546875" style="424" customWidth="1"/>
    <col min="8708" max="8708" width="7.88671875" style="424" bestFit="1" customWidth="1"/>
    <col min="8709" max="8709" width="12.88671875" style="424" bestFit="1" customWidth="1"/>
    <col min="8710" max="8710" width="14" style="424" customWidth="1"/>
    <col min="8711" max="8711" width="14.44140625" style="424" customWidth="1"/>
    <col min="8712" max="8712" width="12.6640625" style="424" bestFit="1" customWidth="1"/>
    <col min="8713" max="8960" width="11.109375" style="424"/>
    <col min="8961" max="8961" width="7.77734375" style="424" customWidth="1"/>
    <col min="8962" max="8962" width="60.6640625" style="424" customWidth="1"/>
    <col min="8963" max="8963" width="9.5546875" style="424" customWidth="1"/>
    <col min="8964" max="8964" width="7.88671875" style="424" bestFit="1" customWidth="1"/>
    <col min="8965" max="8965" width="12.88671875" style="424" bestFit="1" customWidth="1"/>
    <col min="8966" max="8966" width="14" style="424" customWidth="1"/>
    <col min="8967" max="8967" width="14.44140625" style="424" customWidth="1"/>
    <col min="8968" max="8968" width="12.6640625" style="424" bestFit="1" customWidth="1"/>
    <col min="8969" max="9216" width="11.109375" style="424"/>
    <col min="9217" max="9217" width="7.77734375" style="424" customWidth="1"/>
    <col min="9218" max="9218" width="60.6640625" style="424" customWidth="1"/>
    <col min="9219" max="9219" width="9.5546875" style="424" customWidth="1"/>
    <col min="9220" max="9220" width="7.88671875" style="424" bestFit="1" customWidth="1"/>
    <col min="9221" max="9221" width="12.88671875" style="424" bestFit="1" customWidth="1"/>
    <col min="9222" max="9222" width="14" style="424" customWidth="1"/>
    <col min="9223" max="9223" width="14.44140625" style="424" customWidth="1"/>
    <col min="9224" max="9224" width="12.6640625" style="424" bestFit="1" customWidth="1"/>
    <col min="9225" max="9472" width="11.109375" style="424"/>
    <col min="9473" max="9473" width="7.77734375" style="424" customWidth="1"/>
    <col min="9474" max="9474" width="60.6640625" style="424" customWidth="1"/>
    <col min="9475" max="9475" width="9.5546875" style="424" customWidth="1"/>
    <col min="9476" max="9476" width="7.88671875" style="424" bestFit="1" customWidth="1"/>
    <col min="9477" max="9477" width="12.88671875" style="424" bestFit="1" customWidth="1"/>
    <col min="9478" max="9478" width="14" style="424" customWidth="1"/>
    <col min="9479" max="9479" width="14.44140625" style="424" customWidth="1"/>
    <col min="9480" max="9480" width="12.6640625" style="424" bestFit="1" customWidth="1"/>
    <col min="9481" max="9728" width="11.109375" style="424"/>
    <col min="9729" max="9729" width="7.77734375" style="424" customWidth="1"/>
    <col min="9730" max="9730" width="60.6640625" style="424" customWidth="1"/>
    <col min="9731" max="9731" width="9.5546875" style="424" customWidth="1"/>
    <col min="9732" max="9732" width="7.88671875" style="424" bestFit="1" customWidth="1"/>
    <col min="9733" max="9733" width="12.88671875" style="424" bestFit="1" customWidth="1"/>
    <col min="9734" max="9734" width="14" style="424" customWidth="1"/>
    <col min="9735" max="9735" width="14.44140625" style="424" customWidth="1"/>
    <col min="9736" max="9736" width="12.6640625" style="424" bestFit="1" customWidth="1"/>
    <col min="9737" max="9984" width="11.109375" style="424"/>
    <col min="9985" max="9985" width="7.77734375" style="424" customWidth="1"/>
    <col min="9986" max="9986" width="60.6640625" style="424" customWidth="1"/>
    <col min="9987" max="9987" width="9.5546875" style="424" customWidth="1"/>
    <col min="9988" max="9988" width="7.88671875" style="424" bestFit="1" customWidth="1"/>
    <col min="9989" max="9989" width="12.88671875" style="424" bestFit="1" customWidth="1"/>
    <col min="9990" max="9990" width="14" style="424" customWidth="1"/>
    <col min="9991" max="9991" width="14.44140625" style="424" customWidth="1"/>
    <col min="9992" max="9992" width="12.6640625" style="424" bestFit="1" customWidth="1"/>
    <col min="9993" max="10240" width="11.109375" style="424"/>
    <col min="10241" max="10241" width="7.77734375" style="424" customWidth="1"/>
    <col min="10242" max="10242" width="60.6640625" style="424" customWidth="1"/>
    <col min="10243" max="10243" width="9.5546875" style="424" customWidth="1"/>
    <col min="10244" max="10244" width="7.88671875" style="424" bestFit="1" customWidth="1"/>
    <col min="10245" max="10245" width="12.88671875" style="424" bestFit="1" customWidth="1"/>
    <col min="10246" max="10246" width="14" style="424" customWidth="1"/>
    <col min="10247" max="10247" width="14.44140625" style="424" customWidth="1"/>
    <col min="10248" max="10248" width="12.6640625" style="424" bestFit="1" customWidth="1"/>
    <col min="10249" max="10496" width="11.109375" style="424"/>
    <col min="10497" max="10497" width="7.77734375" style="424" customWidth="1"/>
    <col min="10498" max="10498" width="60.6640625" style="424" customWidth="1"/>
    <col min="10499" max="10499" width="9.5546875" style="424" customWidth="1"/>
    <col min="10500" max="10500" width="7.88671875" style="424" bestFit="1" customWidth="1"/>
    <col min="10501" max="10501" width="12.88671875" style="424" bestFit="1" customWidth="1"/>
    <col min="10502" max="10502" width="14" style="424" customWidth="1"/>
    <col min="10503" max="10503" width="14.44140625" style="424" customWidth="1"/>
    <col min="10504" max="10504" width="12.6640625" style="424" bestFit="1" customWidth="1"/>
    <col min="10505" max="10752" width="11.109375" style="424"/>
    <col min="10753" max="10753" width="7.77734375" style="424" customWidth="1"/>
    <col min="10754" max="10754" width="60.6640625" style="424" customWidth="1"/>
    <col min="10755" max="10755" width="9.5546875" style="424" customWidth="1"/>
    <col min="10756" max="10756" width="7.88671875" style="424" bestFit="1" customWidth="1"/>
    <col min="10757" max="10757" width="12.88671875" style="424" bestFit="1" customWidth="1"/>
    <col min="10758" max="10758" width="14" style="424" customWidth="1"/>
    <col min="10759" max="10759" width="14.44140625" style="424" customWidth="1"/>
    <col min="10760" max="10760" width="12.6640625" style="424" bestFit="1" customWidth="1"/>
    <col min="10761" max="11008" width="11.109375" style="424"/>
    <col min="11009" max="11009" width="7.77734375" style="424" customWidth="1"/>
    <col min="11010" max="11010" width="60.6640625" style="424" customWidth="1"/>
    <col min="11011" max="11011" width="9.5546875" style="424" customWidth="1"/>
    <col min="11012" max="11012" width="7.88671875" style="424" bestFit="1" customWidth="1"/>
    <col min="11013" max="11013" width="12.88671875" style="424" bestFit="1" customWidth="1"/>
    <col min="11014" max="11014" width="14" style="424" customWidth="1"/>
    <col min="11015" max="11015" width="14.44140625" style="424" customWidth="1"/>
    <col min="11016" max="11016" width="12.6640625" style="424" bestFit="1" customWidth="1"/>
    <col min="11017" max="11264" width="11.109375" style="424"/>
    <col min="11265" max="11265" width="7.77734375" style="424" customWidth="1"/>
    <col min="11266" max="11266" width="60.6640625" style="424" customWidth="1"/>
    <col min="11267" max="11267" width="9.5546875" style="424" customWidth="1"/>
    <col min="11268" max="11268" width="7.88671875" style="424" bestFit="1" customWidth="1"/>
    <col min="11269" max="11269" width="12.88671875" style="424" bestFit="1" customWidth="1"/>
    <col min="11270" max="11270" width="14" style="424" customWidth="1"/>
    <col min="11271" max="11271" width="14.44140625" style="424" customWidth="1"/>
    <col min="11272" max="11272" width="12.6640625" style="424" bestFit="1" customWidth="1"/>
    <col min="11273" max="11520" width="11.109375" style="424"/>
    <col min="11521" max="11521" width="7.77734375" style="424" customWidth="1"/>
    <col min="11522" max="11522" width="60.6640625" style="424" customWidth="1"/>
    <col min="11523" max="11523" width="9.5546875" style="424" customWidth="1"/>
    <col min="11524" max="11524" width="7.88671875" style="424" bestFit="1" customWidth="1"/>
    <col min="11525" max="11525" width="12.88671875" style="424" bestFit="1" customWidth="1"/>
    <col min="11526" max="11526" width="14" style="424" customWidth="1"/>
    <col min="11527" max="11527" width="14.44140625" style="424" customWidth="1"/>
    <col min="11528" max="11528" width="12.6640625" style="424" bestFit="1" customWidth="1"/>
    <col min="11529" max="11776" width="11.109375" style="424"/>
    <col min="11777" max="11777" width="7.77734375" style="424" customWidth="1"/>
    <col min="11778" max="11778" width="60.6640625" style="424" customWidth="1"/>
    <col min="11779" max="11779" width="9.5546875" style="424" customWidth="1"/>
    <col min="11780" max="11780" width="7.88671875" style="424" bestFit="1" customWidth="1"/>
    <col min="11781" max="11781" width="12.88671875" style="424" bestFit="1" customWidth="1"/>
    <col min="11782" max="11782" width="14" style="424" customWidth="1"/>
    <col min="11783" max="11783" width="14.44140625" style="424" customWidth="1"/>
    <col min="11784" max="11784" width="12.6640625" style="424" bestFit="1" customWidth="1"/>
    <col min="11785" max="12032" width="11.109375" style="424"/>
    <col min="12033" max="12033" width="7.77734375" style="424" customWidth="1"/>
    <col min="12034" max="12034" width="60.6640625" style="424" customWidth="1"/>
    <col min="12035" max="12035" width="9.5546875" style="424" customWidth="1"/>
    <col min="12036" max="12036" width="7.88671875" style="424" bestFit="1" customWidth="1"/>
    <col min="12037" max="12037" width="12.88671875" style="424" bestFit="1" customWidth="1"/>
    <col min="12038" max="12038" width="14" style="424" customWidth="1"/>
    <col min="12039" max="12039" width="14.44140625" style="424" customWidth="1"/>
    <col min="12040" max="12040" width="12.6640625" style="424" bestFit="1" customWidth="1"/>
    <col min="12041" max="12288" width="11.109375" style="424"/>
    <col min="12289" max="12289" width="7.77734375" style="424" customWidth="1"/>
    <col min="12290" max="12290" width="60.6640625" style="424" customWidth="1"/>
    <col min="12291" max="12291" width="9.5546875" style="424" customWidth="1"/>
    <col min="12292" max="12292" width="7.88671875" style="424" bestFit="1" customWidth="1"/>
    <col min="12293" max="12293" width="12.88671875" style="424" bestFit="1" customWidth="1"/>
    <col min="12294" max="12294" width="14" style="424" customWidth="1"/>
    <col min="12295" max="12295" width="14.44140625" style="424" customWidth="1"/>
    <col min="12296" max="12296" width="12.6640625" style="424" bestFit="1" customWidth="1"/>
    <col min="12297" max="12544" width="11.109375" style="424"/>
    <col min="12545" max="12545" width="7.77734375" style="424" customWidth="1"/>
    <col min="12546" max="12546" width="60.6640625" style="424" customWidth="1"/>
    <col min="12547" max="12547" width="9.5546875" style="424" customWidth="1"/>
    <col min="12548" max="12548" width="7.88671875" style="424" bestFit="1" customWidth="1"/>
    <col min="12549" max="12549" width="12.88671875" style="424" bestFit="1" customWidth="1"/>
    <col min="12550" max="12550" width="14" style="424" customWidth="1"/>
    <col min="12551" max="12551" width="14.44140625" style="424" customWidth="1"/>
    <col min="12552" max="12552" width="12.6640625" style="424" bestFit="1" customWidth="1"/>
    <col min="12553" max="12800" width="11.109375" style="424"/>
    <col min="12801" max="12801" width="7.77734375" style="424" customWidth="1"/>
    <col min="12802" max="12802" width="60.6640625" style="424" customWidth="1"/>
    <col min="12803" max="12803" width="9.5546875" style="424" customWidth="1"/>
    <col min="12804" max="12804" width="7.88671875" style="424" bestFit="1" customWidth="1"/>
    <col min="12805" max="12805" width="12.88671875" style="424" bestFit="1" customWidth="1"/>
    <col min="12806" max="12806" width="14" style="424" customWidth="1"/>
    <col min="12807" max="12807" width="14.44140625" style="424" customWidth="1"/>
    <col min="12808" max="12808" width="12.6640625" style="424" bestFit="1" customWidth="1"/>
    <col min="12809" max="13056" width="11.109375" style="424"/>
    <col min="13057" max="13057" width="7.77734375" style="424" customWidth="1"/>
    <col min="13058" max="13058" width="60.6640625" style="424" customWidth="1"/>
    <col min="13059" max="13059" width="9.5546875" style="424" customWidth="1"/>
    <col min="13060" max="13060" width="7.88671875" style="424" bestFit="1" customWidth="1"/>
    <col min="13061" max="13061" width="12.88671875" style="424" bestFit="1" customWidth="1"/>
    <col min="13062" max="13062" width="14" style="424" customWidth="1"/>
    <col min="13063" max="13063" width="14.44140625" style="424" customWidth="1"/>
    <col min="13064" max="13064" width="12.6640625" style="424" bestFit="1" customWidth="1"/>
    <col min="13065" max="13312" width="11.109375" style="424"/>
    <col min="13313" max="13313" width="7.77734375" style="424" customWidth="1"/>
    <col min="13314" max="13314" width="60.6640625" style="424" customWidth="1"/>
    <col min="13315" max="13315" width="9.5546875" style="424" customWidth="1"/>
    <col min="13316" max="13316" width="7.88671875" style="424" bestFit="1" customWidth="1"/>
    <col min="13317" max="13317" width="12.88671875" style="424" bestFit="1" customWidth="1"/>
    <col min="13318" max="13318" width="14" style="424" customWidth="1"/>
    <col min="13319" max="13319" width="14.44140625" style="424" customWidth="1"/>
    <col min="13320" max="13320" width="12.6640625" style="424" bestFit="1" customWidth="1"/>
    <col min="13321" max="13568" width="11.109375" style="424"/>
    <col min="13569" max="13569" width="7.77734375" style="424" customWidth="1"/>
    <col min="13570" max="13570" width="60.6640625" style="424" customWidth="1"/>
    <col min="13571" max="13571" width="9.5546875" style="424" customWidth="1"/>
    <col min="13572" max="13572" width="7.88671875" style="424" bestFit="1" customWidth="1"/>
    <col min="13573" max="13573" width="12.88671875" style="424" bestFit="1" customWidth="1"/>
    <col min="13574" max="13574" width="14" style="424" customWidth="1"/>
    <col min="13575" max="13575" width="14.44140625" style="424" customWidth="1"/>
    <col min="13576" max="13576" width="12.6640625" style="424" bestFit="1" customWidth="1"/>
    <col min="13577" max="13824" width="11.109375" style="424"/>
    <col min="13825" max="13825" width="7.77734375" style="424" customWidth="1"/>
    <col min="13826" max="13826" width="60.6640625" style="424" customWidth="1"/>
    <col min="13827" max="13827" width="9.5546875" style="424" customWidth="1"/>
    <col min="13828" max="13828" width="7.88671875" style="424" bestFit="1" customWidth="1"/>
    <col min="13829" max="13829" width="12.88671875" style="424" bestFit="1" customWidth="1"/>
    <col min="13830" max="13830" width="14" style="424" customWidth="1"/>
    <col min="13831" max="13831" width="14.44140625" style="424" customWidth="1"/>
    <col min="13832" max="13832" width="12.6640625" style="424" bestFit="1" customWidth="1"/>
    <col min="13833" max="14080" width="11.109375" style="424"/>
    <col min="14081" max="14081" width="7.77734375" style="424" customWidth="1"/>
    <col min="14082" max="14082" width="60.6640625" style="424" customWidth="1"/>
    <col min="14083" max="14083" width="9.5546875" style="424" customWidth="1"/>
    <col min="14084" max="14084" width="7.88671875" style="424" bestFit="1" customWidth="1"/>
    <col min="14085" max="14085" width="12.88671875" style="424" bestFit="1" customWidth="1"/>
    <col min="14086" max="14086" width="14" style="424" customWidth="1"/>
    <col min="14087" max="14087" width="14.44140625" style="424" customWidth="1"/>
    <col min="14088" max="14088" width="12.6640625" style="424" bestFit="1" customWidth="1"/>
    <col min="14089" max="14336" width="11.109375" style="424"/>
    <col min="14337" max="14337" width="7.77734375" style="424" customWidth="1"/>
    <col min="14338" max="14338" width="60.6640625" style="424" customWidth="1"/>
    <col min="14339" max="14339" width="9.5546875" style="424" customWidth="1"/>
    <col min="14340" max="14340" width="7.88671875" style="424" bestFit="1" customWidth="1"/>
    <col min="14341" max="14341" width="12.88671875" style="424" bestFit="1" customWidth="1"/>
    <col min="14342" max="14342" width="14" style="424" customWidth="1"/>
    <col min="14343" max="14343" width="14.44140625" style="424" customWidth="1"/>
    <col min="14344" max="14344" width="12.6640625" style="424" bestFit="1" customWidth="1"/>
    <col min="14345" max="14592" width="11.109375" style="424"/>
    <col min="14593" max="14593" width="7.77734375" style="424" customWidth="1"/>
    <col min="14594" max="14594" width="60.6640625" style="424" customWidth="1"/>
    <col min="14595" max="14595" width="9.5546875" style="424" customWidth="1"/>
    <col min="14596" max="14596" width="7.88671875" style="424" bestFit="1" customWidth="1"/>
    <col min="14597" max="14597" width="12.88671875" style="424" bestFit="1" customWidth="1"/>
    <col min="14598" max="14598" width="14" style="424" customWidth="1"/>
    <col min="14599" max="14599" width="14.44140625" style="424" customWidth="1"/>
    <col min="14600" max="14600" width="12.6640625" style="424" bestFit="1" customWidth="1"/>
    <col min="14601" max="14848" width="11.109375" style="424"/>
    <col min="14849" max="14849" width="7.77734375" style="424" customWidth="1"/>
    <col min="14850" max="14850" width="60.6640625" style="424" customWidth="1"/>
    <col min="14851" max="14851" width="9.5546875" style="424" customWidth="1"/>
    <col min="14852" max="14852" width="7.88671875" style="424" bestFit="1" customWidth="1"/>
    <col min="14853" max="14853" width="12.88671875" style="424" bestFit="1" customWidth="1"/>
    <col min="14854" max="14854" width="14" style="424" customWidth="1"/>
    <col min="14855" max="14855" width="14.44140625" style="424" customWidth="1"/>
    <col min="14856" max="14856" width="12.6640625" style="424" bestFit="1" customWidth="1"/>
    <col min="14857" max="15104" width="11.109375" style="424"/>
    <col min="15105" max="15105" width="7.77734375" style="424" customWidth="1"/>
    <col min="15106" max="15106" width="60.6640625" style="424" customWidth="1"/>
    <col min="15107" max="15107" width="9.5546875" style="424" customWidth="1"/>
    <col min="15108" max="15108" width="7.88671875" style="424" bestFit="1" customWidth="1"/>
    <col min="15109" max="15109" width="12.88671875" style="424" bestFit="1" customWidth="1"/>
    <col min="15110" max="15110" width="14" style="424" customWidth="1"/>
    <col min="15111" max="15111" width="14.44140625" style="424" customWidth="1"/>
    <col min="15112" max="15112" width="12.6640625" style="424" bestFit="1" customWidth="1"/>
    <col min="15113" max="15360" width="11.109375" style="424"/>
    <col min="15361" max="15361" width="7.77734375" style="424" customWidth="1"/>
    <col min="15362" max="15362" width="60.6640625" style="424" customWidth="1"/>
    <col min="15363" max="15363" width="9.5546875" style="424" customWidth="1"/>
    <col min="15364" max="15364" width="7.88671875" style="424" bestFit="1" customWidth="1"/>
    <col min="15365" max="15365" width="12.88671875" style="424" bestFit="1" customWidth="1"/>
    <col min="15366" max="15366" width="14" style="424" customWidth="1"/>
    <col min="15367" max="15367" width="14.44140625" style="424" customWidth="1"/>
    <col min="15368" max="15368" width="12.6640625" style="424" bestFit="1" customWidth="1"/>
    <col min="15369" max="15616" width="11.109375" style="424"/>
    <col min="15617" max="15617" width="7.77734375" style="424" customWidth="1"/>
    <col min="15618" max="15618" width="60.6640625" style="424" customWidth="1"/>
    <col min="15619" max="15619" width="9.5546875" style="424" customWidth="1"/>
    <col min="15620" max="15620" width="7.88671875" style="424" bestFit="1" customWidth="1"/>
    <col min="15621" max="15621" width="12.88671875" style="424" bestFit="1" customWidth="1"/>
    <col min="15622" max="15622" width="14" style="424" customWidth="1"/>
    <col min="15623" max="15623" width="14.44140625" style="424" customWidth="1"/>
    <col min="15624" max="15624" width="12.6640625" style="424" bestFit="1" customWidth="1"/>
    <col min="15625" max="15872" width="11.109375" style="424"/>
    <col min="15873" max="15873" width="7.77734375" style="424" customWidth="1"/>
    <col min="15874" max="15874" width="60.6640625" style="424" customWidth="1"/>
    <col min="15875" max="15875" width="9.5546875" style="424" customWidth="1"/>
    <col min="15876" max="15876" width="7.88671875" style="424" bestFit="1" customWidth="1"/>
    <col min="15877" max="15877" width="12.88671875" style="424" bestFit="1" customWidth="1"/>
    <col min="15878" max="15878" width="14" style="424" customWidth="1"/>
    <col min="15879" max="15879" width="14.44140625" style="424" customWidth="1"/>
    <col min="15880" max="15880" width="12.6640625" style="424" bestFit="1" customWidth="1"/>
    <col min="15881" max="16128" width="11.109375" style="424"/>
    <col min="16129" max="16129" width="7.77734375" style="424" customWidth="1"/>
    <col min="16130" max="16130" width="60.6640625" style="424" customWidth="1"/>
    <col min="16131" max="16131" width="9.5546875" style="424" customWidth="1"/>
    <col min="16132" max="16132" width="7.88671875" style="424" bestFit="1" customWidth="1"/>
    <col min="16133" max="16133" width="12.88671875" style="424" bestFit="1" customWidth="1"/>
    <col min="16134" max="16134" width="14" style="424" customWidth="1"/>
    <col min="16135" max="16135" width="14.44140625" style="424" customWidth="1"/>
    <col min="16136" max="16136" width="12.6640625" style="424" bestFit="1" customWidth="1"/>
    <col min="16137" max="16384" width="11.109375" style="424"/>
  </cols>
  <sheetData>
    <row r="1" spans="1:6" s="544" customFormat="1">
      <c r="A1" s="469" t="s">
        <v>1133</v>
      </c>
      <c r="B1" s="543" t="s">
        <v>1103</v>
      </c>
      <c r="C1" s="471"/>
      <c r="D1" s="757"/>
      <c r="E1" s="472"/>
      <c r="F1" s="472"/>
    </row>
    <row r="2" spans="1:6" s="545" customFormat="1" ht="20.399999999999999">
      <c r="A2" s="803" t="s">
        <v>1104</v>
      </c>
      <c r="B2" s="804" t="s">
        <v>1105</v>
      </c>
      <c r="C2" s="804" t="s">
        <v>1106</v>
      </c>
      <c r="D2" s="805" t="s">
        <v>1107</v>
      </c>
      <c r="E2" s="804" t="s">
        <v>1108</v>
      </c>
      <c r="F2" s="804" t="s">
        <v>1109</v>
      </c>
    </row>
    <row r="3" spans="1:6" s="545" customFormat="1">
      <c r="A3" s="473"/>
      <c r="B3" s="474"/>
      <c r="C3" s="475"/>
      <c r="D3" s="758"/>
      <c r="E3" s="476"/>
      <c r="F3" s="477">
        <f>$D3*E3</f>
        <v>0</v>
      </c>
    </row>
    <row r="4" spans="1:6" s="425" customFormat="1">
      <c r="A4" s="478" t="s">
        <v>1110</v>
      </c>
      <c r="B4" s="479"/>
      <c r="C4" s="479"/>
      <c r="D4" s="480"/>
    </row>
    <row r="5" spans="1:6" s="425" customFormat="1">
      <c r="A5" s="481"/>
      <c r="B5" s="479"/>
      <c r="C5" s="479"/>
      <c r="D5" s="480"/>
    </row>
    <row r="6" spans="1:6" s="477" customFormat="1">
      <c r="A6" s="482" t="s">
        <v>1111</v>
      </c>
      <c r="C6" s="483"/>
      <c r="D6" s="759"/>
      <c r="E6" s="424"/>
      <c r="F6" s="424"/>
    </row>
    <row r="7" spans="1:6" s="477" customFormat="1">
      <c r="A7" s="482" t="s">
        <v>1112</v>
      </c>
      <c r="C7" s="483"/>
      <c r="D7" s="759"/>
      <c r="E7" s="424"/>
      <c r="F7" s="424"/>
    </row>
    <row r="8" spans="1:6" s="477" customFormat="1">
      <c r="A8" s="482" t="s">
        <v>1346</v>
      </c>
      <c r="C8" s="483"/>
      <c r="D8" s="759"/>
      <c r="E8" s="424"/>
      <c r="F8" s="424"/>
    </row>
    <row r="9" spans="1:6" s="477" customFormat="1">
      <c r="A9" s="482" t="s">
        <v>1347</v>
      </c>
      <c r="C9" s="483"/>
      <c r="D9" s="759"/>
      <c r="E9" s="424"/>
      <c r="F9" s="424"/>
    </row>
    <row r="10" spans="1:6" s="477" customFormat="1">
      <c r="A10" s="482" t="s">
        <v>1113</v>
      </c>
      <c r="C10" s="483"/>
      <c r="D10" s="759"/>
      <c r="E10" s="424"/>
      <c r="F10" s="424"/>
    </row>
    <row r="11" spans="1:6" s="477" customFormat="1">
      <c r="A11" s="482" t="s">
        <v>1114</v>
      </c>
      <c r="C11" s="483"/>
      <c r="D11" s="759"/>
      <c r="E11" s="424"/>
      <c r="F11" s="424"/>
    </row>
    <row r="12" spans="1:6" s="477" customFormat="1">
      <c r="A12" s="482" t="s">
        <v>1115</v>
      </c>
      <c r="C12" s="483"/>
      <c r="D12" s="759"/>
      <c r="E12" s="424"/>
      <c r="F12" s="424"/>
    </row>
    <row r="13" spans="1:6" s="477" customFormat="1">
      <c r="A13" s="482" t="s">
        <v>1116</v>
      </c>
      <c r="C13" s="483"/>
      <c r="D13" s="759"/>
      <c r="E13" s="424"/>
      <c r="F13" s="424"/>
    </row>
    <row r="14" spans="1:6" s="477" customFormat="1">
      <c r="A14" s="482" t="s">
        <v>1117</v>
      </c>
      <c r="C14" s="483"/>
      <c r="D14" s="759"/>
      <c r="E14" s="424"/>
      <c r="F14" s="424"/>
    </row>
    <row r="15" spans="1:6" s="477" customFormat="1">
      <c r="A15" s="482"/>
      <c r="C15" s="483"/>
      <c r="D15" s="759"/>
      <c r="E15" s="424"/>
      <c r="F15" s="424"/>
    </row>
    <row r="16" spans="1:6" s="545" customFormat="1">
      <c r="A16" s="473"/>
      <c r="B16" s="470" t="s">
        <v>1118</v>
      </c>
      <c r="C16" s="475"/>
      <c r="D16" s="758"/>
      <c r="E16" s="476"/>
      <c r="F16" s="484">
        <f>$D16*E16</f>
        <v>0</v>
      </c>
    </row>
    <row r="17" spans="1:10" s="545" customFormat="1">
      <c r="A17" s="473"/>
      <c r="B17" s="470"/>
      <c r="C17" s="475"/>
      <c r="D17" s="758"/>
      <c r="E17" s="476"/>
      <c r="F17" s="484"/>
    </row>
    <row r="18" spans="1:10" s="499" customFormat="1" ht="118.8">
      <c r="A18" s="473" t="s">
        <v>3</v>
      </c>
      <c r="B18" s="485" t="s">
        <v>1161</v>
      </c>
      <c r="C18" s="486"/>
      <c r="D18" s="487"/>
      <c r="E18" s="488"/>
      <c r="F18" s="489">
        <f t="shared" ref="F18:F80" si="0">$D18*E18</f>
        <v>0</v>
      </c>
    </row>
    <row r="19" spans="1:10" s="499" customFormat="1">
      <c r="A19" s="490"/>
      <c r="B19" s="485"/>
      <c r="C19" s="486"/>
      <c r="D19" s="487"/>
      <c r="E19" s="488"/>
      <c r="F19" s="489">
        <f t="shared" si="0"/>
        <v>0</v>
      </c>
    </row>
    <row r="20" spans="1:10" s="499" customFormat="1">
      <c r="A20" s="491"/>
      <c r="B20" s="485" t="s">
        <v>1119</v>
      </c>
      <c r="C20" s="492"/>
      <c r="D20" s="487"/>
      <c r="E20" s="488"/>
      <c r="F20" s="493">
        <f t="shared" si="0"/>
        <v>0</v>
      </c>
    </row>
    <row r="21" spans="1:10" s="499" customFormat="1" ht="13.8">
      <c r="A21" s="491"/>
      <c r="B21" s="494" t="s">
        <v>1207</v>
      </c>
      <c r="C21" s="486" t="s">
        <v>1120</v>
      </c>
      <c r="D21" s="766">
        <v>15</v>
      </c>
      <c r="E21" s="488"/>
      <c r="F21" s="806">
        <f>$D21*E21</f>
        <v>0</v>
      </c>
    </row>
    <row r="22" spans="1:10" s="499" customFormat="1" ht="13.8">
      <c r="A22" s="491"/>
      <c r="B22" s="496" t="s">
        <v>1208</v>
      </c>
      <c r="C22" s="486" t="s">
        <v>1120</v>
      </c>
      <c r="D22" s="766">
        <v>55</v>
      </c>
      <c r="E22" s="488"/>
      <c r="F22" s="806">
        <f>$D22*E22</f>
        <v>0</v>
      </c>
    </row>
    <row r="23" spans="1:10" s="499" customFormat="1" ht="13.8">
      <c r="A23" s="491"/>
      <c r="B23" s="494" t="s">
        <v>1209</v>
      </c>
      <c r="C23" s="486" t="s">
        <v>1120</v>
      </c>
      <c r="D23" s="766">
        <v>36</v>
      </c>
      <c r="E23" s="488"/>
      <c r="F23" s="806">
        <f>$D23*E23</f>
        <v>0</v>
      </c>
    </row>
    <row r="24" spans="1:10" s="499" customFormat="1" ht="13.8">
      <c r="A24" s="491"/>
      <c r="B24" s="494" t="s">
        <v>1210</v>
      </c>
      <c r="C24" s="486" t="s">
        <v>1120</v>
      </c>
      <c r="D24" s="766">
        <v>10</v>
      </c>
      <c r="E24" s="488"/>
      <c r="F24" s="806">
        <f>$D24*E24</f>
        <v>0</v>
      </c>
    </row>
    <row r="25" spans="1:10" s="499" customFormat="1">
      <c r="A25" s="491"/>
      <c r="B25" s="496"/>
      <c r="C25" s="486"/>
      <c r="D25" s="766"/>
      <c r="E25" s="488"/>
      <c r="F25" s="806">
        <f t="shared" si="0"/>
        <v>0</v>
      </c>
    </row>
    <row r="26" spans="1:10" s="499" customFormat="1" ht="26.4">
      <c r="A26" s="473" t="s">
        <v>4</v>
      </c>
      <c r="B26" s="485" t="s">
        <v>1121</v>
      </c>
      <c r="C26" s="497" t="s">
        <v>275</v>
      </c>
      <c r="D26" s="767">
        <v>1</v>
      </c>
      <c r="E26" s="488"/>
      <c r="F26" s="498">
        <f t="shared" si="0"/>
        <v>0</v>
      </c>
    </row>
    <row r="27" spans="1:10" s="425" customFormat="1">
      <c r="A27" s="490"/>
      <c r="B27" s="499"/>
      <c r="C27" s="492"/>
      <c r="D27" s="760"/>
      <c r="E27" s="488"/>
      <c r="F27" s="806">
        <f t="shared" si="0"/>
        <v>0</v>
      </c>
    </row>
    <row r="28" spans="1:10" s="489" customFormat="1" ht="48.6" customHeight="1">
      <c r="A28" s="501" t="s">
        <v>10</v>
      </c>
      <c r="B28" s="499" t="s">
        <v>1123</v>
      </c>
      <c r="C28" s="492"/>
      <c r="D28" s="760"/>
      <c r="E28" s="488"/>
      <c r="F28" s="806">
        <f t="shared" si="0"/>
        <v>0</v>
      </c>
    </row>
    <row r="29" spans="1:10" s="425" customFormat="1">
      <c r="A29" s="490"/>
      <c r="B29" s="502"/>
      <c r="C29" s="492"/>
      <c r="D29" s="760"/>
      <c r="E29" s="488"/>
      <c r="F29" s="806">
        <f t="shared" si="0"/>
        <v>0</v>
      </c>
      <c r="G29" s="546"/>
      <c r="H29" s="546"/>
      <c r="I29" s="546"/>
      <c r="J29" s="509"/>
    </row>
    <row r="30" spans="1:10" s="425" customFormat="1" ht="26.4">
      <c r="A30" s="490"/>
      <c r="B30" s="504" t="s">
        <v>1162</v>
      </c>
      <c r="C30" s="492"/>
      <c r="D30" s="760"/>
      <c r="E30" s="488"/>
      <c r="F30" s="806">
        <f t="shared" si="0"/>
        <v>0</v>
      </c>
    </row>
    <row r="31" spans="1:10" s="425" customFormat="1">
      <c r="A31" s="490"/>
      <c r="B31" s="505"/>
      <c r="C31" s="492"/>
      <c r="D31" s="760"/>
      <c r="E31" s="488"/>
      <c r="F31" s="806">
        <f t="shared" si="0"/>
        <v>0</v>
      </c>
      <c r="G31" s="546"/>
      <c r="H31" s="546"/>
      <c r="I31" s="546"/>
      <c r="J31" s="509"/>
    </row>
    <row r="32" spans="1:10" s="499" customFormat="1" ht="26.4">
      <c r="A32" s="501"/>
      <c r="B32" s="499" t="s">
        <v>1124</v>
      </c>
      <c r="C32" s="506"/>
      <c r="D32" s="766"/>
      <c r="E32" s="488"/>
      <c r="F32" s="806">
        <f t="shared" si="0"/>
        <v>0</v>
      </c>
    </row>
    <row r="33" spans="1:6" s="499" customFormat="1" ht="13.8">
      <c r="A33" s="491"/>
      <c r="B33" s="494" t="s">
        <v>1207</v>
      </c>
      <c r="C33" s="486" t="s">
        <v>1120</v>
      </c>
      <c r="D33" s="766">
        <v>15</v>
      </c>
      <c r="E33" s="488"/>
      <c r="F33" s="806">
        <f t="shared" si="0"/>
        <v>0</v>
      </c>
    </row>
    <row r="34" spans="1:6" s="499" customFormat="1" ht="13.8">
      <c r="A34" s="491"/>
      <c r="B34" s="496" t="s">
        <v>1208</v>
      </c>
      <c r="C34" s="486" t="s">
        <v>1120</v>
      </c>
      <c r="D34" s="766">
        <v>55</v>
      </c>
      <c r="E34" s="488"/>
      <c r="F34" s="806">
        <f t="shared" si="0"/>
        <v>0</v>
      </c>
    </row>
    <row r="35" spans="1:6" s="499" customFormat="1" ht="13.8">
      <c r="A35" s="491"/>
      <c r="B35" s="494" t="s">
        <v>1209</v>
      </c>
      <c r="C35" s="486" t="s">
        <v>1120</v>
      </c>
      <c r="D35" s="766">
        <v>36</v>
      </c>
      <c r="E35" s="488"/>
      <c r="F35" s="806">
        <f t="shared" si="0"/>
        <v>0</v>
      </c>
    </row>
    <row r="36" spans="1:6" s="499" customFormat="1" ht="13.8">
      <c r="A36" s="491"/>
      <c r="B36" s="494" t="s">
        <v>1210</v>
      </c>
      <c r="C36" s="486" t="s">
        <v>1120</v>
      </c>
      <c r="D36" s="766">
        <v>10</v>
      </c>
      <c r="E36" s="488"/>
      <c r="F36" s="806">
        <f t="shared" si="0"/>
        <v>0</v>
      </c>
    </row>
    <row r="37" spans="1:6" s="499" customFormat="1">
      <c r="A37" s="491"/>
      <c r="B37" s="496"/>
      <c r="C37" s="486"/>
      <c r="D37" s="766"/>
      <c r="E37" s="488"/>
      <c r="F37" s="806"/>
    </row>
    <row r="38" spans="1:6" s="500" customFormat="1" ht="66">
      <c r="A38" s="507"/>
      <c r="B38" s="504" t="s">
        <v>1125</v>
      </c>
      <c r="C38" s="486" t="s">
        <v>1120</v>
      </c>
      <c r="D38" s="515">
        <v>10</v>
      </c>
      <c r="E38" s="488"/>
      <c r="F38" s="508">
        <f>D38*E38</f>
        <v>0</v>
      </c>
    </row>
    <row r="39" spans="1:6" s="425" customFormat="1">
      <c r="A39" s="490"/>
      <c r="B39" s="499"/>
      <c r="C39" s="492"/>
      <c r="D39" s="760"/>
      <c r="E39" s="488"/>
      <c r="F39" s="806">
        <f t="shared" si="0"/>
        <v>0</v>
      </c>
    </row>
    <row r="40" spans="1:6" s="489" customFormat="1">
      <c r="A40" s="490"/>
      <c r="B40" s="499"/>
      <c r="C40" s="492"/>
      <c r="D40" s="760"/>
      <c r="E40" s="488"/>
      <c r="F40" s="806">
        <f t="shared" si="0"/>
        <v>0</v>
      </c>
    </row>
    <row r="41" spans="1:6" s="547" customFormat="1" ht="210" customHeight="1">
      <c r="A41" s="510" t="s">
        <v>11</v>
      </c>
      <c r="B41" s="495" t="s">
        <v>1163</v>
      </c>
      <c r="C41" s="492"/>
      <c r="D41" s="760"/>
      <c r="E41" s="488"/>
      <c r="F41" s="508"/>
    </row>
    <row r="42" spans="1:6" s="547" customFormat="1" ht="26.4">
      <c r="A42" s="511"/>
      <c r="B42" s="499" t="s">
        <v>1164</v>
      </c>
      <c r="C42" s="512"/>
      <c r="D42" s="760"/>
      <c r="E42" s="488"/>
      <c r="F42" s="508"/>
    </row>
    <row r="43" spans="1:6" s="547" customFormat="1" ht="26.4">
      <c r="A43" s="511"/>
      <c r="B43" s="765" t="s">
        <v>1165</v>
      </c>
      <c r="C43" s="492" t="s">
        <v>1120</v>
      </c>
      <c r="D43" s="760">
        <v>2400</v>
      </c>
      <c r="E43" s="488"/>
      <c r="F43" s="806">
        <f t="shared" si="0"/>
        <v>0</v>
      </c>
    </row>
    <row r="44" spans="1:6" s="547" customFormat="1">
      <c r="A44" s="511"/>
      <c r="B44" s="513"/>
      <c r="C44" s="512"/>
      <c r="D44" s="760"/>
      <c r="E44" s="488"/>
      <c r="F44" s="806">
        <f t="shared" si="0"/>
        <v>0</v>
      </c>
    </row>
    <row r="45" spans="1:6" s="547" customFormat="1" ht="158.4">
      <c r="A45" s="510" t="s">
        <v>12</v>
      </c>
      <c r="B45" s="495" t="s">
        <v>1185</v>
      </c>
      <c r="C45" s="492"/>
      <c r="D45" s="760"/>
      <c r="E45" s="488"/>
      <c r="F45" s="806">
        <f t="shared" si="0"/>
        <v>0</v>
      </c>
    </row>
    <row r="46" spans="1:6" s="547" customFormat="1" ht="26.4">
      <c r="A46" s="514"/>
      <c r="B46" s="499" t="s">
        <v>1164</v>
      </c>
      <c r="C46" s="512"/>
      <c r="D46" s="760"/>
      <c r="E46" s="488"/>
      <c r="F46" s="806">
        <f t="shared" si="0"/>
        <v>0</v>
      </c>
    </row>
    <row r="47" spans="1:6" s="547" customFormat="1" ht="39.6">
      <c r="A47" s="514"/>
      <c r="B47" s="504" t="s">
        <v>1166</v>
      </c>
      <c r="C47" s="492" t="s">
        <v>124</v>
      </c>
      <c r="D47" s="760">
        <v>212</v>
      </c>
      <c r="E47" s="488"/>
      <c r="F47" s="806">
        <f t="shared" si="0"/>
        <v>0</v>
      </c>
    </row>
    <row r="48" spans="1:6" s="547" customFormat="1">
      <c r="A48" s="511"/>
      <c r="B48" s="487"/>
      <c r="C48" s="512"/>
      <c r="D48" s="760"/>
      <c r="E48" s="488"/>
      <c r="F48" s="806">
        <f t="shared" si="0"/>
        <v>0</v>
      </c>
    </row>
    <row r="49" spans="1:19" s="547" customFormat="1" ht="94.2" customHeight="1">
      <c r="A49" s="510" t="s">
        <v>13</v>
      </c>
      <c r="B49" s="495" t="s">
        <v>1340</v>
      </c>
      <c r="C49" s="512"/>
      <c r="D49" s="760"/>
      <c r="E49" s="488"/>
      <c r="F49" s="806">
        <f t="shared" si="0"/>
        <v>0</v>
      </c>
    </row>
    <row r="50" spans="1:19" s="547" customFormat="1" ht="26.4">
      <c r="A50" s="511"/>
      <c r="B50" s="499" t="s">
        <v>1164</v>
      </c>
      <c r="C50" s="512"/>
      <c r="D50" s="760"/>
      <c r="E50" s="488"/>
      <c r="F50" s="806">
        <f t="shared" si="0"/>
        <v>0</v>
      </c>
    </row>
    <row r="51" spans="1:19" s="547" customFormat="1" ht="34.200000000000003" customHeight="1">
      <c r="A51" s="511"/>
      <c r="B51" s="495" t="s">
        <v>1167</v>
      </c>
      <c r="C51" s="512" t="s">
        <v>1120</v>
      </c>
      <c r="D51" s="760">
        <v>11</v>
      </c>
      <c r="E51" s="488"/>
      <c r="F51" s="806">
        <f t="shared" si="0"/>
        <v>0</v>
      </c>
    </row>
    <row r="52" spans="1:19" s="547" customFormat="1">
      <c r="A52" s="511"/>
      <c r="B52" s="495"/>
      <c r="C52" s="512"/>
      <c r="D52" s="760"/>
      <c r="E52" s="488"/>
      <c r="F52" s="806">
        <f t="shared" si="0"/>
        <v>0</v>
      </c>
    </row>
    <row r="53" spans="1:19" s="547" customFormat="1" ht="133.80000000000001" customHeight="1">
      <c r="A53" s="510" t="s">
        <v>14</v>
      </c>
      <c r="B53" s="495" t="s">
        <v>1186</v>
      </c>
      <c r="C53" s="512"/>
      <c r="D53" s="760"/>
      <c r="E53" s="488"/>
      <c r="F53" s="806">
        <f t="shared" si="0"/>
        <v>0</v>
      </c>
    </row>
    <row r="54" spans="1:19" s="547" customFormat="1" ht="30" customHeight="1">
      <c r="A54" s="511"/>
      <c r="B54" s="499" t="s">
        <v>1164</v>
      </c>
      <c r="C54" s="512"/>
      <c r="D54" s="760"/>
      <c r="E54" s="488"/>
      <c r="F54" s="806">
        <f t="shared" si="0"/>
        <v>0</v>
      </c>
    </row>
    <row r="55" spans="1:19" s="547" customFormat="1" ht="26.4">
      <c r="A55" s="511"/>
      <c r="B55" s="495" t="s">
        <v>1168</v>
      </c>
      <c r="C55" s="512" t="s">
        <v>1120</v>
      </c>
      <c r="D55" s="760">
        <v>92</v>
      </c>
      <c r="E55" s="488"/>
      <c r="F55" s="806">
        <f t="shared" si="0"/>
        <v>0</v>
      </c>
    </row>
    <row r="56" spans="1:19" s="547" customFormat="1">
      <c r="A56" s="511"/>
      <c r="B56" s="487"/>
      <c r="C56" s="512"/>
      <c r="D56" s="760"/>
      <c r="E56" s="488"/>
      <c r="F56" s="806">
        <f t="shared" si="0"/>
        <v>0</v>
      </c>
      <c r="N56" s="548"/>
      <c r="O56" s="549"/>
      <c r="P56" s="548"/>
      <c r="Q56" s="548"/>
      <c r="R56" s="548"/>
      <c r="S56" s="550"/>
    </row>
    <row r="57" spans="1:19" s="547" customFormat="1" ht="131.4" customHeight="1">
      <c r="A57" s="510" t="s">
        <v>17</v>
      </c>
      <c r="B57" s="495" t="s">
        <v>1191</v>
      </c>
      <c r="C57" s="512"/>
      <c r="D57" s="760"/>
      <c r="E57" s="488"/>
      <c r="F57" s="806">
        <f t="shared" si="0"/>
        <v>0</v>
      </c>
      <c r="N57" s="548"/>
      <c r="O57" s="551"/>
      <c r="P57" s="504"/>
      <c r="Q57" s="514"/>
      <c r="R57" s="514"/>
      <c r="S57" s="552"/>
    </row>
    <row r="58" spans="1:19" s="547" customFormat="1" ht="26.4">
      <c r="A58" s="511"/>
      <c r="B58" s="499" t="s">
        <v>1164</v>
      </c>
      <c r="C58" s="512"/>
      <c r="D58" s="760"/>
      <c r="E58" s="488"/>
      <c r="F58" s="806">
        <f t="shared" si="0"/>
        <v>0</v>
      </c>
      <c r="N58" s="548"/>
      <c r="O58" s="551"/>
      <c r="P58" s="504"/>
      <c r="Q58" s="514"/>
      <c r="R58" s="514"/>
      <c r="S58" s="552"/>
    </row>
    <row r="59" spans="1:19" s="547" customFormat="1" ht="48" customHeight="1">
      <c r="A59" s="511"/>
      <c r="B59" s="495" t="s">
        <v>1169</v>
      </c>
      <c r="C59" s="492" t="s">
        <v>1120</v>
      </c>
      <c r="D59" s="760">
        <v>3</v>
      </c>
      <c r="E59" s="488"/>
      <c r="F59" s="806">
        <f t="shared" si="0"/>
        <v>0</v>
      </c>
      <c r="N59" s="548"/>
      <c r="O59" s="551"/>
      <c r="P59" s="553"/>
      <c r="Q59" s="514"/>
      <c r="R59" s="514"/>
      <c r="S59" s="552"/>
    </row>
    <row r="60" spans="1:19" s="547" customFormat="1">
      <c r="A60" s="516"/>
      <c r="B60" s="517"/>
      <c r="C60" s="517"/>
      <c r="D60" s="768"/>
      <c r="E60" s="488"/>
      <c r="F60" s="806">
        <f t="shared" si="0"/>
        <v>0</v>
      </c>
    </row>
    <row r="61" spans="1:19" s="547" customFormat="1" ht="103.8" customHeight="1">
      <c r="A61" s="510" t="s">
        <v>18</v>
      </c>
      <c r="B61" s="495" t="s">
        <v>1126</v>
      </c>
      <c r="C61" s="512"/>
      <c r="D61" s="760"/>
      <c r="E61" s="488"/>
      <c r="F61" s="806">
        <f t="shared" si="0"/>
        <v>0</v>
      </c>
      <c r="J61" s="499"/>
      <c r="K61" s="492"/>
      <c r="L61" s="554"/>
      <c r="M61" s="492"/>
      <c r="N61" s="488"/>
      <c r="O61" s="503"/>
      <c r="P61" s="500"/>
    </row>
    <row r="62" spans="1:19" s="547" customFormat="1" ht="30" customHeight="1">
      <c r="A62" s="511"/>
      <c r="B62" s="499" t="s">
        <v>1164</v>
      </c>
      <c r="C62" s="512"/>
      <c r="D62" s="760"/>
      <c r="E62" s="488"/>
      <c r="F62" s="806">
        <f t="shared" si="0"/>
        <v>0</v>
      </c>
      <c r="J62" s="499"/>
      <c r="K62" s="492"/>
      <c r="L62" s="554"/>
      <c r="M62" s="492"/>
      <c r="N62" s="488"/>
      <c r="O62" s="488"/>
      <c r="P62" s="500"/>
    </row>
    <row r="63" spans="1:19" s="547" customFormat="1" ht="42.6" customHeight="1">
      <c r="A63" s="511"/>
      <c r="B63" s="495" t="s">
        <v>1170</v>
      </c>
      <c r="C63" s="492" t="s">
        <v>1127</v>
      </c>
      <c r="D63" s="760">
        <v>49</v>
      </c>
      <c r="E63" s="488"/>
      <c r="F63" s="806">
        <f t="shared" si="0"/>
        <v>0</v>
      </c>
      <c r="J63" s="500"/>
      <c r="K63" s="500"/>
      <c r="L63" s="500"/>
      <c r="M63" s="500"/>
      <c r="N63" s="500"/>
      <c r="O63" s="500"/>
      <c r="P63" s="500"/>
    </row>
    <row r="64" spans="1:19" s="547" customFormat="1">
      <c r="A64" s="511"/>
      <c r="B64" s="495"/>
      <c r="C64" s="512"/>
      <c r="D64" s="760"/>
      <c r="E64" s="488"/>
      <c r="F64" s="806">
        <f t="shared" si="0"/>
        <v>0</v>
      </c>
      <c r="J64" s="500"/>
      <c r="K64" s="500"/>
      <c r="L64" s="500"/>
      <c r="M64" s="500"/>
      <c r="N64" s="500"/>
      <c r="O64" s="500"/>
      <c r="P64" s="500"/>
    </row>
    <row r="65" spans="1:18" s="547" customFormat="1" ht="207.6" customHeight="1">
      <c r="A65" s="518" t="s">
        <v>503</v>
      </c>
      <c r="B65" s="495" t="s">
        <v>1171</v>
      </c>
      <c r="C65" s="512"/>
      <c r="D65" s="760"/>
      <c r="E65" s="488"/>
      <c r="F65" s="806">
        <f t="shared" si="0"/>
        <v>0</v>
      </c>
      <c r="L65" s="500"/>
      <c r="M65" s="500"/>
      <c r="N65" s="500"/>
      <c r="O65" s="500"/>
      <c r="P65" s="500"/>
      <c r="Q65" s="500"/>
      <c r="R65" s="500"/>
    </row>
    <row r="66" spans="1:18" s="547" customFormat="1" ht="32.4" customHeight="1">
      <c r="A66" s="514"/>
      <c r="B66" s="495" t="s">
        <v>1164</v>
      </c>
      <c r="C66" s="512"/>
      <c r="D66" s="760"/>
      <c r="E66" s="488"/>
      <c r="F66" s="806">
        <f t="shared" si="0"/>
        <v>0</v>
      </c>
      <c r="L66" s="503"/>
      <c r="M66" s="503"/>
      <c r="N66" s="503"/>
      <c r="O66" s="503"/>
      <c r="P66" s="500"/>
      <c r="Q66" s="500"/>
      <c r="R66" s="500"/>
    </row>
    <row r="67" spans="1:18" s="547" customFormat="1" ht="30" customHeight="1">
      <c r="A67" s="514"/>
      <c r="B67" s="495" t="s">
        <v>1172</v>
      </c>
      <c r="C67" s="492" t="s">
        <v>1128</v>
      </c>
      <c r="D67" s="760">
        <v>1</v>
      </c>
      <c r="E67" s="488"/>
      <c r="F67" s="806">
        <f t="shared" si="0"/>
        <v>0</v>
      </c>
      <c r="L67" s="503"/>
      <c r="M67" s="503"/>
      <c r="N67" s="503"/>
      <c r="O67" s="503"/>
    </row>
    <row r="68" spans="1:18" s="547" customFormat="1" ht="31.2" customHeight="1">
      <c r="A68" s="514"/>
      <c r="B68" s="495" t="s">
        <v>1173</v>
      </c>
      <c r="C68" s="492" t="s">
        <v>1128</v>
      </c>
      <c r="D68" s="760">
        <v>1</v>
      </c>
      <c r="E68" s="488"/>
      <c r="F68" s="806">
        <f>$D68*E68</f>
        <v>0</v>
      </c>
      <c r="L68" s="503"/>
      <c r="M68" s="503"/>
      <c r="N68" s="503"/>
      <c r="O68" s="503"/>
    </row>
    <row r="69" spans="1:18" s="547" customFormat="1" ht="32.4" customHeight="1">
      <c r="A69" s="514"/>
      <c r="B69" s="495" t="s">
        <v>1174</v>
      </c>
      <c r="C69" s="492" t="s">
        <v>1128</v>
      </c>
      <c r="D69" s="760">
        <v>2</v>
      </c>
      <c r="E69" s="488"/>
      <c r="F69" s="806">
        <f>$D69*E69</f>
        <v>0</v>
      </c>
      <c r="L69" s="503"/>
      <c r="M69" s="503"/>
      <c r="N69" s="503"/>
      <c r="O69" s="503"/>
    </row>
    <row r="70" spans="1:18" s="547" customFormat="1">
      <c r="A70" s="511"/>
      <c r="B70" s="495"/>
      <c r="C70" s="512"/>
      <c r="D70" s="760"/>
      <c r="E70" s="488"/>
      <c r="F70" s="806">
        <f t="shared" si="0"/>
        <v>0</v>
      </c>
      <c r="J70" s="503"/>
      <c r="K70" s="503"/>
      <c r="L70" s="503"/>
      <c r="M70" s="503"/>
    </row>
    <row r="71" spans="1:18" s="547" customFormat="1" ht="114" customHeight="1">
      <c r="A71" s="510" t="s">
        <v>1055</v>
      </c>
      <c r="B71" s="495" t="s">
        <v>1129</v>
      </c>
      <c r="C71" s="512"/>
      <c r="D71" s="760"/>
      <c r="E71" s="488"/>
      <c r="F71" s="806">
        <f t="shared" si="0"/>
        <v>0</v>
      </c>
      <c r="H71" s="555"/>
      <c r="I71" s="555"/>
      <c r="J71" s="555"/>
      <c r="K71" s="556"/>
    </row>
    <row r="72" spans="1:18" s="547" customFormat="1">
      <c r="A72" s="510"/>
      <c r="B72" s="495"/>
      <c r="C72" s="512"/>
      <c r="D72" s="760"/>
      <c r="E72" s="488"/>
      <c r="F72" s="806"/>
      <c r="H72" s="555"/>
      <c r="I72" s="555"/>
      <c r="J72" s="555"/>
      <c r="K72" s="556"/>
    </row>
    <row r="73" spans="1:18" s="547" customFormat="1" ht="31.2" customHeight="1">
      <c r="A73" s="511"/>
      <c r="B73" s="495" t="s">
        <v>1177</v>
      </c>
      <c r="C73" s="512"/>
      <c r="D73" s="760"/>
      <c r="E73" s="488"/>
      <c r="F73" s="806">
        <f t="shared" si="0"/>
        <v>0</v>
      </c>
      <c r="H73" s="555"/>
      <c r="I73" s="555"/>
      <c r="J73" s="555"/>
      <c r="K73" s="556"/>
    </row>
    <row r="74" spans="1:18" s="547" customFormat="1" ht="28.8" customHeight="1">
      <c r="A74" s="511"/>
      <c r="B74" s="495" t="s">
        <v>1176</v>
      </c>
      <c r="C74" s="492" t="s">
        <v>1128</v>
      </c>
      <c r="D74" s="760">
        <v>2</v>
      </c>
      <c r="E74" s="488"/>
      <c r="F74" s="806">
        <f t="shared" si="0"/>
        <v>0</v>
      </c>
      <c r="H74" s="555"/>
      <c r="I74" s="555"/>
      <c r="J74" s="555"/>
      <c r="K74" s="556"/>
    </row>
    <row r="75" spans="1:18" s="547" customFormat="1" ht="31.8" customHeight="1">
      <c r="A75" s="511"/>
      <c r="B75" s="495" t="s">
        <v>1175</v>
      </c>
      <c r="C75" s="492" t="s">
        <v>1128</v>
      </c>
      <c r="D75" s="760">
        <v>2</v>
      </c>
      <c r="E75" s="488"/>
      <c r="F75" s="806">
        <f>$D75*E75</f>
        <v>0</v>
      </c>
      <c r="H75" s="555"/>
      <c r="I75" s="555"/>
      <c r="J75" s="555"/>
      <c r="K75" s="556"/>
    </row>
    <row r="76" spans="1:18" s="547" customFormat="1">
      <c r="A76" s="511"/>
      <c r="B76" s="495"/>
      <c r="C76" s="512"/>
      <c r="D76" s="760"/>
      <c r="E76" s="488"/>
      <c r="F76" s="806">
        <f t="shared" si="0"/>
        <v>0</v>
      </c>
    </row>
    <row r="77" spans="1:18" s="547" customFormat="1" ht="48" customHeight="1">
      <c r="A77" s="518" t="s">
        <v>1130</v>
      </c>
      <c r="B77" s="495" t="s">
        <v>1131</v>
      </c>
      <c r="C77" s="512"/>
      <c r="D77" s="760"/>
      <c r="E77" s="488"/>
      <c r="F77" s="806">
        <f t="shared" si="0"/>
        <v>0</v>
      </c>
    </row>
    <row r="78" spans="1:18" s="547" customFormat="1" ht="30" customHeight="1">
      <c r="A78" s="514"/>
      <c r="B78" s="499" t="s">
        <v>1164</v>
      </c>
      <c r="C78" s="512"/>
      <c r="D78" s="760"/>
      <c r="E78" s="488"/>
      <c r="F78" s="806">
        <f t="shared" si="0"/>
        <v>0</v>
      </c>
    </row>
    <row r="79" spans="1:18" s="547" customFormat="1" ht="31.8" customHeight="1">
      <c r="A79" s="514"/>
      <c r="B79" s="495" t="s">
        <v>1178</v>
      </c>
      <c r="C79" s="492" t="s">
        <v>275</v>
      </c>
      <c r="D79" s="760">
        <v>4</v>
      </c>
      <c r="E79" s="488"/>
      <c r="F79" s="806">
        <f t="shared" si="0"/>
        <v>0</v>
      </c>
    </row>
    <row r="80" spans="1:18" s="547" customFormat="1">
      <c r="A80" s="514"/>
      <c r="B80" s="487"/>
      <c r="C80" s="492"/>
      <c r="D80" s="760"/>
      <c r="E80" s="488"/>
      <c r="F80" s="806">
        <f t="shared" si="0"/>
        <v>0</v>
      </c>
    </row>
    <row r="81" spans="1:8" s="547" customFormat="1" ht="115.2" customHeight="1">
      <c r="A81" s="510" t="s">
        <v>1132</v>
      </c>
      <c r="B81" s="495" t="s">
        <v>1339</v>
      </c>
      <c r="C81" s="512"/>
      <c r="D81" s="760"/>
      <c r="E81" s="488"/>
      <c r="F81" s="806">
        <f t="shared" ref="F81:F96" si="1">$D81*E81</f>
        <v>0</v>
      </c>
    </row>
    <row r="82" spans="1:8" s="547" customFormat="1" ht="33" customHeight="1">
      <c r="A82" s="511"/>
      <c r="B82" s="499" t="s">
        <v>1164</v>
      </c>
      <c r="C82" s="512"/>
      <c r="D82" s="760"/>
      <c r="E82" s="488"/>
      <c r="F82" s="806">
        <f t="shared" si="1"/>
        <v>0</v>
      </c>
    </row>
    <row r="83" spans="1:8" s="547" customFormat="1" ht="46.2" customHeight="1">
      <c r="A83" s="511"/>
      <c r="B83" s="495" t="s">
        <v>1179</v>
      </c>
      <c r="C83" s="492" t="s">
        <v>1128</v>
      </c>
      <c r="D83" s="760">
        <v>4</v>
      </c>
      <c r="E83" s="488"/>
      <c r="F83" s="806">
        <f t="shared" si="1"/>
        <v>0</v>
      </c>
    </row>
    <row r="84" spans="1:8" s="547" customFormat="1">
      <c r="A84" s="511"/>
      <c r="B84" s="495"/>
      <c r="C84" s="512"/>
      <c r="D84" s="760"/>
      <c r="E84" s="488"/>
      <c r="F84" s="806">
        <f t="shared" si="1"/>
        <v>0</v>
      </c>
    </row>
    <row r="85" spans="1:8" s="547" customFormat="1" ht="20.399999999999999" customHeight="1">
      <c r="A85" s="510" t="s">
        <v>1133</v>
      </c>
      <c r="B85" s="495" t="s">
        <v>1134</v>
      </c>
      <c r="C85" s="512"/>
      <c r="D85" s="760"/>
      <c r="E85" s="488"/>
      <c r="F85" s="806">
        <f t="shared" si="1"/>
        <v>0</v>
      </c>
    </row>
    <row r="86" spans="1:8" s="547" customFormat="1" ht="29.4" customHeight="1">
      <c r="A86" s="511"/>
      <c r="B86" s="499" t="s">
        <v>1164</v>
      </c>
      <c r="C86" s="512"/>
      <c r="D86" s="760"/>
      <c r="E86" s="488"/>
      <c r="F86" s="806">
        <f t="shared" si="1"/>
        <v>0</v>
      </c>
    </row>
    <row r="87" spans="1:8" s="547" customFormat="1" ht="30" customHeight="1">
      <c r="A87" s="511"/>
      <c r="B87" s="495" t="s">
        <v>1180</v>
      </c>
      <c r="C87" s="492" t="s">
        <v>1128</v>
      </c>
      <c r="D87" s="760">
        <v>54</v>
      </c>
      <c r="E87" s="488"/>
      <c r="F87" s="806">
        <f t="shared" si="1"/>
        <v>0</v>
      </c>
    </row>
    <row r="88" spans="1:8" s="547" customFormat="1">
      <c r="A88" s="511"/>
      <c r="B88" s="500"/>
      <c r="C88" s="492"/>
      <c r="D88" s="760"/>
      <c r="E88" s="488"/>
      <c r="F88" s="806">
        <f t="shared" si="1"/>
        <v>0</v>
      </c>
    </row>
    <row r="89" spans="1:8" s="547" customFormat="1" ht="45" customHeight="1">
      <c r="A89" s="510" t="s">
        <v>1135</v>
      </c>
      <c r="B89" s="495" t="s">
        <v>1136</v>
      </c>
      <c r="C89" s="512"/>
      <c r="D89" s="760"/>
      <c r="E89" s="488"/>
      <c r="F89" s="806">
        <f t="shared" si="1"/>
        <v>0</v>
      </c>
    </row>
    <row r="90" spans="1:8" s="547" customFormat="1" ht="30" customHeight="1">
      <c r="A90" s="511"/>
      <c r="B90" s="499" t="s">
        <v>1164</v>
      </c>
      <c r="C90" s="512"/>
      <c r="D90" s="760"/>
      <c r="E90" s="488"/>
      <c r="F90" s="806">
        <f t="shared" si="1"/>
        <v>0</v>
      </c>
    </row>
    <row r="91" spans="1:8" s="547" customFormat="1" ht="43.2" customHeight="1">
      <c r="A91" s="511"/>
      <c r="B91" s="495" t="s">
        <v>1181</v>
      </c>
      <c r="C91" s="492" t="s">
        <v>1128</v>
      </c>
      <c r="D91" s="760">
        <v>54</v>
      </c>
      <c r="E91" s="488"/>
      <c r="F91" s="806">
        <f t="shared" si="1"/>
        <v>0</v>
      </c>
    </row>
    <row r="92" spans="1:8" s="521" customFormat="1">
      <c r="A92" s="473"/>
      <c r="B92" s="519"/>
      <c r="C92" s="520"/>
      <c r="D92" s="769"/>
      <c r="E92" s="488"/>
      <c r="F92" s="806">
        <f t="shared" si="1"/>
        <v>0</v>
      </c>
    </row>
    <row r="93" spans="1:8" s="547" customFormat="1" ht="156" customHeight="1">
      <c r="A93" s="518" t="s">
        <v>1137</v>
      </c>
      <c r="B93" s="495" t="s">
        <v>1341</v>
      </c>
      <c r="C93" s="512"/>
      <c r="D93" s="760"/>
      <c r="E93" s="488"/>
      <c r="F93" s="806">
        <f t="shared" si="1"/>
        <v>0</v>
      </c>
      <c r="H93" s="557"/>
    </row>
    <row r="94" spans="1:8" s="547" customFormat="1" ht="31.8" customHeight="1">
      <c r="A94" s="518"/>
      <c r="B94" s="499" t="s">
        <v>1164</v>
      </c>
      <c r="C94" s="512"/>
      <c r="D94" s="760"/>
      <c r="E94" s="488"/>
      <c r="F94" s="806">
        <f t="shared" si="1"/>
        <v>0</v>
      </c>
    </row>
    <row r="95" spans="1:8" s="547" customFormat="1" ht="32.4" customHeight="1">
      <c r="A95" s="518"/>
      <c r="B95" s="495" t="s">
        <v>1182</v>
      </c>
      <c r="C95" s="512" t="s">
        <v>1128</v>
      </c>
      <c r="D95" s="760">
        <v>27</v>
      </c>
      <c r="E95" s="488"/>
      <c r="F95" s="806">
        <f t="shared" si="1"/>
        <v>0</v>
      </c>
    </row>
    <row r="96" spans="1:8" s="547" customFormat="1">
      <c r="A96" s="518"/>
      <c r="B96" s="495"/>
      <c r="C96" s="512"/>
      <c r="D96" s="760"/>
      <c r="E96" s="488"/>
      <c r="F96" s="806">
        <f t="shared" si="1"/>
        <v>0</v>
      </c>
    </row>
    <row r="97" spans="1:7" s="489" customFormat="1" ht="56.4" customHeight="1">
      <c r="A97" s="473" t="s">
        <v>1138</v>
      </c>
      <c r="B97" s="499" t="s">
        <v>1183</v>
      </c>
      <c r="C97" s="492" t="s">
        <v>275</v>
      </c>
      <c r="D97" s="515">
        <v>1</v>
      </c>
      <c r="E97" s="488"/>
      <c r="F97" s="508">
        <f>$D97*E97</f>
        <v>0</v>
      </c>
    </row>
    <row r="98" spans="1:7">
      <c r="A98" s="507"/>
      <c r="B98" s="485"/>
      <c r="C98" s="492"/>
      <c r="D98" s="760"/>
      <c r="E98" s="488"/>
      <c r="F98" s="807">
        <f t="shared" ref="F98:F119" si="2">$D98*E98</f>
        <v>0</v>
      </c>
    </row>
    <row r="99" spans="1:7" s="545" customFormat="1">
      <c r="A99" s="523"/>
      <c r="B99" s="470" t="s">
        <v>1139</v>
      </c>
      <c r="C99" s="524"/>
      <c r="D99" s="770"/>
      <c r="E99" s="488"/>
      <c r="F99" s="525">
        <f t="shared" si="2"/>
        <v>0</v>
      </c>
    </row>
    <row r="100" spans="1:7">
      <c r="B100" s="526"/>
      <c r="C100" s="483"/>
      <c r="D100" s="771"/>
      <c r="E100" s="488"/>
      <c r="F100" s="525">
        <f t="shared" si="2"/>
        <v>0</v>
      </c>
    </row>
    <row r="101" spans="1:7" s="489" customFormat="1" ht="114.6" customHeight="1">
      <c r="A101" s="507" t="s">
        <v>1140</v>
      </c>
      <c r="B101" s="499" t="s">
        <v>1184</v>
      </c>
      <c r="D101" s="772"/>
      <c r="E101" s="488"/>
      <c r="F101" s="525">
        <f t="shared" si="2"/>
        <v>0</v>
      </c>
    </row>
    <row r="102" spans="1:7" s="489" customFormat="1">
      <c r="A102" s="490"/>
      <c r="B102" s="504" t="s">
        <v>1141</v>
      </c>
      <c r="C102" s="483" t="s">
        <v>1128</v>
      </c>
      <c r="D102" s="771">
        <v>1</v>
      </c>
      <c r="E102" s="488"/>
      <c r="F102" s="525">
        <f t="shared" si="2"/>
        <v>0</v>
      </c>
    </row>
    <row r="103" spans="1:7" s="489" customFormat="1">
      <c r="A103" s="490"/>
      <c r="B103" s="504"/>
      <c r="C103" s="483"/>
      <c r="D103" s="771"/>
      <c r="E103" s="488"/>
      <c r="F103" s="525"/>
    </row>
    <row r="104" spans="1:7">
      <c r="A104" s="507"/>
      <c r="B104" s="528" t="s">
        <v>1142</v>
      </c>
      <c r="C104" s="492"/>
      <c r="D104" s="760"/>
      <c r="E104" s="488"/>
      <c r="F104" s="807">
        <f t="shared" si="2"/>
        <v>0</v>
      </c>
    </row>
    <row r="105" spans="1:7">
      <c r="A105" s="507"/>
      <c r="B105" s="485"/>
      <c r="C105" s="492"/>
      <c r="D105" s="760"/>
      <c r="E105" s="488"/>
      <c r="F105" s="807">
        <f t="shared" si="2"/>
        <v>0</v>
      </c>
    </row>
    <row r="106" spans="1:7" ht="127.8" customHeight="1">
      <c r="A106" s="473" t="s">
        <v>1143</v>
      </c>
      <c r="B106" s="529" t="s">
        <v>1144</v>
      </c>
      <c r="C106" s="483"/>
      <c r="D106" s="773"/>
      <c r="E106" s="488"/>
      <c r="F106" s="807">
        <f t="shared" si="2"/>
        <v>0</v>
      </c>
    </row>
    <row r="107" spans="1:7" s="477" customFormat="1" ht="120" customHeight="1">
      <c r="A107" s="473"/>
      <c r="B107" s="529" t="s">
        <v>1342</v>
      </c>
      <c r="C107" s="483"/>
      <c r="D107" s="773"/>
      <c r="E107" s="488"/>
      <c r="F107" s="807">
        <f t="shared" si="2"/>
        <v>0</v>
      </c>
    </row>
    <row r="108" spans="1:7" s="477" customFormat="1" ht="91.2" customHeight="1">
      <c r="A108" s="473"/>
      <c r="B108" s="530" t="s">
        <v>1145</v>
      </c>
      <c r="C108" s="492" t="s">
        <v>275</v>
      </c>
      <c r="D108" s="760">
        <v>1</v>
      </c>
      <c r="E108" s="488"/>
      <c r="F108" s="807">
        <f>$D108*E108</f>
        <v>0</v>
      </c>
    </row>
    <row r="109" spans="1:7">
      <c r="B109" s="531"/>
      <c r="C109" s="483"/>
      <c r="D109" s="773"/>
      <c r="E109" s="488"/>
      <c r="F109" s="807">
        <f t="shared" si="2"/>
        <v>0</v>
      </c>
      <c r="G109" s="423"/>
    </row>
    <row r="110" spans="1:7" s="425" customFormat="1" ht="64.2" customHeight="1">
      <c r="A110" s="473" t="s">
        <v>1146</v>
      </c>
      <c r="B110" s="485" t="s">
        <v>1147</v>
      </c>
      <c r="C110" s="492" t="s">
        <v>275</v>
      </c>
      <c r="D110" s="760">
        <v>1</v>
      </c>
      <c r="E110" s="488"/>
      <c r="F110" s="807">
        <f>$D110*E110</f>
        <v>0</v>
      </c>
    </row>
    <row r="111" spans="1:7" s="425" customFormat="1">
      <c r="A111" s="473"/>
      <c r="B111" s="485"/>
      <c r="C111" s="492"/>
      <c r="D111" s="760"/>
      <c r="E111" s="488"/>
      <c r="F111" s="807"/>
    </row>
    <row r="112" spans="1:7" s="425" customFormat="1" ht="81.599999999999994" customHeight="1">
      <c r="A112" s="473" t="s">
        <v>1148</v>
      </c>
      <c r="B112" s="499" t="s">
        <v>1149</v>
      </c>
      <c r="C112" s="492" t="s">
        <v>275</v>
      </c>
      <c r="D112" s="760">
        <v>1</v>
      </c>
      <c r="E112" s="488"/>
      <c r="F112" s="807">
        <f t="shared" si="2"/>
        <v>0</v>
      </c>
    </row>
    <row r="113" spans="1:19" s="425" customFormat="1">
      <c r="A113" s="490"/>
      <c r="B113" s="532"/>
      <c r="C113" s="492"/>
      <c r="D113" s="760"/>
      <c r="E113" s="488"/>
      <c r="F113" s="807">
        <f t="shared" si="2"/>
        <v>0</v>
      </c>
    </row>
    <row r="114" spans="1:19" s="489" customFormat="1" ht="103.8" customHeight="1">
      <c r="A114" s="473" t="s">
        <v>1150</v>
      </c>
      <c r="B114" s="485" t="s">
        <v>1151</v>
      </c>
      <c r="C114" s="533"/>
      <c r="D114" s="760"/>
      <c r="E114" s="488"/>
      <c r="F114" s="807">
        <f t="shared" si="2"/>
        <v>0</v>
      </c>
    </row>
    <row r="115" spans="1:19" s="489" customFormat="1" ht="77.400000000000006" customHeight="1">
      <c r="A115" s="473"/>
      <c r="B115" s="485" t="s">
        <v>1152</v>
      </c>
      <c r="C115" s="492" t="s">
        <v>275</v>
      </c>
      <c r="D115" s="760">
        <v>1</v>
      </c>
      <c r="E115" s="488"/>
      <c r="F115" s="807">
        <f t="shared" si="2"/>
        <v>0</v>
      </c>
    </row>
    <row r="116" spans="1:19" s="489" customFormat="1">
      <c r="A116" s="473"/>
      <c r="B116" s="485"/>
      <c r="C116" s="533"/>
      <c r="D116" s="760"/>
      <c r="E116" s="488"/>
      <c r="F116" s="807">
        <f t="shared" si="2"/>
        <v>0</v>
      </c>
    </row>
    <row r="117" spans="1:19" s="489" customFormat="1" ht="77.400000000000006" customHeight="1">
      <c r="A117" s="473" t="s">
        <v>1153</v>
      </c>
      <c r="B117" s="485" t="s">
        <v>1154</v>
      </c>
      <c r="C117" s="533"/>
      <c r="D117" s="760"/>
      <c r="E117" s="488"/>
      <c r="F117" s="807">
        <f t="shared" si="2"/>
        <v>0</v>
      </c>
    </row>
    <row r="118" spans="1:19" s="489" customFormat="1" ht="37.200000000000003" customHeight="1">
      <c r="A118" s="473"/>
      <c r="B118" s="485" t="s">
        <v>1155</v>
      </c>
      <c r="C118" s="533"/>
      <c r="D118" s="760"/>
      <c r="E118" s="488"/>
      <c r="F118" s="807">
        <f t="shared" si="2"/>
        <v>0</v>
      </c>
    </row>
    <row r="119" spans="1:19" s="425" customFormat="1" ht="53.4" customHeight="1">
      <c r="A119" s="426"/>
      <c r="B119" s="485" t="s">
        <v>1156</v>
      </c>
      <c r="C119" s="492" t="s">
        <v>275</v>
      </c>
      <c r="D119" s="760">
        <v>1</v>
      </c>
      <c r="E119" s="488"/>
      <c r="F119" s="807">
        <f t="shared" si="2"/>
        <v>0</v>
      </c>
    </row>
    <row r="120" spans="1:19" s="489" customFormat="1">
      <c r="A120" s="490"/>
      <c r="B120" s="499"/>
      <c r="C120" s="533"/>
      <c r="D120" s="760"/>
      <c r="E120" s="488"/>
      <c r="F120" s="807">
        <f>$D120*E120</f>
        <v>0</v>
      </c>
    </row>
    <row r="121" spans="1:19" s="425" customFormat="1" ht="64.2" customHeight="1">
      <c r="A121" s="473" t="s">
        <v>1157</v>
      </c>
      <c r="B121" s="485" t="s">
        <v>1147</v>
      </c>
      <c r="C121" s="492" t="s">
        <v>275</v>
      </c>
      <c r="D121" s="760">
        <v>1</v>
      </c>
      <c r="E121" s="488"/>
      <c r="F121" s="807">
        <f>$D121*E121</f>
        <v>0</v>
      </c>
    </row>
    <row r="122" spans="1:19">
      <c r="B122" s="534"/>
      <c r="C122" s="483"/>
      <c r="D122" s="761"/>
      <c r="F122" s="522">
        <f>$D122*E122</f>
        <v>0</v>
      </c>
    </row>
    <row r="123" spans="1:19">
      <c r="A123" s="535" t="s">
        <v>1133</v>
      </c>
      <c r="B123" s="536" t="s">
        <v>1205</v>
      </c>
      <c r="C123" s="537"/>
      <c r="D123" s="762"/>
      <c r="E123" s="538"/>
      <c r="F123" s="539">
        <f>SUM(F18:F122)</f>
        <v>0</v>
      </c>
    </row>
    <row r="125" spans="1:19" s="489" customFormat="1">
      <c r="A125" s="490"/>
      <c r="B125" s="474" t="s">
        <v>1158</v>
      </c>
      <c r="C125" s="541"/>
      <c r="E125" s="542"/>
      <c r="F125" s="542"/>
    </row>
    <row r="126" spans="1:19" s="489" customFormat="1">
      <c r="A126" s="490"/>
      <c r="B126" s="474" t="s">
        <v>1159</v>
      </c>
      <c r="C126" s="541"/>
      <c r="D126" s="763"/>
      <c r="E126" s="542"/>
      <c r="F126" s="542"/>
    </row>
    <row r="128" spans="1:19" s="527" customFormat="1">
      <c r="A128" s="473"/>
      <c r="B128" s="485"/>
      <c r="D128" s="764"/>
      <c r="E128" s="424"/>
      <c r="F128" s="424"/>
      <c r="G128" s="424"/>
      <c r="H128" s="424"/>
      <c r="I128" s="424"/>
      <c r="J128" s="424"/>
      <c r="K128" s="424"/>
      <c r="L128" s="424"/>
      <c r="M128" s="424"/>
      <c r="N128" s="424"/>
      <c r="O128" s="424"/>
      <c r="P128" s="424"/>
      <c r="Q128" s="424"/>
      <c r="R128" s="424"/>
      <c r="S128" s="424"/>
    </row>
    <row r="129" spans="1:19" s="527" customFormat="1">
      <c r="A129" s="473"/>
      <c r="B129" s="485"/>
      <c r="D129" s="764"/>
      <c r="E129" s="424"/>
      <c r="F129" s="424"/>
      <c r="G129" s="424"/>
      <c r="H129" s="424"/>
      <c r="I129" s="424"/>
      <c r="J129" s="424"/>
      <c r="K129" s="424"/>
      <c r="L129" s="424"/>
      <c r="M129" s="424"/>
      <c r="N129" s="424"/>
      <c r="O129" s="424"/>
      <c r="P129" s="424"/>
      <c r="Q129" s="424"/>
      <c r="R129" s="424"/>
      <c r="S129" s="424"/>
    </row>
    <row r="130" spans="1:19" s="527" customFormat="1">
      <c r="A130" s="473"/>
      <c r="B130" s="558"/>
      <c r="D130" s="764"/>
      <c r="E130" s="424"/>
      <c r="F130" s="424"/>
      <c r="G130" s="424"/>
      <c r="H130" s="424"/>
      <c r="I130" s="424"/>
      <c r="J130" s="424"/>
      <c r="K130" s="424"/>
      <c r="L130" s="424"/>
      <c r="M130" s="424"/>
      <c r="N130" s="424"/>
      <c r="O130" s="424"/>
      <c r="P130" s="424"/>
      <c r="Q130" s="424"/>
      <c r="R130" s="424"/>
      <c r="S130" s="424"/>
    </row>
  </sheetData>
  <sheetProtection algorithmName="SHA-512" hashValue="WX2kv26pGUINpEhbPDZVA0TTVJBcrsDrtUUP7a1mtHiRbPpGz/ai5pHZXue7HLWqcSWDDeUtgm9b/doRB41RZg==" saltValue="FF1NXymFy7JkcLk8T1dJ7w==" spinCount="100000" sheet="1" objects="1" scenarios="1"/>
  <dataConsolidate/>
  <pageMargins left="0.70866141732283461" right="0.59055118110236215" top="0.51181102362204722" bottom="0.43307086614173229" header="0.31496062992125984" footer="0.19685039370078741"/>
  <pageSetup paperSize="9" fitToHeight="0" orientation="portrait"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ignoredErrors>
    <ignoredError sqref="F12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F341"/>
  <sheetViews>
    <sheetView showZeros="0" view="pageBreakPreview" zoomScaleNormal="90" zoomScaleSheetLayoutView="100" workbookViewId="0">
      <selection activeCell="F5" sqref="F5"/>
    </sheetView>
  </sheetViews>
  <sheetFormatPr defaultColWidth="9.21875" defaultRowHeight="18.600000000000001"/>
  <cols>
    <col min="1" max="1" width="7.77734375" style="2" customWidth="1"/>
    <col min="2" max="2" width="43.21875" style="2" customWidth="1"/>
    <col min="3" max="3" width="5.88671875" style="51" customWidth="1"/>
    <col min="4" max="4" width="4.6640625" style="2" customWidth="1"/>
    <col min="5" max="5" width="6" style="2" customWidth="1"/>
    <col min="6" max="6" width="23" style="2" customWidth="1"/>
    <col min="7" max="16384" width="9.21875" style="2"/>
  </cols>
  <sheetData>
    <row r="1" spans="1:6" ht="27" customHeight="1">
      <c r="A1" s="802" t="s">
        <v>8</v>
      </c>
      <c r="B1" s="802"/>
      <c r="C1" s="802"/>
      <c r="D1" s="802"/>
      <c r="E1" s="802"/>
      <c r="F1" s="802"/>
    </row>
    <row r="2" spans="1:6">
      <c r="A2" s="1"/>
      <c r="B2" s="47"/>
      <c r="C2" s="6"/>
    </row>
    <row r="3" spans="1:6">
      <c r="A3" s="40" t="s">
        <v>32</v>
      </c>
      <c r="B3" s="801" t="str">
        <f>'1.PRIP I SKELA'!B3</f>
        <v>PRIPREMNI RADOVI I SKELA</v>
      </c>
      <c r="C3" s="801"/>
      <c r="D3" s="801"/>
      <c r="E3" s="801"/>
      <c r="F3" s="363">
        <f>'1.PRIP I SKELA'!F238</f>
        <v>0</v>
      </c>
    </row>
    <row r="4" spans="1:6">
      <c r="A4" s="43" t="s">
        <v>15</v>
      </c>
      <c r="B4" s="801" t="str">
        <f>'2. RUŠ I DEM'!B3</f>
        <v>RADOVI RUŠENJA I DEMONTAŽA</v>
      </c>
      <c r="C4" s="801"/>
      <c r="D4" s="801"/>
      <c r="E4" s="801"/>
      <c r="F4" s="363">
        <f>'2. RUŠ I DEM'!F282</f>
        <v>0</v>
      </c>
    </row>
    <row r="5" spans="1:6">
      <c r="A5" s="41" t="s">
        <v>16</v>
      </c>
      <c r="B5" s="801" t="str">
        <f>'3. ZEM'!B3</f>
        <v>ZEMLJANI RADOVI</v>
      </c>
      <c r="C5" s="801"/>
      <c r="D5" s="801"/>
      <c r="E5" s="801"/>
      <c r="F5" s="363">
        <f>'3. ZEM'!F71</f>
        <v>0</v>
      </c>
    </row>
    <row r="6" spans="1:6">
      <c r="A6" s="41" t="s">
        <v>19</v>
      </c>
      <c r="B6" s="801" t="str">
        <f>'4. AB'!B3</f>
        <v>BETONSKI I ARMIRANO-BETONSKI RADOVI</v>
      </c>
      <c r="C6" s="801"/>
      <c r="D6" s="801"/>
      <c r="E6" s="801"/>
      <c r="F6" s="363">
        <f>'4. AB'!F143</f>
        <v>0</v>
      </c>
    </row>
    <row r="7" spans="1:6">
      <c r="A7" s="41" t="s">
        <v>20</v>
      </c>
      <c r="B7" s="801" t="str">
        <f>'5. ZID-SAN.'!B3</f>
        <v>ZIDARSKI RADOVI - SANACIJA</v>
      </c>
      <c r="C7" s="801"/>
      <c r="D7" s="801"/>
      <c r="E7" s="801"/>
      <c r="F7" s="363">
        <f>'5. ZID-SAN.'!F254</f>
        <v>0</v>
      </c>
    </row>
    <row r="8" spans="1:6">
      <c r="A8" s="41" t="s">
        <v>31</v>
      </c>
      <c r="B8" s="801" t="str">
        <f>'6. ZID-FAS'!B3</f>
        <v>ZIDARSKO-FASADERSKI RADOVI</v>
      </c>
      <c r="C8" s="801"/>
      <c r="D8" s="801"/>
      <c r="E8" s="801"/>
      <c r="F8" s="363">
        <f>'6. ZID-FAS'!F247</f>
        <v>0</v>
      </c>
    </row>
    <row r="9" spans="1:6">
      <c r="A9" s="41" t="s">
        <v>60</v>
      </c>
      <c r="B9" s="801" t="str">
        <f>'7. IZO'!B3</f>
        <v>IZOLATERSKI RADOVI</v>
      </c>
      <c r="C9" s="801"/>
      <c r="D9" s="801"/>
      <c r="E9" s="801"/>
      <c r="F9" s="363">
        <f>'7. IZO'!F69</f>
        <v>0</v>
      </c>
    </row>
    <row r="10" spans="1:6">
      <c r="A10" s="41" t="s">
        <v>61</v>
      </c>
      <c r="B10" s="801" t="str">
        <f>'8. TES I KROV'!B3</f>
        <v>TESARSKI I KROVOPOKRIVAČKI RADOVI</v>
      </c>
      <c r="C10" s="801"/>
      <c r="D10" s="801"/>
      <c r="E10" s="801"/>
      <c r="F10" s="363">
        <f>'8. TES I KROV'!F83</f>
        <v>0</v>
      </c>
    </row>
    <row r="11" spans="1:6">
      <c r="A11" s="41" t="s">
        <v>62</v>
      </c>
      <c r="B11" s="801" t="str">
        <f>'9. LIM'!B3</f>
        <v>LIMARSKI RADOVI</v>
      </c>
      <c r="C11" s="801"/>
      <c r="D11" s="801"/>
      <c r="E11" s="801"/>
      <c r="F11" s="363">
        <f>'9. LIM'!F55</f>
        <v>0</v>
      </c>
    </row>
    <row r="12" spans="1:6">
      <c r="A12" s="41" t="s">
        <v>63</v>
      </c>
      <c r="B12" s="801" t="str">
        <f>'10. POD'!B3</f>
        <v>PODOPOLAGAČKI RADOVI</v>
      </c>
      <c r="C12" s="801"/>
      <c r="D12" s="801"/>
      <c r="E12" s="801"/>
      <c r="F12" s="363">
        <f>'10. POD'!F49</f>
        <v>0</v>
      </c>
    </row>
    <row r="13" spans="1:6">
      <c r="A13" s="41" t="s">
        <v>1056</v>
      </c>
      <c r="B13" s="801" t="str">
        <f>'11. BRAV'!B3</f>
        <v>BRAVARSKI RADOVI</v>
      </c>
      <c r="C13" s="801"/>
      <c r="D13" s="801"/>
      <c r="E13" s="801"/>
      <c r="F13" s="363">
        <f>'11. BRAV'!F80</f>
        <v>0</v>
      </c>
    </row>
    <row r="14" spans="1:6">
      <c r="A14" s="41" t="s">
        <v>1160</v>
      </c>
      <c r="B14" s="801" t="str">
        <f>'12. GROMOBRAN'!B3</f>
        <v>INSTALACIJA SUSTAVA ZAŠTITE OD MUNJE</v>
      </c>
      <c r="C14" s="801"/>
      <c r="D14" s="801"/>
      <c r="E14" s="801"/>
      <c r="F14" s="363">
        <f>'12. GROMOBRAN'!F32</f>
        <v>0</v>
      </c>
    </row>
    <row r="15" spans="1:6">
      <c r="A15" s="41" t="s">
        <v>1206</v>
      </c>
      <c r="B15" s="801" t="str">
        <f>'13. STRUJA'!B3</f>
        <v>INSTALACIJA RASVJETE I UTIČNICA</v>
      </c>
      <c r="C15" s="801"/>
      <c r="D15" s="801"/>
      <c r="E15" s="801"/>
      <c r="F15" s="363">
        <f>'13. STRUJA'!F32</f>
        <v>0</v>
      </c>
    </row>
    <row r="16" spans="1:6">
      <c r="A16" s="41" t="s">
        <v>1333</v>
      </c>
      <c r="B16" s="801" t="str">
        <f>'14.VGH'!B1</f>
        <v>INSTALACIJA GRIJANJA</v>
      </c>
      <c r="C16" s="801"/>
      <c r="D16" s="801"/>
      <c r="E16" s="801"/>
      <c r="F16" s="363">
        <f>'14.VGH'!F123</f>
        <v>0</v>
      </c>
    </row>
    <row r="17" spans="1:6">
      <c r="A17" s="42"/>
      <c r="B17" s="800" t="s">
        <v>50</v>
      </c>
      <c r="C17" s="800"/>
      <c r="D17" s="800"/>
      <c r="E17" s="800"/>
      <c r="F17" s="363">
        <f>SUM(F3:F16)</f>
        <v>0</v>
      </c>
    </row>
    <row r="18" spans="1:6" s="8" customFormat="1">
      <c r="A18" s="42"/>
      <c r="B18" s="800" t="s">
        <v>859</v>
      </c>
      <c r="C18" s="800"/>
      <c r="D18" s="800"/>
      <c r="E18" s="800"/>
      <c r="F18" s="363">
        <f>F17*25%</f>
        <v>0</v>
      </c>
    </row>
    <row r="19" spans="1:6" s="8" customFormat="1">
      <c r="A19" s="42"/>
      <c r="B19" s="800" t="s">
        <v>860</v>
      </c>
      <c r="C19" s="800"/>
      <c r="D19" s="800"/>
      <c r="E19" s="800"/>
      <c r="F19" s="363">
        <f>SUM(F17:F18)</f>
        <v>0</v>
      </c>
    </row>
    <row r="20" spans="1:6" s="8" customFormat="1">
      <c r="A20" s="48"/>
      <c r="B20" s="49"/>
      <c r="C20" s="49"/>
      <c r="D20" s="49"/>
      <c r="E20" s="49"/>
      <c r="F20" s="50"/>
    </row>
    <row r="21" spans="1:6">
      <c r="A21" s="5"/>
      <c r="B21" s="5"/>
      <c r="C21" s="7"/>
      <c r="D21" s="3"/>
    </row>
    <row r="22" spans="1:6">
      <c r="A22" s="5"/>
      <c r="B22" s="5"/>
      <c r="C22" s="7"/>
      <c r="D22" s="3"/>
    </row>
    <row r="23" spans="1:6">
      <c r="A23" s="5"/>
      <c r="B23" s="5"/>
      <c r="C23" s="7"/>
      <c r="D23" s="3"/>
    </row>
    <row r="24" spans="1:6">
      <c r="A24" s="5"/>
      <c r="B24" s="796" t="s">
        <v>0</v>
      </c>
      <c r="C24" s="796"/>
      <c r="D24" s="3"/>
    </row>
    <row r="25" spans="1:6" ht="36">
      <c r="A25" s="5"/>
      <c r="B25" s="10" t="s">
        <v>51</v>
      </c>
      <c r="C25" s="4"/>
      <c r="D25" s="3"/>
    </row>
    <row r="26" spans="1:6">
      <c r="A26" s="5"/>
      <c r="B26" s="10"/>
      <c r="C26" s="4"/>
      <c r="D26" s="3"/>
    </row>
    <row r="27" spans="1:6">
      <c r="A27" s="5"/>
      <c r="B27" s="10"/>
      <c r="C27" s="4"/>
      <c r="D27" s="3"/>
    </row>
    <row r="28" spans="1:6" ht="44.4" customHeight="1">
      <c r="A28" s="5"/>
      <c r="B28" s="799" t="s">
        <v>47</v>
      </c>
      <c r="C28" s="799"/>
      <c r="D28" s="799"/>
      <c r="E28" s="799"/>
      <c r="F28" s="799"/>
    </row>
    <row r="29" spans="1:6">
      <c r="A29" s="5"/>
      <c r="B29" s="9"/>
      <c r="C29" s="4"/>
      <c r="D29" s="3"/>
    </row>
    <row r="30" spans="1:6">
      <c r="A30" s="5"/>
      <c r="B30" s="9"/>
      <c r="C30" s="2"/>
      <c r="D30" s="3"/>
      <c r="E30" s="46" t="s">
        <v>1</v>
      </c>
    </row>
    <row r="31" spans="1:6">
      <c r="A31" s="5"/>
      <c r="B31" s="9"/>
      <c r="C31" s="4"/>
      <c r="D31" s="3"/>
    </row>
    <row r="32" spans="1:6">
      <c r="A32" s="5"/>
      <c r="B32" s="9"/>
      <c r="C32" s="4"/>
      <c r="D32" s="3"/>
    </row>
    <row r="33" spans="1:6">
      <c r="A33" s="5"/>
      <c r="B33" s="9"/>
      <c r="C33" s="2"/>
      <c r="E33" s="44"/>
      <c r="F33" s="45"/>
    </row>
    <row r="34" spans="1:6" ht="29.25" customHeight="1">
      <c r="A34" s="5"/>
      <c r="B34" s="9"/>
      <c r="C34" s="2"/>
      <c r="E34" s="797" t="s">
        <v>2</v>
      </c>
      <c r="F34" s="797"/>
    </row>
    <row r="35" spans="1:6" ht="27.75" customHeight="1">
      <c r="A35" s="5"/>
      <c r="B35" s="9"/>
      <c r="C35" s="2"/>
      <c r="E35" s="798"/>
      <c r="F35" s="798"/>
    </row>
    <row r="36" spans="1:6">
      <c r="A36" s="5"/>
      <c r="B36" s="5"/>
      <c r="C36" s="7"/>
    </row>
    <row r="37" spans="1:6">
      <c r="A37" s="5"/>
      <c r="B37" s="5"/>
      <c r="C37" s="7"/>
    </row>
    <row r="38" spans="1:6">
      <c r="A38" s="5"/>
      <c r="B38" s="5"/>
      <c r="C38" s="7"/>
    </row>
    <row r="39" spans="1:6">
      <c r="A39" s="5"/>
      <c r="B39" s="5"/>
      <c r="C39" s="7"/>
    </row>
    <row r="40" spans="1:6">
      <c r="A40" s="5"/>
      <c r="B40" s="5"/>
      <c r="C40" s="7"/>
    </row>
    <row r="41" spans="1:6">
      <c r="A41" s="5"/>
      <c r="B41" s="5"/>
      <c r="C41" s="7"/>
    </row>
    <row r="42" spans="1:6">
      <c r="A42" s="5"/>
      <c r="B42" s="5"/>
      <c r="C42" s="7"/>
    </row>
    <row r="43" spans="1:6">
      <c r="A43" s="5"/>
      <c r="B43" s="5"/>
      <c r="C43" s="7"/>
    </row>
    <row r="44" spans="1:6">
      <c r="A44" s="5"/>
      <c r="B44" s="5"/>
      <c r="C44" s="7"/>
    </row>
    <row r="45" spans="1:6">
      <c r="A45" s="5"/>
      <c r="B45" s="5"/>
      <c r="C45" s="7"/>
    </row>
    <row r="46" spans="1:6">
      <c r="A46" s="5"/>
      <c r="B46" s="5"/>
      <c r="C46" s="7"/>
    </row>
    <row r="47" spans="1:6">
      <c r="A47" s="5"/>
      <c r="B47" s="5"/>
      <c r="C47" s="7"/>
    </row>
    <row r="48" spans="1:6">
      <c r="A48" s="5"/>
      <c r="B48" s="5"/>
      <c r="C48" s="7"/>
    </row>
    <row r="49" spans="1:3">
      <c r="A49" s="5"/>
      <c r="B49" s="5"/>
      <c r="C49" s="7"/>
    </row>
    <row r="50" spans="1:3">
      <c r="A50" s="5"/>
      <c r="B50" s="5"/>
      <c r="C50" s="7"/>
    </row>
    <row r="51" spans="1:3">
      <c r="A51" s="5"/>
      <c r="B51" s="5"/>
      <c r="C51" s="7"/>
    </row>
    <row r="52" spans="1:3">
      <c r="A52" s="5"/>
      <c r="B52" s="5"/>
      <c r="C52" s="7"/>
    </row>
    <row r="53" spans="1:3">
      <c r="A53" s="5"/>
      <c r="B53" s="5"/>
      <c r="C53" s="7"/>
    </row>
    <row r="54" spans="1:3">
      <c r="A54" s="5"/>
      <c r="B54" s="5"/>
      <c r="C54" s="7"/>
    </row>
    <row r="55" spans="1:3">
      <c r="A55" s="5"/>
      <c r="B55" s="5"/>
      <c r="C55" s="7"/>
    </row>
    <row r="56" spans="1:3">
      <c r="A56" s="5"/>
      <c r="B56" s="5"/>
      <c r="C56" s="7"/>
    </row>
    <row r="57" spans="1:3">
      <c r="A57" s="5"/>
      <c r="B57" s="5"/>
      <c r="C57" s="7"/>
    </row>
    <row r="58" spans="1:3">
      <c r="A58" s="5"/>
      <c r="B58" s="5"/>
      <c r="C58" s="7"/>
    </row>
    <row r="59" spans="1:3">
      <c r="A59" s="5"/>
      <c r="B59" s="5"/>
      <c r="C59" s="7"/>
    </row>
    <row r="60" spans="1:3">
      <c r="A60" s="5"/>
      <c r="B60" s="5"/>
      <c r="C60" s="7"/>
    </row>
    <row r="61" spans="1:3">
      <c r="A61" s="5"/>
      <c r="B61" s="5"/>
      <c r="C61" s="7"/>
    </row>
    <row r="62" spans="1:3">
      <c r="A62" s="5"/>
      <c r="B62" s="5"/>
      <c r="C62" s="7"/>
    </row>
    <row r="63" spans="1:3">
      <c r="A63" s="5"/>
      <c r="B63" s="5"/>
      <c r="C63" s="7"/>
    </row>
    <row r="64" spans="1:3">
      <c r="A64" s="5"/>
      <c r="B64" s="5"/>
      <c r="C64" s="7"/>
    </row>
    <row r="65" spans="1:3">
      <c r="A65" s="5"/>
      <c r="B65" s="5"/>
      <c r="C65" s="7"/>
    </row>
    <row r="66" spans="1:3">
      <c r="A66" s="5"/>
      <c r="B66" s="5"/>
      <c r="C66" s="7"/>
    </row>
    <row r="67" spans="1:3">
      <c r="A67" s="5"/>
      <c r="B67" s="5"/>
      <c r="C67" s="7"/>
    </row>
    <row r="68" spans="1:3">
      <c r="A68" s="5"/>
      <c r="B68" s="5"/>
      <c r="C68" s="7"/>
    </row>
    <row r="69" spans="1:3">
      <c r="A69" s="5"/>
      <c r="B69" s="5"/>
      <c r="C69" s="7"/>
    </row>
    <row r="70" spans="1:3">
      <c r="A70" s="5"/>
      <c r="B70" s="5"/>
      <c r="C70" s="7"/>
    </row>
    <row r="71" spans="1:3">
      <c r="A71" s="5"/>
      <c r="B71" s="5"/>
      <c r="C71" s="7"/>
    </row>
    <row r="72" spans="1:3">
      <c r="A72" s="5"/>
      <c r="B72" s="5"/>
      <c r="C72" s="7"/>
    </row>
    <row r="73" spans="1:3">
      <c r="A73" s="5"/>
      <c r="B73" s="5"/>
      <c r="C73" s="7"/>
    </row>
    <row r="74" spans="1:3">
      <c r="A74" s="5"/>
      <c r="B74" s="5"/>
      <c r="C74" s="7"/>
    </row>
    <row r="75" spans="1:3">
      <c r="A75" s="5"/>
      <c r="B75" s="5"/>
      <c r="C75" s="7"/>
    </row>
    <row r="76" spans="1:3">
      <c r="A76" s="5"/>
      <c r="B76" s="5"/>
      <c r="C76" s="7"/>
    </row>
    <row r="77" spans="1:3">
      <c r="A77" s="5"/>
      <c r="B77" s="5"/>
      <c r="C77" s="7"/>
    </row>
    <row r="78" spans="1:3">
      <c r="A78" s="5"/>
      <c r="B78" s="5"/>
      <c r="C78" s="7"/>
    </row>
    <row r="79" spans="1:3">
      <c r="A79" s="5"/>
      <c r="B79" s="5"/>
      <c r="C79" s="7"/>
    </row>
    <row r="80" spans="1:3">
      <c r="A80" s="5"/>
      <c r="B80" s="5"/>
      <c r="C80" s="7"/>
    </row>
    <row r="81" spans="1:3">
      <c r="A81" s="5"/>
      <c r="B81" s="5"/>
      <c r="C81" s="7"/>
    </row>
    <row r="82" spans="1:3">
      <c r="A82" s="5"/>
      <c r="B82" s="5"/>
      <c r="C82" s="7"/>
    </row>
    <row r="83" spans="1:3">
      <c r="A83" s="5"/>
      <c r="B83" s="5"/>
      <c r="C83" s="7"/>
    </row>
    <row r="84" spans="1:3">
      <c r="A84" s="5"/>
      <c r="B84" s="5"/>
      <c r="C84" s="7"/>
    </row>
    <row r="85" spans="1:3">
      <c r="A85" s="5"/>
      <c r="B85" s="5"/>
      <c r="C85" s="7"/>
    </row>
    <row r="86" spans="1:3">
      <c r="A86" s="5"/>
      <c r="B86" s="5"/>
      <c r="C86" s="7"/>
    </row>
    <row r="87" spans="1:3">
      <c r="A87" s="5"/>
      <c r="B87" s="5"/>
      <c r="C87" s="7"/>
    </row>
    <row r="88" spans="1:3">
      <c r="A88" s="5"/>
      <c r="B88" s="5"/>
      <c r="C88" s="7"/>
    </row>
    <row r="89" spans="1:3">
      <c r="A89" s="5"/>
      <c r="B89" s="5"/>
      <c r="C89" s="7"/>
    </row>
    <row r="90" spans="1:3">
      <c r="A90" s="5"/>
      <c r="B90" s="5"/>
      <c r="C90" s="7"/>
    </row>
    <row r="91" spans="1:3">
      <c r="A91" s="5"/>
      <c r="B91" s="5"/>
      <c r="C91" s="7"/>
    </row>
    <row r="92" spans="1:3">
      <c r="A92" s="5"/>
      <c r="B92" s="5"/>
      <c r="C92" s="7"/>
    </row>
    <row r="93" spans="1:3">
      <c r="A93" s="5"/>
      <c r="B93" s="5"/>
      <c r="C93" s="7"/>
    </row>
    <row r="94" spans="1:3">
      <c r="A94" s="5"/>
      <c r="B94" s="5"/>
      <c r="C94" s="7"/>
    </row>
    <row r="95" spans="1:3">
      <c r="A95" s="5"/>
      <c r="B95" s="5"/>
      <c r="C95" s="7"/>
    </row>
    <row r="96" spans="1:3">
      <c r="A96" s="5"/>
      <c r="B96" s="5"/>
      <c r="C96" s="7"/>
    </row>
    <row r="97" spans="1:3">
      <c r="A97" s="5"/>
      <c r="B97" s="5"/>
      <c r="C97" s="7"/>
    </row>
    <row r="98" spans="1:3">
      <c r="A98" s="5"/>
      <c r="B98" s="5"/>
      <c r="C98" s="7"/>
    </row>
    <row r="99" spans="1:3">
      <c r="A99" s="5"/>
      <c r="B99" s="5"/>
      <c r="C99" s="7"/>
    </row>
    <row r="100" spans="1:3">
      <c r="A100" s="5"/>
      <c r="B100" s="5"/>
      <c r="C100" s="7"/>
    </row>
    <row r="101" spans="1:3">
      <c r="A101" s="5"/>
      <c r="B101" s="5"/>
      <c r="C101" s="7"/>
    </row>
    <row r="102" spans="1:3">
      <c r="A102" s="5"/>
      <c r="B102" s="5"/>
      <c r="C102" s="7"/>
    </row>
    <row r="103" spans="1:3">
      <c r="A103" s="5"/>
      <c r="B103" s="5"/>
      <c r="C103" s="7"/>
    </row>
    <row r="104" spans="1:3">
      <c r="A104" s="5"/>
      <c r="B104" s="5"/>
      <c r="C104" s="7"/>
    </row>
    <row r="105" spans="1:3">
      <c r="A105" s="5"/>
      <c r="B105" s="5"/>
      <c r="C105" s="7"/>
    </row>
    <row r="106" spans="1:3">
      <c r="A106" s="5"/>
      <c r="B106" s="5"/>
      <c r="C106" s="7"/>
    </row>
    <row r="107" spans="1:3">
      <c r="A107" s="5"/>
      <c r="B107" s="5"/>
      <c r="C107" s="7"/>
    </row>
    <row r="108" spans="1:3">
      <c r="A108" s="5"/>
      <c r="B108" s="5"/>
      <c r="C108" s="7"/>
    </row>
    <row r="109" spans="1:3">
      <c r="A109" s="5"/>
      <c r="B109" s="5"/>
      <c r="C109" s="7"/>
    </row>
    <row r="110" spans="1:3">
      <c r="A110" s="5"/>
      <c r="B110" s="5"/>
      <c r="C110" s="7"/>
    </row>
    <row r="111" spans="1:3">
      <c r="A111" s="5"/>
      <c r="B111" s="5"/>
      <c r="C111" s="7"/>
    </row>
    <row r="112" spans="1:3">
      <c r="A112" s="5"/>
      <c r="B112" s="5"/>
      <c r="C112" s="7"/>
    </row>
    <row r="113" spans="1:3">
      <c r="A113" s="5"/>
      <c r="B113" s="5"/>
      <c r="C113" s="7"/>
    </row>
    <row r="114" spans="1:3">
      <c r="A114" s="5"/>
      <c r="B114" s="5"/>
      <c r="C114" s="7"/>
    </row>
    <row r="115" spans="1:3">
      <c r="A115" s="5"/>
      <c r="B115" s="5"/>
      <c r="C115" s="7"/>
    </row>
    <row r="116" spans="1:3">
      <c r="A116" s="5"/>
      <c r="B116" s="5"/>
      <c r="C116" s="7"/>
    </row>
    <row r="117" spans="1:3">
      <c r="A117" s="5"/>
      <c r="B117" s="5"/>
      <c r="C117" s="7"/>
    </row>
    <row r="118" spans="1:3">
      <c r="A118" s="5"/>
      <c r="B118" s="5"/>
      <c r="C118" s="7"/>
    </row>
    <row r="119" spans="1:3">
      <c r="A119" s="5"/>
      <c r="B119" s="5"/>
      <c r="C119" s="7"/>
    </row>
    <row r="120" spans="1:3">
      <c r="A120" s="5"/>
      <c r="B120" s="5"/>
      <c r="C120" s="7"/>
    </row>
    <row r="121" spans="1:3">
      <c r="A121" s="5"/>
      <c r="B121" s="5"/>
      <c r="C121" s="7"/>
    </row>
    <row r="122" spans="1:3">
      <c r="A122" s="5"/>
      <c r="B122" s="5"/>
      <c r="C122" s="7"/>
    </row>
    <row r="123" spans="1:3">
      <c r="A123" s="5"/>
      <c r="B123" s="5"/>
      <c r="C123" s="7"/>
    </row>
    <row r="124" spans="1:3">
      <c r="A124" s="5"/>
      <c r="B124" s="5"/>
      <c r="C124" s="7"/>
    </row>
    <row r="125" spans="1:3">
      <c r="A125" s="5"/>
      <c r="B125" s="5"/>
      <c r="C125" s="7"/>
    </row>
    <row r="126" spans="1:3">
      <c r="A126" s="5"/>
      <c r="B126" s="5"/>
      <c r="C126" s="7"/>
    </row>
    <row r="127" spans="1:3">
      <c r="A127" s="5"/>
      <c r="B127" s="5"/>
      <c r="C127" s="7"/>
    </row>
    <row r="128" spans="1:3">
      <c r="A128" s="5"/>
      <c r="B128" s="5"/>
      <c r="C128" s="7"/>
    </row>
    <row r="129" spans="1:3">
      <c r="A129" s="5"/>
      <c r="B129" s="5"/>
      <c r="C129" s="7"/>
    </row>
    <row r="130" spans="1:3">
      <c r="A130" s="5"/>
      <c r="B130" s="5"/>
      <c r="C130" s="7"/>
    </row>
    <row r="131" spans="1:3">
      <c r="A131" s="5"/>
      <c r="B131" s="5"/>
      <c r="C131" s="7"/>
    </row>
    <row r="132" spans="1:3">
      <c r="A132" s="5"/>
      <c r="B132" s="5"/>
      <c r="C132" s="7"/>
    </row>
    <row r="133" spans="1:3">
      <c r="A133" s="5"/>
      <c r="B133" s="5"/>
      <c r="C133" s="7"/>
    </row>
    <row r="134" spans="1:3">
      <c r="A134" s="5"/>
      <c r="B134" s="5"/>
      <c r="C134" s="7"/>
    </row>
    <row r="135" spans="1:3">
      <c r="A135" s="5"/>
      <c r="B135" s="5"/>
      <c r="C135" s="7"/>
    </row>
    <row r="136" spans="1:3">
      <c r="A136" s="5"/>
      <c r="B136" s="5"/>
      <c r="C136" s="7"/>
    </row>
    <row r="137" spans="1:3">
      <c r="A137" s="5"/>
      <c r="B137" s="5"/>
      <c r="C137" s="7"/>
    </row>
    <row r="138" spans="1:3">
      <c r="A138" s="5"/>
      <c r="B138" s="5"/>
      <c r="C138" s="7"/>
    </row>
    <row r="139" spans="1:3">
      <c r="A139" s="5"/>
      <c r="B139" s="5"/>
      <c r="C139" s="7"/>
    </row>
    <row r="140" spans="1:3">
      <c r="A140" s="5"/>
      <c r="B140" s="5"/>
      <c r="C140" s="7"/>
    </row>
    <row r="141" spans="1:3">
      <c r="A141" s="5"/>
      <c r="B141" s="5"/>
      <c r="C141" s="7"/>
    </row>
    <row r="142" spans="1:3">
      <c r="A142" s="5"/>
      <c r="B142" s="5"/>
      <c r="C142" s="7"/>
    </row>
    <row r="143" spans="1:3">
      <c r="A143" s="5"/>
      <c r="B143" s="5"/>
      <c r="C143" s="7"/>
    </row>
    <row r="144" spans="1:3">
      <c r="A144" s="5"/>
      <c r="B144" s="5"/>
      <c r="C144" s="7"/>
    </row>
    <row r="145" spans="1:3">
      <c r="A145" s="5"/>
      <c r="B145" s="5"/>
      <c r="C145" s="7"/>
    </row>
    <row r="146" spans="1:3">
      <c r="A146" s="5"/>
      <c r="B146" s="5"/>
      <c r="C146" s="7"/>
    </row>
    <row r="147" spans="1:3">
      <c r="A147" s="5"/>
      <c r="B147" s="5"/>
      <c r="C147" s="7"/>
    </row>
    <row r="148" spans="1:3">
      <c r="A148" s="5"/>
      <c r="B148" s="5"/>
      <c r="C148" s="7"/>
    </row>
    <row r="149" spans="1:3">
      <c r="A149" s="5"/>
      <c r="B149" s="5"/>
      <c r="C149" s="7"/>
    </row>
    <row r="150" spans="1:3">
      <c r="A150" s="5"/>
      <c r="B150" s="5"/>
      <c r="C150" s="7"/>
    </row>
    <row r="151" spans="1:3">
      <c r="A151" s="5"/>
      <c r="B151" s="5"/>
      <c r="C151" s="7"/>
    </row>
    <row r="152" spans="1:3">
      <c r="A152" s="5"/>
      <c r="B152" s="5"/>
      <c r="C152" s="7"/>
    </row>
    <row r="153" spans="1:3">
      <c r="A153" s="5"/>
      <c r="B153" s="5"/>
      <c r="C153" s="7"/>
    </row>
    <row r="154" spans="1:3">
      <c r="A154" s="5"/>
      <c r="B154" s="5"/>
      <c r="C154" s="7"/>
    </row>
    <row r="155" spans="1:3">
      <c r="A155" s="5"/>
      <c r="B155" s="5"/>
      <c r="C155" s="7"/>
    </row>
    <row r="156" spans="1:3">
      <c r="A156" s="5"/>
      <c r="B156" s="5"/>
      <c r="C156" s="7"/>
    </row>
    <row r="157" spans="1:3">
      <c r="A157" s="5"/>
      <c r="B157" s="5"/>
      <c r="C157" s="7"/>
    </row>
    <row r="158" spans="1:3">
      <c r="A158" s="5"/>
      <c r="B158" s="5"/>
      <c r="C158" s="7"/>
    </row>
    <row r="159" spans="1:3">
      <c r="A159" s="5"/>
      <c r="B159" s="5"/>
      <c r="C159" s="7"/>
    </row>
    <row r="160" spans="1:3">
      <c r="A160" s="5"/>
      <c r="B160" s="5"/>
      <c r="C160" s="7"/>
    </row>
    <row r="161" spans="1:3">
      <c r="A161" s="5"/>
      <c r="B161" s="5"/>
      <c r="C161" s="7"/>
    </row>
    <row r="162" spans="1:3">
      <c r="A162" s="5"/>
      <c r="B162" s="5"/>
      <c r="C162" s="7"/>
    </row>
    <row r="163" spans="1:3">
      <c r="A163" s="5"/>
      <c r="B163" s="5"/>
      <c r="C163" s="7"/>
    </row>
    <row r="164" spans="1:3">
      <c r="A164" s="5"/>
      <c r="B164" s="5"/>
      <c r="C164" s="7"/>
    </row>
    <row r="165" spans="1:3">
      <c r="A165" s="5"/>
      <c r="B165" s="5"/>
      <c r="C165" s="7"/>
    </row>
    <row r="166" spans="1:3">
      <c r="A166" s="5"/>
      <c r="B166" s="5"/>
      <c r="C166" s="7"/>
    </row>
    <row r="167" spans="1:3">
      <c r="A167" s="5"/>
      <c r="B167" s="5"/>
      <c r="C167" s="7"/>
    </row>
    <row r="168" spans="1:3">
      <c r="A168" s="5"/>
      <c r="B168" s="5"/>
      <c r="C168" s="7"/>
    </row>
    <row r="169" spans="1:3">
      <c r="A169" s="5"/>
      <c r="B169" s="5"/>
      <c r="C169" s="7"/>
    </row>
    <row r="170" spans="1:3">
      <c r="A170" s="5"/>
      <c r="B170" s="5"/>
      <c r="C170" s="7"/>
    </row>
    <row r="171" spans="1:3">
      <c r="A171" s="5"/>
      <c r="B171" s="5"/>
      <c r="C171" s="7"/>
    </row>
    <row r="172" spans="1:3">
      <c r="A172" s="5"/>
      <c r="B172" s="5"/>
      <c r="C172" s="7"/>
    </row>
    <row r="173" spans="1:3">
      <c r="A173" s="5"/>
      <c r="B173" s="5"/>
      <c r="C173" s="7"/>
    </row>
    <row r="174" spans="1:3">
      <c r="A174" s="5"/>
      <c r="B174" s="5"/>
      <c r="C174" s="7"/>
    </row>
    <row r="175" spans="1:3">
      <c r="A175" s="5"/>
      <c r="B175" s="5"/>
      <c r="C175" s="7"/>
    </row>
    <row r="176" spans="1:3">
      <c r="A176" s="5"/>
      <c r="B176" s="5"/>
      <c r="C176" s="7"/>
    </row>
    <row r="177" spans="1:3">
      <c r="A177" s="5"/>
      <c r="B177" s="5"/>
      <c r="C177" s="7"/>
    </row>
    <row r="178" spans="1:3">
      <c r="A178" s="5"/>
      <c r="B178" s="5"/>
      <c r="C178" s="7"/>
    </row>
    <row r="179" spans="1:3">
      <c r="A179" s="5"/>
      <c r="B179" s="5"/>
      <c r="C179" s="7"/>
    </row>
    <row r="180" spans="1:3">
      <c r="A180" s="5"/>
      <c r="B180" s="5"/>
      <c r="C180" s="7"/>
    </row>
    <row r="181" spans="1:3">
      <c r="A181" s="5"/>
      <c r="B181" s="5"/>
      <c r="C181" s="7"/>
    </row>
    <row r="182" spans="1:3">
      <c r="A182" s="5"/>
      <c r="B182" s="5"/>
      <c r="C182" s="7"/>
    </row>
    <row r="183" spans="1:3">
      <c r="A183" s="5"/>
      <c r="B183" s="5"/>
      <c r="C183" s="7"/>
    </row>
    <row r="184" spans="1:3">
      <c r="A184" s="5"/>
      <c r="B184" s="5"/>
      <c r="C184" s="7"/>
    </row>
    <row r="185" spans="1:3">
      <c r="A185" s="5"/>
      <c r="B185" s="5"/>
      <c r="C185" s="7"/>
    </row>
    <row r="186" spans="1:3">
      <c r="A186" s="5"/>
      <c r="B186" s="5"/>
      <c r="C186" s="7"/>
    </row>
    <row r="187" spans="1:3">
      <c r="A187" s="5"/>
      <c r="B187" s="5"/>
      <c r="C187" s="7"/>
    </row>
    <row r="188" spans="1:3">
      <c r="A188" s="5"/>
      <c r="B188" s="5"/>
      <c r="C188" s="7"/>
    </row>
    <row r="189" spans="1:3">
      <c r="A189" s="5"/>
      <c r="B189" s="5"/>
      <c r="C189" s="7"/>
    </row>
    <row r="190" spans="1:3">
      <c r="A190" s="5"/>
      <c r="B190" s="5"/>
      <c r="C190" s="7"/>
    </row>
    <row r="191" spans="1:3">
      <c r="A191" s="5"/>
      <c r="B191" s="5"/>
      <c r="C191" s="7"/>
    </row>
    <row r="192" spans="1:3">
      <c r="A192" s="5"/>
      <c r="B192" s="5"/>
      <c r="C192" s="7"/>
    </row>
    <row r="193" spans="1:3">
      <c r="A193" s="5"/>
      <c r="B193" s="5"/>
      <c r="C193" s="7"/>
    </row>
    <row r="194" spans="1:3">
      <c r="A194" s="5"/>
      <c r="B194" s="5"/>
      <c r="C194" s="7"/>
    </row>
    <row r="195" spans="1:3">
      <c r="A195" s="5"/>
      <c r="B195" s="5"/>
      <c r="C195" s="7"/>
    </row>
    <row r="196" spans="1:3">
      <c r="A196" s="5"/>
      <c r="B196" s="5"/>
      <c r="C196" s="7"/>
    </row>
    <row r="197" spans="1:3">
      <c r="A197" s="5"/>
      <c r="B197" s="5"/>
      <c r="C197" s="7"/>
    </row>
    <row r="198" spans="1:3">
      <c r="A198" s="5"/>
      <c r="B198" s="5"/>
      <c r="C198" s="7"/>
    </row>
    <row r="199" spans="1:3">
      <c r="A199" s="5"/>
      <c r="B199" s="5"/>
      <c r="C199" s="7"/>
    </row>
    <row r="200" spans="1:3">
      <c r="A200" s="5"/>
      <c r="B200" s="5"/>
      <c r="C200" s="7"/>
    </row>
    <row r="201" spans="1:3">
      <c r="A201" s="5"/>
      <c r="B201" s="5"/>
      <c r="C201" s="7"/>
    </row>
    <row r="202" spans="1:3">
      <c r="A202" s="5"/>
      <c r="B202" s="5"/>
      <c r="C202" s="7"/>
    </row>
    <row r="203" spans="1:3">
      <c r="A203" s="5"/>
      <c r="B203" s="5"/>
      <c r="C203" s="7"/>
    </row>
    <row r="204" spans="1:3">
      <c r="A204" s="5"/>
      <c r="B204" s="5"/>
      <c r="C204" s="7"/>
    </row>
    <row r="205" spans="1:3">
      <c r="A205" s="5"/>
      <c r="B205" s="5"/>
      <c r="C205" s="7"/>
    </row>
    <row r="206" spans="1:3">
      <c r="A206" s="5"/>
      <c r="B206" s="5"/>
      <c r="C206" s="7"/>
    </row>
    <row r="207" spans="1:3">
      <c r="A207" s="5"/>
      <c r="B207" s="5"/>
      <c r="C207" s="7"/>
    </row>
    <row r="208" spans="1:3">
      <c r="A208" s="5"/>
      <c r="B208" s="5"/>
      <c r="C208" s="7"/>
    </row>
    <row r="209" spans="1:3">
      <c r="A209" s="5"/>
      <c r="B209" s="5"/>
      <c r="C209" s="7"/>
    </row>
    <row r="210" spans="1:3">
      <c r="A210" s="5"/>
      <c r="B210" s="5"/>
      <c r="C210" s="7"/>
    </row>
    <row r="211" spans="1:3">
      <c r="A211" s="5"/>
      <c r="B211" s="5"/>
      <c r="C211" s="7"/>
    </row>
    <row r="212" spans="1:3">
      <c r="A212" s="5"/>
      <c r="B212" s="5"/>
      <c r="C212" s="7"/>
    </row>
    <row r="213" spans="1:3">
      <c r="A213" s="5"/>
      <c r="B213" s="5"/>
      <c r="C213" s="7"/>
    </row>
    <row r="214" spans="1:3">
      <c r="A214" s="5"/>
      <c r="B214" s="5"/>
      <c r="C214" s="7"/>
    </row>
    <row r="215" spans="1:3">
      <c r="A215" s="5"/>
      <c r="B215" s="5"/>
      <c r="C215" s="7"/>
    </row>
    <row r="216" spans="1:3">
      <c r="A216" s="5"/>
      <c r="B216" s="5"/>
      <c r="C216" s="7"/>
    </row>
    <row r="217" spans="1:3">
      <c r="A217" s="5"/>
      <c r="B217" s="5"/>
      <c r="C217" s="7"/>
    </row>
    <row r="218" spans="1:3">
      <c r="A218" s="5"/>
      <c r="B218" s="5"/>
      <c r="C218" s="7"/>
    </row>
    <row r="219" spans="1:3">
      <c r="A219" s="5"/>
      <c r="B219" s="5"/>
      <c r="C219" s="7"/>
    </row>
    <row r="220" spans="1:3">
      <c r="A220" s="5"/>
      <c r="B220" s="5"/>
      <c r="C220" s="7"/>
    </row>
    <row r="221" spans="1:3">
      <c r="A221" s="5"/>
      <c r="B221" s="5"/>
      <c r="C221" s="7"/>
    </row>
    <row r="222" spans="1:3">
      <c r="A222" s="5"/>
      <c r="B222" s="5"/>
      <c r="C222" s="7"/>
    </row>
    <row r="223" spans="1:3">
      <c r="A223" s="5"/>
      <c r="B223" s="5"/>
      <c r="C223" s="7"/>
    </row>
    <row r="224" spans="1:3">
      <c r="A224" s="5"/>
      <c r="B224" s="5"/>
      <c r="C224" s="7"/>
    </row>
    <row r="225" spans="1:3">
      <c r="A225" s="5"/>
      <c r="B225" s="5"/>
      <c r="C225" s="7"/>
    </row>
    <row r="226" spans="1:3">
      <c r="A226" s="5"/>
      <c r="B226" s="5"/>
      <c r="C226" s="7"/>
    </row>
    <row r="227" spans="1:3">
      <c r="A227" s="5"/>
      <c r="B227" s="5"/>
      <c r="C227" s="7"/>
    </row>
    <row r="228" spans="1:3">
      <c r="A228" s="5"/>
      <c r="B228" s="5"/>
      <c r="C228" s="7"/>
    </row>
    <row r="229" spans="1:3">
      <c r="A229" s="5"/>
      <c r="B229" s="5"/>
      <c r="C229" s="7"/>
    </row>
    <row r="230" spans="1:3">
      <c r="A230" s="5"/>
      <c r="B230" s="5"/>
      <c r="C230" s="7"/>
    </row>
    <row r="231" spans="1:3">
      <c r="A231" s="5"/>
      <c r="B231" s="5"/>
      <c r="C231" s="7"/>
    </row>
    <row r="232" spans="1:3">
      <c r="A232" s="5"/>
      <c r="B232" s="5"/>
      <c r="C232" s="7"/>
    </row>
    <row r="233" spans="1:3">
      <c r="A233" s="5"/>
      <c r="B233" s="5"/>
      <c r="C233" s="7"/>
    </row>
    <row r="234" spans="1:3">
      <c r="A234" s="5"/>
      <c r="B234" s="5"/>
      <c r="C234" s="7"/>
    </row>
    <row r="235" spans="1:3">
      <c r="A235" s="5"/>
      <c r="B235" s="5"/>
      <c r="C235" s="7"/>
    </row>
    <row r="236" spans="1:3">
      <c r="A236" s="5"/>
      <c r="B236" s="5"/>
      <c r="C236" s="7"/>
    </row>
    <row r="237" spans="1:3">
      <c r="A237" s="5"/>
      <c r="B237" s="5"/>
      <c r="C237" s="7"/>
    </row>
    <row r="238" spans="1:3">
      <c r="A238" s="5"/>
      <c r="B238" s="5"/>
      <c r="C238" s="7"/>
    </row>
    <row r="239" spans="1:3">
      <c r="A239" s="5"/>
      <c r="B239" s="5"/>
      <c r="C239" s="7"/>
    </row>
    <row r="240" spans="1:3">
      <c r="A240" s="5"/>
      <c r="B240" s="5"/>
      <c r="C240" s="7"/>
    </row>
    <row r="241" spans="1:3">
      <c r="A241" s="5"/>
      <c r="B241" s="5"/>
      <c r="C241" s="7"/>
    </row>
    <row r="242" spans="1:3">
      <c r="A242" s="5"/>
      <c r="B242" s="5"/>
      <c r="C242" s="7"/>
    </row>
    <row r="243" spans="1:3">
      <c r="A243" s="5"/>
      <c r="B243" s="5"/>
      <c r="C243" s="7"/>
    </row>
    <row r="244" spans="1:3">
      <c r="A244" s="5"/>
      <c r="B244" s="5"/>
      <c r="C244" s="7"/>
    </row>
    <row r="245" spans="1:3">
      <c r="A245" s="5"/>
      <c r="B245" s="5"/>
      <c r="C245" s="7"/>
    </row>
    <row r="246" spans="1:3">
      <c r="A246" s="5"/>
      <c r="B246" s="5"/>
      <c r="C246" s="7"/>
    </row>
    <row r="247" spans="1:3">
      <c r="A247" s="5"/>
      <c r="B247" s="5"/>
      <c r="C247" s="7"/>
    </row>
    <row r="248" spans="1:3">
      <c r="A248" s="5"/>
      <c r="B248" s="5"/>
      <c r="C248" s="7"/>
    </row>
    <row r="249" spans="1:3">
      <c r="A249" s="5"/>
      <c r="B249" s="5"/>
      <c r="C249" s="7"/>
    </row>
    <row r="250" spans="1:3">
      <c r="A250" s="5"/>
      <c r="B250" s="5"/>
      <c r="C250" s="7"/>
    </row>
    <row r="251" spans="1:3">
      <c r="A251" s="5"/>
      <c r="B251" s="5"/>
      <c r="C251" s="7"/>
    </row>
    <row r="252" spans="1:3">
      <c r="A252" s="5"/>
      <c r="B252" s="5"/>
      <c r="C252" s="7"/>
    </row>
    <row r="253" spans="1:3">
      <c r="A253" s="5"/>
      <c r="B253" s="5"/>
      <c r="C253" s="7"/>
    </row>
    <row r="254" spans="1:3">
      <c r="A254" s="5"/>
      <c r="B254" s="5"/>
      <c r="C254" s="7"/>
    </row>
    <row r="255" spans="1:3">
      <c r="A255" s="5"/>
      <c r="B255" s="5"/>
      <c r="C255" s="7"/>
    </row>
    <row r="256" spans="1:3">
      <c r="A256" s="5"/>
      <c r="B256" s="5"/>
      <c r="C256" s="7"/>
    </row>
    <row r="257" spans="1:3">
      <c r="A257" s="5"/>
      <c r="B257" s="5"/>
      <c r="C257" s="7"/>
    </row>
    <row r="258" spans="1:3">
      <c r="A258" s="5"/>
      <c r="B258" s="5"/>
      <c r="C258" s="7"/>
    </row>
    <row r="259" spans="1:3">
      <c r="A259" s="5"/>
      <c r="B259" s="5"/>
      <c r="C259" s="7"/>
    </row>
    <row r="260" spans="1:3">
      <c r="A260" s="5"/>
      <c r="B260" s="5"/>
      <c r="C260" s="7"/>
    </row>
    <row r="261" spans="1:3">
      <c r="A261" s="5"/>
      <c r="B261" s="5"/>
      <c r="C261" s="7"/>
    </row>
    <row r="262" spans="1:3">
      <c r="A262" s="5"/>
      <c r="B262" s="5"/>
      <c r="C262" s="7"/>
    </row>
    <row r="263" spans="1:3">
      <c r="A263" s="5"/>
      <c r="B263" s="5"/>
      <c r="C263" s="7"/>
    </row>
    <row r="264" spans="1:3">
      <c r="A264" s="5"/>
      <c r="B264" s="5"/>
      <c r="C264" s="7"/>
    </row>
    <row r="265" spans="1:3">
      <c r="A265" s="5"/>
      <c r="B265" s="5"/>
      <c r="C265" s="7"/>
    </row>
    <row r="266" spans="1:3">
      <c r="A266" s="5"/>
      <c r="B266" s="5"/>
      <c r="C266" s="7"/>
    </row>
    <row r="267" spans="1:3">
      <c r="A267" s="5"/>
      <c r="B267" s="5"/>
      <c r="C267" s="7"/>
    </row>
    <row r="268" spans="1:3">
      <c r="A268" s="5"/>
      <c r="B268" s="5"/>
      <c r="C268" s="7"/>
    </row>
    <row r="269" spans="1:3">
      <c r="A269" s="5"/>
      <c r="B269" s="5"/>
      <c r="C269" s="7"/>
    </row>
    <row r="270" spans="1:3">
      <c r="A270" s="5"/>
      <c r="B270" s="5"/>
      <c r="C270" s="7"/>
    </row>
    <row r="271" spans="1:3">
      <c r="A271" s="5"/>
      <c r="B271" s="5"/>
      <c r="C271" s="7"/>
    </row>
    <row r="272" spans="1:3">
      <c r="A272" s="5"/>
      <c r="B272" s="5"/>
      <c r="C272" s="7"/>
    </row>
    <row r="273" spans="1:3">
      <c r="A273" s="5"/>
      <c r="B273" s="5"/>
      <c r="C273" s="7"/>
    </row>
    <row r="274" spans="1:3">
      <c r="A274" s="5"/>
      <c r="B274" s="5"/>
      <c r="C274" s="7"/>
    </row>
    <row r="275" spans="1:3">
      <c r="A275" s="5"/>
      <c r="B275" s="5"/>
      <c r="C275" s="7"/>
    </row>
    <row r="276" spans="1:3">
      <c r="A276" s="5"/>
      <c r="B276" s="5"/>
      <c r="C276" s="7"/>
    </row>
    <row r="277" spans="1:3">
      <c r="A277" s="5"/>
      <c r="B277" s="5"/>
      <c r="C277" s="7"/>
    </row>
    <row r="278" spans="1:3">
      <c r="A278" s="5"/>
      <c r="B278" s="5"/>
      <c r="C278" s="7"/>
    </row>
    <row r="279" spans="1:3">
      <c r="A279" s="5"/>
      <c r="B279" s="5"/>
      <c r="C279" s="7"/>
    </row>
    <row r="280" spans="1:3">
      <c r="A280" s="5"/>
      <c r="B280" s="5"/>
      <c r="C280" s="7"/>
    </row>
    <row r="281" spans="1:3">
      <c r="A281" s="5"/>
      <c r="B281" s="5"/>
      <c r="C281" s="7"/>
    </row>
    <row r="282" spans="1:3">
      <c r="A282" s="5"/>
      <c r="B282" s="5"/>
      <c r="C282" s="7"/>
    </row>
    <row r="283" spans="1:3">
      <c r="A283" s="5"/>
      <c r="B283" s="5"/>
      <c r="C283" s="7"/>
    </row>
    <row r="284" spans="1:3">
      <c r="A284" s="5"/>
      <c r="B284" s="5"/>
      <c r="C284" s="7"/>
    </row>
    <row r="285" spans="1:3">
      <c r="A285" s="5"/>
      <c r="B285" s="5"/>
      <c r="C285" s="7"/>
    </row>
    <row r="286" spans="1:3">
      <c r="A286" s="5"/>
      <c r="B286" s="5"/>
      <c r="C286" s="7"/>
    </row>
    <row r="287" spans="1:3">
      <c r="A287" s="5"/>
      <c r="B287" s="5"/>
      <c r="C287" s="7"/>
    </row>
    <row r="288" spans="1:3">
      <c r="A288" s="5"/>
      <c r="B288" s="5"/>
      <c r="C288" s="7"/>
    </row>
    <row r="289" spans="1:3">
      <c r="A289" s="5"/>
      <c r="B289" s="5"/>
      <c r="C289" s="7"/>
    </row>
    <row r="290" spans="1:3">
      <c r="A290" s="5"/>
      <c r="B290" s="5"/>
      <c r="C290" s="7"/>
    </row>
    <row r="291" spans="1:3">
      <c r="A291" s="5"/>
      <c r="B291" s="5"/>
      <c r="C291" s="7"/>
    </row>
    <row r="292" spans="1:3">
      <c r="A292" s="5"/>
      <c r="B292" s="5"/>
      <c r="C292" s="7"/>
    </row>
    <row r="293" spans="1:3">
      <c r="A293" s="5"/>
      <c r="B293" s="5"/>
      <c r="C293" s="7"/>
    </row>
    <row r="294" spans="1:3">
      <c r="A294" s="5"/>
      <c r="B294" s="5"/>
      <c r="C294" s="7"/>
    </row>
    <row r="295" spans="1:3">
      <c r="A295" s="5"/>
      <c r="B295" s="5"/>
      <c r="C295" s="7"/>
    </row>
    <row r="296" spans="1:3">
      <c r="A296" s="5"/>
      <c r="B296" s="5"/>
      <c r="C296" s="7"/>
    </row>
    <row r="297" spans="1:3">
      <c r="A297" s="5"/>
      <c r="B297" s="5"/>
      <c r="C297" s="7"/>
    </row>
    <row r="298" spans="1:3">
      <c r="A298" s="5"/>
      <c r="B298" s="5"/>
      <c r="C298" s="7"/>
    </row>
    <row r="299" spans="1:3">
      <c r="A299" s="5"/>
      <c r="B299" s="5"/>
      <c r="C299" s="7"/>
    </row>
    <row r="300" spans="1:3">
      <c r="A300" s="5"/>
      <c r="B300" s="5"/>
      <c r="C300" s="7"/>
    </row>
    <row r="301" spans="1:3">
      <c r="A301" s="5"/>
      <c r="B301" s="5"/>
      <c r="C301" s="7"/>
    </row>
    <row r="302" spans="1:3">
      <c r="A302" s="5"/>
      <c r="B302" s="5"/>
      <c r="C302" s="7"/>
    </row>
    <row r="303" spans="1:3">
      <c r="A303" s="5"/>
      <c r="B303" s="5"/>
      <c r="C303" s="7"/>
    </row>
    <row r="304" spans="1:3">
      <c r="A304" s="5"/>
      <c r="B304" s="5"/>
      <c r="C304" s="7"/>
    </row>
    <row r="305" spans="1:3">
      <c r="A305" s="5"/>
      <c r="B305" s="5"/>
      <c r="C305" s="7"/>
    </row>
    <row r="306" spans="1:3">
      <c r="A306" s="5"/>
      <c r="B306" s="5"/>
      <c r="C306" s="7"/>
    </row>
    <row r="307" spans="1:3">
      <c r="A307" s="5"/>
      <c r="B307" s="5"/>
      <c r="C307" s="7"/>
    </row>
    <row r="308" spans="1:3">
      <c r="A308" s="5"/>
      <c r="B308" s="5"/>
      <c r="C308" s="7"/>
    </row>
    <row r="309" spans="1:3">
      <c r="A309" s="5"/>
      <c r="B309" s="5"/>
      <c r="C309" s="7"/>
    </row>
    <row r="310" spans="1:3">
      <c r="A310" s="5"/>
      <c r="B310" s="5"/>
      <c r="C310" s="7"/>
    </row>
    <row r="311" spans="1:3">
      <c r="A311" s="5"/>
      <c r="B311" s="5"/>
      <c r="C311" s="7"/>
    </row>
    <row r="312" spans="1:3">
      <c r="A312" s="5"/>
      <c r="B312" s="5"/>
      <c r="C312" s="7"/>
    </row>
    <row r="313" spans="1:3">
      <c r="A313" s="5"/>
      <c r="B313" s="5"/>
      <c r="C313" s="7"/>
    </row>
    <row r="314" spans="1:3">
      <c r="A314" s="5"/>
      <c r="B314" s="5"/>
      <c r="C314" s="7"/>
    </row>
    <row r="315" spans="1:3">
      <c r="A315" s="5"/>
      <c r="B315" s="5"/>
      <c r="C315" s="7"/>
    </row>
    <row r="316" spans="1:3">
      <c r="A316" s="5"/>
      <c r="B316" s="5"/>
      <c r="C316" s="7"/>
    </row>
    <row r="317" spans="1:3">
      <c r="A317" s="5"/>
      <c r="B317" s="5"/>
      <c r="C317" s="7"/>
    </row>
    <row r="318" spans="1:3">
      <c r="A318" s="5"/>
      <c r="B318" s="5"/>
      <c r="C318" s="7"/>
    </row>
    <row r="319" spans="1:3">
      <c r="A319" s="5"/>
      <c r="B319" s="5"/>
      <c r="C319" s="7"/>
    </row>
    <row r="320" spans="1:3">
      <c r="A320" s="5"/>
      <c r="B320" s="5"/>
      <c r="C320" s="7"/>
    </row>
    <row r="321" spans="1:3">
      <c r="A321" s="5"/>
      <c r="B321" s="5"/>
      <c r="C321" s="7"/>
    </row>
    <row r="322" spans="1:3">
      <c r="A322" s="5"/>
      <c r="B322" s="5"/>
      <c r="C322" s="7"/>
    </row>
    <row r="323" spans="1:3">
      <c r="A323" s="5"/>
      <c r="B323" s="5"/>
      <c r="C323" s="7"/>
    </row>
    <row r="324" spans="1:3">
      <c r="A324" s="5"/>
      <c r="B324" s="5"/>
      <c r="C324" s="7"/>
    </row>
    <row r="325" spans="1:3">
      <c r="A325" s="5"/>
      <c r="B325" s="5"/>
      <c r="C325" s="7"/>
    </row>
    <row r="326" spans="1:3">
      <c r="A326" s="5"/>
      <c r="B326" s="5"/>
      <c r="C326" s="7"/>
    </row>
    <row r="327" spans="1:3">
      <c r="A327" s="5"/>
      <c r="B327" s="5"/>
      <c r="C327" s="7"/>
    </row>
    <row r="328" spans="1:3">
      <c r="A328" s="5"/>
      <c r="B328" s="5"/>
      <c r="C328" s="7"/>
    </row>
    <row r="329" spans="1:3">
      <c r="A329" s="5"/>
      <c r="B329" s="5"/>
      <c r="C329" s="7"/>
    </row>
    <row r="330" spans="1:3">
      <c r="A330" s="5"/>
      <c r="B330" s="5"/>
      <c r="C330" s="7"/>
    </row>
    <row r="331" spans="1:3">
      <c r="A331" s="5"/>
      <c r="B331" s="5"/>
      <c r="C331" s="7"/>
    </row>
    <row r="332" spans="1:3">
      <c r="A332" s="5"/>
      <c r="B332" s="5"/>
      <c r="C332" s="7"/>
    </row>
    <row r="333" spans="1:3">
      <c r="A333" s="5"/>
      <c r="B333" s="5"/>
      <c r="C333" s="7"/>
    </row>
    <row r="334" spans="1:3">
      <c r="A334" s="5"/>
      <c r="B334" s="5"/>
      <c r="C334" s="7"/>
    </row>
    <row r="335" spans="1:3">
      <c r="A335" s="5"/>
      <c r="B335" s="5"/>
      <c r="C335" s="7"/>
    </row>
    <row r="336" spans="1:3">
      <c r="A336" s="5"/>
      <c r="B336" s="5"/>
      <c r="C336" s="7"/>
    </row>
    <row r="337" spans="1:3">
      <c r="A337" s="5"/>
      <c r="B337" s="5"/>
      <c r="C337" s="7"/>
    </row>
    <row r="338" spans="1:3">
      <c r="A338" s="5"/>
      <c r="B338" s="5"/>
      <c r="C338" s="7"/>
    </row>
    <row r="339" spans="1:3">
      <c r="A339" s="5"/>
      <c r="B339" s="5"/>
      <c r="C339" s="7"/>
    </row>
    <row r="340" spans="1:3">
      <c r="A340" s="5"/>
      <c r="B340" s="5"/>
      <c r="C340" s="7"/>
    </row>
    <row r="341" spans="1:3">
      <c r="A341" s="5"/>
      <c r="B341" s="5"/>
      <c r="C341" s="7"/>
    </row>
  </sheetData>
  <sheetProtection algorithmName="SHA-512" hashValue="C2KWSnOLpxoU6B+/USgFC2GcO4YD2Fo7J1p7Lfi/t1LQVObdz8xkq7ovCKkxd7jQLPaXKYsAYpVg4oCtcmXk3w==" saltValue="hW8+oi8G2CV6cReCs6KDtA==" spinCount="100000" sheet="1" objects="1" scenarios="1"/>
  <protectedRanges>
    <protectedRange sqref="F21:F35 F1:F2 E31:E32 E20:E29 E1:E17" name="Range2"/>
    <protectedRange password="C758" sqref="A1 C1:C2 E33:E35 E30 C21:C29 C31:C32 A20:B35 D20:D35 F20 F3:F17 D1:D17 A2:B17" name="Range1"/>
    <protectedRange sqref="E18:E19" name="Range2_1"/>
    <protectedRange password="C758" sqref="A19 A18:B18 D18:D19 F18:F19" name="Range1_1"/>
  </protectedRanges>
  <customSheetViews>
    <customSheetView guid="{607AC9DB-C90C-4694-A492-A979992186C4}" scale="70" showPageBreaks="1" view="pageLayout">
      <selection activeCell="B68" sqref="B68"/>
      <rowBreaks count="1" manualBreakCount="1">
        <brk id="30" max="16383" man="1"/>
      </rowBreaks>
      <pageMargins left="1.5748031496062993" right="0.35433070866141736" top="0.51181102362204722" bottom="0.76838235294117652" header="0.51181102362204722" footer="0.47244094488188981"/>
      <pageSetup paperSize="9" scale="95" orientation="portrait" copies="2" r:id="rId1"/>
      <headerFooter alignWithMargins="0">
        <oddFooter>&amp;R&amp;P/71</oddFooter>
      </headerFooter>
    </customSheetView>
  </customSheetViews>
  <mergeCells count="21">
    <mergeCell ref="B7:E7"/>
    <mergeCell ref="B8:E8"/>
    <mergeCell ref="B9:E9"/>
    <mergeCell ref="B11:E11"/>
    <mergeCell ref="B13:E13"/>
    <mergeCell ref="B12:E12"/>
    <mergeCell ref="A1:F1"/>
    <mergeCell ref="B3:E3"/>
    <mergeCell ref="B5:E5"/>
    <mergeCell ref="B6:E6"/>
    <mergeCell ref="B4:E4"/>
    <mergeCell ref="B24:C24"/>
    <mergeCell ref="E34:F35"/>
    <mergeCell ref="B17:E17"/>
    <mergeCell ref="B10:E10"/>
    <mergeCell ref="B18:E18"/>
    <mergeCell ref="B19:E19"/>
    <mergeCell ref="B16:E16"/>
    <mergeCell ref="B15:E15"/>
    <mergeCell ref="B14:E14"/>
    <mergeCell ref="B28:F28"/>
  </mergeCells>
  <phoneticPr fontId="7" type="noConversion"/>
  <pageMargins left="0.70866141732283461" right="0.59055118110236215" top="0.51181102362204722" bottom="0.43307086614173229" header="0.31496062992125984" footer="0.19685039370078741"/>
  <pageSetup paperSize="9" orientation="portrait" copies="2" r:id="rId2"/>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773F-CF93-4A1C-B4C3-C9681F037272}">
  <sheetPr codeName="Sheet2"/>
  <dimension ref="A1:F93"/>
  <sheetViews>
    <sheetView view="pageBreakPreview" zoomScale="130" zoomScaleNormal="100" zoomScaleSheetLayoutView="130" zoomScalePageLayoutView="110" workbookViewId="0">
      <selection activeCell="D8" sqref="D8"/>
    </sheetView>
  </sheetViews>
  <sheetFormatPr defaultRowHeight="13.2"/>
  <cols>
    <col min="1" max="1" width="4.88671875" style="193" customWidth="1"/>
    <col min="2" max="2" width="43.88671875" style="193" customWidth="1"/>
    <col min="3" max="3" width="6.33203125" style="193" customWidth="1"/>
    <col min="4" max="4" width="10.5546875" style="193" customWidth="1"/>
    <col min="5" max="5" width="10.44140625" style="193" customWidth="1"/>
    <col min="6" max="6" width="14" style="193" customWidth="1"/>
    <col min="7" max="16384" width="8.88671875" style="193"/>
  </cols>
  <sheetData>
    <row r="1" spans="1:6">
      <c r="A1" s="188" t="s">
        <v>81</v>
      </c>
      <c r="B1" s="189" t="s">
        <v>82</v>
      </c>
      <c r="C1" s="190"/>
      <c r="D1" s="191"/>
      <c r="E1" s="191"/>
      <c r="F1" s="192"/>
    </row>
    <row r="2" spans="1:6" ht="4.8" customHeight="1">
      <c r="A2" s="194"/>
      <c r="B2" s="194"/>
      <c r="C2" s="194"/>
      <c r="D2" s="195"/>
      <c r="E2" s="196"/>
      <c r="F2" s="196"/>
    </row>
    <row r="3" spans="1:6" ht="18">
      <c r="A3" s="197"/>
      <c r="B3" s="198" t="s">
        <v>513</v>
      </c>
      <c r="C3" s="199"/>
      <c r="D3" s="200"/>
      <c r="E3" s="201"/>
      <c r="F3" s="202"/>
    </row>
    <row r="4" spans="1:6" s="207" customFormat="1" ht="10.199999999999999">
      <c r="A4" s="203"/>
      <c r="B4" s="204" t="s">
        <v>514</v>
      </c>
      <c r="C4" s="205"/>
      <c r="D4" s="206"/>
      <c r="E4" s="206"/>
      <c r="F4" s="206"/>
    </row>
    <row r="5" spans="1:6" s="207" customFormat="1" ht="10.199999999999999">
      <c r="A5" s="203"/>
      <c r="B5" s="204"/>
      <c r="C5" s="205"/>
      <c r="D5" s="206"/>
      <c r="E5" s="206"/>
      <c r="F5" s="206"/>
    </row>
    <row r="6" spans="1:6" s="207" customFormat="1" ht="10.199999999999999" customHeight="1">
      <c r="A6" s="203"/>
      <c r="B6" s="791" t="s">
        <v>515</v>
      </c>
      <c r="C6" s="791"/>
      <c r="D6" s="791"/>
      <c r="E6" s="791"/>
      <c r="F6" s="791"/>
    </row>
    <row r="7" spans="1:6" s="207" customFormat="1" ht="10.199999999999999">
      <c r="A7" s="208"/>
      <c r="B7" s="209" t="s">
        <v>516</v>
      </c>
      <c r="C7" s="210"/>
      <c r="D7" s="211"/>
      <c r="E7" s="211"/>
      <c r="F7" s="211"/>
    </row>
    <row r="8" spans="1:6" s="207" customFormat="1" ht="10.199999999999999">
      <c r="A8" s="208"/>
      <c r="B8" s="209" t="s">
        <v>517</v>
      </c>
      <c r="C8" s="210"/>
      <c r="D8" s="211"/>
      <c r="E8" s="211"/>
      <c r="F8" s="211"/>
    </row>
    <row r="9" spans="1:6" s="207" customFormat="1" ht="10.199999999999999">
      <c r="A9" s="208"/>
      <c r="B9" s="209" t="s">
        <v>518</v>
      </c>
      <c r="C9" s="210"/>
      <c r="D9" s="211"/>
      <c r="E9" s="211"/>
      <c r="F9" s="211"/>
    </row>
    <row r="10" spans="1:6" s="207" customFormat="1" ht="10.199999999999999">
      <c r="A10" s="208"/>
      <c r="B10" s="209" t="s">
        <v>519</v>
      </c>
      <c r="C10" s="210"/>
      <c r="D10" s="211"/>
      <c r="E10" s="211"/>
      <c r="F10" s="211"/>
    </row>
    <row r="11" spans="1:6" s="207" customFormat="1" ht="10.199999999999999">
      <c r="A11" s="208"/>
      <c r="B11" s="209" t="s">
        <v>520</v>
      </c>
      <c r="C11" s="210"/>
      <c r="D11" s="211"/>
      <c r="E11" s="211"/>
      <c r="F11" s="211"/>
    </row>
    <row r="12" spans="1:6" s="207" customFormat="1" ht="10.199999999999999">
      <c r="A12" s="208"/>
      <c r="B12" s="209" t="s">
        <v>521</v>
      </c>
      <c r="C12" s="210"/>
      <c r="D12" s="211"/>
      <c r="E12" s="211"/>
      <c r="F12" s="211"/>
    </row>
    <row r="13" spans="1:6" s="207" customFormat="1" ht="10.199999999999999">
      <c r="A13" s="203"/>
      <c r="B13" s="209"/>
      <c r="C13" s="210"/>
      <c r="D13" s="211"/>
      <c r="E13" s="211"/>
      <c r="F13" s="211"/>
    </row>
    <row r="14" spans="1:6" s="207" customFormat="1" ht="46.8" customHeight="1">
      <c r="A14" s="203"/>
      <c r="B14" s="790" t="s">
        <v>522</v>
      </c>
      <c r="C14" s="790"/>
      <c r="D14" s="790"/>
      <c r="E14" s="790"/>
      <c r="F14" s="790"/>
    </row>
    <row r="15" spans="1:6" s="207" customFormat="1" ht="54.6" customHeight="1">
      <c r="A15" s="203"/>
      <c r="B15" s="790" t="s">
        <v>523</v>
      </c>
      <c r="C15" s="790"/>
      <c r="D15" s="790"/>
      <c r="E15" s="790"/>
      <c r="F15" s="790"/>
    </row>
    <row r="16" spans="1:6" s="207" customFormat="1" ht="10.199999999999999">
      <c r="A16" s="203"/>
      <c r="B16" s="209"/>
      <c r="C16" s="210"/>
      <c r="D16" s="211"/>
      <c r="E16" s="211"/>
      <c r="F16" s="211"/>
    </row>
    <row r="17" spans="1:6" s="207" customFormat="1" ht="12" customHeight="1">
      <c r="A17" s="212"/>
      <c r="B17" s="792" t="s">
        <v>524</v>
      </c>
      <c r="C17" s="792"/>
      <c r="D17" s="792"/>
      <c r="E17" s="792"/>
      <c r="F17" s="792"/>
    </row>
    <row r="18" spans="1:6" s="207" customFormat="1" ht="10.199999999999999">
      <c r="A18" s="212"/>
      <c r="B18" s="214"/>
      <c r="C18" s="215"/>
      <c r="D18" s="216"/>
      <c r="E18" s="216"/>
      <c r="F18" s="216"/>
    </row>
    <row r="19" spans="1:6" s="207" customFormat="1" ht="10.199999999999999">
      <c r="A19" s="212"/>
      <c r="B19" s="213" t="s">
        <v>525</v>
      </c>
      <c r="C19" s="210"/>
      <c r="D19" s="211"/>
      <c r="E19" s="211"/>
      <c r="F19" s="216"/>
    </row>
    <row r="20" spans="1:6" s="207" customFormat="1" ht="10.199999999999999">
      <c r="A20" s="212"/>
      <c r="B20" s="209"/>
      <c r="C20" s="210"/>
      <c r="D20" s="211"/>
      <c r="E20" s="211"/>
      <c r="F20" s="216"/>
    </row>
    <row r="21" spans="1:6" s="207" customFormat="1" ht="22.8" customHeight="1">
      <c r="A21" s="212"/>
      <c r="B21" s="790" t="s">
        <v>526</v>
      </c>
      <c r="C21" s="790"/>
      <c r="D21" s="790"/>
      <c r="E21" s="790"/>
      <c r="F21" s="790"/>
    </row>
    <row r="22" spans="1:6" s="207" customFormat="1" ht="11.4" customHeight="1">
      <c r="A22" s="212"/>
      <c r="B22" s="790" t="s">
        <v>527</v>
      </c>
      <c r="C22" s="790"/>
      <c r="D22" s="790"/>
      <c r="E22" s="790"/>
      <c r="F22" s="790"/>
    </row>
    <row r="23" spans="1:6" s="207" customFormat="1" ht="10.199999999999999">
      <c r="A23" s="217"/>
      <c r="B23" s="209"/>
      <c r="C23" s="210"/>
      <c r="D23" s="211"/>
      <c r="E23" s="211"/>
      <c r="F23" s="211"/>
    </row>
    <row r="24" spans="1:6" s="207" customFormat="1" ht="12" customHeight="1">
      <c r="A24" s="217"/>
      <c r="B24" s="790" t="s">
        <v>528</v>
      </c>
      <c r="C24" s="790"/>
      <c r="D24" s="790"/>
      <c r="E24" s="790"/>
      <c r="F24" s="790"/>
    </row>
    <row r="25" spans="1:6" s="207" customFormat="1" ht="10.199999999999999">
      <c r="A25" s="217"/>
      <c r="B25" s="209"/>
      <c r="C25" s="210"/>
      <c r="D25" s="211"/>
      <c r="E25" s="211"/>
      <c r="F25" s="211"/>
    </row>
    <row r="26" spans="1:6" s="207" customFormat="1" ht="10.199999999999999">
      <c r="A26" s="217"/>
      <c r="B26" s="209" t="s">
        <v>529</v>
      </c>
      <c r="C26" s="210"/>
      <c r="D26" s="211"/>
      <c r="E26" s="211"/>
      <c r="F26" s="211"/>
    </row>
    <row r="27" spans="1:6" s="207" customFormat="1" ht="11.4" customHeight="1">
      <c r="A27" s="217"/>
      <c r="B27" s="790" t="s">
        <v>530</v>
      </c>
      <c r="C27" s="790"/>
      <c r="D27" s="790"/>
      <c r="E27" s="790"/>
      <c r="F27" s="790"/>
    </row>
    <row r="28" spans="1:6" s="207" customFormat="1" ht="10.199999999999999">
      <c r="A28" s="217"/>
      <c r="B28" s="209" t="s">
        <v>531</v>
      </c>
      <c r="C28" s="210"/>
      <c r="D28" s="211"/>
      <c r="E28" s="211"/>
      <c r="F28" s="211"/>
    </row>
    <row r="29" spans="1:6" s="207" customFormat="1" ht="10.199999999999999">
      <c r="A29" s="217"/>
      <c r="B29" s="209" t="s">
        <v>532</v>
      </c>
      <c r="C29" s="210"/>
      <c r="D29" s="211"/>
      <c r="E29" s="211"/>
      <c r="F29" s="211"/>
    </row>
    <row r="30" spans="1:6" s="207" customFormat="1" ht="10.199999999999999">
      <c r="A30" s="217"/>
      <c r="B30" s="209"/>
      <c r="C30" s="210"/>
      <c r="D30" s="211"/>
      <c r="E30" s="211"/>
      <c r="F30" s="211"/>
    </row>
    <row r="31" spans="1:6" s="207" customFormat="1" ht="10.199999999999999">
      <c r="A31" s="217"/>
      <c r="B31" s="209" t="s">
        <v>533</v>
      </c>
      <c r="C31" s="210"/>
      <c r="D31" s="211"/>
      <c r="E31" s="211"/>
      <c r="F31" s="211"/>
    </row>
    <row r="32" spans="1:6" s="207" customFormat="1" ht="10.199999999999999">
      <c r="A32" s="217"/>
      <c r="B32" s="209"/>
      <c r="C32" s="210"/>
      <c r="D32" s="211"/>
      <c r="E32" s="211"/>
      <c r="F32" s="211"/>
    </row>
    <row r="33" spans="1:6" s="207" customFormat="1" ht="24" customHeight="1">
      <c r="A33" s="217"/>
      <c r="B33" s="790" t="s">
        <v>534</v>
      </c>
      <c r="C33" s="790"/>
      <c r="D33" s="790"/>
      <c r="E33" s="790"/>
      <c r="F33" s="790"/>
    </row>
    <row r="34" spans="1:6" s="207" customFormat="1" ht="12" customHeight="1">
      <c r="A34" s="212"/>
      <c r="B34" s="790" t="s">
        <v>535</v>
      </c>
      <c r="C34" s="790"/>
      <c r="D34" s="790"/>
      <c r="E34" s="790"/>
      <c r="F34" s="790"/>
    </row>
    <row r="35" spans="1:6" s="207" customFormat="1" ht="10.199999999999999">
      <c r="A35" s="217"/>
      <c r="B35" s="209"/>
      <c r="C35" s="210"/>
      <c r="D35" s="211"/>
      <c r="E35" s="211"/>
      <c r="F35" s="211"/>
    </row>
    <row r="36" spans="1:6" s="207" customFormat="1" ht="10.199999999999999">
      <c r="A36" s="212"/>
      <c r="B36" s="213" t="s">
        <v>536</v>
      </c>
      <c r="C36" s="210"/>
      <c r="D36" s="211"/>
      <c r="E36" s="211"/>
      <c r="F36" s="211"/>
    </row>
    <row r="37" spans="1:6" s="207" customFormat="1" ht="10.199999999999999">
      <c r="A37" s="212"/>
      <c r="B37" s="209"/>
      <c r="C37" s="210"/>
      <c r="D37" s="211"/>
      <c r="E37" s="211"/>
      <c r="F37" s="211"/>
    </row>
    <row r="38" spans="1:6" s="207" customFormat="1" ht="10.199999999999999">
      <c r="A38" s="212"/>
      <c r="B38" s="213" t="s">
        <v>537</v>
      </c>
      <c r="C38" s="210"/>
      <c r="D38" s="211"/>
      <c r="E38" s="211"/>
      <c r="F38" s="211"/>
    </row>
    <row r="39" spans="1:6" s="207" customFormat="1" ht="27.6" customHeight="1">
      <c r="A39" s="212"/>
      <c r="B39" s="790" t="s">
        <v>538</v>
      </c>
      <c r="C39" s="790"/>
      <c r="D39" s="790"/>
      <c r="E39" s="790"/>
      <c r="F39" s="790"/>
    </row>
    <row r="40" spans="1:6" s="207" customFormat="1" ht="73.2" customHeight="1">
      <c r="A40" s="212"/>
      <c r="B40" s="790" t="s">
        <v>539</v>
      </c>
      <c r="C40" s="790"/>
      <c r="D40" s="790"/>
      <c r="E40" s="790"/>
      <c r="F40" s="790"/>
    </row>
    <row r="41" spans="1:6" s="207" customFormat="1" ht="24.6" customHeight="1">
      <c r="A41" s="212"/>
      <c r="B41" s="790" t="s">
        <v>540</v>
      </c>
      <c r="C41" s="790"/>
      <c r="D41" s="790"/>
      <c r="E41" s="790"/>
      <c r="F41" s="790"/>
    </row>
    <row r="42" spans="1:6" ht="11.4" customHeight="1">
      <c r="A42" s="218"/>
      <c r="B42" s="793" t="s">
        <v>80</v>
      </c>
      <c r="C42" s="793"/>
      <c r="D42" s="793"/>
      <c r="E42" s="793"/>
      <c r="F42" s="793"/>
    </row>
    <row r="43" spans="1:6" ht="16.2" customHeight="1">
      <c r="A43" s="219"/>
      <c r="B43" s="793"/>
      <c r="C43" s="793"/>
      <c r="D43" s="793"/>
      <c r="E43" s="793"/>
      <c r="F43" s="793"/>
    </row>
    <row r="44" spans="1:6" ht="46.2" customHeight="1">
      <c r="A44" s="219"/>
      <c r="B44" s="794" t="s">
        <v>84</v>
      </c>
      <c r="C44" s="794"/>
      <c r="D44" s="794"/>
      <c r="E44" s="794"/>
      <c r="F44" s="794"/>
    </row>
    <row r="45" spans="1:6" s="207" customFormat="1" ht="10.199999999999999">
      <c r="A45" s="217"/>
      <c r="B45" s="209"/>
      <c r="C45" s="210"/>
      <c r="D45" s="211"/>
      <c r="E45" s="211"/>
      <c r="F45" s="211"/>
    </row>
    <row r="46" spans="1:6" s="207" customFormat="1" ht="11.4" customHeight="1">
      <c r="A46" s="212"/>
      <c r="B46" s="790" t="s">
        <v>541</v>
      </c>
      <c r="C46" s="790"/>
      <c r="D46" s="790"/>
      <c r="E46" s="790"/>
      <c r="F46" s="790"/>
    </row>
    <row r="47" spans="1:6" s="207" customFormat="1" ht="10.199999999999999">
      <c r="A47" s="217"/>
      <c r="B47" s="209"/>
      <c r="C47" s="210"/>
      <c r="D47" s="211"/>
      <c r="E47" s="211"/>
      <c r="F47" s="211"/>
    </row>
    <row r="48" spans="1:6" s="207" customFormat="1" ht="10.199999999999999">
      <c r="A48" s="212"/>
      <c r="B48" s="213" t="s">
        <v>542</v>
      </c>
      <c r="C48" s="210"/>
      <c r="D48" s="211"/>
      <c r="E48" s="211"/>
      <c r="F48" s="211"/>
    </row>
    <row r="49" spans="1:6" s="207" customFormat="1" ht="23.4" customHeight="1">
      <c r="A49" s="212"/>
      <c r="B49" s="790" t="s">
        <v>543</v>
      </c>
      <c r="C49" s="790"/>
      <c r="D49" s="790"/>
      <c r="E49" s="790"/>
      <c r="F49" s="790"/>
    </row>
    <row r="50" spans="1:6" s="207" customFormat="1" ht="10.199999999999999">
      <c r="A50" s="217"/>
      <c r="B50" s="209"/>
      <c r="C50" s="210"/>
      <c r="D50" s="211"/>
      <c r="E50" s="211"/>
      <c r="F50" s="211"/>
    </row>
    <row r="51" spans="1:6" s="207" customFormat="1" ht="10.199999999999999">
      <c r="A51" s="217"/>
      <c r="B51" s="213" t="s">
        <v>544</v>
      </c>
      <c r="C51" s="210"/>
      <c r="D51" s="211"/>
      <c r="E51" s="211"/>
      <c r="F51" s="211"/>
    </row>
    <row r="52" spans="1:6" s="207" customFormat="1" ht="33" customHeight="1">
      <c r="A52" s="217"/>
      <c r="B52" s="790" t="s">
        <v>545</v>
      </c>
      <c r="C52" s="790"/>
      <c r="D52" s="790"/>
      <c r="E52" s="790"/>
      <c r="F52" s="790"/>
    </row>
    <row r="53" spans="1:6" s="207" customFormat="1" ht="54" customHeight="1">
      <c r="A53" s="212"/>
      <c r="B53" s="790" t="s">
        <v>546</v>
      </c>
      <c r="C53" s="790"/>
      <c r="D53" s="790"/>
      <c r="E53" s="790"/>
      <c r="F53" s="790"/>
    </row>
    <row r="54" spans="1:6" s="207" customFormat="1" ht="10.199999999999999">
      <c r="A54" s="217"/>
      <c r="B54" s="209"/>
      <c r="C54" s="210"/>
      <c r="D54" s="211"/>
      <c r="E54" s="211"/>
      <c r="F54" s="211"/>
    </row>
    <row r="55" spans="1:6" s="207" customFormat="1" ht="10.199999999999999">
      <c r="A55" s="212"/>
      <c r="B55" s="213" t="s">
        <v>547</v>
      </c>
      <c r="C55" s="210"/>
      <c r="D55" s="211"/>
      <c r="E55" s="211"/>
      <c r="F55" s="211"/>
    </row>
    <row r="56" spans="1:6" s="207" customFormat="1" ht="25.8" customHeight="1">
      <c r="A56" s="212"/>
      <c r="B56" s="790" t="s">
        <v>548</v>
      </c>
      <c r="C56" s="790"/>
      <c r="D56" s="790"/>
      <c r="E56" s="790"/>
      <c r="F56" s="790"/>
    </row>
    <row r="57" spans="1:6" s="207" customFormat="1" ht="10.199999999999999">
      <c r="A57" s="217"/>
      <c r="B57" s="209"/>
      <c r="C57" s="210"/>
      <c r="D57" s="211"/>
      <c r="E57" s="211"/>
      <c r="F57" s="211"/>
    </row>
    <row r="58" spans="1:6" s="207" customFormat="1" ht="10.199999999999999">
      <c r="A58" s="217"/>
      <c r="B58" s="213" t="s">
        <v>549</v>
      </c>
      <c r="C58" s="210"/>
      <c r="D58" s="211"/>
      <c r="E58" s="211"/>
      <c r="F58" s="211"/>
    </row>
    <row r="59" spans="1:6" s="207" customFormat="1" ht="25.2" customHeight="1">
      <c r="A59" s="212"/>
      <c r="B59" s="790" t="s">
        <v>550</v>
      </c>
      <c r="C59" s="790"/>
      <c r="D59" s="790"/>
      <c r="E59" s="790"/>
      <c r="F59" s="790"/>
    </row>
    <row r="60" spans="1:6" s="207" customFormat="1" ht="10.199999999999999">
      <c r="A60" s="212"/>
      <c r="B60" s="209"/>
      <c r="C60" s="210"/>
      <c r="D60" s="211"/>
      <c r="E60" s="211"/>
      <c r="F60" s="211"/>
    </row>
    <row r="61" spans="1:6" s="207" customFormat="1" ht="10.199999999999999">
      <c r="A61" s="212"/>
      <c r="B61" s="213" t="s">
        <v>551</v>
      </c>
      <c r="C61" s="210"/>
      <c r="D61" s="211"/>
      <c r="E61" s="211"/>
      <c r="F61" s="211"/>
    </row>
    <row r="62" spans="1:6" s="207" customFormat="1" ht="56.4" customHeight="1">
      <c r="A62" s="217"/>
      <c r="B62" s="790" t="s">
        <v>552</v>
      </c>
      <c r="C62" s="790"/>
      <c r="D62" s="790"/>
      <c r="E62" s="790"/>
      <c r="F62" s="790"/>
    </row>
    <row r="63" spans="1:6" s="207" customFormat="1" ht="10.199999999999999">
      <c r="A63" s="217"/>
      <c r="B63" s="209"/>
      <c r="C63" s="210"/>
      <c r="D63" s="211"/>
      <c r="E63" s="211"/>
      <c r="F63" s="211"/>
    </row>
    <row r="64" spans="1:6" s="207" customFormat="1" ht="10.199999999999999">
      <c r="A64" s="212"/>
      <c r="B64" s="213" t="s">
        <v>553</v>
      </c>
      <c r="C64" s="210"/>
      <c r="D64" s="211"/>
      <c r="E64" s="211"/>
      <c r="F64" s="211"/>
    </row>
    <row r="65" spans="1:6" s="207" customFormat="1" ht="12" customHeight="1">
      <c r="A65" s="217"/>
      <c r="B65" s="790" t="s">
        <v>554</v>
      </c>
      <c r="C65" s="790"/>
      <c r="D65" s="790"/>
      <c r="E65" s="790"/>
      <c r="F65" s="790"/>
    </row>
    <row r="66" spans="1:6" s="207" customFormat="1" ht="10.199999999999999">
      <c r="A66" s="217"/>
      <c r="B66" s="209"/>
      <c r="C66" s="210"/>
      <c r="D66" s="211"/>
      <c r="E66" s="211"/>
      <c r="F66" s="211"/>
    </row>
    <row r="67" spans="1:6" s="207" customFormat="1" ht="10.199999999999999">
      <c r="A67" s="212"/>
      <c r="B67" s="213" t="s">
        <v>555</v>
      </c>
      <c r="C67" s="210"/>
      <c r="D67" s="211"/>
      <c r="E67" s="211"/>
      <c r="F67" s="211"/>
    </row>
    <row r="68" spans="1:6" s="207" customFormat="1" ht="25.8" customHeight="1">
      <c r="A68" s="217"/>
      <c r="B68" s="790" t="s">
        <v>556</v>
      </c>
      <c r="C68" s="790"/>
      <c r="D68" s="790"/>
      <c r="E68" s="790"/>
      <c r="F68" s="790"/>
    </row>
    <row r="69" spans="1:6" s="207" customFormat="1" ht="15" customHeight="1">
      <c r="A69" s="217"/>
      <c r="B69" s="790" t="s">
        <v>557</v>
      </c>
      <c r="C69" s="790"/>
      <c r="D69" s="790"/>
      <c r="E69" s="790"/>
      <c r="F69" s="790"/>
    </row>
    <row r="70" spans="1:6" s="207" customFormat="1" ht="10.199999999999999">
      <c r="A70" s="217"/>
      <c r="B70" s="209"/>
      <c r="C70" s="210"/>
      <c r="D70" s="211"/>
      <c r="E70" s="211"/>
      <c r="F70" s="211"/>
    </row>
    <row r="71" spans="1:6" s="207" customFormat="1" ht="10.199999999999999">
      <c r="A71" s="212"/>
      <c r="B71" s="213" t="s">
        <v>558</v>
      </c>
      <c r="C71" s="210"/>
      <c r="D71" s="211"/>
      <c r="E71" s="211"/>
      <c r="F71" s="211"/>
    </row>
    <row r="72" spans="1:6" s="207" customFormat="1" ht="69" customHeight="1">
      <c r="A72" s="217"/>
      <c r="B72" s="790" t="s">
        <v>559</v>
      </c>
      <c r="C72" s="790"/>
      <c r="D72" s="790"/>
      <c r="E72" s="790"/>
      <c r="F72" s="790"/>
    </row>
    <row r="73" spans="1:6" s="207" customFormat="1" ht="10.199999999999999">
      <c r="A73" s="217"/>
      <c r="B73" s="209"/>
      <c r="C73" s="210"/>
      <c r="D73" s="211"/>
      <c r="E73" s="211"/>
      <c r="F73" s="211"/>
    </row>
    <row r="74" spans="1:6" s="207" customFormat="1" ht="25.2" customHeight="1">
      <c r="A74" s="217"/>
      <c r="B74" s="790" t="s">
        <v>560</v>
      </c>
      <c r="C74" s="790"/>
      <c r="D74" s="790"/>
      <c r="E74" s="790"/>
      <c r="F74" s="790"/>
    </row>
    <row r="75" spans="1:6" s="207" customFormat="1" ht="10.199999999999999">
      <c r="A75" s="217"/>
      <c r="B75" s="209"/>
      <c r="C75" s="210"/>
      <c r="D75" s="211"/>
      <c r="E75" s="211"/>
      <c r="F75" s="211"/>
    </row>
    <row r="76" spans="1:6" s="207" customFormat="1" ht="10.199999999999999">
      <c r="A76" s="217"/>
      <c r="B76" s="213" t="s">
        <v>561</v>
      </c>
      <c r="C76" s="210"/>
      <c r="D76" s="211"/>
      <c r="E76" s="211"/>
      <c r="F76" s="211"/>
    </row>
    <row r="77" spans="1:6" s="207" customFormat="1" ht="24.6" customHeight="1">
      <c r="A77" s="217"/>
      <c r="B77" s="790" t="s">
        <v>562</v>
      </c>
      <c r="C77" s="790"/>
      <c r="D77" s="790"/>
      <c r="E77" s="790"/>
      <c r="F77" s="790"/>
    </row>
    <row r="78" spans="1:6" s="207" customFormat="1" ht="10.199999999999999">
      <c r="A78" s="217"/>
      <c r="B78" s="209" t="s">
        <v>563</v>
      </c>
      <c r="C78" s="210"/>
      <c r="D78" s="211"/>
      <c r="E78" s="211"/>
      <c r="F78" s="211"/>
    </row>
    <row r="79" spans="1:6" s="207" customFormat="1" ht="10.199999999999999">
      <c r="A79" s="217"/>
      <c r="B79" s="209" t="s">
        <v>564</v>
      </c>
      <c r="C79" s="210"/>
      <c r="D79" s="211"/>
      <c r="E79" s="211"/>
      <c r="F79" s="211"/>
    </row>
    <row r="80" spans="1:6" s="207" customFormat="1" ht="10.199999999999999">
      <c r="A80" s="217"/>
      <c r="B80" s="209" t="s">
        <v>565</v>
      </c>
      <c r="C80" s="210"/>
      <c r="D80" s="211"/>
      <c r="E80" s="211"/>
      <c r="F80" s="211"/>
    </row>
    <row r="81" spans="1:6" s="207" customFormat="1" ht="10.199999999999999">
      <c r="A81" s="217"/>
      <c r="B81" s="209" t="s">
        <v>566</v>
      </c>
      <c r="C81" s="210"/>
      <c r="D81" s="211"/>
      <c r="E81" s="211"/>
      <c r="F81" s="211"/>
    </row>
    <row r="82" spans="1:6" s="207" customFormat="1" ht="10.199999999999999">
      <c r="A82" s="217"/>
      <c r="B82" s="209" t="s">
        <v>567</v>
      </c>
      <c r="C82" s="210"/>
      <c r="D82" s="211"/>
      <c r="E82" s="211"/>
      <c r="F82" s="211"/>
    </row>
    <row r="83" spans="1:6" s="207" customFormat="1" ht="10.199999999999999">
      <c r="A83" s="217"/>
      <c r="B83" s="209" t="s">
        <v>568</v>
      </c>
      <c r="C83" s="210"/>
      <c r="D83" s="211"/>
      <c r="E83" s="211"/>
      <c r="F83" s="211"/>
    </row>
    <row r="84" spans="1:6" s="207" customFormat="1" ht="24" customHeight="1">
      <c r="A84" s="217"/>
      <c r="B84" s="790" t="s">
        <v>569</v>
      </c>
      <c r="C84" s="790"/>
      <c r="D84" s="790"/>
      <c r="E84" s="790"/>
      <c r="F84" s="790"/>
    </row>
    <row r="85" spans="1:6" ht="57.6" customHeight="1">
      <c r="A85" s="220"/>
      <c r="B85" s="790" t="s">
        <v>83</v>
      </c>
      <c r="C85" s="790"/>
      <c r="D85" s="790"/>
      <c r="E85" s="790"/>
      <c r="F85" s="790"/>
    </row>
    <row r="86" spans="1:6" s="207" customFormat="1" ht="23.4" customHeight="1">
      <c r="A86" s="217"/>
      <c r="B86" s="790" t="s">
        <v>570</v>
      </c>
      <c r="C86" s="790"/>
      <c r="D86" s="790"/>
      <c r="E86" s="790"/>
      <c r="F86" s="790"/>
    </row>
    <row r="87" spans="1:6" s="207" customFormat="1" ht="10.199999999999999">
      <c r="A87" s="217"/>
      <c r="B87" s="209"/>
      <c r="C87" s="210"/>
      <c r="D87" s="211"/>
      <c r="E87" s="211"/>
      <c r="F87" s="211"/>
    </row>
    <row r="88" spans="1:6" s="207" customFormat="1" ht="43.2" customHeight="1">
      <c r="A88" s="212"/>
      <c r="B88" s="790" t="s">
        <v>571</v>
      </c>
      <c r="C88" s="790"/>
      <c r="D88" s="790"/>
      <c r="E88" s="790"/>
      <c r="F88" s="790"/>
    </row>
    <row r="89" spans="1:6" s="207" customFormat="1" ht="10.199999999999999">
      <c r="A89" s="212"/>
      <c r="B89" s="209"/>
      <c r="C89" s="210"/>
      <c r="D89" s="211"/>
      <c r="E89" s="211"/>
      <c r="F89" s="211"/>
    </row>
    <row r="90" spans="1:6" s="222" customFormat="1" ht="10.199999999999999">
      <c r="A90" s="221"/>
      <c r="B90" s="213" t="s">
        <v>572</v>
      </c>
      <c r="C90" s="210"/>
      <c r="D90" s="211"/>
      <c r="E90" s="211"/>
      <c r="F90" s="211"/>
    </row>
    <row r="91" spans="1:6" s="222" customFormat="1" ht="10.199999999999999">
      <c r="A91" s="221"/>
      <c r="B91" s="213"/>
      <c r="C91" s="210"/>
      <c r="D91" s="211"/>
      <c r="E91" s="211"/>
      <c r="F91" s="211"/>
    </row>
    <row r="92" spans="1:6" s="222" customFormat="1" ht="25.2" customHeight="1">
      <c r="A92" s="221"/>
      <c r="B92" s="793" t="s">
        <v>573</v>
      </c>
      <c r="C92" s="793"/>
      <c r="D92" s="793"/>
      <c r="E92" s="793"/>
      <c r="F92" s="793"/>
    </row>
    <row r="93" spans="1:6" s="222" customFormat="1" ht="10.199999999999999">
      <c r="A93" s="221"/>
      <c r="B93" s="223"/>
      <c r="C93" s="205"/>
      <c r="D93" s="206"/>
      <c r="E93" s="206"/>
      <c r="F93" s="206"/>
    </row>
  </sheetData>
  <sheetProtection algorithmName="SHA-512" hashValue="9Lh/tLbXN3QddWaqJXS9JGIvUSkRK7GXYxayq7Xi1nuUrakmy/XKA8cfc09ONrUHVlLjshTsu+RLyVC4U4ZJTQ==" saltValue="Tn42UFahA/D7KUcVPxJ+1Q==" spinCount="100000" sheet="1" objects="1" scenarios="1"/>
  <protectedRanges>
    <protectedRange sqref="E3" name="Raspon2"/>
  </protectedRanges>
  <mergeCells count="33">
    <mergeCell ref="B86:F86"/>
    <mergeCell ref="B88:F88"/>
    <mergeCell ref="B92:F92"/>
    <mergeCell ref="B69:F69"/>
    <mergeCell ref="B72:F72"/>
    <mergeCell ref="B74:F74"/>
    <mergeCell ref="B77:F77"/>
    <mergeCell ref="B84:F84"/>
    <mergeCell ref="B85:F85"/>
    <mergeCell ref="B68:F68"/>
    <mergeCell ref="B41:F41"/>
    <mergeCell ref="B42:F43"/>
    <mergeCell ref="B44:F44"/>
    <mergeCell ref="B46:F46"/>
    <mergeCell ref="B49:F49"/>
    <mergeCell ref="B52:F52"/>
    <mergeCell ref="B53:F53"/>
    <mergeCell ref="B56:F56"/>
    <mergeCell ref="B59:F59"/>
    <mergeCell ref="B62:F62"/>
    <mergeCell ref="B65:F65"/>
    <mergeCell ref="B40:F40"/>
    <mergeCell ref="B6:F6"/>
    <mergeCell ref="B14:F14"/>
    <mergeCell ref="B15:F15"/>
    <mergeCell ref="B17:F17"/>
    <mergeCell ref="B21:F21"/>
    <mergeCell ref="B22:F22"/>
    <mergeCell ref="B24:F24"/>
    <mergeCell ref="B27:F27"/>
    <mergeCell ref="B33:F33"/>
    <mergeCell ref="B34:F34"/>
    <mergeCell ref="B39:F39"/>
  </mergeCells>
  <conditionalFormatting sqref="F4:F5 F7:F13 F16 F18:F20">
    <cfRule type="cellIs" dxfId="45" priority="3" stopIfTrue="1" operator="equal">
      <formula>0</formula>
    </cfRule>
    <cfRule type="cellIs" dxfId="44" priority="4" stopIfTrue="1" operator="notEqual">
      <formula>#REF!</formula>
    </cfRule>
  </conditionalFormatting>
  <conditionalFormatting sqref="F90:F91 F93">
    <cfRule type="cellIs" dxfId="43" priority="1" stopIfTrue="1" operator="equal">
      <formula>0</formula>
    </cfRule>
    <cfRule type="cellIs" dxfId="42" priority="2" stopIfTrue="1" operator="notEqual">
      <formula>#REF!</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firstHeader>&amp;C&amp;"Myriad Pro Cond,Regular"&amp;9FABRIKARHITEKTI  D.O.O. ZA PROJEKTIRANJE | OIB 64639141070 | KAČIĆEVA 6A | ZG |  M 00 385 91 5021163 | WWW.FABRIKA-ARHITEKTI.COM ||||||||||||||||||||||||||||||||||||||||||</firstHeader>
    <firstFooter xml:space="preserve">&amp;R&amp;"Myriad Pro Cond,Regular"&amp;9CRKVA UZNESENJA BLAŽENE DJEVICE MARIJE - OBNOVA KONSTRUKCIJE ZGRADE | K.Č.BR. 1240 K.O. KUPINEC | STUDENI 2022  ||||||||||||||||||||||||||||||||||||||||| FABRIKARHITEKTI |&amp;P/&amp;N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B0359-EFAA-4BC0-8818-B39E02CB16AE}">
  <sheetPr codeName="Sheet3"/>
  <dimension ref="A1:I238"/>
  <sheetViews>
    <sheetView view="pageBreakPreview" zoomScale="130" zoomScaleNormal="120" zoomScaleSheetLayoutView="130" workbookViewId="0">
      <selection activeCell="E212" sqref="E212"/>
    </sheetView>
  </sheetViews>
  <sheetFormatPr defaultRowHeight="13.2"/>
  <cols>
    <col min="1" max="1" width="7.109375" customWidth="1"/>
    <col min="2" max="2" width="44.5546875" customWidth="1"/>
    <col min="3" max="3" width="6" customWidth="1"/>
    <col min="4" max="4" width="8.6640625" customWidth="1"/>
    <col min="5" max="5" width="10.77734375" customWidth="1"/>
    <col min="6" max="6" width="13.109375" customWidth="1"/>
  </cols>
  <sheetData>
    <row r="1" spans="1:9">
      <c r="A1" s="577" t="s">
        <v>81</v>
      </c>
      <c r="B1" s="70" t="s">
        <v>87</v>
      </c>
      <c r="C1" s="55" t="s">
        <v>88</v>
      </c>
      <c r="D1" s="56" t="s">
        <v>89</v>
      </c>
      <c r="E1" s="71" t="s">
        <v>90</v>
      </c>
      <c r="F1" s="57" t="s">
        <v>91</v>
      </c>
    </row>
    <row r="2" spans="1:9">
      <c r="A2" s="58"/>
      <c r="B2" s="58"/>
      <c r="C2" s="58"/>
      <c r="D2" s="59"/>
      <c r="E2" s="72"/>
      <c r="F2" s="60"/>
    </row>
    <row r="3" spans="1:9" ht="18">
      <c r="A3" s="578" t="s">
        <v>3</v>
      </c>
      <c r="B3" s="61" t="s">
        <v>261</v>
      </c>
      <c r="C3" s="62"/>
      <c r="D3" s="63"/>
      <c r="E3" s="73"/>
      <c r="F3" s="64"/>
    </row>
    <row r="4" spans="1:9">
      <c r="A4" s="58"/>
      <c r="B4" s="58"/>
      <c r="C4" s="58"/>
      <c r="D4" s="59"/>
      <c r="E4" s="72"/>
      <c r="F4" s="60"/>
    </row>
    <row r="5" spans="1:9">
      <c r="A5" s="74"/>
      <c r="B5" s="75" t="s">
        <v>33</v>
      </c>
      <c r="C5" s="75"/>
      <c r="D5" s="75"/>
      <c r="E5" s="76"/>
      <c r="F5" s="53"/>
    </row>
    <row r="6" spans="1:9" ht="55.8" customHeight="1">
      <c r="A6" s="579"/>
      <c r="B6" s="53" t="s">
        <v>244</v>
      </c>
      <c r="C6" s="77"/>
      <c r="D6" s="77"/>
      <c r="E6" s="78"/>
      <c r="F6" s="79"/>
    </row>
    <row r="7" spans="1:9" ht="24" customHeight="1">
      <c r="A7" s="580"/>
      <c r="B7" s="53" t="s">
        <v>55</v>
      </c>
      <c r="C7" s="77"/>
      <c r="D7" s="77"/>
      <c r="E7" s="80"/>
      <c r="F7" s="81"/>
    </row>
    <row r="8" spans="1:9" ht="86.4" customHeight="1">
      <c r="A8" s="580"/>
      <c r="B8" s="53" t="s">
        <v>245</v>
      </c>
      <c r="C8" s="77"/>
      <c r="D8" s="77"/>
      <c r="E8" s="80"/>
      <c r="F8" s="81"/>
    </row>
    <row r="9" spans="1:9" ht="32.4" customHeight="1">
      <c r="A9" s="580"/>
      <c r="B9" s="53" t="s">
        <v>92</v>
      </c>
      <c r="C9" s="77"/>
      <c r="D9" s="77"/>
      <c r="E9" s="80"/>
      <c r="F9" s="81"/>
    </row>
    <row r="10" spans="1:9" ht="44.4" customHeight="1">
      <c r="A10" s="579"/>
      <c r="B10" s="53" t="s">
        <v>56</v>
      </c>
      <c r="C10" s="77"/>
      <c r="D10" s="77"/>
      <c r="E10" s="78"/>
      <c r="F10" s="79"/>
    </row>
    <row r="11" spans="1:9" ht="76.8" customHeight="1">
      <c r="A11" s="580"/>
      <c r="B11" s="53" t="s">
        <v>93</v>
      </c>
      <c r="C11" s="77"/>
      <c r="D11" s="77"/>
      <c r="E11" s="80"/>
      <c r="F11" s="81"/>
    </row>
    <row r="12" spans="1:9" s="53" customFormat="1" ht="10.199999999999999">
      <c r="A12" s="74"/>
      <c r="B12" s="101" t="s">
        <v>255</v>
      </c>
      <c r="C12" s="75"/>
      <c r="D12" s="75"/>
      <c r="E12" s="76"/>
    </row>
    <row r="13" spans="1:9" s="59" customFormat="1" ht="20.399999999999999">
      <c r="A13" s="581"/>
      <c r="B13" s="54" t="s">
        <v>246</v>
      </c>
      <c r="C13" s="60"/>
      <c r="D13" s="60"/>
      <c r="E13" s="83"/>
      <c r="F13" s="69"/>
    </row>
    <row r="14" spans="1:9" s="59" customFormat="1" ht="10.199999999999999">
      <c r="A14" s="581"/>
      <c r="B14" s="53" t="s">
        <v>247</v>
      </c>
      <c r="C14" s="60"/>
      <c r="D14" s="60"/>
      <c r="E14" s="83"/>
      <c r="F14" s="69"/>
    </row>
    <row r="15" spans="1:9" s="59" customFormat="1" ht="20.399999999999999">
      <c r="A15" s="582"/>
      <c r="B15" s="53" t="s">
        <v>248</v>
      </c>
      <c r="C15" s="88"/>
      <c r="D15" s="60"/>
      <c r="E15" s="104"/>
      <c r="G15" s="60"/>
      <c r="H15" s="142"/>
      <c r="I15" s="60"/>
    </row>
    <row r="16" spans="1:9" s="59" customFormat="1" ht="10.199999999999999">
      <c r="A16" s="583" t="s">
        <v>9</v>
      </c>
      <c r="B16" s="53" t="s">
        <v>671</v>
      </c>
      <c r="C16" s="88"/>
      <c r="D16" s="60"/>
      <c r="E16" s="104"/>
      <c r="G16" s="60"/>
      <c r="H16" s="142"/>
      <c r="I16" s="60"/>
    </row>
    <row r="17" spans="1:9" s="59" customFormat="1" ht="10.199999999999999">
      <c r="A17" s="583" t="s">
        <v>9</v>
      </c>
      <c r="B17" s="53" t="s">
        <v>672</v>
      </c>
      <c r="C17" s="88"/>
      <c r="D17" s="60"/>
      <c r="E17" s="104"/>
      <c r="G17" s="60"/>
      <c r="H17" s="142"/>
      <c r="I17" s="60"/>
    </row>
    <row r="18" spans="1:9" s="59" customFormat="1" ht="10.199999999999999">
      <c r="A18" s="583" t="s">
        <v>9</v>
      </c>
      <c r="B18" s="53" t="s">
        <v>673</v>
      </c>
      <c r="C18" s="88"/>
      <c r="D18" s="60"/>
      <c r="E18" s="104"/>
      <c r="G18" s="60"/>
      <c r="H18" s="142"/>
      <c r="I18" s="60"/>
    </row>
    <row r="19" spans="1:9" s="59" customFormat="1" ht="10.199999999999999">
      <c r="A19" s="583" t="s">
        <v>9</v>
      </c>
      <c r="B19" s="53" t="s">
        <v>674</v>
      </c>
      <c r="C19" s="88"/>
      <c r="D19" s="60"/>
      <c r="E19" s="104"/>
      <c r="G19" s="60"/>
      <c r="H19" s="142"/>
      <c r="I19" s="60"/>
    </row>
    <row r="20" spans="1:9" s="59" customFormat="1" ht="10.199999999999999">
      <c r="A20" s="583" t="s">
        <v>9</v>
      </c>
      <c r="B20" s="53" t="s">
        <v>675</v>
      </c>
      <c r="C20" s="88"/>
      <c r="D20" s="60"/>
      <c r="E20" s="104"/>
      <c r="G20" s="60"/>
      <c r="H20" s="142"/>
      <c r="I20" s="60"/>
    </row>
    <row r="21" spans="1:9" s="59" customFormat="1" ht="10.199999999999999">
      <c r="A21" s="584"/>
      <c r="B21" s="54"/>
      <c r="C21" s="60"/>
      <c r="D21" s="60"/>
      <c r="E21" s="83"/>
      <c r="F21" s="69"/>
    </row>
    <row r="22" spans="1:9" s="59" customFormat="1" ht="10.199999999999999">
      <c r="A22" s="584"/>
      <c r="B22" s="75" t="s">
        <v>243</v>
      </c>
      <c r="C22" s="60"/>
      <c r="D22" s="60"/>
      <c r="E22" s="83"/>
      <c r="F22" s="69"/>
    </row>
    <row r="23" spans="1:9" s="59" customFormat="1" ht="11.25" customHeight="1">
      <c r="A23" s="585"/>
      <c r="B23" s="67" t="s">
        <v>249</v>
      </c>
      <c r="C23" s="137"/>
      <c r="D23" s="137"/>
      <c r="E23" s="104"/>
      <c r="F23" s="138"/>
      <c r="G23" s="60"/>
      <c r="H23" s="142"/>
      <c r="I23" s="60"/>
    </row>
    <row r="24" spans="1:9" s="53" customFormat="1" ht="44.4" customHeight="1">
      <c r="A24" s="584" t="s">
        <v>9</v>
      </c>
      <c r="B24" s="53" t="s">
        <v>250</v>
      </c>
      <c r="E24" s="76"/>
    </row>
    <row r="25" spans="1:9" s="53" customFormat="1" ht="15.6" customHeight="1">
      <c r="A25" s="584" t="s">
        <v>9</v>
      </c>
      <c r="B25" s="53" t="s">
        <v>251</v>
      </c>
      <c r="E25" s="76"/>
    </row>
    <row r="26" spans="1:9" s="59" customFormat="1" ht="36" customHeight="1">
      <c r="A26" s="584" t="s">
        <v>9</v>
      </c>
      <c r="B26" s="54" t="s">
        <v>252</v>
      </c>
      <c r="C26" s="60"/>
      <c r="D26" s="60"/>
      <c r="E26" s="83"/>
      <c r="F26" s="69"/>
    </row>
    <row r="27" spans="1:9" s="53" customFormat="1" ht="44.4" customHeight="1">
      <c r="A27" s="584" t="s">
        <v>9</v>
      </c>
      <c r="B27" s="53" t="s">
        <v>253</v>
      </c>
      <c r="E27" s="76"/>
    </row>
    <row r="28" spans="1:9" s="59" customFormat="1" ht="10.199999999999999">
      <c r="A28" s="581"/>
      <c r="B28" s="54"/>
      <c r="C28" s="60"/>
      <c r="D28" s="60"/>
      <c r="E28" s="83"/>
      <c r="F28" s="69"/>
    </row>
    <row r="29" spans="1:9" s="59" customFormat="1" ht="76.8" customHeight="1">
      <c r="A29" s="581"/>
      <c r="B29" s="67" t="s">
        <v>254</v>
      </c>
      <c r="C29" s="60"/>
      <c r="D29" s="60"/>
      <c r="E29" s="83"/>
      <c r="F29" s="69"/>
    </row>
    <row r="30" spans="1:9">
      <c r="A30" s="580"/>
      <c r="B30" s="53"/>
      <c r="C30" s="77"/>
      <c r="D30" s="77"/>
      <c r="E30" s="80"/>
      <c r="F30" s="81"/>
    </row>
    <row r="31" spans="1:9" ht="34.200000000000003" customHeight="1">
      <c r="A31" s="586"/>
      <c r="B31" s="67" t="s">
        <v>94</v>
      </c>
      <c r="C31" s="82"/>
      <c r="D31" s="82"/>
      <c r="E31" s="78"/>
      <c r="F31" s="79"/>
    </row>
    <row r="32" spans="1:9">
      <c r="A32" s="587"/>
      <c r="B32" s="82"/>
      <c r="C32" s="82"/>
      <c r="D32" s="82"/>
      <c r="E32" s="83"/>
      <c r="F32" s="69"/>
    </row>
    <row r="33" spans="1:6" ht="13.8">
      <c r="A33" s="588">
        <f>COUNT($A$1:A32)+1</f>
        <v>1</v>
      </c>
      <c r="B33" s="84" t="s">
        <v>256</v>
      </c>
      <c r="C33" s="84"/>
      <c r="D33" s="84"/>
      <c r="E33" s="83"/>
      <c r="F33" s="79" t="str">
        <f>IF(OR(OR(E33=0,E33=""),OR($D33=0,$D33="")),"",$D33*E33)</f>
        <v/>
      </c>
    </row>
    <row r="34" spans="1:6" ht="34.200000000000003" customHeight="1">
      <c r="A34" s="580"/>
      <c r="B34" s="53" t="s">
        <v>257</v>
      </c>
      <c r="C34" s="85"/>
      <c r="D34" s="86"/>
      <c r="E34" s="83"/>
      <c r="F34" s="347"/>
    </row>
    <row r="35" spans="1:6" ht="32.4" customHeight="1">
      <c r="A35" s="580"/>
      <c r="B35" s="53" t="s">
        <v>95</v>
      </c>
      <c r="C35" s="85"/>
      <c r="D35" s="86"/>
      <c r="E35" s="83"/>
      <c r="F35" s="347"/>
    </row>
    <row r="36" spans="1:6" ht="39.6" customHeight="1">
      <c r="A36" s="580"/>
      <c r="B36" s="53" t="s">
        <v>96</v>
      </c>
      <c r="C36" s="85"/>
      <c r="D36" s="86"/>
      <c r="E36" s="83"/>
      <c r="F36" s="347"/>
    </row>
    <row r="37" spans="1:6" ht="40.200000000000003" customHeight="1">
      <c r="A37" s="582"/>
      <c r="B37" s="53" t="s">
        <v>97</v>
      </c>
      <c r="C37" s="88"/>
      <c r="D37" s="60"/>
      <c r="E37" s="83"/>
      <c r="F37" s="348"/>
    </row>
    <row r="38" spans="1:6">
      <c r="A38" s="589"/>
      <c r="B38" s="89"/>
      <c r="C38" s="88" t="s">
        <v>275</v>
      </c>
      <c r="D38" s="60">
        <v>1</v>
      </c>
      <c r="E38" s="83"/>
      <c r="F38" s="349" t="str">
        <f t="shared" ref="F38:F52" si="0">IF(OR(OR(E38=0,E38=""),OR(D38=0,D38="")),"",D38*E38)</f>
        <v/>
      </c>
    </row>
    <row r="39" spans="1:6">
      <c r="A39" s="589"/>
      <c r="B39" s="91"/>
      <c r="C39" s="88"/>
      <c r="D39" s="60"/>
      <c r="E39" s="83"/>
      <c r="F39" s="349" t="str">
        <f t="shared" si="0"/>
        <v/>
      </c>
    </row>
    <row r="40" spans="1:6" ht="27.6">
      <c r="A40" s="588">
        <f>COUNT($A$1:A39)+1</f>
        <v>2</v>
      </c>
      <c r="B40" s="92" t="s">
        <v>98</v>
      </c>
      <c r="C40" s="84"/>
      <c r="D40" s="84"/>
      <c r="E40" s="83"/>
      <c r="F40" s="350" t="str">
        <f t="shared" si="0"/>
        <v/>
      </c>
    </row>
    <row r="41" spans="1:6" ht="49.8" customHeight="1">
      <c r="A41" s="580"/>
      <c r="B41" s="53" t="s">
        <v>99</v>
      </c>
      <c r="C41" s="93"/>
      <c r="D41" s="94"/>
      <c r="E41" s="83"/>
      <c r="F41" s="349" t="str">
        <f t="shared" si="0"/>
        <v/>
      </c>
    </row>
    <row r="42" spans="1:6" ht="63.6" customHeight="1">
      <c r="A42" s="580"/>
      <c r="B42" s="53" t="s">
        <v>100</v>
      </c>
      <c r="C42" s="93"/>
      <c r="D42" s="94"/>
      <c r="E42" s="83"/>
      <c r="F42" s="349" t="str">
        <f t="shared" si="0"/>
        <v/>
      </c>
    </row>
    <row r="43" spans="1:6" ht="48.6" customHeight="1">
      <c r="A43" s="580"/>
      <c r="B43" s="53" t="s">
        <v>101</v>
      </c>
      <c r="C43" s="93"/>
      <c r="D43" s="94"/>
      <c r="E43" s="83"/>
      <c r="F43" s="349" t="str">
        <f t="shared" si="0"/>
        <v/>
      </c>
    </row>
    <row r="44" spans="1:6" ht="60.6" customHeight="1">
      <c r="A44" s="580"/>
      <c r="B44" s="53" t="s">
        <v>258</v>
      </c>
      <c r="C44" s="93"/>
      <c r="D44" s="94"/>
      <c r="E44" s="83"/>
      <c r="F44" s="349" t="str">
        <f t="shared" si="0"/>
        <v/>
      </c>
    </row>
    <row r="45" spans="1:6" ht="58.2" customHeight="1">
      <c r="A45" s="582"/>
      <c r="B45" s="54" t="s">
        <v>102</v>
      </c>
      <c r="C45" s="88"/>
      <c r="D45" s="60"/>
      <c r="E45" s="83"/>
      <c r="F45" s="349" t="str">
        <f t="shared" si="0"/>
        <v/>
      </c>
    </row>
    <row r="46" spans="1:6" ht="39.6" customHeight="1">
      <c r="A46" s="582"/>
      <c r="B46" s="54" t="s">
        <v>103</v>
      </c>
      <c r="C46" s="88"/>
      <c r="D46" s="60"/>
      <c r="E46" s="83"/>
      <c r="F46" s="349" t="str">
        <f t="shared" si="0"/>
        <v/>
      </c>
    </row>
    <row r="47" spans="1:6" ht="25.8" customHeight="1">
      <c r="A47" s="582"/>
      <c r="B47" s="54" t="s">
        <v>104</v>
      </c>
      <c r="C47" s="88"/>
      <c r="D47" s="60"/>
      <c r="E47" s="83"/>
      <c r="F47" s="349" t="str">
        <f t="shared" si="0"/>
        <v/>
      </c>
    </row>
    <row r="48" spans="1:6">
      <c r="A48" s="589" t="s">
        <v>105</v>
      </c>
      <c r="B48" s="95" t="s">
        <v>259</v>
      </c>
      <c r="C48" s="88" t="s">
        <v>275</v>
      </c>
      <c r="D48" s="60">
        <v>1</v>
      </c>
      <c r="E48" s="83"/>
      <c r="F48" s="349" t="str">
        <f t="shared" si="0"/>
        <v/>
      </c>
    </row>
    <row r="49" spans="1:6" ht="20.399999999999999">
      <c r="A49" s="589" t="s">
        <v>106</v>
      </c>
      <c r="B49" s="95" t="s">
        <v>260</v>
      </c>
      <c r="C49" s="88" t="s">
        <v>275</v>
      </c>
      <c r="D49" s="60">
        <v>1</v>
      </c>
      <c r="E49" s="83"/>
      <c r="F49" s="349" t="str">
        <f t="shared" si="0"/>
        <v/>
      </c>
    </row>
    <row r="50" spans="1:6">
      <c r="A50" s="589"/>
      <c r="B50" s="91"/>
      <c r="C50" s="88"/>
      <c r="D50" s="60"/>
      <c r="E50" s="83"/>
      <c r="F50" s="349" t="str">
        <f t="shared" si="0"/>
        <v/>
      </c>
    </row>
    <row r="51" spans="1:6" ht="13.8">
      <c r="A51" s="588">
        <f>COUNT($A$1:A50)+1</f>
        <v>3</v>
      </c>
      <c r="B51" s="92" t="s">
        <v>107</v>
      </c>
      <c r="C51" s="84"/>
      <c r="D51" s="84"/>
      <c r="E51" s="83"/>
      <c r="F51" s="350" t="str">
        <f t="shared" si="0"/>
        <v/>
      </c>
    </row>
    <row r="52" spans="1:6" ht="40.799999999999997">
      <c r="A52" s="580"/>
      <c r="B52" s="53" t="s">
        <v>108</v>
      </c>
      <c r="C52" s="93"/>
      <c r="D52" s="94"/>
      <c r="E52" s="83"/>
      <c r="F52" s="349" t="str">
        <f t="shared" si="0"/>
        <v/>
      </c>
    </row>
    <row r="53" spans="1:6" ht="46.8" customHeight="1">
      <c r="A53" s="580"/>
      <c r="B53" s="53" t="s">
        <v>109</v>
      </c>
      <c r="C53" s="88" t="s">
        <v>275</v>
      </c>
      <c r="D53" s="60">
        <v>1</v>
      </c>
      <c r="E53" s="83"/>
      <c r="F53" s="349" t="str">
        <f>IF(OR(OR(E53=0,E53=""),OR(D53=0,D53="")),"",D53*E53)</f>
        <v/>
      </c>
    </row>
    <row r="54" spans="1:6" ht="13.8">
      <c r="A54" s="96"/>
      <c r="B54" s="96"/>
      <c r="C54" s="97"/>
      <c r="D54" s="98"/>
      <c r="E54" s="83"/>
      <c r="F54" s="351"/>
    </row>
    <row r="55" spans="1:6" s="225" customFormat="1" ht="41.4">
      <c r="A55" s="588">
        <f>COUNT($A$1:A54)+1</f>
        <v>4</v>
      </c>
      <c r="B55" s="92" t="s">
        <v>574</v>
      </c>
      <c r="C55" s="224"/>
      <c r="D55" s="224"/>
      <c r="E55" s="83"/>
      <c r="F55" s="352"/>
    </row>
    <row r="56" spans="1:6" s="225" customFormat="1" ht="15.6">
      <c r="A56" s="226"/>
      <c r="B56" s="67" t="s">
        <v>575</v>
      </c>
      <c r="C56" s="88" t="s">
        <v>5</v>
      </c>
      <c r="D56" s="60">
        <v>1</v>
      </c>
      <c r="E56" s="83"/>
      <c r="F56" s="349" t="str">
        <f>IF(OR(OR(E56=0,E56=""),OR(D56=0,D56="")),"",D56*E56)</f>
        <v/>
      </c>
    </row>
    <row r="57" spans="1:6" s="225" customFormat="1" ht="15.6">
      <c r="A57" s="226"/>
      <c r="B57" s="67" t="s">
        <v>576</v>
      </c>
      <c r="C57" s="88" t="s">
        <v>5</v>
      </c>
      <c r="D57" s="60">
        <v>1</v>
      </c>
      <c r="E57" s="83"/>
      <c r="F57" s="349" t="str">
        <f t="shared" ref="F57:F58" si="1">IF(OR(OR(E57=0,E57=""),OR(D57=0,D57="")),"",D57*E57)</f>
        <v/>
      </c>
    </row>
    <row r="58" spans="1:6" s="225" customFormat="1" ht="15.6">
      <c r="A58" s="226"/>
      <c r="B58" s="67" t="s">
        <v>577</v>
      </c>
      <c r="C58" s="88" t="s">
        <v>5</v>
      </c>
      <c r="D58" s="60">
        <v>1</v>
      </c>
      <c r="E58" s="83"/>
      <c r="F58" s="349" t="str">
        <f t="shared" si="1"/>
        <v/>
      </c>
    </row>
    <row r="59" spans="1:6" s="225" customFormat="1" ht="15.6">
      <c r="A59" s="590"/>
      <c r="B59" s="227"/>
      <c r="C59" s="228"/>
      <c r="D59" s="228"/>
      <c r="E59" s="83"/>
      <c r="F59" s="353"/>
    </row>
    <row r="60" spans="1:6" ht="27.6">
      <c r="A60" s="588">
        <f>COUNT($A$1:A59)+1</f>
        <v>5</v>
      </c>
      <c r="B60" s="92" t="s">
        <v>110</v>
      </c>
      <c r="C60" s="88"/>
      <c r="D60" s="60"/>
      <c r="E60" s="83"/>
      <c r="F60" s="348"/>
    </row>
    <row r="61" spans="1:6" ht="38.4" customHeight="1">
      <c r="A61" s="582"/>
      <c r="B61" s="53" t="s">
        <v>111</v>
      </c>
      <c r="C61" s="88"/>
      <c r="D61" s="60"/>
      <c r="E61" s="83"/>
      <c r="F61" s="348"/>
    </row>
    <row r="62" spans="1:6">
      <c r="A62" s="68"/>
      <c r="B62" s="53" t="s">
        <v>112</v>
      </c>
      <c r="C62" s="88"/>
      <c r="D62" s="60"/>
      <c r="E62" s="83"/>
      <c r="F62" s="349" t="str">
        <f>IF(OR(OR(E62=0,E62=""),OR(D62=0,D62="")),"",D62*E62)</f>
        <v/>
      </c>
    </row>
    <row r="63" spans="1:6">
      <c r="A63" s="68"/>
      <c r="B63" s="101" t="s">
        <v>113</v>
      </c>
      <c r="C63" s="88" t="s">
        <v>114</v>
      </c>
      <c r="D63" s="60">
        <v>1</v>
      </c>
      <c r="E63" s="83"/>
      <c r="F63" s="349" t="str">
        <f>IF(OR(OR(E63=0,E63=""),OR(D63=0,D63="")),"",D63*E63)</f>
        <v/>
      </c>
    </row>
    <row r="64" spans="1:6">
      <c r="A64" s="589"/>
      <c r="B64" s="67"/>
      <c r="C64" s="93"/>
      <c r="D64" s="102"/>
      <c r="E64" s="83"/>
      <c r="F64" s="349"/>
    </row>
    <row r="65" spans="1:6" ht="13.8">
      <c r="A65" s="588">
        <f>COUNT($A$1:A64)+1</f>
        <v>6</v>
      </c>
      <c r="B65" s="92" t="s">
        <v>440</v>
      </c>
      <c r="C65" s="88"/>
      <c r="D65" s="60"/>
      <c r="E65" s="83"/>
      <c r="F65" s="348"/>
    </row>
    <row r="66" spans="1:6" ht="47.4" customHeight="1">
      <c r="A66" s="68"/>
      <c r="B66" s="53" t="s">
        <v>289</v>
      </c>
      <c r="C66" s="88"/>
      <c r="D66" s="60"/>
      <c r="E66" s="83"/>
      <c r="F66" s="348"/>
    </row>
    <row r="67" spans="1:6">
      <c r="A67" s="589"/>
      <c r="B67" s="67" t="s">
        <v>439</v>
      </c>
      <c r="C67" s="88" t="s">
        <v>275</v>
      </c>
      <c r="D67" s="102">
        <v>1</v>
      </c>
      <c r="E67" s="83"/>
      <c r="F67" s="349" t="str">
        <f>IF(OR(OR(E67=0,E67=""),OR(D67=0,D67="")),"",D67*E67)</f>
        <v/>
      </c>
    </row>
    <row r="68" spans="1:6">
      <c r="A68" s="589"/>
      <c r="B68" s="67"/>
      <c r="C68" s="93"/>
      <c r="D68" s="102"/>
      <c r="E68" s="83"/>
      <c r="F68" s="349"/>
    </row>
    <row r="69" spans="1:6" ht="31.8" customHeight="1">
      <c r="A69" s="588">
        <f>COUNT($A$1:A68)+1</f>
        <v>7</v>
      </c>
      <c r="B69" s="92" t="s">
        <v>291</v>
      </c>
      <c r="C69" s="88"/>
      <c r="D69" s="60"/>
      <c r="E69" s="83"/>
      <c r="F69" s="348"/>
    </row>
    <row r="70" spans="1:6" ht="39.6" customHeight="1">
      <c r="A70" s="579"/>
      <c r="B70" s="54" t="s">
        <v>290</v>
      </c>
      <c r="C70" s="54"/>
      <c r="D70" s="93"/>
      <c r="E70" s="83"/>
      <c r="F70" s="354"/>
    </row>
    <row r="71" spans="1:6" ht="47.4" customHeight="1">
      <c r="A71" s="580"/>
      <c r="B71" s="54" t="s">
        <v>116</v>
      </c>
      <c r="C71" s="54"/>
      <c r="D71" s="88"/>
      <c r="E71" s="83"/>
      <c r="F71" s="354"/>
    </row>
    <row r="72" spans="1:6" ht="26.4" customHeight="1">
      <c r="A72" s="580"/>
      <c r="B72" s="53" t="s">
        <v>117</v>
      </c>
      <c r="C72" s="54"/>
      <c r="D72" s="88"/>
      <c r="E72" s="83"/>
      <c r="F72" s="354"/>
    </row>
    <row r="73" spans="1:6">
      <c r="A73" s="580"/>
      <c r="B73" s="65" t="s">
        <v>118</v>
      </c>
      <c r="C73" s="93" t="s">
        <v>275</v>
      </c>
      <c r="D73" s="102">
        <v>1</v>
      </c>
      <c r="E73" s="83"/>
      <c r="F73" s="349" t="str">
        <f>IF(OR(OR(E73=0,E73=""),OR(D73=0,D73="")),"",D73*E73)</f>
        <v/>
      </c>
    </row>
    <row r="74" spans="1:6" ht="13.8">
      <c r="A74" s="96"/>
      <c r="B74" s="96"/>
      <c r="C74" s="97"/>
      <c r="D74" s="98"/>
      <c r="E74" s="83"/>
      <c r="F74" s="349" t="str">
        <f>IF(OR(OR(E74=0,E74=""),OR(D74=0,D74="")),"",D74*E74)</f>
        <v/>
      </c>
    </row>
    <row r="75" spans="1:6" s="225" customFormat="1" ht="15.6">
      <c r="A75" s="588">
        <f>COUNT($A$1:A69)+1</f>
        <v>8</v>
      </c>
      <c r="B75" s="92" t="s">
        <v>1057</v>
      </c>
      <c r="C75" s="229"/>
      <c r="D75" s="230"/>
      <c r="E75" s="83"/>
      <c r="F75" s="355"/>
    </row>
    <row r="76" spans="1:6" s="225" customFormat="1" ht="50.4" customHeight="1">
      <c r="A76" s="591"/>
      <c r="B76" s="53" t="s">
        <v>1068</v>
      </c>
      <c r="C76" s="229"/>
      <c r="D76" s="230"/>
      <c r="E76" s="83"/>
      <c r="F76" s="355"/>
    </row>
    <row r="77" spans="1:6" s="225" customFormat="1" ht="15">
      <c r="A77" s="592"/>
      <c r="B77" s="53" t="s">
        <v>1058</v>
      </c>
      <c r="E77" s="821"/>
    </row>
    <row r="78" spans="1:6" s="225" customFormat="1" ht="20.399999999999999">
      <c r="A78" s="589" t="s">
        <v>105</v>
      </c>
      <c r="B78" s="67" t="s">
        <v>1071</v>
      </c>
      <c r="C78" s="93" t="s">
        <v>124</v>
      </c>
      <c r="D78" s="102">
        <v>25</v>
      </c>
      <c r="E78" s="83"/>
      <c r="F78" s="349" t="str">
        <f>IF(OR(OR(E78=0,E78=""),OR(D78=0,D78="")),"",D78*E78)</f>
        <v/>
      </c>
    </row>
    <row r="79" spans="1:6" s="225" customFormat="1" ht="15">
      <c r="A79" s="589" t="s">
        <v>106</v>
      </c>
      <c r="B79" s="67" t="s">
        <v>1059</v>
      </c>
      <c r="C79" s="93" t="s">
        <v>124</v>
      </c>
      <c r="D79" s="102">
        <v>10</v>
      </c>
      <c r="E79" s="83"/>
      <c r="F79" s="349" t="str">
        <f>IF(OR(OR(E79=0,E79=""),OR(D79=0,D79="")),"",D79*E79)</f>
        <v/>
      </c>
    </row>
    <row r="80" spans="1:6" s="225" customFormat="1" ht="15">
      <c r="A80" s="589" t="s">
        <v>115</v>
      </c>
      <c r="B80" s="67" t="s">
        <v>1060</v>
      </c>
      <c r="C80" s="93" t="s">
        <v>124</v>
      </c>
      <c r="D80" s="102">
        <v>2.5</v>
      </c>
      <c r="E80" s="83"/>
      <c r="F80" s="349" t="str">
        <f>IF(OR(OR(E80=0,E80=""),OR(D80=0,D80="")),"",D80*E80)</f>
        <v/>
      </c>
    </row>
    <row r="81" spans="1:6" s="235" customFormat="1" ht="14.4">
      <c r="A81" s="593"/>
      <c r="B81" s="233"/>
      <c r="C81" s="93"/>
      <c r="D81" s="234"/>
      <c r="E81" s="83"/>
      <c r="F81" s="356"/>
    </row>
    <row r="82" spans="1:6" s="225" customFormat="1" ht="15.6">
      <c r="A82" s="588">
        <f>COUNT($A$1:A76)+1</f>
        <v>9</v>
      </c>
      <c r="B82" s="92" t="s">
        <v>1069</v>
      </c>
      <c r="C82" s="229"/>
      <c r="D82" s="230"/>
      <c r="E82" s="83"/>
      <c r="F82" s="355"/>
    </row>
    <row r="83" spans="1:6" s="225" customFormat="1" ht="60" customHeight="1">
      <c r="A83" s="591"/>
      <c r="B83" s="53" t="s">
        <v>1072</v>
      </c>
      <c r="C83" s="229"/>
      <c r="D83" s="230"/>
      <c r="E83" s="83"/>
      <c r="F83" s="355"/>
    </row>
    <row r="84" spans="1:6" s="225" customFormat="1" ht="15">
      <c r="A84" s="592"/>
      <c r="B84" s="53" t="s">
        <v>1058</v>
      </c>
      <c r="E84" s="821"/>
    </row>
    <row r="85" spans="1:6" s="225" customFormat="1" ht="15">
      <c r="A85" s="589" t="s">
        <v>105</v>
      </c>
      <c r="B85" s="67" t="s">
        <v>1070</v>
      </c>
      <c r="C85" s="93" t="s">
        <v>124</v>
      </c>
      <c r="D85" s="102">
        <v>65</v>
      </c>
      <c r="E85" s="83"/>
      <c r="F85" s="349" t="str">
        <f>IF(OR(OR(E85=0,E85=""),OR(D85=0,D85="")),"",D85*E85)</f>
        <v/>
      </c>
    </row>
    <row r="86" spans="1:6" s="225" customFormat="1" ht="15">
      <c r="A86" s="589" t="s">
        <v>106</v>
      </c>
      <c r="B86" s="67" t="s">
        <v>1073</v>
      </c>
      <c r="C86" s="93" t="s">
        <v>124</v>
      </c>
      <c r="D86" s="102">
        <v>32</v>
      </c>
      <c r="E86" s="83"/>
      <c r="F86" s="349" t="str">
        <f>IF(OR(OR(E86=0,E86=""),OR(D86=0,D86="")),"",D86*E86)</f>
        <v/>
      </c>
    </row>
    <row r="87" spans="1:6" s="225" customFormat="1" ht="15">
      <c r="A87" s="589" t="s">
        <v>115</v>
      </c>
      <c r="B87" s="67" t="s">
        <v>1074</v>
      </c>
      <c r="C87" s="93" t="s">
        <v>124</v>
      </c>
      <c r="D87" s="102">
        <v>16</v>
      </c>
      <c r="E87" s="83"/>
      <c r="F87" s="349" t="str">
        <f>IF(OR(OR(E87=0,E87=""),OR(D87=0,D87="")),"",D87*E87)</f>
        <v/>
      </c>
    </row>
    <row r="88" spans="1:6" s="235" customFormat="1" ht="14.4">
      <c r="A88" s="593"/>
      <c r="B88" s="233"/>
      <c r="C88" s="93"/>
      <c r="D88" s="234"/>
      <c r="E88" s="83"/>
      <c r="F88" s="356"/>
    </row>
    <row r="89" spans="1:6" s="225" customFormat="1" ht="15.6">
      <c r="A89" s="588">
        <f>COUNT($A$1:A88)+1</f>
        <v>10</v>
      </c>
      <c r="B89" s="92" t="s">
        <v>578</v>
      </c>
      <c r="C89" s="229"/>
      <c r="D89" s="230"/>
      <c r="E89" s="83"/>
      <c r="F89" s="355"/>
    </row>
    <row r="90" spans="1:6" s="225" customFormat="1" ht="91.2" customHeight="1">
      <c r="A90" s="591"/>
      <c r="B90" s="53" t="s">
        <v>581</v>
      </c>
      <c r="C90" s="229"/>
      <c r="D90" s="230"/>
      <c r="E90" s="83"/>
      <c r="F90" s="355"/>
    </row>
    <row r="91" spans="1:6" s="225" customFormat="1" ht="58.8" customHeight="1">
      <c r="A91" s="591"/>
      <c r="B91" s="53" t="s">
        <v>582</v>
      </c>
      <c r="C91" s="229"/>
      <c r="D91" s="230"/>
      <c r="E91" s="83"/>
      <c r="F91" s="355"/>
    </row>
    <row r="92" spans="1:6" s="225" customFormat="1" ht="15">
      <c r="A92" s="592"/>
      <c r="B92" s="53" t="s">
        <v>580</v>
      </c>
      <c r="C92" s="93" t="s">
        <v>124</v>
      </c>
      <c r="D92" s="102">
        <v>300</v>
      </c>
      <c r="E92" s="83"/>
      <c r="F92" s="349" t="str">
        <f>IF(OR(OR(E92=0,E92=""),OR(D92=0,D92="")),"",D92*E92)</f>
        <v/>
      </c>
    </row>
    <row r="93" spans="1:6" s="235" customFormat="1" ht="14.4">
      <c r="A93" s="593"/>
      <c r="B93" s="233"/>
      <c r="C93" s="93"/>
      <c r="D93" s="234"/>
      <c r="E93" s="83"/>
      <c r="F93" s="356"/>
    </row>
    <row r="94" spans="1:6" s="225" customFormat="1" ht="15.6">
      <c r="A94" s="588">
        <f>COUNT($A$1:A93)+1</f>
        <v>11</v>
      </c>
      <c r="B94" s="92" t="s">
        <v>583</v>
      </c>
      <c r="C94" s="229"/>
      <c r="D94" s="230"/>
      <c r="E94" s="83"/>
      <c r="F94" s="355"/>
    </row>
    <row r="95" spans="1:6" s="225" customFormat="1" ht="81" customHeight="1">
      <c r="A95" s="591"/>
      <c r="B95" s="53" t="s">
        <v>619</v>
      </c>
      <c r="C95" s="229"/>
      <c r="D95" s="230"/>
      <c r="E95" s="83"/>
      <c r="F95" s="355"/>
    </row>
    <row r="96" spans="1:6" s="225" customFormat="1" ht="37.200000000000003" customHeight="1">
      <c r="A96" s="591"/>
      <c r="B96" s="53" t="s">
        <v>579</v>
      </c>
      <c r="C96" s="229"/>
      <c r="D96" s="230"/>
      <c r="E96" s="83"/>
      <c r="F96" s="355"/>
    </row>
    <row r="97" spans="1:7" s="225" customFormat="1" ht="15">
      <c r="A97" s="592"/>
      <c r="B97" s="53" t="s">
        <v>586</v>
      </c>
      <c r="C97" s="236"/>
      <c r="D97" s="236"/>
      <c r="E97" s="83"/>
      <c r="F97" s="357"/>
    </row>
    <row r="98" spans="1:7" s="225" customFormat="1" ht="15">
      <c r="A98" s="589" t="s">
        <v>105</v>
      </c>
      <c r="B98" s="67" t="s">
        <v>584</v>
      </c>
      <c r="C98" s="93" t="s">
        <v>124</v>
      </c>
      <c r="D98" s="102">
        <v>19</v>
      </c>
      <c r="E98" s="83"/>
      <c r="F98" s="349" t="str">
        <f t="shared" ref="F98:F99" si="2">IF(OR(OR(E98=0,E98=""),OR(D98=0,D98="")),"",D98*E98)</f>
        <v/>
      </c>
    </row>
    <row r="99" spans="1:7" s="225" customFormat="1" ht="15">
      <c r="A99" s="589" t="s">
        <v>106</v>
      </c>
      <c r="B99" s="67" t="s">
        <v>585</v>
      </c>
      <c r="C99" s="93" t="s">
        <v>124</v>
      </c>
      <c r="D99" s="102">
        <v>19</v>
      </c>
      <c r="E99" s="83"/>
      <c r="F99" s="349" t="str">
        <f t="shared" si="2"/>
        <v/>
      </c>
    </row>
    <row r="100" spans="1:7" s="225" customFormat="1" ht="15.6">
      <c r="A100" s="593"/>
      <c r="B100" s="227"/>
      <c r="C100" s="231"/>
      <c r="D100" s="232"/>
      <c r="E100" s="83"/>
      <c r="F100" s="358"/>
    </row>
    <row r="101" spans="1:7" s="225" customFormat="1" ht="15.6">
      <c r="A101" s="588">
        <f>COUNT($A$1:A100)+1</f>
        <v>12</v>
      </c>
      <c r="B101" s="92" t="s">
        <v>587</v>
      </c>
      <c r="C101" s="229"/>
      <c r="D101" s="230"/>
      <c r="E101" s="83"/>
      <c r="F101" s="355"/>
    </row>
    <row r="102" spans="1:7" s="225" customFormat="1" ht="66" customHeight="1">
      <c r="A102" s="594"/>
      <c r="B102" s="53" t="s">
        <v>620</v>
      </c>
      <c r="C102" s="229"/>
      <c r="D102" s="230"/>
      <c r="E102" s="83"/>
      <c r="F102" s="355"/>
    </row>
    <row r="103" spans="1:7" s="225" customFormat="1" ht="15.6">
      <c r="A103" s="594"/>
      <c r="B103" s="53" t="s">
        <v>588</v>
      </c>
      <c r="C103" s="229"/>
      <c r="D103" s="230"/>
      <c r="E103" s="83"/>
      <c r="F103" s="355"/>
    </row>
    <row r="104" spans="1:7" s="225" customFormat="1" ht="15">
      <c r="A104" s="592"/>
      <c r="B104" s="53" t="s">
        <v>591</v>
      </c>
      <c r="C104" s="236"/>
      <c r="D104" s="236"/>
      <c r="E104" s="83"/>
      <c r="F104" s="357"/>
    </row>
    <row r="105" spans="1:7" s="225" customFormat="1" ht="15">
      <c r="A105" s="589" t="s">
        <v>105</v>
      </c>
      <c r="B105" s="67" t="s">
        <v>589</v>
      </c>
      <c r="C105" s="93" t="s">
        <v>124</v>
      </c>
      <c r="D105" s="102">
        <v>3</v>
      </c>
      <c r="E105" s="83"/>
      <c r="F105" s="349" t="str">
        <f t="shared" ref="F105:F106" si="3">IF(OR(OR(E105=0,E105=""),OR(D105=0,D105="")),"",D105*E105)</f>
        <v/>
      </c>
    </row>
    <row r="106" spans="1:7" s="225" customFormat="1" ht="15">
      <c r="A106" s="589" t="s">
        <v>106</v>
      </c>
      <c r="B106" s="67" t="s">
        <v>590</v>
      </c>
      <c r="C106" s="93" t="s">
        <v>124</v>
      </c>
      <c r="D106" s="102">
        <v>8.5</v>
      </c>
      <c r="E106" s="83"/>
      <c r="F106" s="349" t="str">
        <f t="shared" si="3"/>
        <v/>
      </c>
    </row>
    <row r="107" spans="1:7" s="235" customFormat="1" ht="14.4">
      <c r="A107" s="593"/>
      <c r="B107" s="233"/>
      <c r="C107" s="234"/>
      <c r="D107" s="234"/>
      <c r="E107" s="83"/>
      <c r="F107" s="356"/>
    </row>
    <row r="108" spans="1:7" ht="13.8">
      <c r="A108" s="588">
        <f>COUNT($A$1:A107)+1</f>
        <v>13</v>
      </c>
      <c r="B108" s="92" t="s">
        <v>333</v>
      </c>
      <c r="C108" s="88"/>
      <c r="D108" s="60"/>
      <c r="E108" s="83"/>
      <c r="F108" s="348"/>
    </row>
    <row r="109" spans="1:7" ht="51">
      <c r="A109" s="589"/>
      <c r="B109" s="53" t="s">
        <v>125</v>
      </c>
      <c r="C109" s="93"/>
      <c r="D109" s="102"/>
      <c r="E109" s="83"/>
      <c r="F109" s="349"/>
    </row>
    <row r="110" spans="1:7" ht="44.4" customHeight="1">
      <c r="A110" s="68"/>
      <c r="B110" s="53" t="s">
        <v>1301</v>
      </c>
      <c r="C110" s="88"/>
      <c r="D110" s="60"/>
      <c r="E110" s="83"/>
      <c r="F110" s="348"/>
    </row>
    <row r="111" spans="1:7">
      <c r="A111" s="589" t="s">
        <v>105</v>
      </c>
      <c r="B111" s="67" t="s">
        <v>441</v>
      </c>
      <c r="C111" s="93" t="s">
        <v>124</v>
      </c>
      <c r="D111" s="102">
        <v>36</v>
      </c>
      <c r="E111" s="83"/>
      <c r="F111" s="349" t="str">
        <f t="shared" ref="F111:F112" si="4">IF(OR(OR(E111=0,E111=""),OR(D111=0,D111="")),"",D111*E111)</f>
        <v/>
      </c>
      <c r="G111" s="146"/>
    </row>
    <row r="112" spans="1:7" ht="23.4" customHeight="1">
      <c r="A112" s="589" t="s">
        <v>106</v>
      </c>
      <c r="B112" s="67" t="s">
        <v>442</v>
      </c>
      <c r="C112" s="93" t="s">
        <v>124</v>
      </c>
      <c r="D112" s="102">
        <v>41</v>
      </c>
      <c r="E112" s="83"/>
      <c r="F112" s="349" t="str">
        <f t="shared" si="4"/>
        <v/>
      </c>
    </row>
    <row r="113" spans="1:6" ht="13.8">
      <c r="A113" s="96"/>
      <c r="B113" s="96"/>
      <c r="C113" s="97"/>
      <c r="D113" s="98"/>
      <c r="E113" s="83"/>
      <c r="F113" s="351"/>
    </row>
    <row r="114" spans="1:6" ht="13.8">
      <c r="A114" s="588">
        <f>COUNT($A$1:A113)+1</f>
        <v>14</v>
      </c>
      <c r="B114" s="92" t="s">
        <v>126</v>
      </c>
      <c r="C114" s="88"/>
      <c r="D114" s="60"/>
      <c r="E114" s="83"/>
      <c r="F114" s="348"/>
    </row>
    <row r="115" spans="1:6" ht="20.399999999999999">
      <c r="A115" s="588"/>
      <c r="B115" s="53" t="s">
        <v>127</v>
      </c>
      <c r="C115" s="88"/>
      <c r="D115" s="60"/>
      <c r="E115" s="83"/>
      <c r="F115" s="348"/>
    </row>
    <row r="116" spans="1:6" ht="51.6" customHeight="1">
      <c r="A116" s="588"/>
      <c r="B116" s="53" t="s">
        <v>285</v>
      </c>
      <c r="C116" s="88"/>
      <c r="D116" s="60"/>
      <c r="E116" s="83"/>
      <c r="F116" s="348"/>
    </row>
    <row r="117" spans="1:6" ht="36.6" customHeight="1">
      <c r="A117" s="68"/>
      <c r="B117" s="53" t="s">
        <v>128</v>
      </c>
      <c r="C117" s="88"/>
      <c r="D117" s="60"/>
      <c r="E117" s="83"/>
      <c r="F117" s="348"/>
    </row>
    <row r="118" spans="1:6" ht="51">
      <c r="A118" s="68"/>
      <c r="B118" s="53" t="s">
        <v>129</v>
      </c>
      <c r="C118" s="88"/>
      <c r="D118" s="60"/>
      <c r="E118" s="83"/>
      <c r="F118" s="348"/>
    </row>
    <row r="119" spans="1:6">
      <c r="A119" s="589" t="s">
        <v>105</v>
      </c>
      <c r="B119" s="67" t="s">
        <v>292</v>
      </c>
      <c r="C119" s="93" t="s">
        <v>275</v>
      </c>
      <c r="D119" s="102">
        <v>1</v>
      </c>
      <c r="E119" s="83"/>
      <c r="F119" s="349" t="str">
        <f t="shared" ref="F119:F122" si="5">IF(OR(OR(E119=0,E119=""),OR(D119=0,D119="")),"",D119*E119)</f>
        <v/>
      </c>
    </row>
    <row r="120" spans="1:6">
      <c r="A120" s="589" t="s">
        <v>106</v>
      </c>
      <c r="B120" s="67" t="s">
        <v>293</v>
      </c>
      <c r="C120" s="93" t="s">
        <v>275</v>
      </c>
      <c r="D120" s="102">
        <v>1</v>
      </c>
      <c r="E120" s="83"/>
      <c r="F120" s="349" t="str">
        <f t="shared" si="5"/>
        <v/>
      </c>
    </row>
    <row r="121" spans="1:6">
      <c r="A121" s="589" t="s">
        <v>115</v>
      </c>
      <c r="B121" s="67" t="s">
        <v>294</v>
      </c>
      <c r="C121" s="93" t="s">
        <v>275</v>
      </c>
      <c r="D121" s="102">
        <v>1</v>
      </c>
      <c r="E121" s="83"/>
      <c r="F121" s="349" t="str">
        <f t="shared" si="5"/>
        <v/>
      </c>
    </row>
    <row r="122" spans="1:6">
      <c r="A122" s="589" t="s">
        <v>121</v>
      </c>
      <c r="B122" s="67" t="s">
        <v>388</v>
      </c>
      <c r="C122" s="93" t="s">
        <v>275</v>
      </c>
      <c r="D122" s="102">
        <v>1</v>
      </c>
      <c r="E122" s="83"/>
      <c r="F122" s="349" t="str">
        <f t="shared" si="5"/>
        <v/>
      </c>
    </row>
    <row r="123" spans="1:6">
      <c r="A123" s="595" t="s">
        <v>457</v>
      </c>
      <c r="B123" s="67" t="s">
        <v>473</v>
      </c>
      <c r="C123" s="93" t="s">
        <v>275</v>
      </c>
      <c r="D123" s="102">
        <v>1</v>
      </c>
      <c r="E123" s="83"/>
      <c r="F123" s="349" t="str">
        <f t="shared" ref="F123" si="6">IF(OR(OR(E123=0,E123=""),OR(D123=0,D123="")),"",D123*E123)</f>
        <v/>
      </c>
    </row>
    <row r="124" spans="1:6">
      <c r="A124" s="589"/>
      <c r="B124" s="67"/>
      <c r="C124" s="93"/>
      <c r="D124" s="102"/>
      <c r="E124" s="83"/>
      <c r="F124" s="349"/>
    </row>
    <row r="125" spans="1:6" ht="13.8">
      <c r="A125" s="588">
        <f>COUNT($A$1:A124)+1</f>
        <v>15</v>
      </c>
      <c r="B125" s="92" t="s">
        <v>618</v>
      </c>
      <c r="C125" s="88"/>
      <c r="D125" s="60"/>
      <c r="E125" s="83"/>
      <c r="F125" s="348"/>
    </row>
    <row r="126" spans="1:6" ht="20.399999999999999">
      <c r="A126" s="588"/>
      <c r="B126" s="53" t="s">
        <v>119</v>
      </c>
      <c r="C126" s="88"/>
      <c r="D126" s="60"/>
      <c r="E126" s="83"/>
      <c r="F126" s="348"/>
    </row>
    <row r="127" spans="1:6" ht="71.400000000000006">
      <c r="A127" s="588"/>
      <c r="B127" s="53" t="s">
        <v>604</v>
      </c>
      <c r="C127" s="88"/>
      <c r="D127" s="60"/>
      <c r="E127" s="83"/>
      <c r="F127" s="348"/>
    </row>
    <row r="128" spans="1:6" ht="66" customHeight="1">
      <c r="A128" s="588"/>
      <c r="B128" s="53" t="s">
        <v>605</v>
      </c>
      <c r="C128" s="88"/>
      <c r="D128" s="60"/>
      <c r="E128" s="83"/>
      <c r="F128" s="348"/>
    </row>
    <row r="129" spans="1:9" ht="27" customHeight="1">
      <c r="A129" s="596"/>
      <c r="B129" s="53" t="s">
        <v>120</v>
      </c>
      <c r="C129" s="180"/>
      <c r="D129" s="173"/>
      <c r="E129" s="83"/>
      <c r="F129" s="348"/>
    </row>
    <row r="130" spans="1:9">
      <c r="A130" s="589" t="s">
        <v>105</v>
      </c>
      <c r="B130" s="106" t="s">
        <v>601</v>
      </c>
      <c r="C130" s="93" t="s">
        <v>5</v>
      </c>
      <c r="D130" s="102">
        <v>50</v>
      </c>
      <c r="E130" s="83"/>
      <c r="F130" s="348" t="str">
        <f>IF(OR(OR(E130=0,E130=""),OR(D130=0,D130="")),"",D130*E130)</f>
        <v/>
      </c>
      <c r="G130" s="146"/>
      <c r="H130" s="146"/>
      <c r="I130" s="146"/>
    </row>
    <row r="131" spans="1:9" ht="20.399999999999999">
      <c r="A131" s="589" t="s">
        <v>106</v>
      </c>
      <c r="B131" s="106" t="s">
        <v>603</v>
      </c>
      <c r="C131" s="93" t="s">
        <v>5</v>
      </c>
      <c r="D131" s="102">
        <v>60</v>
      </c>
      <c r="E131" s="83"/>
      <c r="F131" s="348" t="str">
        <f>IF(OR(OR(E131=0,E131=""),OR(D131=0,D131="")),"",D131*E131)</f>
        <v/>
      </c>
      <c r="G131" s="145"/>
    </row>
    <row r="132" spans="1:9">
      <c r="A132" s="589" t="s">
        <v>115</v>
      </c>
      <c r="B132" s="106" t="s">
        <v>602</v>
      </c>
      <c r="C132" s="93" t="s">
        <v>5</v>
      </c>
      <c r="D132" s="102">
        <v>100</v>
      </c>
      <c r="E132" s="83"/>
      <c r="F132" s="348" t="str">
        <f>IF(OR(OR(E132=0,E132=""),OR(D132=0,D132="")),"",D132*E132)</f>
        <v/>
      </c>
      <c r="G132" s="146"/>
      <c r="H132" s="146"/>
      <c r="I132" s="146"/>
    </row>
    <row r="133" spans="1:9">
      <c r="A133" s="589" t="s">
        <v>121</v>
      </c>
      <c r="B133" s="106" t="s">
        <v>491</v>
      </c>
      <c r="C133" s="93" t="s">
        <v>5</v>
      </c>
      <c r="D133" s="102">
        <v>3</v>
      </c>
      <c r="E133" s="83"/>
      <c r="F133" s="349" t="str">
        <f>IF(OR(OR(E133=0,E133=""),OR(D133=0,D133="")),"",D133*E133)</f>
        <v/>
      </c>
      <c r="G133" s="145"/>
    </row>
    <row r="134" spans="1:9" s="182" customFormat="1">
      <c r="A134" s="589" t="s">
        <v>122</v>
      </c>
      <c r="B134" s="106" t="s">
        <v>123</v>
      </c>
      <c r="C134" s="93" t="s">
        <v>275</v>
      </c>
      <c r="D134" s="102">
        <v>1</v>
      </c>
      <c r="E134" s="83"/>
      <c r="F134" s="349" t="str">
        <f>IF(OR(OR(E134=0,E134=""),OR(D134=0,D134="")),"",D134*E134)</f>
        <v/>
      </c>
    </row>
    <row r="135" spans="1:9">
      <c r="A135" s="589"/>
      <c r="B135" s="67"/>
      <c r="C135" s="93"/>
      <c r="D135" s="102"/>
      <c r="E135" s="83"/>
      <c r="F135" s="349"/>
    </row>
    <row r="136" spans="1:9" ht="27.6">
      <c r="A136" s="588">
        <f>COUNT($A$1:A135)+1</f>
        <v>16</v>
      </c>
      <c r="B136" s="92" t="s">
        <v>1077</v>
      </c>
      <c r="C136" s="88"/>
      <c r="D136" s="60"/>
      <c r="E136" s="83"/>
      <c r="F136" s="348"/>
    </row>
    <row r="137" spans="1:9" ht="46.8" customHeight="1">
      <c r="A137" s="588"/>
      <c r="B137" s="53" t="s">
        <v>1078</v>
      </c>
      <c r="C137" s="88"/>
      <c r="D137" s="60"/>
      <c r="E137" s="83"/>
      <c r="F137" s="348"/>
    </row>
    <row r="138" spans="1:9" ht="84" customHeight="1">
      <c r="A138" s="589" t="s">
        <v>105</v>
      </c>
      <c r="B138" s="53" t="s">
        <v>1064</v>
      </c>
      <c r="C138" s="88"/>
      <c r="D138" s="60"/>
      <c r="E138" s="83"/>
      <c r="F138" s="348"/>
    </row>
    <row r="139" spans="1:9">
      <c r="A139" s="588"/>
      <c r="B139" s="67" t="s">
        <v>1061</v>
      </c>
      <c r="C139" s="88" t="s">
        <v>124</v>
      </c>
      <c r="D139" s="60">
        <v>10</v>
      </c>
      <c r="E139" s="83"/>
      <c r="F139" s="349" t="str">
        <f>IF(OR(OR(E139=0,E139=""),OR(D139=0,D139="")),"",D139*E139)</f>
        <v/>
      </c>
    </row>
    <row r="140" spans="1:9">
      <c r="A140" s="588"/>
      <c r="B140" s="67" t="s">
        <v>1258</v>
      </c>
      <c r="C140" s="88" t="s">
        <v>5</v>
      </c>
      <c r="D140" s="60">
        <v>1</v>
      </c>
      <c r="E140" s="83"/>
      <c r="F140" s="349" t="str">
        <f>IF(OR(OR(E140=0,E140=""),OR(D140=0,D140="")),"",D140*E140)</f>
        <v/>
      </c>
    </row>
    <row r="141" spans="1:9" ht="84" customHeight="1">
      <c r="A141" s="589" t="s">
        <v>106</v>
      </c>
      <c r="B141" s="53" t="s">
        <v>1062</v>
      </c>
      <c r="C141" s="88"/>
      <c r="D141" s="60"/>
      <c r="E141" s="83"/>
      <c r="F141" s="348"/>
    </row>
    <row r="142" spans="1:9">
      <c r="A142" s="588"/>
      <c r="B142" s="67" t="s">
        <v>1061</v>
      </c>
      <c r="C142" s="88" t="s">
        <v>124</v>
      </c>
      <c r="D142" s="60">
        <v>40</v>
      </c>
      <c r="E142" s="83"/>
      <c r="F142" s="349" t="str">
        <f>IF(OR(OR(E142=0,E142=""),OR(D142=0,D142="")),"",D142*E142)</f>
        <v/>
      </c>
    </row>
    <row r="143" spans="1:9">
      <c r="A143" s="588"/>
      <c r="B143" s="67" t="s">
        <v>1258</v>
      </c>
      <c r="C143" s="88" t="s">
        <v>5</v>
      </c>
      <c r="D143" s="60">
        <v>1</v>
      </c>
      <c r="E143" s="83"/>
      <c r="F143" s="349" t="str">
        <f>IF(OR(OR(E143=0,E143=""),OR(D143=0,D143="")),"",D143*E143)</f>
        <v/>
      </c>
    </row>
    <row r="144" spans="1:9" ht="123" customHeight="1">
      <c r="A144" s="589" t="s">
        <v>115</v>
      </c>
      <c r="B144" s="53" t="s">
        <v>1063</v>
      </c>
      <c r="C144" s="88"/>
      <c r="D144" s="60"/>
      <c r="E144" s="83"/>
      <c r="F144" s="348"/>
    </row>
    <row r="145" spans="1:6">
      <c r="A145" s="588"/>
      <c r="B145" s="67" t="s">
        <v>1061</v>
      </c>
      <c r="C145" s="88" t="s">
        <v>124</v>
      </c>
      <c r="D145" s="60">
        <v>1</v>
      </c>
      <c r="E145" s="83"/>
      <c r="F145" s="349" t="str">
        <f>IF(OR(OR(E145=0,E145=""),OR(D145=0,D145="")),"",D145*E145)</f>
        <v/>
      </c>
    </row>
    <row r="146" spans="1:6">
      <c r="A146" s="588"/>
      <c r="B146" s="67" t="s">
        <v>1258</v>
      </c>
      <c r="C146" s="88" t="s">
        <v>5</v>
      </c>
      <c r="D146" s="60">
        <v>1</v>
      </c>
      <c r="E146" s="83"/>
      <c r="F146" s="349" t="str">
        <f>IF(OR(OR(E146=0,E146=""),OR(D146=0,D146="")),"",D146*E146)</f>
        <v/>
      </c>
    </row>
    <row r="147" spans="1:6" ht="13.8">
      <c r="A147" s="588"/>
      <c r="B147" s="92"/>
      <c r="C147" s="88"/>
      <c r="D147" s="60"/>
      <c r="E147" s="83"/>
      <c r="F147" s="348"/>
    </row>
    <row r="148" spans="1:6" ht="27.6">
      <c r="A148" s="588">
        <f>COUNT($A$1:A147)+1</f>
        <v>17</v>
      </c>
      <c r="B148" s="92" t="s">
        <v>1075</v>
      </c>
      <c r="C148" s="88"/>
      <c r="D148" s="60"/>
      <c r="E148" s="83"/>
      <c r="F148" s="348"/>
    </row>
    <row r="149" spans="1:6" ht="46.8" customHeight="1">
      <c r="A149" s="588"/>
      <c r="B149" s="53" t="s">
        <v>1076</v>
      </c>
      <c r="C149" s="88"/>
      <c r="D149" s="60"/>
      <c r="E149" s="83"/>
      <c r="F149" s="348"/>
    </row>
    <row r="150" spans="1:6" ht="84" customHeight="1">
      <c r="A150" s="589" t="s">
        <v>105</v>
      </c>
      <c r="B150" s="53" t="s">
        <v>1064</v>
      </c>
      <c r="C150" s="88"/>
      <c r="D150" s="60"/>
      <c r="E150" s="83"/>
      <c r="F150" s="348"/>
    </row>
    <row r="151" spans="1:6">
      <c r="A151" s="588"/>
      <c r="B151" s="67" t="s">
        <v>1061</v>
      </c>
      <c r="C151" s="88" t="s">
        <v>124</v>
      </c>
      <c r="D151" s="60">
        <v>30</v>
      </c>
      <c r="E151" s="83"/>
      <c r="F151" s="349" t="str">
        <f>IF(OR(OR(E151=0,E151=""),OR(D151=0,D151="")),"",D151*E151)</f>
        <v/>
      </c>
    </row>
    <row r="152" spans="1:6">
      <c r="A152" s="588"/>
      <c r="B152" s="67" t="s">
        <v>1258</v>
      </c>
      <c r="C152" s="88" t="s">
        <v>5</v>
      </c>
      <c r="D152" s="60">
        <v>1</v>
      </c>
      <c r="E152" s="83"/>
      <c r="F152" s="349" t="str">
        <f>IF(OR(OR(E152=0,E152=""),OR(D152=0,D152="")),"",D152*E152)</f>
        <v/>
      </c>
    </row>
    <row r="153" spans="1:6" ht="84" customHeight="1">
      <c r="A153" s="589" t="s">
        <v>106</v>
      </c>
      <c r="B153" s="53" t="s">
        <v>1062</v>
      </c>
      <c r="C153" s="88"/>
      <c r="D153" s="60"/>
      <c r="E153" s="83"/>
      <c r="F153" s="348"/>
    </row>
    <row r="154" spans="1:6">
      <c r="A154" s="588"/>
      <c r="B154" s="67" t="s">
        <v>1061</v>
      </c>
      <c r="C154" s="88" t="s">
        <v>124</v>
      </c>
      <c r="D154" s="60">
        <v>50</v>
      </c>
      <c r="E154" s="83"/>
      <c r="F154" s="349" t="str">
        <f>IF(OR(OR(E154=0,E154=""),OR(D154=0,D154="")),"",D154*E154)</f>
        <v/>
      </c>
    </row>
    <row r="155" spans="1:6">
      <c r="A155" s="588"/>
      <c r="B155" s="67" t="s">
        <v>1258</v>
      </c>
      <c r="C155" s="88" t="s">
        <v>5</v>
      </c>
      <c r="D155" s="60">
        <v>1</v>
      </c>
      <c r="E155" s="83"/>
      <c r="F155" s="349" t="str">
        <f>IF(OR(OR(E155=0,E155=""),OR(D155=0,D155="")),"",D155*E155)</f>
        <v/>
      </c>
    </row>
    <row r="156" spans="1:6" ht="123" customHeight="1">
      <c r="A156" s="589" t="s">
        <v>115</v>
      </c>
      <c r="B156" s="53" t="s">
        <v>1259</v>
      </c>
      <c r="C156" s="88"/>
      <c r="D156" s="60"/>
      <c r="E156" s="83"/>
      <c r="F156" s="348"/>
    </row>
    <row r="157" spans="1:6">
      <c r="A157" s="588"/>
      <c r="B157" s="67" t="s">
        <v>1061</v>
      </c>
      <c r="C157" s="88" t="s">
        <v>124</v>
      </c>
      <c r="D157" s="60">
        <v>1</v>
      </c>
      <c r="E157" s="83"/>
      <c r="F157" s="349" t="str">
        <f>IF(OR(OR(E157=0,E157=""),OR(D157=0,D157="")),"",D157*E157)</f>
        <v/>
      </c>
    </row>
    <row r="158" spans="1:6">
      <c r="A158" s="588"/>
      <c r="B158" s="67" t="s">
        <v>1258</v>
      </c>
      <c r="C158" s="88" t="s">
        <v>5</v>
      </c>
      <c r="D158" s="60">
        <v>1</v>
      </c>
      <c r="E158" s="83"/>
      <c r="F158" s="349" t="str">
        <f>IF(OR(OR(E158=0,E158=""),OR(D158=0,D158="")),"",D158*E158)</f>
        <v/>
      </c>
    </row>
    <row r="159" spans="1:6" ht="13.8">
      <c r="A159" s="588"/>
      <c r="B159" s="92"/>
      <c r="C159" s="88"/>
      <c r="D159" s="60"/>
      <c r="E159" s="83"/>
      <c r="F159" s="348"/>
    </row>
    <row r="160" spans="1:6" s="242" customFormat="1" ht="13.8">
      <c r="A160" s="588">
        <f>COUNT($A$1:A159)+1</f>
        <v>18</v>
      </c>
      <c r="B160" s="92" t="s">
        <v>608</v>
      </c>
      <c r="C160" s="240"/>
      <c r="D160" s="241"/>
      <c r="E160" s="83"/>
      <c r="F160" s="348"/>
    </row>
    <row r="161" spans="1:9" s="242" customFormat="1" ht="20.399999999999999">
      <c r="A161" s="243"/>
      <c r="B161" s="53" t="s">
        <v>609</v>
      </c>
      <c r="C161" s="244"/>
      <c r="D161" s="241"/>
      <c r="E161" s="83"/>
      <c r="F161" s="348"/>
    </row>
    <row r="162" spans="1:9" s="242" customFormat="1" ht="20.399999999999999">
      <c r="A162" s="243"/>
      <c r="B162" s="53" t="s">
        <v>610</v>
      </c>
      <c r="C162" s="244"/>
      <c r="D162" s="241"/>
      <c r="E162" s="83"/>
      <c r="F162" s="348"/>
    </row>
    <row r="163" spans="1:9" s="242" customFormat="1">
      <c r="A163" s="243"/>
      <c r="B163" s="53" t="s">
        <v>611</v>
      </c>
      <c r="C163" s="93" t="s">
        <v>5</v>
      </c>
      <c r="D163" s="102">
        <v>5</v>
      </c>
      <c r="E163" s="83"/>
      <c r="F163" s="348" t="str">
        <f>IF(OR(OR(E163=0,E163=""),OR(D163=0,D163="")),"",D163*E163)</f>
        <v/>
      </c>
    </row>
    <row r="164" spans="1:9" s="242" customFormat="1">
      <c r="A164" s="243"/>
      <c r="B164" s="245"/>
      <c r="C164" s="246"/>
      <c r="D164" s="241"/>
      <c r="E164" s="83"/>
      <c r="F164" s="348"/>
    </row>
    <row r="165" spans="1:9" s="242" customFormat="1" ht="13.8">
      <c r="A165" s="588">
        <f>COUNT($A$1:A163)+1</f>
        <v>19</v>
      </c>
      <c r="B165" s="92" t="s">
        <v>612</v>
      </c>
      <c r="C165" s="247"/>
      <c r="D165" s="248"/>
      <c r="E165" s="83"/>
      <c r="F165" s="348"/>
    </row>
    <row r="166" spans="1:9" s="242" customFormat="1" ht="29.4" customHeight="1">
      <c r="A166" s="597"/>
      <c r="B166" s="53" t="s">
        <v>613</v>
      </c>
      <c r="C166" s="249"/>
      <c r="D166" s="250"/>
      <c r="E166" s="83"/>
      <c r="F166" s="348"/>
    </row>
    <row r="167" spans="1:9" s="242" customFormat="1" ht="43.2" customHeight="1">
      <c r="A167" s="597"/>
      <c r="B167" s="54" t="s">
        <v>614</v>
      </c>
      <c r="C167" s="249"/>
      <c r="D167" s="250"/>
      <c r="E167" s="83"/>
      <c r="F167" s="348"/>
    </row>
    <row r="168" spans="1:9" s="242" customFormat="1" ht="41.4" customHeight="1">
      <c r="B168" s="54" t="s">
        <v>615</v>
      </c>
      <c r="C168" s="249"/>
      <c r="D168" s="250"/>
      <c r="E168" s="83"/>
      <c r="F168" s="348"/>
    </row>
    <row r="169" spans="1:9" s="242" customFormat="1">
      <c r="B169" s="54" t="s">
        <v>616</v>
      </c>
      <c r="C169" s="114" t="s">
        <v>617</v>
      </c>
      <c r="D169" s="115">
        <v>30</v>
      </c>
      <c r="E169" s="83"/>
      <c r="F169" s="348" t="str">
        <f>IF(OR(OR(E169=0,E169=""),OR(D169=0,D169="")),"",D169*E169)</f>
        <v/>
      </c>
    </row>
    <row r="170" spans="1:9" s="242" customFormat="1">
      <c r="B170" s="251"/>
      <c r="C170" s="249"/>
      <c r="D170" s="250"/>
      <c r="E170" s="83"/>
      <c r="F170" s="348"/>
    </row>
    <row r="171" spans="1:9" s="143" customFormat="1" ht="14.25" customHeight="1">
      <c r="A171" s="588">
        <f>COUNT($A$1:A170)+1</f>
        <v>20</v>
      </c>
      <c r="B171" s="84" t="s">
        <v>262</v>
      </c>
      <c r="C171" s="84"/>
      <c r="D171" s="84"/>
      <c r="E171" s="83"/>
      <c r="F171" s="350" t="str">
        <f>IF(OR(OR(E171=0,E171=""),OR($D171=0,$D171="")),"",$D171*E171)</f>
        <v/>
      </c>
    </row>
    <row r="172" spans="1:9" s="59" customFormat="1" ht="20.399999999999999">
      <c r="A172" s="582"/>
      <c r="B172" s="53" t="s">
        <v>263</v>
      </c>
      <c r="C172" s="88"/>
      <c r="D172" s="60"/>
      <c r="E172" s="83"/>
      <c r="F172" s="348"/>
      <c r="G172" s="60"/>
      <c r="H172" s="142"/>
      <c r="I172" s="60"/>
    </row>
    <row r="173" spans="1:9" s="59" customFormat="1" ht="40.799999999999997">
      <c r="A173" s="582"/>
      <c r="B173" s="53" t="s">
        <v>264</v>
      </c>
      <c r="C173" s="88"/>
      <c r="D173" s="60"/>
      <c r="E173" s="83"/>
      <c r="F173" s="348"/>
      <c r="G173" s="60"/>
      <c r="H173" s="142"/>
      <c r="I173" s="60"/>
    </row>
    <row r="174" spans="1:9" s="59" customFormat="1" ht="20.399999999999999">
      <c r="A174" s="582"/>
      <c r="B174" s="53" t="s">
        <v>265</v>
      </c>
      <c r="C174" s="88"/>
      <c r="D174" s="60"/>
      <c r="E174" s="83"/>
      <c r="F174" s="348"/>
      <c r="G174" s="60"/>
      <c r="H174" s="142"/>
      <c r="I174" s="60"/>
    </row>
    <row r="175" spans="1:9" s="59" customFormat="1" ht="20.399999999999999">
      <c r="A175" s="582"/>
      <c r="B175" s="53" t="s">
        <v>266</v>
      </c>
      <c r="C175" s="88"/>
      <c r="D175" s="60"/>
      <c r="E175" s="83"/>
      <c r="F175" s="348"/>
      <c r="G175" s="60"/>
      <c r="H175" s="142"/>
      <c r="I175" s="60"/>
    </row>
    <row r="176" spans="1:9" s="144" customFormat="1" ht="39.6" customHeight="1">
      <c r="A176" s="580"/>
      <c r="B176" s="53" t="s">
        <v>267</v>
      </c>
      <c r="C176" s="85"/>
      <c r="D176" s="86"/>
      <c r="E176" s="83"/>
      <c r="F176" s="347"/>
    </row>
    <row r="177" spans="1:9" s="59" customFormat="1" ht="12.6" customHeight="1">
      <c r="A177" s="582"/>
      <c r="B177" s="53" t="s">
        <v>268</v>
      </c>
      <c r="C177" s="88"/>
      <c r="D177" s="60"/>
      <c r="E177" s="83"/>
      <c r="F177" s="348"/>
      <c r="G177" s="60"/>
      <c r="H177" s="142"/>
      <c r="I177" s="60"/>
    </row>
    <row r="178" spans="1:9" s="59" customFormat="1" ht="81.599999999999994">
      <c r="A178" s="582"/>
      <c r="B178" s="53" t="s">
        <v>269</v>
      </c>
      <c r="C178" s="88"/>
      <c r="D178" s="60"/>
      <c r="E178" s="83"/>
      <c r="F178" s="348"/>
      <c r="G178" s="60"/>
      <c r="H178" s="142"/>
      <c r="I178" s="60"/>
    </row>
    <row r="179" spans="1:9" s="59" customFormat="1" ht="20.399999999999999">
      <c r="A179" s="582"/>
      <c r="B179" s="53" t="s">
        <v>270</v>
      </c>
      <c r="C179" s="88"/>
      <c r="D179" s="60"/>
      <c r="E179" s="83"/>
      <c r="F179" s="348"/>
      <c r="G179" s="60"/>
      <c r="H179" s="142"/>
      <c r="I179" s="60"/>
    </row>
    <row r="180" spans="1:9" s="59" customFormat="1" ht="29.4" customHeight="1">
      <c r="A180" s="582"/>
      <c r="B180" s="53" t="s">
        <v>271</v>
      </c>
      <c r="C180" s="88"/>
      <c r="D180" s="60"/>
      <c r="E180" s="83"/>
      <c r="F180" s="348"/>
      <c r="G180" s="60"/>
      <c r="H180" s="142"/>
      <c r="I180" s="60"/>
    </row>
    <row r="181" spans="1:9" s="59" customFormat="1" ht="10.199999999999999">
      <c r="A181" s="582"/>
      <c r="B181" s="53" t="s">
        <v>272</v>
      </c>
      <c r="C181" s="88"/>
      <c r="D181" s="60"/>
      <c r="E181" s="83"/>
      <c r="F181" s="348"/>
      <c r="G181" s="60"/>
      <c r="H181" s="142"/>
      <c r="I181" s="60"/>
    </row>
    <row r="182" spans="1:9" s="59" customFormat="1" ht="20.399999999999999">
      <c r="A182" s="582"/>
      <c r="B182" s="53" t="s">
        <v>296</v>
      </c>
      <c r="C182" s="88"/>
      <c r="D182" s="60"/>
      <c r="E182" s="83"/>
      <c r="F182" s="348"/>
      <c r="G182" s="60"/>
      <c r="H182" s="142"/>
      <c r="I182" s="60"/>
    </row>
    <row r="183" spans="1:9" s="59" customFormat="1" ht="24.6" customHeight="1">
      <c r="A183" s="582"/>
      <c r="B183" s="53" t="s">
        <v>1343</v>
      </c>
      <c r="C183" s="88"/>
      <c r="D183" s="60"/>
      <c r="E183" s="83"/>
      <c r="F183" s="348"/>
      <c r="G183" s="60"/>
      <c r="H183" s="142"/>
      <c r="I183" s="60"/>
    </row>
    <row r="184" spans="1:9" s="59" customFormat="1" ht="12.6" customHeight="1">
      <c r="A184" s="582"/>
      <c r="B184" s="53" t="s">
        <v>274</v>
      </c>
      <c r="C184" s="88"/>
      <c r="D184" s="60"/>
      <c r="E184" s="83"/>
      <c r="F184" s="348"/>
      <c r="G184" s="60"/>
      <c r="H184" s="142"/>
      <c r="I184" s="60"/>
    </row>
    <row r="185" spans="1:9" s="59" customFormat="1" ht="10.199999999999999">
      <c r="A185" s="582"/>
      <c r="B185" s="67" t="s">
        <v>278</v>
      </c>
      <c r="C185" s="88" t="s">
        <v>124</v>
      </c>
      <c r="D185" s="60">
        <v>920</v>
      </c>
      <c r="E185" s="83"/>
      <c r="F185" s="349" t="str">
        <f t="shared" ref="F185" si="7">IF(OR(OR(E185=0,E185=""),OR(D185=0,D185="")),"",D185*E185)</f>
        <v/>
      </c>
      <c r="G185" s="60"/>
      <c r="H185" s="142"/>
      <c r="I185" s="60"/>
    </row>
    <row r="186" spans="1:9" s="59" customFormat="1" ht="10.199999999999999">
      <c r="A186" s="589"/>
      <c r="B186" s="89"/>
      <c r="C186" s="88"/>
      <c r="D186" s="60"/>
      <c r="E186" s="83"/>
      <c r="F186" s="349"/>
    </row>
    <row r="187" spans="1:9" s="143" customFormat="1" ht="14.25" customHeight="1">
      <c r="A187" s="588">
        <f>COUNT($A$1:A186)+1</f>
        <v>21</v>
      </c>
      <c r="B187" s="84" t="s">
        <v>606</v>
      </c>
      <c r="C187" s="84"/>
      <c r="D187" s="84"/>
      <c r="E187" s="83"/>
      <c r="F187" s="350" t="str">
        <f>IF(OR(OR(E187=0,E187=""),OR($D187=0,$D187="")),"",$D187*E187)</f>
        <v/>
      </c>
    </row>
    <row r="188" spans="1:9" s="59" customFormat="1" ht="20.399999999999999">
      <c r="A188" s="582"/>
      <c r="B188" s="53" t="s">
        <v>263</v>
      </c>
      <c r="C188" s="88"/>
      <c r="D188" s="60"/>
      <c r="E188" s="83"/>
      <c r="F188" s="348"/>
      <c r="G188" s="60"/>
      <c r="H188" s="142"/>
      <c r="I188" s="60"/>
    </row>
    <row r="189" spans="1:9" s="59" customFormat="1" ht="30.6">
      <c r="A189" s="582"/>
      <c r="B189" s="53" t="s">
        <v>676</v>
      </c>
      <c r="C189" s="88"/>
      <c r="D189" s="60"/>
      <c r="E189" s="83"/>
      <c r="F189" s="348"/>
      <c r="G189" s="60"/>
      <c r="H189" s="142"/>
      <c r="I189" s="60"/>
    </row>
    <row r="190" spans="1:9" s="59" customFormat="1" ht="40.799999999999997">
      <c r="A190" s="582"/>
      <c r="B190" s="53" t="s">
        <v>607</v>
      </c>
      <c r="C190" s="88"/>
      <c r="D190" s="60"/>
      <c r="E190" s="83"/>
      <c r="F190" s="348"/>
      <c r="G190" s="60"/>
      <c r="H190" s="142"/>
      <c r="I190" s="60"/>
    </row>
    <row r="191" spans="1:9" s="59" customFormat="1" ht="20.399999999999999">
      <c r="A191" s="582"/>
      <c r="B191" s="53" t="s">
        <v>265</v>
      </c>
      <c r="C191" s="88"/>
      <c r="D191" s="60"/>
      <c r="E191" s="83"/>
      <c r="F191" s="348"/>
      <c r="G191" s="60"/>
      <c r="H191" s="142"/>
      <c r="I191" s="60"/>
    </row>
    <row r="192" spans="1:9" s="144" customFormat="1" ht="42" customHeight="1">
      <c r="A192" s="580"/>
      <c r="B192" s="53" t="s">
        <v>267</v>
      </c>
      <c r="C192" s="85"/>
      <c r="D192" s="86"/>
      <c r="E192" s="83"/>
      <c r="F192" s="347"/>
    </row>
    <row r="193" spans="1:9" s="59" customFormat="1" ht="12.6" customHeight="1">
      <c r="A193" s="582"/>
      <c r="B193" s="53" t="s">
        <v>268</v>
      </c>
      <c r="C193" s="88"/>
      <c r="D193" s="60"/>
      <c r="E193" s="83"/>
      <c r="F193" s="348"/>
      <c r="G193" s="60"/>
      <c r="H193" s="142"/>
      <c r="I193" s="60"/>
    </row>
    <row r="194" spans="1:9" s="59" customFormat="1" ht="81.599999999999994">
      <c r="A194" s="582"/>
      <c r="B194" s="53" t="s">
        <v>269</v>
      </c>
      <c r="C194" s="88"/>
      <c r="D194" s="60"/>
      <c r="E194" s="83"/>
      <c r="F194" s="348"/>
      <c r="G194" s="60"/>
      <c r="H194" s="142"/>
      <c r="I194" s="60"/>
    </row>
    <row r="195" spans="1:9" s="59" customFormat="1" ht="20.399999999999999">
      <c r="A195" s="582"/>
      <c r="B195" s="53" t="s">
        <v>270</v>
      </c>
      <c r="C195" s="88"/>
      <c r="D195" s="60"/>
      <c r="E195" s="83"/>
      <c r="F195" s="348"/>
      <c r="G195" s="60"/>
      <c r="H195" s="142"/>
      <c r="I195" s="60"/>
    </row>
    <row r="196" spans="1:9" s="59" customFormat="1" ht="20.399999999999999">
      <c r="A196" s="582"/>
      <c r="B196" s="53" t="s">
        <v>271</v>
      </c>
      <c r="C196" s="88"/>
      <c r="D196" s="60"/>
      <c r="E196" s="83"/>
      <c r="F196" s="348"/>
      <c r="G196" s="60"/>
      <c r="H196" s="142"/>
      <c r="I196" s="60"/>
    </row>
    <row r="197" spans="1:9" s="59" customFormat="1" ht="10.199999999999999">
      <c r="A197" s="582"/>
      <c r="B197" s="53" t="s">
        <v>272</v>
      </c>
      <c r="C197" s="88"/>
      <c r="D197" s="60"/>
      <c r="E197" s="83"/>
      <c r="F197" s="348"/>
      <c r="G197" s="60"/>
      <c r="H197" s="142"/>
      <c r="I197" s="60"/>
    </row>
    <row r="198" spans="1:9" s="59" customFormat="1" ht="20.399999999999999">
      <c r="A198" s="582"/>
      <c r="B198" s="53" t="s">
        <v>297</v>
      </c>
      <c r="C198" s="88"/>
      <c r="D198" s="60"/>
      <c r="E198" s="83"/>
      <c r="F198" s="348"/>
      <c r="G198" s="60"/>
      <c r="H198" s="142"/>
      <c r="I198" s="60"/>
    </row>
    <row r="199" spans="1:9" s="59" customFormat="1" ht="24" customHeight="1">
      <c r="A199" s="582"/>
      <c r="B199" s="53" t="s">
        <v>1343</v>
      </c>
      <c r="C199" s="88"/>
      <c r="D199" s="60"/>
      <c r="E199" s="83"/>
      <c r="F199" s="348"/>
      <c r="G199" s="60"/>
      <c r="H199" s="142"/>
      <c r="I199" s="60"/>
    </row>
    <row r="200" spans="1:9" s="59" customFormat="1" ht="12.6" customHeight="1">
      <c r="A200" s="582"/>
      <c r="B200" s="53" t="s">
        <v>274</v>
      </c>
      <c r="C200" s="88"/>
      <c r="D200" s="60"/>
      <c r="E200" s="83"/>
      <c r="F200" s="348"/>
      <c r="G200" s="60"/>
      <c r="H200" s="142"/>
      <c r="I200" s="60"/>
    </row>
    <row r="201" spans="1:9" s="59" customFormat="1" ht="10.199999999999999">
      <c r="A201" s="582"/>
      <c r="B201" s="53" t="s">
        <v>278</v>
      </c>
      <c r="C201" s="88"/>
      <c r="D201" s="60"/>
      <c r="E201" s="83"/>
      <c r="F201" s="348"/>
      <c r="G201" s="60"/>
      <c r="H201" s="142"/>
      <c r="I201" s="60"/>
    </row>
    <row r="202" spans="1:9" s="59" customFormat="1" ht="10.199999999999999">
      <c r="A202" s="589" t="s">
        <v>105</v>
      </c>
      <c r="B202" s="67" t="s">
        <v>298</v>
      </c>
      <c r="C202" s="88" t="s">
        <v>275</v>
      </c>
      <c r="D202" s="60">
        <v>1</v>
      </c>
      <c r="E202" s="83"/>
      <c r="F202" s="349" t="str">
        <f t="shared" ref="F202:F203" si="8">IF(OR(OR(E202=0,E202=""),OR(D202=0,D202="")),"",D202*E202)</f>
        <v/>
      </c>
      <c r="G202" s="60"/>
      <c r="H202" s="142"/>
      <c r="I202" s="60"/>
    </row>
    <row r="203" spans="1:9" s="59" customFormat="1" ht="10.199999999999999">
      <c r="A203" s="589" t="s">
        <v>106</v>
      </c>
      <c r="B203" s="67" t="s">
        <v>295</v>
      </c>
      <c r="C203" s="88" t="s">
        <v>124</v>
      </c>
      <c r="D203" s="60">
        <v>60</v>
      </c>
      <c r="E203" s="83" t="s">
        <v>288</v>
      </c>
      <c r="F203" s="349" t="str">
        <f t="shared" si="8"/>
        <v/>
      </c>
      <c r="G203" s="60"/>
      <c r="H203" s="142"/>
      <c r="I203" s="60"/>
    </row>
    <row r="204" spans="1:9" s="59" customFormat="1" ht="10.199999999999999">
      <c r="A204" s="582"/>
      <c r="B204" s="67"/>
      <c r="C204" s="88"/>
      <c r="D204" s="60"/>
      <c r="E204" s="83"/>
      <c r="F204" s="348"/>
      <c r="G204" s="60"/>
      <c r="H204" s="142"/>
      <c r="I204" s="60"/>
    </row>
    <row r="205" spans="1:9" s="143" customFormat="1" ht="14.25" customHeight="1">
      <c r="A205" s="588">
        <f>COUNT($A$1:A204)+1</f>
        <v>22</v>
      </c>
      <c r="B205" s="84" t="s">
        <v>276</v>
      </c>
      <c r="C205" s="84"/>
      <c r="D205" s="84"/>
      <c r="E205" s="83"/>
      <c r="F205" s="350" t="str">
        <f>IF(OR(OR(E205=0,E205=""),OR($D205=0,$D205="")),"",$D205*E205)</f>
        <v/>
      </c>
    </row>
    <row r="206" spans="1:9" s="59" customFormat="1" ht="20.399999999999999">
      <c r="A206" s="582"/>
      <c r="B206" s="53" t="s">
        <v>263</v>
      </c>
      <c r="C206" s="88"/>
      <c r="D206" s="60"/>
      <c r="E206" s="83"/>
      <c r="F206" s="348"/>
      <c r="G206" s="60"/>
      <c r="H206" s="142"/>
      <c r="I206" s="60"/>
    </row>
    <row r="207" spans="1:9" s="59" customFormat="1" ht="40.799999999999997">
      <c r="A207" s="582"/>
      <c r="B207" s="53" t="s">
        <v>264</v>
      </c>
      <c r="C207" s="88"/>
      <c r="D207" s="60"/>
      <c r="E207" s="83"/>
      <c r="F207" s="348"/>
      <c r="G207" s="60"/>
      <c r="H207" s="142"/>
      <c r="I207" s="60"/>
    </row>
    <row r="208" spans="1:9" s="59" customFormat="1" ht="20.399999999999999">
      <c r="A208" s="582"/>
      <c r="B208" s="53" t="s">
        <v>265</v>
      </c>
      <c r="C208" s="88"/>
      <c r="D208" s="60"/>
      <c r="E208" s="83"/>
      <c r="F208" s="348"/>
      <c r="G208" s="60"/>
      <c r="H208" s="142"/>
      <c r="I208" s="60"/>
    </row>
    <row r="209" spans="1:9" s="59" customFormat="1" ht="20.399999999999999">
      <c r="A209" s="582"/>
      <c r="B209" s="53" t="s">
        <v>266</v>
      </c>
      <c r="C209" s="88"/>
      <c r="D209" s="60"/>
      <c r="E209" s="83"/>
      <c r="F209" s="348"/>
      <c r="G209" s="60"/>
      <c r="H209" s="142"/>
      <c r="I209" s="60"/>
    </row>
    <row r="210" spans="1:9" s="144" customFormat="1" ht="44.4" customHeight="1">
      <c r="A210" s="580"/>
      <c r="B210" s="53" t="s">
        <v>267</v>
      </c>
      <c r="C210" s="85"/>
      <c r="D210" s="86"/>
      <c r="E210" s="83"/>
      <c r="F210" s="347"/>
    </row>
    <row r="211" spans="1:9" s="59" customFormat="1" ht="12.6" customHeight="1">
      <c r="A211" s="582"/>
      <c r="B211" s="53" t="s">
        <v>268</v>
      </c>
      <c r="C211" s="88"/>
      <c r="D211" s="60"/>
      <c r="E211" s="83"/>
      <c r="F211" s="348"/>
      <c r="G211" s="60"/>
      <c r="H211" s="142"/>
      <c r="I211" s="60"/>
    </row>
    <row r="212" spans="1:9" s="59" customFormat="1" ht="81.599999999999994">
      <c r="A212" s="582"/>
      <c r="B212" s="53" t="s">
        <v>277</v>
      </c>
      <c r="C212" s="88"/>
      <c r="D212" s="60"/>
      <c r="E212" s="83"/>
      <c r="F212" s="348"/>
      <c r="G212" s="60"/>
      <c r="H212" s="142"/>
      <c r="I212" s="60"/>
    </row>
    <row r="213" spans="1:9" s="59" customFormat="1" ht="20.399999999999999">
      <c r="A213" s="582"/>
      <c r="B213" s="53" t="s">
        <v>271</v>
      </c>
      <c r="C213" s="88"/>
      <c r="D213" s="60"/>
      <c r="E213" s="83"/>
      <c r="F213" s="348"/>
      <c r="G213" s="60"/>
      <c r="H213" s="142"/>
      <c r="I213" s="60"/>
    </row>
    <row r="214" spans="1:9" s="59" customFormat="1" ht="10.199999999999999">
      <c r="A214" s="582"/>
      <c r="B214" s="53" t="s">
        <v>272</v>
      </c>
      <c r="C214" s="88"/>
      <c r="D214" s="60"/>
      <c r="E214" s="83"/>
      <c r="F214" s="348"/>
      <c r="G214" s="60"/>
      <c r="H214" s="142"/>
      <c r="I214" s="60"/>
    </row>
    <row r="215" spans="1:9" s="59" customFormat="1" ht="60.6" customHeight="1">
      <c r="A215" s="582"/>
      <c r="B215" s="53" t="s">
        <v>273</v>
      </c>
      <c r="C215" s="88"/>
      <c r="D215" s="60"/>
      <c r="E215" s="83"/>
      <c r="F215" s="348"/>
      <c r="G215" s="60"/>
      <c r="H215" s="142"/>
      <c r="I215" s="60"/>
    </row>
    <row r="216" spans="1:9" s="59" customFormat="1" ht="24" customHeight="1">
      <c r="A216" s="582"/>
      <c r="B216" s="53" t="s">
        <v>1343</v>
      </c>
      <c r="C216" s="88"/>
      <c r="D216" s="60"/>
      <c r="E216" s="83"/>
      <c r="F216" s="348"/>
      <c r="G216" s="60"/>
      <c r="H216" s="142"/>
      <c r="I216" s="60"/>
    </row>
    <row r="217" spans="1:9" s="59" customFormat="1" ht="12.6" customHeight="1">
      <c r="A217" s="582"/>
      <c r="B217" s="53" t="s">
        <v>274</v>
      </c>
      <c r="C217" s="88"/>
      <c r="D217" s="60"/>
      <c r="E217" s="83"/>
      <c r="F217" s="348"/>
      <c r="G217" s="60"/>
      <c r="H217" s="142"/>
      <c r="I217" s="60"/>
    </row>
    <row r="218" spans="1:9" s="59" customFormat="1" ht="28.8" customHeight="1">
      <c r="A218" s="589" t="s">
        <v>105</v>
      </c>
      <c r="B218" s="89" t="s">
        <v>299</v>
      </c>
      <c r="C218" s="88" t="s">
        <v>124</v>
      </c>
      <c r="D218" s="60">
        <v>270</v>
      </c>
      <c r="E218" s="83"/>
      <c r="F218" s="349" t="str">
        <f>IF(OR(OR(E218=0,E218=""),OR(D218=0,D218="")),"",D218*E218)</f>
        <v/>
      </c>
    </row>
    <row r="219" spans="1:9" s="59" customFormat="1" ht="67.2" customHeight="1">
      <c r="A219" s="589" t="s">
        <v>106</v>
      </c>
      <c r="B219" s="89" t="s">
        <v>300</v>
      </c>
      <c r="C219" s="88" t="s">
        <v>124</v>
      </c>
      <c r="D219" s="60">
        <v>82</v>
      </c>
      <c r="E219" s="83"/>
      <c r="F219" s="349" t="str">
        <f>IF(OR(OR(E219=0,E219=""),OR(D219=0,D219="")),"",D219*E219)</f>
        <v/>
      </c>
    </row>
    <row r="220" spans="1:9" s="59" customFormat="1" ht="29.4" customHeight="1">
      <c r="A220" s="589" t="s">
        <v>115</v>
      </c>
      <c r="B220" s="89" t="s">
        <v>677</v>
      </c>
      <c r="C220" s="88" t="s">
        <v>151</v>
      </c>
      <c r="D220" s="60">
        <v>80</v>
      </c>
      <c r="E220" s="83"/>
      <c r="F220" s="349" t="str">
        <f>IF(OR(OR(E220=0,E220=""),OR(D220=0,D220="")),"",D220*E220)</f>
        <v/>
      </c>
      <c r="G220" s="147"/>
    </row>
    <row r="221" spans="1:9" s="53" customFormat="1" ht="10.199999999999999">
      <c r="A221" s="584"/>
      <c r="E221" s="83"/>
      <c r="F221" s="359"/>
    </row>
    <row r="222" spans="1:9" s="235" customFormat="1" ht="14.4">
      <c r="A222" s="588">
        <f>COUNT($A$1:A221)+1</f>
        <v>23</v>
      </c>
      <c r="B222" s="84" t="s">
        <v>592</v>
      </c>
      <c r="C222" s="234"/>
      <c r="D222" s="234"/>
      <c r="E222" s="83"/>
      <c r="F222" s="356"/>
    </row>
    <row r="223" spans="1:9" s="235" customFormat="1" ht="99" customHeight="1">
      <c r="A223" s="593"/>
      <c r="B223" s="53" t="s">
        <v>1284</v>
      </c>
      <c r="C223" s="234"/>
      <c r="D223" s="234"/>
      <c r="E223" s="83"/>
      <c r="F223" s="356"/>
    </row>
    <row r="224" spans="1:9" s="235" customFormat="1" ht="20.399999999999999">
      <c r="A224" s="593"/>
      <c r="B224" s="53" t="s">
        <v>593</v>
      </c>
      <c r="C224" s="234"/>
      <c r="D224" s="234"/>
      <c r="E224" s="83"/>
      <c r="F224" s="356"/>
    </row>
    <row r="225" spans="1:9" s="59" customFormat="1" ht="24" customHeight="1">
      <c r="A225" s="582"/>
      <c r="B225" s="53" t="s">
        <v>1343</v>
      </c>
      <c r="C225" s="88"/>
      <c r="D225" s="60"/>
      <c r="E225" s="83"/>
      <c r="F225" s="348"/>
      <c r="G225" s="60"/>
      <c r="H225" s="142"/>
      <c r="I225" s="60"/>
    </row>
    <row r="226" spans="1:9" s="235" customFormat="1" ht="20.399999999999999">
      <c r="A226" s="593"/>
      <c r="B226" s="53" t="s">
        <v>594</v>
      </c>
      <c r="C226" s="228"/>
      <c r="D226" s="228"/>
      <c r="E226" s="83"/>
      <c r="F226" s="353"/>
    </row>
    <row r="227" spans="1:9" s="235" customFormat="1">
      <c r="A227" s="589" t="s">
        <v>105</v>
      </c>
      <c r="B227" s="67" t="s">
        <v>595</v>
      </c>
      <c r="C227" s="88" t="s">
        <v>151</v>
      </c>
      <c r="D227" s="60">
        <v>1200</v>
      </c>
      <c r="E227" s="83"/>
      <c r="F227" s="349" t="str">
        <f>IF(OR(OR(E227=0,E227=""),OR(D227=0,D227="")),"",D227*E227)</f>
        <v/>
      </c>
    </row>
    <row r="228" spans="1:9" s="235" customFormat="1">
      <c r="A228" s="589" t="s">
        <v>106</v>
      </c>
      <c r="B228" s="67" t="s">
        <v>596</v>
      </c>
      <c r="C228" s="88" t="s">
        <v>124</v>
      </c>
      <c r="D228" s="60">
        <v>300</v>
      </c>
      <c r="E228" s="83"/>
      <c r="F228" s="349" t="str">
        <f>IF(OR(OR(E228=0,E228=""),OR(D228=0,D228="")),"",D228*E228)</f>
        <v/>
      </c>
    </row>
    <row r="229" spans="1:9" s="235" customFormat="1" ht="14.4">
      <c r="A229" s="598"/>
      <c r="B229" s="53"/>
      <c r="C229" s="88"/>
      <c r="D229" s="239"/>
      <c r="E229" s="83"/>
      <c r="F229" s="360"/>
    </row>
    <row r="230" spans="1:9" s="225" customFormat="1" ht="15.6">
      <c r="A230" s="588">
        <f>COUNT($A$1:A223)+1</f>
        <v>24</v>
      </c>
      <c r="B230" s="84" t="s">
        <v>678</v>
      </c>
      <c r="C230" s="267"/>
      <c r="D230" s="268"/>
      <c r="E230" s="83"/>
      <c r="F230" s="361"/>
    </row>
    <row r="231" spans="1:9" s="225" customFormat="1" ht="30.6">
      <c r="A231" s="599"/>
      <c r="B231" s="53" t="s">
        <v>679</v>
      </c>
      <c r="C231" s="267"/>
      <c r="D231" s="268"/>
      <c r="E231" s="83"/>
      <c r="F231" s="361"/>
    </row>
    <row r="232" spans="1:9" s="225" customFormat="1" ht="15">
      <c r="A232" s="599"/>
      <c r="B232" s="53" t="s">
        <v>680</v>
      </c>
      <c r="C232" s="88" t="s">
        <v>151</v>
      </c>
      <c r="D232" s="60">
        <v>5</v>
      </c>
      <c r="E232" s="83"/>
      <c r="F232" s="349" t="str">
        <f>IF(OR(OR(E232=0,E232=""),OR(D232=0,D232="")),"",D232*E232)</f>
        <v/>
      </c>
    </row>
    <row r="233" spans="1:9" s="225" customFormat="1" ht="15.6">
      <c r="A233" s="599"/>
      <c r="B233" s="266"/>
      <c r="C233" s="237"/>
      <c r="D233" s="239"/>
      <c r="E233" s="83"/>
      <c r="F233" s="362"/>
    </row>
    <row r="234" spans="1:9" s="225" customFormat="1" ht="15.6">
      <c r="A234" s="588">
        <f>COUNT($A$1:A233)+1</f>
        <v>25</v>
      </c>
      <c r="B234" s="84" t="s">
        <v>597</v>
      </c>
      <c r="C234" s="237"/>
      <c r="D234" s="239"/>
      <c r="E234" s="83"/>
      <c r="F234" s="362"/>
    </row>
    <row r="235" spans="1:9" s="225" customFormat="1" ht="20.399999999999999">
      <c r="A235" s="590"/>
      <c r="B235" s="53" t="s">
        <v>598</v>
      </c>
      <c r="C235" s="234"/>
      <c r="D235" s="234"/>
      <c r="E235" s="83"/>
      <c r="F235" s="356"/>
    </row>
    <row r="236" spans="1:9" s="225" customFormat="1" ht="15.6">
      <c r="A236" s="590"/>
      <c r="B236" s="53" t="s">
        <v>599</v>
      </c>
      <c r="C236" s="88" t="s">
        <v>275</v>
      </c>
      <c r="D236" s="60">
        <v>1</v>
      </c>
      <c r="E236" s="83"/>
      <c r="F236" s="349" t="str">
        <f>IF(OR(OR(E236=0,E236=""),OR(D236=0,D236="")),"",D236*E236)</f>
        <v/>
      </c>
    </row>
    <row r="237" spans="1:9" ht="13.8" thickBot="1">
      <c r="A237" s="589"/>
      <c r="B237" s="67"/>
      <c r="C237" s="93"/>
      <c r="D237" s="102"/>
      <c r="E237" s="83"/>
      <c r="F237" s="349" t="str">
        <f t="shared" ref="F237" si="9">IF(OR(OR(E237=0,E237=""),OR(D237=0,D237="")),"",D237*E237)</f>
        <v/>
      </c>
    </row>
    <row r="238" spans="1:9" ht="15" thickBot="1">
      <c r="A238" s="600" t="str">
        <f>A3</f>
        <v>1.</v>
      </c>
      <c r="B238" s="107" t="str">
        <f>B3</f>
        <v>PRIPREMNI RADOVI I SKELA</v>
      </c>
      <c r="C238" s="108"/>
      <c r="D238" s="108"/>
      <c r="E238" s="109"/>
      <c r="F238" s="346">
        <f>SUM(F6:F237)</f>
        <v>0</v>
      </c>
    </row>
  </sheetData>
  <sheetProtection algorithmName="SHA-512" hashValue="Gf67Wut2QFBIzEf64p7s6AqB802PTyx1eULlqPyPiW5lDuN/dpzZp+bm9m7OpcTu3aZuiOrEK1Hc4uiJSdYHAg==" saltValue="QeMllhxI+3B1kOouvbw8pQ==" spinCount="100000" sheet="1" objects="1" scenarios="1"/>
  <protectedRanges>
    <protectedRange sqref="E171:E202 E234:E238 E232 E78:E83 E1:E76 E85:E159 E204:E229" name="Raspon2"/>
    <protectedRange sqref="E130:E132" name="Raspon2_1"/>
    <protectedRange sqref="E126:E129" name="Raspon2_2"/>
    <protectedRange sqref="E160:E164" name="Raspon2_3"/>
  </protectedRanges>
  <conditionalFormatting sqref="F8">
    <cfRule type="cellIs" dxfId="41" priority="10" stopIfTrue="1" operator="greaterThan">
      <formula>0</formula>
    </cfRule>
  </conditionalFormatting>
  <conditionalFormatting sqref="F34:F35">
    <cfRule type="cellIs" dxfId="40" priority="9" stopIfTrue="1" operator="greaterThan">
      <formula>0</formula>
    </cfRule>
  </conditionalFormatting>
  <conditionalFormatting sqref="F7">
    <cfRule type="cellIs" dxfId="39" priority="8" stopIfTrue="1" operator="greaterThan">
      <formula>0</formula>
    </cfRule>
  </conditionalFormatting>
  <conditionalFormatting sqref="F9">
    <cfRule type="cellIs" dxfId="38" priority="7" stopIfTrue="1" operator="greaterThan">
      <formula>0</formula>
    </cfRule>
  </conditionalFormatting>
  <conditionalFormatting sqref="F11">
    <cfRule type="cellIs" dxfId="37" priority="6" stopIfTrue="1" operator="greaterThan">
      <formula>0</formula>
    </cfRule>
  </conditionalFormatting>
  <conditionalFormatting sqref="F30">
    <cfRule type="cellIs" dxfId="36" priority="5" stopIfTrue="1" operator="greaterThan">
      <formula>0</formula>
    </cfRule>
  </conditionalFormatting>
  <conditionalFormatting sqref="F36">
    <cfRule type="cellIs" dxfId="35" priority="4" stopIfTrue="1" operator="greaterThan">
      <formula>0</formula>
    </cfRule>
  </conditionalFormatting>
  <conditionalFormatting sqref="F176">
    <cfRule type="cellIs" dxfId="34" priority="3" stopIfTrue="1" operator="greaterThan">
      <formula>0</formula>
    </cfRule>
  </conditionalFormatting>
  <conditionalFormatting sqref="F210">
    <cfRule type="cellIs" dxfId="33" priority="2" stopIfTrue="1" operator="greaterThan">
      <formula>0</formula>
    </cfRule>
  </conditionalFormatting>
  <conditionalFormatting sqref="F192">
    <cfRule type="cellIs" dxfId="32"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E6F0-D982-4DBA-B6E6-21AC14B2C599}">
  <sheetPr codeName="Sheet4"/>
  <dimension ref="A1:I283"/>
  <sheetViews>
    <sheetView view="pageBreakPreview" zoomScale="130" zoomScaleNormal="120" zoomScaleSheetLayoutView="130" workbookViewId="0">
      <selection activeCell="C261" sqref="C261"/>
    </sheetView>
  </sheetViews>
  <sheetFormatPr defaultRowHeight="13.2"/>
  <cols>
    <col min="1" max="1" width="7.109375" customWidth="1"/>
    <col min="2" max="2" width="44.5546875" customWidth="1"/>
    <col min="3" max="3" width="6" customWidth="1"/>
    <col min="4" max="4" width="8.6640625" customWidth="1"/>
    <col min="5" max="5" width="10.77734375" customWidth="1"/>
    <col min="6" max="6" width="13.109375" customWidth="1"/>
    <col min="7" max="7" width="43.44140625" customWidth="1"/>
  </cols>
  <sheetData>
    <row r="1" spans="1:6">
      <c r="A1" s="577" t="s">
        <v>81</v>
      </c>
      <c r="B1" s="70" t="s">
        <v>87</v>
      </c>
      <c r="C1" s="55" t="s">
        <v>88</v>
      </c>
      <c r="D1" s="56" t="s">
        <v>89</v>
      </c>
      <c r="E1" s="71" t="s">
        <v>90</v>
      </c>
      <c r="F1" s="57" t="s">
        <v>91</v>
      </c>
    </row>
    <row r="2" spans="1:6">
      <c r="A2" s="58"/>
      <c r="B2" s="58"/>
      <c r="C2" s="58"/>
      <c r="D2" s="59"/>
      <c r="E2" s="72"/>
      <c r="F2" s="60"/>
    </row>
    <row r="3" spans="1:6" ht="18">
      <c r="A3" s="578" t="s">
        <v>4</v>
      </c>
      <c r="B3" s="61" t="s">
        <v>130</v>
      </c>
      <c r="C3" s="62"/>
      <c r="D3" s="63"/>
      <c r="E3" s="73"/>
      <c r="F3" s="64"/>
    </row>
    <row r="4" spans="1:6">
      <c r="A4" s="58"/>
      <c r="B4" s="58"/>
      <c r="C4" s="58"/>
      <c r="D4" s="59"/>
      <c r="E4" s="72"/>
      <c r="F4" s="60"/>
    </row>
    <row r="5" spans="1:6">
      <c r="A5" s="74"/>
      <c r="B5" s="75" t="s">
        <v>33</v>
      </c>
      <c r="C5" s="75"/>
      <c r="D5" s="75"/>
      <c r="E5" s="76"/>
      <c r="F5" s="53"/>
    </row>
    <row r="6" spans="1:6" ht="49.8" customHeight="1">
      <c r="A6" s="589"/>
      <c r="B6" s="53" t="s">
        <v>131</v>
      </c>
      <c r="C6" s="93"/>
      <c r="D6" s="102"/>
      <c r="E6" s="104"/>
      <c r="F6" s="90"/>
    </row>
    <row r="7" spans="1:6" ht="40.200000000000003" customHeight="1">
      <c r="A7" s="580"/>
      <c r="B7" s="54" t="s">
        <v>132</v>
      </c>
      <c r="C7" s="93"/>
      <c r="D7" s="94"/>
      <c r="E7" s="80"/>
      <c r="F7" s="81"/>
    </row>
    <row r="8" spans="1:6" ht="51">
      <c r="A8" s="580"/>
      <c r="B8" s="53" t="s">
        <v>133</v>
      </c>
      <c r="C8" s="93"/>
      <c r="D8" s="94"/>
      <c r="E8" s="80"/>
      <c r="F8" s="81"/>
    </row>
    <row r="9" spans="1:6" ht="28.8" customHeight="1">
      <c r="A9" s="589"/>
      <c r="B9" s="54" t="s">
        <v>134</v>
      </c>
      <c r="C9" s="93"/>
      <c r="D9" s="102"/>
      <c r="E9" s="104"/>
      <c r="F9" s="90"/>
    </row>
    <row r="10" spans="1:6" ht="39.6" customHeight="1">
      <c r="A10" s="580"/>
      <c r="B10" s="54" t="s">
        <v>135</v>
      </c>
      <c r="C10" s="93"/>
      <c r="D10" s="94"/>
      <c r="E10" s="80"/>
      <c r="F10" s="81"/>
    </row>
    <row r="11" spans="1:6" ht="35.4" customHeight="1">
      <c r="A11" s="589"/>
      <c r="B11" s="54" t="s">
        <v>136</v>
      </c>
      <c r="C11" s="93"/>
      <c r="D11" s="102"/>
      <c r="E11" s="104"/>
      <c r="F11" s="90"/>
    </row>
    <row r="12" spans="1:6" ht="36.6" customHeight="1">
      <c r="A12" s="580"/>
      <c r="B12" s="112" t="s">
        <v>137</v>
      </c>
      <c r="C12" s="113"/>
      <c r="D12" s="94"/>
      <c r="E12" s="80"/>
      <c r="F12" s="81"/>
    </row>
    <row r="13" spans="1:6" ht="41.4" customHeight="1">
      <c r="A13" s="580"/>
      <c r="B13" s="54" t="s">
        <v>1255</v>
      </c>
      <c r="C13" s="93"/>
      <c r="D13" s="94"/>
      <c r="E13" s="80"/>
      <c r="F13" s="81"/>
    </row>
    <row r="14" spans="1:6" ht="63.6" customHeight="1">
      <c r="A14" s="589"/>
      <c r="B14" s="54" t="s">
        <v>138</v>
      </c>
      <c r="C14" s="93"/>
      <c r="D14" s="102"/>
      <c r="E14" s="104"/>
      <c r="F14" s="90"/>
    </row>
    <row r="15" spans="1:6" ht="70.2" customHeight="1">
      <c r="A15" s="589"/>
      <c r="B15" s="53" t="s">
        <v>139</v>
      </c>
      <c r="C15" s="93"/>
      <c r="D15" s="102"/>
      <c r="E15" s="104"/>
      <c r="F15" s="90"/>
    </row>
    <row r="16" spans="1:6" ht="43.2" customHeight="1">
      <c r="A16" s="601"/>
      <c r="B16" s="53" t="s">
        <v>140</v>
      </c>
      <c r="C16" s="93"/>
      <c r="D16" s="102"/>
      <c r="E16" s="104"/>
      <c r="F16" s="90"/>
    </row>
    <row r="17" spans="1:6" ht="30.6">
      <c r="A17" s="601"/>
      <c r="B17" s="53" t="s">
        <v>141</v>
      </c>
      <c r="C17" s="93"/>
      <c r="D17" s="102"/>
      <c r="E17" s="104"/>
      <c r="F17" s="349"/>
    </row>
    <row r="18" spans="1:6" ht="39" customHeight="1">
      <c r="A18" s="601"/>
      <c r="B18" s="53" t="s">
        <v>1256</v>
      </c>
      <c r="C18" s="93"/>
      <c r="D18" s="102"/>
      <c r="E18" s="104"/>
      <c r="F18" s="349"/>
    </row>
    <row r="19" spans="1:6" ht="52.2" customHeight="1">
      <c r="A19" s="601"/>
      <c r="B19" s="53" t="s">
        <v>279</v>
      </c>
      <c r="C19" s="93"/>
      <c r="D19" s="102"/>
      <c r="E19" s="104"/>
      <c r="F19" s="349"/>
    </row>
    <row r="20" spans="1:6" ht="34.200000000000003" customHeight="1">
      <c r="A20" s="601"/>
      <c r="B20" s="67" t="s">
        <v>1257</v>
      </c>
      <c r="C20" s="93"/>
      <c r="D20" s="102"/>
      <c r="E20" s="104"/>
      <c r="F20" s="349"/>
    </row>
    <row r="21" spans="1:6">
      <c r="A21" s="601"/>
      <c r="B21" s="53"/>
      <c r="C21" s="93"/>
      <c r="D21" s="102"/>
      <c r="E21" s="83"/>
      <c r="F21" s="349"/>
    </row>
    <row r="22" spans="1:6">
      <c r="A22" s="601"/>
      <c r="B22" s="65" t="s">
        <v>142</v>
      </c>
      <c r="C22" s="93"/>
      <c r="D22" s="102"/>
      <c r="E22" s="83"/>
      <c r="F22" s="349"/>
    </row>
    <row r="23" spans="1:6">
      <c r="A23" s="583" t="s">
        <v>9</v>
      </c>
      <c r="B23" s="53" t="s">
        <v>143</v>
      </c>
      <c r="C23" s="93"/>
      <c r="D23" s="102"/>
      <c r="E23" s="83"/>
      <c r="F23" s="349"/>
    </row>
    <row r="24" spans="1:6">
      <c r="A24" s="583" t="s">
        <v>9</v>
      </c>
      <c r="B24" s="54" t="s">
        <v>144</v>
      </c>
      <c r="C24" s="93"/>
      <c r="D24" s="102"/>
      <c r="E24" s="83"/>
      <c r="F24" s="349"/>
    </row>
    <row r="25" spans="1:6" ht="20.399999999999999">
      <c r="A25" s="583" t="s">
        <v>9</v>
      </c>
      <c r="B25" s="54" t="s">
        <v>145</v>
      </c>
      <c r="C25" s="93"/>
      <c r="D25" s="102"/>
      <c r="E25" s="83"/>
      <c r="F25" s="349"/>
    </row>
    <row r="26" spans="1:6">
      <c r="A26" s="583" t="s">
        <v>9</v>
      </c>
      <c r="B26" s="54" t="s">
        <v>146</v>
      </c>
      <c r="C26" s="93"/>
      <c r="D26" s="102"/>
      <c r="E26" s="83"/>
      <c r="F26" s="349"/>
    </row>
    <row r="27" spans="1:6">
      <c r="A27" s="583" t="s">
        <v>9</v>
      </c>
      <c r="B27" s="54" t="s">
        <v>147</v>
      </c>
      <c r="C27" s="93"/>
      <c r="D27" s="102"/>
      <c r="E27" s="83"/>
      <c r="F27" s="349"/>
    </row>
    <row r="28" spans="1:6" ht="8.4" customHeight="1">
      <c r="A28" s="601"/>
      <c r="B28" s="54"/>
      <c r="C28" s="93"/>
      <c r="D28" s="102"/>
      <c r="E28" s="83"/>
      <c r="F28" s="349"/>
    </row>
    <row r="29" spans="1:6" ht="24" customHeight="1">
      <c r="A29" s="601"/>
      <c r="B29" s="53" t="s">
        <v>148</v>
      </c>
      <c r="C29" s="93"/>
      <c r="D29" s="102"/>
      <c r="E29" s="83"/>
      <c r="F29" s="349"/>
    </row>
    <row r="30" spans="1:6">
      <c r="A30" s="580"/>
      <c r="B30" s="53"/>
      <c r="C30" s="77"/>
      <c r="D30" s="77"/>
      <c r="E30" s="83"/>
      <c r="F30" s="349"/>
    </row>
    <row r="31" spans="1:6" ht="39.6" customHeight="1">
      <c r="A31" s="586"/>
      <c r="B31" s="67" t="s">
        <v>94</v>
      </c>
      <c r="C31" s="82"/>
      <c r="D31" s="82"/>
      <c r="E31" s="83"/>
      <c r="F31" s="349"/>
    </row>
    <row r="32" spans="1:6">
      <c r="A32" s="587"/>
      <c r="B32" s="82"/>
      <c r="C32" s="82"/>
      <c r="D32" s="82"/>
      <c r="E32" s="83"/>
      <c r="F32" s="349"/>
    </row>
    <row r="33" spans="1:8">
      <c r="A33" s="587"/>
      <c r="B33" s="82"/>
      <c r="C33" s="82"/>
      <c r="D33" s="82"/>
      <c r="E33" s="83"/>
      <c r="F33" s="349"/>
    </row>
    <row r="34" spans="1:8">
      <c r="A34" s="74"/>
      <c r="B34" s="75" t="s">
        <v>149</v>
      </c>
      <c r="C34" s="75"/>
      <c r="D34" s="75"/>
      <c r="E34" s="83"/>
      <c r="F34" s="349"/>
    </row>
    <row r="35" spans="1:8">
      <c r="A35" s="580"/>
      <c r="B35" s="54"/>
      <c r="C35" s="93"/>
      <c r="D35" s="103"/>
      <c r="E35" s="83"/>
      <c r="F35" s="349"/>
    </row>
    <row r="36" spans="1:8" ht="27.6">
      <c r="A36" s="602">
        <f>COUNT($A$1:A35)+1</f>
        <v>1</v>
      </c>
      <c r="B36" s="92" t="s">
        <v>683</v>
      </c>
      <c r="C36" s="93"/>
      <c r="D36" s="103"/>
      <c r="E36" s="83"/>
      <c r="F36" s="349"/>
      <c r="H36" s="153"/>
    </row>
    <row r="37" spans="1:8">
      <c r="A37" s="580"/>
      <c r="B37" s="54" t="s">
        <v>684</v>
      </c>
      <c r="C37" s="93" t="s">
        <v>5</v>
      </c>
      <c r="D37" s="88">
        <v>5</v>
      </c>
      <c r="E37" s="83"/>
      <c r="F37" s="349" t="str">
        <f>IF(OR(OR(E37=0,E37=""),OR(D37=0,D37="")),"",D37*E37)</f>
        <v/>
      </c>
      <c r="H37" s="153"/>
    </row>
    <row r="38" spans="1:8">
      <c r="A38" s="580"/>
      <c r="B38" s="54"/>
      <c r="E38" s="83"/>
      <c r="F38" s="349"/>
      <c r="H38" s="153"/>
    </row>
    <row r="39" spans="1:8" ht="27.6">
      <c r="A39" s="602">
        <f>COUNT($A$1:A38)+1</f>
        <v>2</v>
      </c>
      <c r="B39" s="92" t="s">
        <v>1281</v>
      </c>
      <c r="C39" s="93"/>
      <c r="D39" s="103"/>
      <c r="E39" s="83"/>
      <c r="F39" s="349"/>
      <c r="H39" s="153"/>
    </row>
    <row r="40" spans="1:8" ht="20.399999999999999">
      <c r="A40" s="580"/>
      <c r="B40" s="54" t="s">
        <v>1282</v>
      </c>
      <c r="C40" s="88"/>
      <c r="D40" s="88"/>
      <c r="E40" s="83"/>
      <c r="F40" s="349"/>
      <c r="H40" s="153"/>
    </row>
    <row r="41" spans="1:8">
      <c r="A41" s="589" t="s">
        <v>105</v>
      </c>
      <c r="B41" s="67" t="s">
        <v>685</v>
      </c>
      <c r="C41" s="93" t="s">
        <v>5</v>
      </c>
      <c r="D41" s="88">
        <v>30</v>
      </c>
      <c r="E41" s="83"/>
      <c r="F41" s="349" t="str">
        <f>IF(OR(OR(E41=0,E41=""),OR(D41=0,D41="")),"",D41*E41)</f>
        <v/>
      </c>
      <c r="H41" s="153"/>
    </row>
    <row r="42" spans="1:8">
      <c r="A42" s="589" t="s">
        <v>106</v>
      </c>
      <c r="B42" s="67" t="s">
        <v>686</v>
      </c>
      <c r="C42" s="93" t="s">
        <v>6</v>
      </c>
      <c r="D42" s="88">
        <v>200</v>
      </c>
      <c r="E42" s="83"/>
      <c r="F42" s="349" t="str">
        <f>IF(OR(OR(E42=0,E42=""),OR(D42=0,D42="")),"",D42*E42)</f>
        <v/>
      </c>
      <c r="H42" s="153"/>
    </row>
    <row r="43" spans="1:8">
      <c r="A43" s="580"/>
      <c r="B43" s="54"/>
      <c r="E43" s="83"/>
      <c r="F43" s="349"/>
      <c r="H43" s="153"/>
    </row>
    <row r="44" spans="1:8" ht="27.6">
      <c r="A44" s="602">
        <f>COUNT($A$1:A43)+1</f>
        <v>3</v>
      </c>
      <c r="B44" s="92" t="s">
        <v>426</v>
      </c>
      <c r="C44" s="93"/>
      <c r="D44" s="103"/>
      <c r="E44" s="83"/>
      <c r="F44" s="349"/>
    </row>
    <row r="45" spans="1:8" ht="46.2" customHeight="1">
      <c r="A45" s="580"/>
      <c r="B45" s="54" t="s">
        <v>630</v>
      </c>
      <c r="C45" s="88"/>
      <c r="D45" s="88"/>
      <c r="E45" s="83"/>
      <c r="F45" s="349"/>
    </row>
    <row r="46" spans="1:8">
      <c r="A46" s="589"/>
      <c r="B46" s="67" t="s">
        <v>301</v>
      </c>
      <c r="C46" s="114" t="s">
        <v>6</v>
      </c>
      <c r="D46" s="115">
        <v>25</v>
      </c>
      <c r="E46" s="83"/>
      <c r="F46" s="349" t="str">
        <f>IF(OR(OR(E46=0,E46=""),OR(D46=0,D46="")),"",D46*E46)</f>
        <v/>
      </c>
    </row>
    <row r="47" spans="1:8">
      <c r="A47" s="589"/>
      <c r="B47" s="67"/>
      <c r="C47" s="114"/>
      <c r="D47" s="115"/>
      <c r="E47" s="83"/>
      <c r="F47" s="349"/>
    </row>
    <row r="48" spans="1:8" ht="13.8">
      <c r="A48" s="602">
        <f>COUNT($A$1:A47)+1</f>
        <v>4</v>
      </c>
      <c r="B48" s="92" t="s">
        <v>427</v>
      </c>
      <c r="C48" s="93"/>
      <c r="D48" s="103"/>
      <c r="E48" s="83"/>
      <c r="F48" s="349"/>
    </row>
    <row r="49" spans="1:8" ht="20.399999999999999">
      <c r="A49" s="589"/>
      <c r="B49" s="54" t="s">
        <v>978</v>
      </c>
      <c r="C49" s="93"/>
      <c r="D49" s="103"/>
      <c r="E49" s="72"/>
      <c r="F49" s="60"/>
      <c r="H49" s="153"/>
    </row>
    <row r="50" spans="1:8" ht="41.4" customHeight="1">
      <c r="A50" s="580"/>
      <c r="B50" s="54" t="s">
        <v>1278</v>
      </c>
      <c r="C50" s="88"/>
      <c r="D50" s="88"/>
      <c r="E50" s="83"/>
      <c r="F50" s="349"/>
    </row>
    <row r="51" spans="1:8">
      <c r="A51" s="589" t="s">
        <v>105</v>
      </c>
      <c r="B51" s="67" t="s">
        <v>150</v>
      </c>
      <c r="C51" s="114" t="s">
        <v>6</v>
      </c>
      <c r="D51" s="115">
        <v>25</v>
      </c>
      <c r="E51" s="83"/>
      <c r="F51" s="349" t="str">
        <f>IF(OR(OR(E51=0,E51=""),OR(D51=0,D51="")),"",D51*E51)</f>
        <v/>
      </c>
    </row>
    <row r="52" spans="1:8">
      <c r="A52" s="589" t="s">
        <v>106</v>
      </c>
      <c r="B52" s="67" t="s">
        <v>977</v>
      </c>
      <c r="C52" s="114" t="s">
        <v>6</v>
      </c>
      <c r="D52" s="115">
        <v>11</v>
      </c>
      <c r="E52" s="83"/>
      <c r="F52" s="349" t="str">
        <f>IF(OR(OR(E52=0,E52=""),OR(D52=0,D52="")),"",D52*E52)</f>
        <v/>
      </c>
    </row>
    <row r="53" spans="1:8">
      <c r="A53" s="589"/>
      <c r="B53" s="67"/>
      <c r="C53" s="114"/>
      <c r="D53" s="115"/>
      <c r="E53" s="83"/>
      <c r="F53" s="349"/>
    </row>
    <row r="54" spans="1:8" ht="27.6">
      <c r="A54" s="602">
        <f>COUNT($A$1:A53)+1</f>
        <v>5</v>
      </c>
      <c r="B54" s="154" t="s">
        <v>506</v>
      </c>
      <c r="C54" s="114"/>
      <c r="D54" s="115"/>
      <c r="E54" s="83"/>
      <c r="F54" s="349"/>
    </row>
    <row r="55" spans="1:8" ht="29.4" customHeight="1">
      <c r="A55" s="602"/>
      <c r="B55" s="53" t="s">
        <v>302</v>
      </c>
      <c r="C55" s="114"/>
      <c r="D55" s="115"/>
      <c r="E55" s="83"/>
      <c r="F55" s="349"/>
    </row>
    <row r="56" spans="1:8" ht="37.200000000000003" customHeight="1">
      <c r="A56" s="602"/>
      <c r="B56" s="54" t="s">
        <v>626</v>
      </c>
      <c r="C56" s="114"/>
      <c r="D56" s="115"/>
      <c r="E56" s="83"/>
      <c r="F56" s="349"/>
    </row>
    <row r="57" spans="1:8">
      <c r="A57" s="589" t="s">
        <v>105</v>
      </c>
      <c r="B57" s="65" t="s">
        <v>627</v>
      </c>
      <c r="C57" s="88" t="s">
        <v>124</v>
      </c>
      <c r="D57" s="115">
        <v>40</v>
      </c>
      <c r="E57" s="83"/>
      <c r="F57" s="349" t="str">
        <f>IF(OR(OR(E57=0,E57=""),OR(D57=0,D57="")),"",D57*E57)</f>
        <v/>
      </c>
    </row>
    <row r="58" spans="1:8">
      <c r="A58" s="589" t="s">
        <v>106</v>
      </c>
      <c r="B58" s="65" t="s">
        <v>625</v>
      </c>
      <c r="C58" s="88" t="s">
        <v>124</v>
      </c>
      <c r="D58" s="115">
        <v>40</v>
      </c>
      <c r="E58" s="83"/>
      <c r="F58" s="349" t="str">
        <f>IF(OR(OR(E58=0,E58=""),OR(D58=0,D58="")),"",D58*E58)</f>
        <v/>
      </c>
    </row>
    <row r="59" spans="1:8">
      <c r="A59" s="580"/>
      <c r="B59" s="54"/>
      <c r="C59" s="93"/>
      <c r="D59" s="88"/>
      <c r="E59" s="83"/>
      <c r="F59" s="349"/>
    </row>
    <row r="60" spans="1:8" ht="27.6">
      <c r="A60" s="602">
        <f>COUNT($A$1:A59)+1</f>
        <v>6</v>
      </c>
      <c r="B60" s="92" t="s">
        <v>324</v>
      </c>
      <c r="C60" s="93"/>
      <c r="D60" s="103"/>
      <c r="E60" s="83"/>
      <c r="F60" s="349"/>
      <c r="G60" s="145"/>
    </row>
    <row r="61" spans="1:8" ht="39.6" customHeight="1">
      <c r="A61" s="580"/>
      <c r="B61" s="53" t="s">
        <v>1279</v>
      </c>
      <c r="C61" s="114" t="s">
        <v>6</v>
      </c>
      <c r="D61" s="115">
        <v>7</v>
      </c>
      <c r="E61" s="83"/>
      <c r="F61" s="349" t="str">
        <f>IF(OR(OR(E61=0,E61=""),OR(D61=0,D61="")),"",D61*E61)</f>
        <v/>
      </c>
    </row>
    <row r="62" spans="1:8">
      <c r="A62" s="580"/>
      <c r="B62" s="54"/>
      <c r="C62" s="88"/>
      <c r="D62" s="88"/>
      <c r="E62" s="83"/>
      <c r="F62" s="349"/>
    </row>
    <row r="63" spans="1:8" ht="27.6">
      <c r="A63" s="602">
        <f>COUNT($A$1:A62)+1</f>
        <v>7</v>
      </c>
      <c r="B63" s="92" t="s">
        <v>280</v>
      </c>
      <c r="C63" s="93"/>
      <c r="D63" s="103"/>
      <c r="E63" s="83"/>
      <c r="F63" s="349"/>
    </row>
    <row r="64" spans="1:8" ht="52.2" customHeight="1">
      <c r="A64" s="580"/>
      <c r="B64" s="54" t="s">
        <v>629</v>
      </c>
      <c r="C64" s="88"/>
      <c r="D64" s="88"/>
      <c r="E64" s="83"/>
      <c r="F64" s="349"/>
    </row>
    <row r="65" spans="1:7">
      <c r="A65" s="589"/>
      <c r="B65" s="67" t="s">
        <v>303</v>
      </c>
      <c r="C65" s="114" t="s">
        <v>6</v>
      </c>
      <c r="D65" s="115">
        <v>80</v>
      </c>
      <c r="E65" s="83"/>
      <c r="F65" s="349" t="str">
        <f>IF(OR(OR(E65=0,E65=""),OR(D65=0,D65="")),"",D65*E65)</f>
        <v/>
      </c>
    </row>
    <row r="66" spans="1:7">
      <c r="A66" s="580"/>
      <c r="B66" s="54"/>
      <c r="C66" s="93"/>
      <c r="D66" s="88"/>
      <c r="E66" s="83"/>
      <c r="F66" s="349"/>
    </row>
    <row r="67" spans="1:7" ht="27.6">
      <c r="A67" s="602">
        <f>COUNT($A$1:A66)+1</f>
        <v>8</v>
      </c>
      <c r="B67" s="92" t="s">
        <v>1262</v>
      </c>
      <c r="C67" s="93"/>
      <c r="D67" s="103"/>
      <c r="E67" s="83"/>
      <c r="F67" s="349"/>
      <c r="G67" s="145"/>
    </row>
    <row r="68" spans="1:7" ht="27" customHeight="1">
      <c r="A68" s="580"/>
      <c r="B68" s="54" t="s">
        <v>1280</v>
      </c>
      <c r="E68" s="83"/>
      <c r="F68" s="349"/>
    </row>
    <row r="69" spans="1:7">
      <c r="A69" s="580" t="s">
        <v>304</v>
      </c>
      <c r="B69" s="65" t="s">
        <v>1263</v>
      </c>
      <c r="C69" s="114" t="s">
        <v>5</v>
      </c>
      <c r="D69" s="115">
        <v>5</v>
      </c>
      <c r="E69" s="83"/>
      <c r="F69" s="349" t="str">
        <f>IF(OR(OR(E69=0,E69=""),OR(D69=0,D69="")),"",D69*E69)</f>
        <v/>
      </c>
    </row>
    <row r="70" spans="1:7">
      <c r="A70" s="580" t="s">
        <v>305</v>
      </c>
      <c r="B70" s="65" t="s">
        <v>1268</v>
      </c>
      <c r="C70" s="114" t="s">
        <v>5</v>
      </c>
      <c r="D70" s="115">
        <v>3</v>
      </c>
      <c r="E70" s="83"/>
      <c r="F70" s="349" t="str">
        <f>IF(OR(OR(E70=0,E70=""),OR(D70=0,D70="")),"",D70*E70)</f>
        <v/>
      </c>
    </row>
    <row r="71" spans="1:7">
      <c r="A71" s="580" t="s">
        <v>306</v>
      </c>
      <c r="B71" s="65" t="s">
        <v>1269</v>
      </c>
      <c r="C71" s="114" t="s">
        <v>5</v>
      </c>
      <c r="D71" s="115">
        <v>1</v>
      </c>
      <c r="E71" s="83"/>
      <c r="F71" s="349" t="str">
        <f>IF(OR(OR(E71=0,E71=""),OR(D71=0,D71="")),"",D71*E71)</f>
        <v/>
      </c>
    </row>
    <row r="72" spans="1:7" ht="13.8">
      <c r="A72" s="96"/>
      <c r="B72" s="96"/>
      <c r="C72" s="97"/>
      <c r="D72" s="98"/>
      <c r="E72" s="83"/>
      <c r="F72" s="349"/>
    </row>
    <row r="73" spans="1:7" s="256" customFormat="1" ht="27.6">
      <c r="A73" s="602">
        <f>COUNT($A$1:A72)+1</f>
        <v>9</v>
      </c>
      <c r="B73" s="92" t="s">
        <v>1306</v>
      </c>
      <c r="C73" s="254"/>
      <c r="D73" s="255"/>
      <c r="E73" s="747"/>
      <c r="F73" s="747"/>
    </row>
    <row r="74" spans="1:7" s="259" customFormat="1" ht="10.199999999999999">
      <c r="A74" s="748"/>
      <c r="B74" s="54" t="s">
        <v>1307</v>
      </c>
      <c r="C74" s="750"/>
      <c r="D74" s="258"/>
      <c r="E74" s="747"/>
      <c r="F74" s="747"/>
    </row>
    <row r="75" spans="1:7" s="259" customFormat="1" ht="10.199999999999999">
      <c r="A75" s="751"/>
      <c r="B75" s="54" t="s">
        <v>1308</v>
      </c>
      <c r="C75" s="750"/>
      <c r="D75" s="258"/>
      <c r="E75" s="747"/>
      <c r="F75" s="747"/>
    </row>
    <row r="76" spans="1:7" s="259" customFormat="1" ht="10.199999999999999">
      <c r="A76" s="751"/>
      <c r="B76" s="54" t="s">
        <v>1309</v>
      </c>
      <c r="C76" s="750"/>
      <c r="D76" s="258"/>
      <c r="E76" s="747"/>
      <c r="F76" s="747"/>
    </row>
    <row r="77" spans="1:7" s="259" customFormat="1" ht="10.199999999999999">
      <c r="A77" s="751"/>
      <c r="B77" s="54" t="s">
        <v>1310</v>
      </c>
      <c r="C77" s="750"/>
      <c r="D77" s="258"/>
      <c r="E77" s="747"/>
      <c r="F77" s="747"/>
    </row>
    <row r="78" spans="1:7" s="259" customFormat="1" ht="10.199999999999999">
      <c r="A78" s="751"/>
      <c r="B78" s="54" t="s">
        <v>1311</v>
      </c>
      <c r="C78" s="750"/>
      <c r="D78" s="258"/>
      <c r="E78" s="747"/>
      <c r="F78" s="747"/>
    </row>
    <row r="79" spans="1:7" s="259" customFormat="1" ht="10.199999999999999">
      <c r="A79" s="752"/>
      <c r="B79" s="54" t="s">
        <v>1312</v>
      </c>
      <c r="C79" s="750"/>
      <c r="D79" s="258"/>
      <c r="E79" s="747"/>
      <c r="F79" s="747"/>
    </row>
    <row r="80" spans="1:7" s="259" customFormat="1" ht="10.199999999999999">
      <c r="A80" s="752"/>
      <c r="B80" s="54" t="s">
        <v>1313</v>
      </c>
      <c r="C80" s="114" t="s">
        <v>1122</v>
      </c>
      <c r="D80" s="115">
        <v>1</v>
      </c>
      <c r="E80" s="83"/>
      <c r="F80" s="349" t="str">
        <f>IF(OR(OR(E80=0,E80=""),OR(D80=0,D80="")),"",D80*E80)</f>
        <v/>
      </c>
    </row>
    <row r="81" spans="1:9" s="259" customFormat="1" ht="10.199999999999999">
      <c r="A81" s="752"/>
      <c r="B81" s="257"/>
      <c r="C81" s="750"/>
      <c r="D81" s="258"/>
      <c r="E81" s="747"/>
      <c r="F81" s="747"/>
    </row>
    <row r="82" spans="1:9" ht="30" customHeight="1">
      <c r="A82" s="602">
        <f>COUNT($A$1:A81)+1</f>
        <v>10</v>
      </c>
      <c r="B82" s="92" t="s">
        <v>332</v>
      </c>
      <c r="C82" s="88"/>
      <c r="D82" s="60"/>
      <c r="E82" s="83"/>
      <c r="F82" s="349"/>
      <c r="G82" s="745"/>
      <c r="H82" s="745"/>
      <c r="I82" s="745"/>
    </row>
    <row r="83" spans="1:9" ht="46.8" customHeight="1">
      <c r="A83" s="68"/>
      <c r="B83" s="53" t="s">
        <v>334</v>
      </c>
      <c r="C83" s="121"/>
      <c r="D83" s="60"/>
      <c r="E83" s="83"/>
      <c r="F83" s="349"/>
    </row>
    <row r="84" spans="1:9" ht="36.6" customHeight="1">
      <c r="A84" s="68"/>
      <c r="B84" s="53" t="s">
        <v>628</v>
      </c>
      <c r="C84" s="88"/>
      <c r="D84" s="60"/>
      <c r="E84" s="83"/>
      <c r="F84" s="349"/>
    </row>
    <row r="85" spans="1:9" ht="20.399999999999999">
      <c r="A85" s="589" t="s">
        <v>105</v>
      </c>
      <c r="B85" s="67" t="s">
        <v>330</v>
      </c>
      <c r="C85" s="93" t="s">
        <v>5</v>
      </c>
      <c r="D85" s="60">
        <v>2</v>
      </c>
      <c r="E85" s="83"/>
      <c r="F85" s="349" t="str">
        <f>IF(OR(OR(E85=0,E85=""),OR(D85=0,D85="")),"",D85*E85)</f>
        <v/>
      </c>
    </row>
    <row r="86" spans="1:9">
      <c r="A86" s="589" t="s">
        <v>106</v>
      </c>
      <c r="B86" s="67" t="s">
        <v>331</v>
      </c>
      <c r="C86" s="93" t="s">
        <v>5</v>
      </c>
      <c r="D86" s="60">
        <v>2</v>
      </c>
      <c r="E86" s="83"/>
      <c r="F86" s="349" t="str">
        <f>IF(OR(OR(E86=0,E86=""),OR(D86=0,D86="")),"",D86*E86)</f>
        <v/>
      </c>
    </row>
    <row r="87" spans="1:9">
      <c r="A87" s="589" t="s">
        <v>115</v>
      </c>
      <c r="B87" s="67" t="s">
        <v>341</v>
      </c>
      <c r="C87" s="93" t="s">
        <v>5</v>
      </c>
      <c r="D87" s="60">
        <v>1</v>
      </c>
      <c r="E87" s="83"/>
      <c r="F87" s="349" t="str">
        <f>IF(OR(OR(E87=0,E87=""),OR(D87=0,D87="")),"",D87*E87)</f>
        <v/>
      </c>
    </row>
    <row r="88" spans="1:9">
      <c r="A88" s="589" t="s">
        <v>121</v>
      </c>
      <c r="B88" s="67" t="s">
        <v>340</v>
      </c>
      <c r="C88" s="93" t="s">
        <v>5</v>
      </c>
      <c r="D88" s="60">
        <v>1</v>
      </c>
      <c r="E88" s="83"/>
      <c r="F88" s="349" t="str">
        <f>IF(OR(OR(E88=0,E88=""),OR(D88=0,D88="")),"",D88*E88)</f>
        <v/>
      </c>
    </row>
    <row r="89" spans="1:9">
      <c r="A89" s="589"/>
      <c r="B89" s="67"/>
      <c r="C89" s="93"/>
      <c r="D89" s="60"/>
      <c r="E89" s="83"/>
      <c r="F89" s="349"/>
    </row>
    <row r="90" spans="1:9" ht="27.6">
      <c r="A90" s="602">
        <f>COUNT($A$1:A89)+1</f>
        <v>11</v>
      </c>
      <c r="B90" s="92" t="s">
        <v>319</v>
      </c>
      <c r="E90" s="83"/>
      <c r="F90" s="349"/>
    </row>
    <row r="91" spans="1:9" ht="24" customHeight="1">
      <c r="A91" s="602"/>
      <c r="B91" s="54" t="s">
        <v>644</v>
      </c>
      <c r="C91" s="88" t="s">
        <v>124</v>
      </c>
      <c r="D91" s="60">
        <v>3</v>
      </c>
      <c r="E91" s="83"/>
      <c r="F91" s="349" t="str">
        <f>IF(OR(OR(E91=0,E91=""),OR(D91=0,D91="")),"",D91*E91)</f>
        <v/>
      </c>
    </row>
    <row r="92" spans="1:9" ht="13.8">
      <c r="A92" s="602"/>
      <c r="B92" s="54"/>
      <c r="C92" s="114"/>
      <c r="D92" s="98"/>
      <c r="E92" s="83"/>
      <c r="F92" s="349"/>
    </row>
    <row r="93" spans="1:9" ht="13.8">
      <c r="A93" s="602">
        <f>COUNT($A$1:A92)+1</f>
        <v>12</v>
      </c>
      <c r="B93" s="92" t="s">
        <v>322</v>
      </c>
      <c r="C93" s="88"/>
      <c r="D93" s="60"/>
      <c r="E93" s="83"/>
      <c r="F93" s="349"/>
    </row>
    <row r="94" spans="1:9" ht="39.6" customHeight="1">
      <c r="A94" s="602"/>
      <c r="B94" s="53" t="s">
        <v>645</v>
      </c>
      <c r="C94" s="88"/>
      <c r="D94" s="60"/>
      <c r="E94" s="83"/>
      <c r="F94" s="349"/>
    </row>
    <row r="95" spans="1:9">
      <c r="A95" s="602"/>
      <c r="B95" s="67" t="s">
        <v>323</v>
      </c>
      <c r="C95" s="88" t="s">
        <v>5</v>
      </c>
      <c r="D95" s="60">
        <v>4</v>
      </c>
      <c r="E95" s="83"/>
      <c r="F95" s="349" t="str">
        <f>IF(OR(OR(E95=0,E95=""),OR(D95=0,D95="")),"",D95*E95)</f>
        <v/>
      </c>
    </row>
    <row r="96" spans="1:9">
      <c r="A96" s="589"/>
      <c r="B96" s="89"/>
      <c r="C96" s="88"/>
      <c r="D96" s="60"/>
      <c r="E96" s="83"/>
      <c r="F96" s="349"/>
    </row>
    <row r="97" spans="1:7" s="272" customFormat="1" ht="15.6">
      <c r="A97" s="602">
        <f>COUNT($A$1:A96)+1</f>
        <v>13</v>
      </c>
      <c r="B97" s="92" t="s">
        <v>688</v>
      </c>
      <c r="C97" s="270"/>
      <c r="D97" s="271"/>
      <c r="E97" s="83"/>
      <c r="F97" s="349"/>
    </row>
    <row r="98" spans="1:7" s="272" customFormat="1" ht="48.6" customHeight="1">
      <c r="A98" s="598"/>
      <c r="B98" s="53" t="s">
        <v>689</v>
      </c>
      <c r="C98" s="270"/>
      <c r="D98" s="271"/>
      <c r="E98" s="83"/>
      <c r="F98" s="349"/>
    </row>
    <row r="99" spans="1:7" s="272" customFormat="1" ht="28.8" customHeight="1">
      <c r="A99" s="598"/>
      <c r="B99" s="53" t="s">
        <v>690</v>
      </c>
      <c r="C99" s="270"/>
      <c r="D99" s="273"/>
      <c r="E99" s="83"/>
      <c r="F99" s="349"/>
    </row>
    <row r="100" spans="1:7" s="272" customFormat="1" ht="15.6">
      <c r="A100" s="598"/>
      <c r="B100" s="53" t="s">
        <v>698</v>
      </c>
      <c r="C100" s="270"/>
      <c r="D100" s="273"/>
      <c r="E100" s="83"/>
      <c r="F100" s="349"/>
    </row>
    <row r="101" spans="1:7" ht="14.4">
      <c r="A101" s="598"/>
      <c r="B101" s="67" t="s">
        <v>691</v>
      </c>
      <c r="C101" s="88" t="s">
        <v>124</v>
      </c>
      <c r="D101" s="60">
        <v>19</v>
      </c>
      <c r="E101" s="83"/>
      <c r="F101" s="349" t="str">
        <f>IF(OR(OR(E101=0,E101=""),OR(D101=0,D101="")),"",D101*E101)</f>
        <v/>
      </c>
    </row>
    <row r="102" spans="1:7" s="235" customFormat="1" ht="15.6">
      <c r="A102" s="599"/>
      <c r="B102" s="266"/>
      <c r="C102" s="274"/>
      <c r="D102" s="275"/>
      <c r="E102" s="83"/>
      <c r="F102" s="349"/>
    </row>
    <row r="103" spans="1:7" s="235" customFormat="1" ht="27.6">
      <c r="A103" s="602">
        <f>COUNT($A$1:A102)+1</f>
        <v>14</v>
      </c>
      <c r="B103" s="92" t="s">
        <v>692</v>
      </c>
      <c r="C103" s="276"/>
      <c r="D103" s="277"/>
      <c r="E103" s="83"/>
      <c r="F103" s="349"/>
    </row>
    <row r="104" spans="1:7" s="235" customFormat="1" ht="25.8" customHeight="1">
      <c r="A104" s="599"/>
      <c r="B104" s="53" t="s">
        <v>693</v>
      </c>
      <c r="C104" s="274"/>
      <c r="D104" s="275"/>
      <c r="E104" s="83"/>
      <c r="F104" s="349"/>
    </row>
    <row r="105" spans="1:7" s="235" customFormat="1" ht="28.8" customHeight="1">
      <c r="A105" s="599"/>
      <c r="B105" s="53" t="s">
        <v>690</v>
      </c>
      <c r="C105" s="274"/>
      <c r="D105" s="275"/>
      <c r="E105" s="83"/>
      <c r="F105" s="349"/>
      <c r="G105" s="225"/>
    </row>
    <row r="106" spans="1:7" s="235" customFormat="1" ht="15.6">
      <c r="A106" s="599"/>
      <c r="B106" s="53" t="s">
        <v>699</v>
      </c>
      <c r="C106" s="274"/>
      <c r="D106" s="275"/>
      <c r="E106" s="83"/>
      <c r="F106" s="349"/>
      <c r="G106" s="225"/>
    </row>
    <row r="107" spans="1:7" s="235" customFormat="1" ht="14.4">
      <c r="A107" s="598"/>
      <c r="B107" s="67" t="s">
        <v>694</v>
      </c>
      <c r="C107" s="88" t="s">
        <v>151</v>
      </c>
      <c r="D107" s="60">
        <v>6</v>
      </c>
      <c r="E107" s="83"/>
      <c r="F107" s="349" t="str">
        <f>IF(OR(OR(E107=0,E107=""),OR(D107=0,D107="")),"",D107*E107)</f>
        <v/>
      </c>
    </row>
    <row r="108" spans="1:7" s="235" customFormat="1" ht="15.6">
      <c r="A108" s="603"/>
      <c r="B108" s="278"/>
      <c r="C108" s="270"/>
      <c r="D108" s="273"/>
      <c r="E108" s="83"/>
      <c r="F108" s="349"/>
    </row>
    <row r="109" spans="1:7" s="225" customFormat="1" ht="27.6">
      <c r="A109" s="602">
        <f>COUNT($A$1:A108)+1</f>
        <v>15</v>
      </c>
      <c r="B109" s="92" t="s">
        <v>700</v>
      </c>
      <c r="C109" s="267"/>
      <c r="D109" s="268"/>
      <c r="E109" s="83"/>
      <c r="F109" s="349"/>
    </row>
    <row r="110" spans="1:7" s="225" customFormat="1" ht="39" customHeight="1">
      <c r="A110" s="604"/>
      <c r="B110" s="53" t="s">
        <v>701</v>
      </c>
      <c r="C110" s="267"/>
      <c r="D110" s="268"/>
      <c r="E110" s="83"/>
      <c r="F110" s="349"/>
    </row>
    <row r="111" spans="1:7" s="225" customFormat="1" ht="26.4" customHeight="1">
      <c r="A111" s="604"/>
      <c r="B111" s="53" t="s">
        <v>695</v>
      </c>
      <c r="C111" s="267"/>
      <c r="D111" s="268"/>
      <c r="E111" s="83"/>
      <c r="F111" s="349"/>
    </row>
    <row r="112" spans="1:7" s="225" customFormat="1" ht="26.4" customHeight="1">
      <c r="A112" s="604"/>
      <c r="B112" s="53" t="s">
        <v>696</v>
      </c>
      <c r="C112" s="267"/>
      <c r="D112" s="268"/>
      <c r="E112" s="83"/>
      <c r="F112" s="349"/>
    </row>
    <row r="113" spans="1:6" s="225" customFormat="1" ht="30.6">
      <c r="A113" s="599"/>
      <c r="B113" s="53" t="s">
        <v>697</v>
      </c>
      <c r="C113" s="267"/>
      <c r="D113" s="268"/>
      <c r="E113" s="83"/>
      <c r="F113" s="349"/>
    </row>
    <row r="114" spans="1:6" s="225" customFormat="1" ht="15">
      <c r="A114" s="599"/>
      <c r="B114" s="53" t="s">
        <v>599</v>
      </c>
      <c r="C114" s="88" t="s">
        <v>275</v>
      </c>
      <c r="D114" s="60">
        <v>1</v>
      </c>
      <c r="E114" s="83"/>
      <c r="F114" s="349" t="str">
        <f>IF(OR(OR(E114=0,E114=""),OR(D114=0,D114="")),"",D114*E114)</f>
        <v/>
      </c>
    </row>
    <row r="115" spans="1:6" s="225" customFormat="1" ht="15">
      <c r="A115" s="599"/>
      <c r="B115" s="266"/>
      <c r="E115" s="83"/>
      <c r="F115" s="349"/>
    </row>
    <row r="116" spans="1:6" ht="27.6">
      <c r="A116" s="602">
        <f>COUNT($A$1:A115)+1</f>
        <v>16</v>
      </c>
      <c r="B116" s="92" t="s">
        <v>283</v>
      </c>
      <c r="C116" s="114"/>
      <c r="D116" s="98"/>
      <c r="E116" s="83"/>
      <c r="F116" s="349"/>
    </row>
    <row r="117" spans="1:6" ht="13.8">
      <c r="A117" s="602"/>
      <c r="B117" s="54" t="s">
        <v>325</v>
      </c>
      <c r="C117" s="114"/>
      <c r="D117" s="98"/>
      <c r="E117" s="83"/>
      <c r="F117" s="349"/>
    </row>
    <row r="118" spans="1:6" ht="20.399999999999999">
      <c r="A118" s="602"/>
      <c r="B118" s="54" t="s">
        <v>646</v>
      </c>
      <c r="C118" s="88" t="s">
        <v>124</v>
      </c>
      <c r="D118" s="60">
        <v>75</v>
      </c>
      <c r="E118" s="83"/>
      <c r="F118" s="349" t="str">
        <f>IF(OR(OR(E118=0,E118=""),OR(D118=0,D118="")),"",D118*E118)</f>
        <v/>
      </c>
    </row>
    <row r="119" spans="1:6" ht="13.8">
      <c r="A119" s="602"/>
      <c r="B119" s="54"/>
      <c r="C119" s="88"/>
      <c r="D119" s="98"/>
      <c r="E119" s="83"/>
      <c r="F119" s="349"/>
    </row>
    <row r="120" spans="1:6" ht="41.4">
      <c r="A120" s="602">
        <f>COUNT($A$1:A118)+1</f>
        <v>17</v>
      </c>
      <c r="B120" s="92" t="s">
        <v>430</v>
      </c>
      <c r="C120" s="114"/>
      <c r="D120" s="98"/>
      <c r="E120" s="83"/>
      <c r="F120" s="349"/>
    </row>
    <row r="121" spans="1:6" ht="13.8">
      <c r="A121" s="602"/>
      <c r="B121" s="54" t="s">
        <v>311</v>
      </c>
      <c r="C121" s="114"/>
      <c r="D121" s="98"/>
      <c r="E121" s="83"/>
      <c r="F121" s="349"/>
    </row>
    <row r="122" spans="1:6" ht="42" customHeight="1">
      <c r="A122" s="602"/>
      <c r="B122" s="53" t="s">
        <v>431</v>
      </c>
      <c r="C122" s="114"/>
      <c r="D122" s="98"/>
      <c r="E122" s="83"/>
      <c r="F122" s="349"/>
    </row>
    <row r="123" spans="1:6" ht="27" customHeight="1">
      <c r="A123" s="602"/>
      <c r="B123" s="53" t="s">
        <v>310</v>
      </c>
      <c r="E123" s="83"/>
      <c r="F123" s="349"/>
    </row>
    <row r="124" spans="1:6">
      <c r="A124" s="589" t="s">
        <v>105</v>
      </c>
      <c r="B124" s="67" t="s">
        <v>432</v>
      </c>
      <c r="C124" s="88" t="s">
        <v>124</v>
      </c>
      <c r="D124" s="60">
        <v>2</v>
      </c>
      <c r="E124" s="83"/>
      <c r="F124" s="349" t="str">
        <f>IF(OR(OR(E124=0,E124=""),OR(D124=0,D124="")),"",D124*E124)</f>
        <v/>
      </c>
    </row>
    <row r="125" spans="1:6">
      <c r="A125" s="589" t="s">
        <v>106</v>
      </c>
      <c r="B125" s="67" t="s">
        <v>433</v>
      </c>
      <c r="C125" s="88" t="s">
        <v>124</v>
      </c>
      <c r="D125" s="60">
        <f>D124</f>
        <v>2</v>
      </c>
      <c r="E125" s="83"/>
      <c r="F125" s="349" t="str">
        <f>IF(OR(OR(E125=0,E125=""),OR(D125=0,D125="")),"",D125*E125)</f>
        <v/>
      </c>
    </row>
    <row r="126" spans="1:6">
      <c r="A126" s="589" t="s">
        <v>115</v>
      </c>
      <c r="B126" s="67" t="s">
        <v>85</v>
      </c>
      <c r="C126" s="88" t="s">
        <v>124</v>
      </c>
      <c r="D126" s="60">
        <f>D125</f>
        <v>2</v>
      </c>
      <c r="E126" s="83"/>
      <c r="F126" s="349" t="str">
        <f>IF(OR(OR(E126=0,E126=""),OR(D126=0,D126="")),"",D126*E126)</f>
        <v/>
      </c>
    </row>
    <row r="127" spans="1:6" ht="13.8">
      <c r="A127" s="602"/>
      <c r="B127" s="54"/>
      <c r="C127" s="114"/>
      <c r="D127" s="98"/>
      <c r="E127" s="83"/>
      <c r="F127" s="349"/>
    </row>
    <row r="128" spans="1:6" ht="13.8">
      <c r="A128" s="602">
        <f>COUNT($A$1:A127)+1</f>
        <v>18</v>
      </c>
      <c r="B128" s="92" t="s">
        <v>378</v>
      </c>
      <c r="C128" s="114"/>
      <c r="D128" s="98"/>
      <c r="E128" s="83"/>
      <c r="F128" s="349"/>
    </row>
    <row r="129" spans="1:8" ht="26.4" customHeight="1">
      <c r="A129" s="602"/>
      <c r="B129" s="54" t="s">
        <v>379</v>
      </c>
      <c r="C129" s="114"/>
      <c r="D129" s="98"/>
      <c r="E129" s="83"/>
      <c r="F129" s="349"/>
    </row>
    <row r="130" spans="1:8" ht="39.6" customHeight="1">
      <c r="A130" s="602"/>
      <c r="B130" s="53" t="s">
        <v>1303</v>
      </c>
      <c r="C130" s="114"/>
      <c r="D130" s="98"/>
      <c r="E130" s="83"/>
      <c r="F130" s="349"/>
    </row>
    <row r="131" spans="1:8">
      <c r="A131" s="589" t="s">
        <v>105</v>
      </c>
      <c r="B131" s="65" t="s">
        <v>1251</v>
      </c>
      <c r="C131" s="88" t="s">
        <v>275</v>
      </c>
      <c r="D131" s="60">
        <v>1</v>
      </c>
      <c r="E131" s="83"/>
      <c r="F131" s="349" t="str">
        <f>IF(OR(OR(E131=0,E131=""),OR(D131=0,D131="")),"",D131*E131)</f>
        <v/>
      </c>
    </row>
    <row r="132" spans="1:8">
      <c r="A132" s="589" t="s">
        <v>106</v>
      </c>
      <c r="B132" s="65" t="s">
        <v>1302</v>
      </c>
      <c r="C132" s="88" t="s">
        <v>275</v>
      </c>
      <c r="D132" s="60">
        <v>1</v>
      </c>
      <c r="E132" s="83"/>
      <c r="F132" s="349" t="str">
        <f>IF(OR(OR(E132=0,E132=""),OR(D132=0,D132="")),"",D132*E132)</f>
        <v/>
      </c>
    </row>
    <row r="133" spans="1:8" ht="13.8">
      <c r="A133" s="602"/>
      <c r="B133" s="54"/>
      <c r="C133" s="114"/>
      <c r="D133" s="98"/>
      <c r="E133" s="83"/>
      <c r="F133" s="349"/>
    </row>
    <row r="134" spans="1:8" ht="41.4">
      <c r="A134" s="602">
        <f>COUNT($A$1:A133)+1</f>
        <v>19</v>
      </c>
      <c r="B134" s="92" t="s">
        <v>434</v>
      </c>
      <c r="C134" s="114"/>
      <c r="D134" s="98"/>
      <c r="E134" s="83"/>
      <c r="F134" s="349"/>
    </row>
    <row r="135" spans="1:8" ht="52.2" customHeight="1">
      <c r="A135" s="602"/>
      <c r="B135" s="54" t="s">
        <v>1097</v>
      </c>
      <c r="C135" s="97"/>
      <c r="D135" s="98"/>
      <c r="E135" s="83"/>
      <c r="F135" s="349"/>
    </row>
    <row r="136" spans="1:8" ht="24.6" customHeight="1">
      <c r="A136" s="602" t="s">
        <v>304</v>
      </c>
      <c r="B136" s="65" t="s">
        <v>339</v>
      </c>
      <c r="C136" s="88" t="s">
        <v>124</v>
      </c>
      <c r="D136" s="60">
        <v>152</v>
      </c>
      <c r="E136" s="83"/>
      <c r="F136" s="349" t="str">
        <f>IF(OR(OR(E136=0,E136=""),OR(D136=0,D136="")),"",D136*E136)</f>
        <v/>
      </c>
    </row>
    <row r="137" spans="1:8">
      <c r="A137" s="602" t="s">
        <v>305</v>
      </c>
      <c r="B137" s="65" t="s">
        <v>687</v>
      </c>
      <c r="C137" s="88" t="s">
        <v>124</v>
      </c>
      <c r="D137" s="60">
        <v>38</v>
      </c>
      <c r="E137" s="83"/>
      <c r="F137" s="349" t="str">
        <f>IF(OR(OR(E137=0,E137=""),OR(D137=0,D137="")),"",D137*E137)</f>
        <v/>
      </c>
    </row>
    <row r="138" spans="1:8" ht="13.8">
      <c r="A138" s="602"/>
      <c r="B138" s="54"/>
      <c r="C138" s="97"/>
      <c r="D138" s="98"/>
      <c r="E138" s="83"/>
      <c r="F138" s="349"/>
    </row>
    <row r="139" spans="1:8" ht="27.6">
      <c r="A139" s="602">
        <f>COUNT($A$1:A138)+1</f>
        <v>20</v>
      </c>
      <c r="B139" s="92" t="s">
        <v>650</v>
      </c>
      <c r="C139" s="114"/>
      <c r="D139" s="98"/>
      <c r="E139" s="83"/>
      <c r="F139" s="349"/>
    </row>
    <row r="140" spans="1:8" s="182" customFormat="1" ht="36" customHeight="1">
      <c r="A140" s="260"/>
      <c r="B140" s="54" t="s">
        <v>651</v>
      </c>
      <c r="C140" s="261"/>
      <c r="D140" s="262"/>
      <c r="E140" s="83"/>
      <c r="F140" s="349"/>
      <c r="H140" s="153"/>
    </row>
    <row r="141" spans="1:8" s="182" customFormat="1" ht="29.4" customHeight="1">
      <c r="A141" s="260"/>
      <c r="B141" s="54" t="s">
        <v>652</v>
      </c>
      <c r="C141" s="261"/>
      <c r="D141" s="262"/>
      <c r="E141" s="83"/>
      <c r="F141" s="349"/>
      <c r="H141" s="153"/>
    </row>
    <row r="142" spans="1:8" s="182" customFormat="1" ht="63" customHeight="1">
      <c r="A142" s="260"/>
      <c r="B142" s="54" t="s">
        <v>653</v>
      </c>
      <c r="C142" s="261"/>
      <c r="D142" s="262"/>
      <c r="E142" s="83"/>
      <c r="F142" s="349"/>
      <c r="H142" s="153"/>
    </row>
    <row r="143" spans="1:8" ht="51">
      <c r="A143" s="602"/>
      <c r="B143" s="54" t="s">
        <v>654</v>
      </c>
      <c r="D143" s="98"/>
      <c r="E143" s="83"/>
      <c r="F143" s="349" t="str">
        <f>IF(OR(OR(E143=0,E143=""),OR(D143=0,D143="")),"",D143*E143)</f>
        <v/>
      </c>
      <c r="H143" s="153"/>
    </row>
    <row r="144" spans="1:8">
      <c r="A144" s="602"/>
      <c r="B144" s="65" t="s">
        <v>312</v>
      </c>
      <c r="C144" s="114" t="s">
        <v>151</v>
      </c>
      <c r="D144" s="60">
        <v>30</v>
      </c>
      <c r="E144" s="83"/>
      <c r="F144" s="349" t="str">
        <f>IF(OR(OR(E144=0,E144=""),OR(D144=0,D144="")),"",D144*E144)</f>
        <v/>
      </c>
    </row>
    <row r="145" spans="1:7">
      <c r="A145" s="602"/>
      <c r="B145" s="54"/>
      <c r="C145" s="114"/>
      <c r="D145" s="60"/>
      <c r="E145" s="83"/>
      <c r="F145" s="349"/>
    </row>
    <row r="146" spans="1:7" ht="27.6">
      <c r="A146" s="602">
        <f>COUNT($A$1:A145)+1</f>
        <v>21</v>
      </c>
      <c r="B146" s="92" t="s">
        <v>1252</v>
      </c>
      <c r="C146" s="88"/>
      <c r="D146" s="60"/>
      <c r="E146" s="83"/>
      <c r="F146" s="349"/>
      <c r="G146" s="145"/>
    </row>
    <row r="147" spans="1:7" ht="43.2" customHeight="1">
      <c r="A147" s="68"/>
      <c r="B147" s="53" t="s">
        <v>1253</v>
      </c>
      <c r="C147" s="88"/>
      <c r="D147" s="60"/>
      <c r="E147" s="83"/>
      <c r="F147" s="349"/>
    </row>
    <row r="148" spans="1:7" ht="39" customHeight="1">
      <c r="A148" s="588"/>
      <c r="B148" s="53" t="s">
        <v>660</v>
      </c>
      <c r="C148" s="88"/>
      <c r="D148" s="60"/>
      <c r="E148" s="83"/>
      <c r="F148" s="349"/>
    </row>
    <row r="149" spans="1:7" ht="30.6">
      <c r="A149" s="68"/>
      <c r="B149" s="53" t="s">
        <v>659</v>
      </c>
      <c r="C149" s="88"/>
      <c r="D149" s="60"/>
      <c r="E149" s="83"/>
      <c r="F149" s="349"/>
      <c r="G149" s="145"/>
    </row>
    <row r="150" spans="1:7" ht="28.2" customHeight="1">
      <c r="A150" s="68"/>
      <c r="B150" s="53" t="s">
        <v>661</v>
      </c>
      <c r="C150" s="88"/>
      <c r="D150" s="60"/>
      <c r="E150" s="83"/>
      <c r="F150" s="349"/>
    </row>
    <row r="151" spans="1:7" ht="27" customHeight="1">
      <c r="A151" s="68"/>
      <c r="B151" s="53" t="s">
        <v>152</v>
      </c>
      <c r="C151" s="88"/>
      <c r="D151" s="60"/>
      <c r="E151" s="83"/>
      <c r="F151" s="349" t="str">
        <f t="shared" ref="F151" si="0">IF(OR(OR(E151=0,E151=""),OR(D151=0,D151="")),"",D151*E151)</f>
        <v/>
      </c>
    </row>
    <row r="152" spans="1:7" ht="53.4" customHeight="1">
      <c r="A152" s="68"/>
      <c r="B152" s="53" t="s">
        <v>315</v>
      </c>
      <c r="C152" s="88" t="s">
        <v>124</v>
      </c>
      <c r="D152" s="60">
        <v>90</v>
      </c>
      <c r="E152" s="83"/>
      <c r="F152" s="349" t="str">
        <f>IF(OR(OR(E152=0,E152=""),OR(D152=0,D152="")),"",D152*E152)</f>
        <v/>
      </c>
    </row>
    <row r="153" spans="1:7">
      <c r="A153" s="589"/>
      <c r="B153" s="106"/>
      <c r="C153" s="106"/>
      <c r="D153" s="114"/>
      <c r="E153" s="83"/>
      <c r="F153" s="349"/>
    </row>
    <row r="154" spans="1:7" ht="13.8">
      <c r="A154" s="602">
        <f>COUNT($A$1:A153)+1</f>
        <v>22</v>
      </c>
      <c r="B154" s="92" t="s">
        <v>1038</v>
      </c>
      <c r="C154" s="88"/>
      <c r="D154" s="60"/>
      <c r="E154" s="83"/>
      <c r="F154" s="349"/>
      <c r="G154" s="145"/>
    </row>
    <row r="155" spans="1:7" ht="51">
      <c r="A155" s="68"/>
      <c r="B155" s="53" t="s">
        <v>1037</v>
      </c>
      <c r="C155" s="88"/>
      <c r="D155" s="60"/>
      <c r="E155" s="83"/>
      <c r="F155" s="349"/>
    </row>
    <row r="156" spans="1:7" ht="23.4" customHeight="1">
      <c r="A156" s="588"/>
      <c r="B156" s="53" t="s">
        <v>681</v>
      </c>
      <c r="C156" s="88"/>
      <c r="D156" s="60"/>
      <c r="E156" s="83"/>
      <c r="F156" s="349"/>
    </row>
    <row r="157" spans="1:7" ht="26.4" customHeight="1">
      <c r="A157" s="68"/>
      <c r="B157" s="53" t="s">
        <v>682</v>
      </c>
      <c r="C157" s="88"/>
      <c r="D157" s="60"/>
      <c r="E157" s="83"/>
      <c r="F157" s="349"/>
      <c r="G157" s="145"/>
    </row>
    <row r="158" spans="1:7" s="153" customFormat="1" ht="36.6" customHeight="1">
      <c r="A158" s="598"/>
      <c r="B158" s="53" t="s">
        <v>662</v>
      </c>
      <c r="C158" s="24"/>
      <c r="D158" s="24"/>
      <c r="E158" s="83"/>
      <c r="F158" s="349"/>
    </row>
    <row r="159" spans="1:7" ht="25.8" customHeight="1">
      <c r="A159" s="68"/>
      <c r="B159" s="53" t="s">
        <v>152</v>
      </c>
      <c r="C159" s="88"/>
      <c r="D159" s="60"/>
      <c r="E159" s="83"/>
      <c r="F159" s="349" t="str">
        <f t="shared" ref="F159" si="1">IF(OR(OR(E159=0,E159=""),OR(D159=0,D159="")),"",D159*E159)</f>
        <v/>
      </c>
    </row>
    <row r="160" spans="1:7" ht="40.799999999999997">
      <c r="A160" s="68"/>
      <c r="B160" s="53" t="s">
        <v>284</v>
      </c>
      <c r="C160" s="88" t="s">
        <v>124</v>
      </c>
      <c r="D160" s="60">
        <v>70</v>
      </c>
      <c r="E160" s="83"/>
      <c r="F160" s="349" t="str">
        <f>IF(OR(OR(E160=0,E160=""),OR(D160=0,D160="")),"",D160*E160)</f>
        <v/>
      </c>
    </row>
    <row r="161" spans="1:7">
      <c r="A161" s="589"/>
      <c r="B161" s="106"/>
      <c r="C161" s="106"/>
      <c r="D161" s="114"/>
      <c r="E161" s="83"/>
      <c r="F161" s="349"/>
    </row>
    <row r="162" spans="1:7" ht="27.6">
      <c r="A162" s="602">
        <f>COUNT($A$1:A161)+1</f>
        <v>23</v>
      </c>
      <c r="B162" s="92" t="s">
        <v>1085</v>
      </c>
      <c r="C162" s="88"/>
      <c r="D162" s="60"/>
      <c r="E162" s="83"/>
      <c r="F162" s="349"/>
      <c r="G162" s="145"/>
    </row>
    <row r="163" spans="1:7" ht="46.2" customHeight="1">
      <c r="A163" s="68"/>
      <c r="B163" s="53" t="s">
        <v>1065</v>
      </c>
      <c r="C163" s="88"/>
      <c r="D163" s="60"/>
      <c r="E163" s="83"/>
      <c r="F163" s="349"/>
    </row>
    <row r="164" spans="1:7">
      <c r="A164" s="68"/>
      <c r="B164" s="53" t="s">
        <v>1066</v>
      </c>
      <c r="C164" s="88"/>
      <c r="D164" s="60"/>
      <c r="E164" s="83"/>
      <c r="F164" s="349"/>
      <c r="G164" s="145"/>
    </row>
    <row r="165" spans="1:7" ht="20.399999999999999">
      <c r="A165" s="68"/>
      <c r="B165" s="53" t="s">
        <v>152</v>
      </c>
      <c r="C165" s="88"/>
      <c r="D165" s="60"/>
      <c r="E165" s="83"/>
      <c r="F165" s="349" t="str">
        <f t="shared" ref="F165" si="2">IF(OR(OR(E165=0,E165=""),OR(D165=0,D165="")),"",D165*E165)</f>
        <v/>
      </c>
    </row>
    <row r="166" spans="1:7" ht="39.6" customHeight="1">
      <c r="A166" s="68"/>
      <c r="B166" s="53" t="s">
        <v>1042</v>
      </c>
      <c r="C166" s="88"/>
      <c r="D166" s="60"/>
      <c r="E166" s="83"/>
      <c r="F166" s="349"/>
    </row>
    <row r="167" spans="1:7">
      <c r="A167" s="602" t="s">
        <v>304</v>
      </c>
      <c r="B167" s="67" t="s">
        <v>1079</v>
      </c>
      <c r="C167" s="88" t="s">
        <v>124</v>
      </c>
      <c r="D167" s="60">
        <f>'1.PRIP I SKELA'!D139</f>
        <v>10</v>
      </c>
      <c r="E167" s="83"/>
      <c r="F167" s="349" t="str">
        <f t="shared" ref="F167:F168" si="3">IF(OR(OR(E167=0,E167=""),OR(D167=0,D167="")),"",D167*E167)</f>
        <v/>
      </c>
    </row>
    <row r="168" spans="1:7">
      <c r="A168" s="602" t="s">
        <v>305</v>
      </c>
      <c r="B168" s="67" t="s">
        <v>1080</v>
      </c>
      <c r="C168" s="88" t="s">
        <v>124</v>
      </c>
      <c r="D168" s="60">
        <f>'1.PRIP I SKELA'!D151</f>
        <v>30</v>
      </c>
      <c r="E168" s="83"/>
      <c r="F168" s="349" t="str">
        <f t="shared" si="3"/>
        <v/>
      </c>
    </row>
    <row r="169" spans="1:7">
      <c r="A169" s="589"/>
      <c r="B169" s="106"/>
      <c r="C169" s="106"/>
      <c r="D169" s="114"/>
      <c r="E169" s="83"/>
      <c r="F169" s="349"/>
    </row>
    <row r="170" spans="1:7" ht="27.6">
      <c r="A170" s="602">
        <f>COUNT($A$1:A169)+1</f>
        <v>24</v>
      </c>
      <c r="B170" s="92" t="s">
        <v>1081</v>
      </c>
      <c r="C170" s="88"/>
      <c r="D170" s="60"/>
      <c r="E170" s="83"/>
      <c r="F170" s="349"/>
      <c r="G170" s="145"/>
    </row>
    <row r="171" spans="1:7" ht="20.399999999999999">
      <c r="A171" s="68"/>
      <c r="B171" s="53" t="s">
        <v>1082</v>
      </c>
      <c r="C171" s="88"/>
      <c r="D171" s="60"/>
      <c r="E171" s="83"/>
      <c r="F171" s="349"/>
    </row>
    <row r="172" spans="1:7">
      <c r="A172" s="68"/>
      <c r="B172" s="53" t="s">
        <v>1066</v>
      </c>
      <c r="C172" s="88"/>
      <c r="D172" s="60"/>
      <c r="E172" s="83"/>
      <c r="F172" s="349"/>
      <c r="G172" s="145"/>
    </row>
    <row r="173" spans="1:7" ht="27" customHeight="1">
      <c r="A173" s="68"/>
      <c r="B173" s="53" t="s">
        <v>152</v>
      </c>
      <c r="C173" s="88"/>
      <c r="D173" s="60"/>
      <c r="E173" s="83"/>
      <c r="F173" s="349" t="str">
        <f t="shared" ref="F173" si="4">IF(OR(OR(E173=0,E173=""),OR(D173=0,D173="")),"",D173*E173)</f>
        <v/>
      </c>
    </row>
    <row r="174" spans="1:7" ht="39" customHeight="1">
      <c r="A174" s="68"/>
      <c r="B174" s="53" t="s">
        <v>1042</v>
      </c>
      <c r="C174" s="88"/>
      <c r="D174" s="60"/>
      <c r="E174" s="83"/>
      <c r="F174" s="349"/>
    </row>
    <row r="175" spans="1:7">
      <c r="A175" s="602" t="s">
        <v>304</v>
      </c>
      <c r="B175" s="67" t="s">
        <v>1079</v>
      </c>
      <c r="C175" s="88" t="s">
        <v>124</v>
      </c>
      <c r="D175" s="60">
        <v>30</v>
      </c>
      <c r="E175" s="83"/>
      <c r="F175" s="349" t="str">
        <f t="shared" ref="F175:F176" si="5">IF(OR(OR(E175=0,E175=""),OR(D175=0,D175="")),"",D175*E175)</f>
        <v/>
      </c>
    </row>
    <row r="176" spans="1:7">
      <c r="A176" s="602" t="s">
        <v>305</v>
      </c>
      <c r="B176" s="67" t="s">
        <v>1080</v>
      </c>
      <c r="C176" s="88" t="s">
        <v>124</v>
      </c>
      <c r="D176" s="60">
        <v>15</v>
      </c>
      <c r="E176" s="83"/>
      <c r="F176" s="349" t="str">
        <f t="shared" si="5"/>
        <v/>
      </c>
    </row>
    <row r="177" spans="1:7">
      <c r="A177" s="589"/>
      <c r="B177" s="106"/>
      <c r="C177" s="106"/>
      <c r="D177" s="114"/>
      <c r="E177" s="83"/>
      <c r="F177" s="349"/>
    </row>
    <row r="178" spans="1:7" ht="13.8">
      <c r="A178" s="602">
        <f>COUNT($A$1:A177)+1</f>
        <v>25</v>
      </c>
      <c r="B178" s="92" t="s">
        <v>287</v>
      </c>
      <c r="C178" s="88"/>
      <c r="D178" s="60"/>
      <c r="E178" s="83"/>
      <c r="F178" s="349"/>
      <c r="G178" s="145"/>
    </row>
    <row r="179" spans="1:7" ht="20.399999999999999">
      <c r="A179" s="68"/>
      <c r="B179" s="53" t="s">
        <v>336</v>
      </c>
      <c r="C179" s="88"/>
      <c r="D179" s="60"/>
      <c r="E179" s="83"/>
      <c r="F179" s="349"/>
    </row>
    <row r="180" spans="1:7" ht="25.8" customHeight="1">
      <c r="A180" s="68"/>
      <c r="B180" s="53" t="s">
        <v>1285</v>
      </c>
      <c r="C180" s="88"/>
      <c r="D180" s="60"/>
      <c r="E180" s="83"/>
      <c r="F180" s="349"/>
    </row>
    <row r="181" spans="1:7" ht="52.2" customHeight="1">
      <c r="A181" s="68"/>
      <c r="B181" s="53" t="s">
        <v>663</v>
      </c>
      <c r="C181" s="88"/>
      <c r="D181" s="60"/>
      <c r="E181" s="83"/>
      <c r="F181" s="349"/>
    </row>
    <row r="182" spans="1:7" ht="52.8" customHeight="1">
      <c r="A182" s="68"/>
      <c r="B182" s="53" t="s">
        <v>337</v>
      </c>
      <c r="C182" s="88"/>
      <c r="D182" s="60"/>
      <c r="E182" s="83"/>
      <c r="F182" s="349"/>
    </row>
    <row r="183" spans="1:7" ht="30" customHeight="1">
      <c r="A183" s="68"/>
      <c r="B183" s="53" t="s">
        <v>338</v>
      </c>
      <c r="C183" s="88"/>
      <c r="D183" s="60"/>
      <c r="E183" s="83"/>
      <c r="F183" s="349"/>
    </row>
    <row r="184" spans="1:7" s="153" customFormat="1" ht="42.6" customHeight="1">
      <c r="A184" s="598"/>
      <c r="B184" s="53" t="s">
        <v>662</v>
      </c>
      <c r="C184" s="24"/>
      <c r="D184" s="24"/>
      <c r="E184" s="83"/>
      <c r="F184" s="349"/>
    </row>
    <row r="185" spans="1:7" ht="39.6" customHeight="1">
      <c r="A185" s="68"/>
      <c r="B185" s="53" t="s">
        <v>316</v>
      </c>
      <c r="C185" s="88"/>
      <c r="D185" s="60"/>
      <c r="E185" s="83"/>
      <c r="F185" s="349" t="str">
        <f t="shared" ref="F185:F188" si="6">IF(OR(OR(E185=0,E185=""),OR(D185=0,D185="")),"",D185*E185)</f>
        <v/>
      </c>
    </row>
    <row r="186" spans="1:7" ht="20.399999999999999">
      <c r="A186" s="68"/>
      <c r="B186" s="53" t="s">
        <v>317</v>
      </c>
      <c r="C186" s="88"/>
      <c r="D186" s="60"/>
      <c r="E186" s="83"/>
      <c r="F186" s="349" t="str">
        <f t="shared" si="6"/>
        <v/>
      </c>
    </row>
    <row r="187" spans="1:7" ht="52.8" customHeight="1">
      <c r="A187" s="68"/>
      <c r="B187" s="53" t="s">
        <v>318</v>
      </c>
      <c r="C187" s="88"/>
      <c r="D187" s="60"/>
      <c r="E187" s="83"/>
      <c r="F187" s="349" t="str">
        <f t="shared" si="6"/>
        <v/>
      </c>
    </row>
    <row r="188" spans="1:7">
      <c r="A188" s="602" t="s">
        <v>304</v>
      </c>
      <c r="B188" s="89" t="s">
        <v>343</v>
      </c>
      <c r="C188" s="88" t="s">
        <v>124</v>
      </c>
      <c r="D188" s="60">
        <v>680</v>
      </c>
      <c r="E188" s="83"/>
      <c r="F188" s="349" t="str">
        <f t="shared" si="6"/>
        <v/>
      </c>
      <c r="G188" s="145"/>
    </row>
    <row r="189" spans="1:7">
      <c r="A189" s="602" t="s">
        <v>305</v>
      </c>
      <c r="B189" s="89" t="s">
        <v>344</v>
      </c>
      <c r="C189" s="88" t="s">
        <v>124</v>
      </c>
      <c r="D189" s="60">
        <v>720</v>
      </c>
      <c r="E189" s="83"/>
      <c r="F189" s="349" t="str">
        <f t="shared" ref="F189" si="7">IF(OR(OR(E189=0,E189=""),OR(D189=0,D189="")),"",D189*E189)</f>
        <v/>
      </c>
      <c r="G189" s="153"/>
    </row>
    <row r="190" spans="1:7">
      <c r="A190" s="589"/>
      <c r="B190" s="89"/>
      <c r="C190" s="88"/>
      <c r="D190" s="60"/>
      <c r="E190" s="83"/>
      <c r="F190" s="349"/>
      <c r="G190" s="153"/>
    </row>
    <row r="191" spans="1:7" ht="27.6">
      <c r="A191" s="602">
        <f>COUNT($A$1:A189)+1</f>
        <v>26</v>
      </c>
      <c r="B191" s="92" t="s">
        <v>382</v>
      </c>
      <c r="C191" s="88"/>
      <c r="D191" s="60"/>
      <c r="E191" s="83"/>
      <c r="F191" s="349"/>
    </row>
    <row r="192" spans="1:7" ht="29.4" customHeight="1">
      <c r="A192" s="588"/>
      <c r="B192" s="53" t="s">
        <v>127</v>
      </c>
      <c r="C192" s="88"/>
      <c r="D192" s="60"/>
      <c r="E192" s="83"/>
      <c r="F192" s="349"/>
    </row>
    <row r="193" spans="1:7" ht="62.4" customHeight="1">
      <c r="A193" s="588"/>
      <c r="B193" s="53" t="s">
        <v>443</v>
      </c>
      <c r="C193" s="88"/>
      <c r="D193" s="60"/>
      <c r="E193" s="83"/>
      <c r="F193" s="349"/>
    </row>
    <row r="194" spans="1:7" ht="30.6">
      <c r="A194" s="68"/>
      <c r="B194" s="53" t="s">
        <v>128</v>
      </c>
      <c r="C194" s="88"/>
      <c r="D194" s="60"/>
      <c r="E194" s="83"/>
      <c r="F194" s="349"/>
    </row>
    <row r="195" spans="1:7" ht="51">
      <c r="A195" s="68"/>
      <c r="B195" s="53" t="s">
        <v>129</v>
      </c>
      <c r="C195" s="88"/>
      <c r="D195" s="60"/>
      <c r="E195" s="83"/>
      <c r="F195" s="349"/>
    </row>
    <row r="196" spans="1:7">
      <c r="A196" s="589"/>
      <c r="B196" s="67" t="s">
        <v>383</v>
      </c>
      <c r="C196" s="93" t="s">
        <v>275</v>
      </c>
      <c r="D196" s="102">
        <v>1</v>
      </c>
      <c r="E196" s="83"/>
      <c r="F196" s="349" t="str">
        <f t="shared" ref="F196" si="8">IF(OR(OR(E196=0,E196=""),OR(D196=0,D196="")),"",D196*E196)</f>
        <v/>
      </c>
    </row>
    <row r="197" spans="1:7">
      <c r="A197" s="589"/>
      <c r="B197" s="106"/>
      <c r="C197" s="106"/>
      <c r="D197" s="114"/>
      <c r="E197" s="83"/>
      <c r="F197" s="349"/>
    </row>
    <row r="198" spans="1:7" ht="41.4">
      <c r="A198" s="602">
        <f>COUNT($A$1:A197)+1</f>
        <v>27</v>
      </c>
      <c r="B198" s="92" t="s">
        <v>153</v>
      </c>
      <c r="C198" s="88"/>
      <c r="D198" s="60"/>
      <c r="E198" s="83"/>
      <c r="F198" s="349"/>
      <c r="G198" s="145"/>
    </row>
    <row r="199" spans="1:7" ht="52.2" customHeight="1">
      <c r="A199" s="602"/>
      <c r="B199" s="54" t="s">
        <v>1233</v>
      </c>
      <c r="C199" s="88"/>
      <c r="D199" s="60"/>
      <c r="E199" s="83"/>
      <c r="F199" s="349"/>
    </row>
    <row r="200" spans="1:7" ht="50.4" customHeight="1">
      <c r="A200" s="579"/>
      <c r="B200" s="54" t="s">
        <v>1241</v>
      </c>
      <c r="C200" s="54"/>
      <c r="D200" s="93"/>
      <c r="E200" s="83"/>
      <c r="F200" s="349"/>
    </row>
    <row r="201" spans="1:7" ht="42" customHeight="1">
      <c r="A201" s="579"/>
      <c r="B201" s="54" t="s">
        <v>154</v>
      </c>
      <c r="C201" s="54"/>
      <c r="D201" s="93"/>
      <c r="E201" s="83"/>
      <c r="F201" s="349"/>
    </row>
    <row r="202" spans="1:7" ht="39" customHeight="1">
      <c r="A202" s="579"/>
      <c r="B202" s="54" t="s">
        <v>1232</v>
      </c>
      <c r="C202" s="54"/>
      <c r="D202" s="93"/>
      <c r="E202" s="83"/>
      <c r="F202" s="349"/>
    </row>
    <row r="203" spans="1:7">
      <c r="A203" s="580"/>
      <c r="B203" s="53" t="s">
        <v>155</v>
      </c>
      <c r="C203" s="53"/>
      <c r="D203" s="116"/>
      <c r="E203" s="83"/>
      <c r="F203" s="349"/>
    </row>
    <row r="204" spans="1:7">
      <c r="A204" s="589" t="s">
        <v>105</v>
      </c>
      <c r="B204" s="67" t="s">
        <v>1238</v>
      </c>
      <c r="C204" s="114" t="s">
        <v>6</v>
      </c>
      <c r="D204" s="115">
        <v>180</v>
      </c>
      <c r="E204" s="83"/>
      <c r="F204" s="349" t="str">
        <f t="shared" ref="F204:F208" si="9">IF(OR(OR(E204=0,E204=""),OR(D204=0,D204="")),"",D204*E204)</f>
        <v/>
      </c>
    </row>
    <row r="205" spans="1:7">
      <c r="A205" s="589" t="s">
        <v>106</v>
      </c>
      <c r="B205" s="67" t="s">
        <v>1239</v>
      </c>
      <c r="C205" s="114" t="s">
        <v>6</v>
      </c>
      <c r="D205" s="115">
        <v>20</v>
      </c>
      <c r="E205" s="83"/>
      <c r="F205" s="349" t="str">
        <f t="shared" si="9"/>
        <v/>
      </c>
    </row>
    <row r="206" spans="1:7">
      <c r="A206" s="589" t="s">
        <v>115</v>
      </c>
      <c r="B206" s="67" t="s">
        <v>1240</v>
      </c>
      <c r="C206" s="114" t="s">
        <v>6</v>
      </c>
      <c r="D206" s="115">
        <v>5</v>
      </c>
      <c r="E206" s="83"/>
      <c r="F206" s="349" t="str">
        <f t="shared" ref="F206" si="10">IF(OR(OR(E206=0,E206=""),OR(D206=0,D206="")),"",D206*E206)</f>
        <v/>
      </c>
    </row>
    <row r="207" spans="1:7">
      <c r="A207" s="589" t="s">
        <v>121</v>
      </c>
      <c r="B207" s="120" t="s">
        <v>1234</v>
      </c>
      <c r="C207" s="114" t="s">
        <v>5</v>
      </c>
      <c r="D207" s="115">
        <v>8</v>
      </c>
      <c r="E207" s="83"/>
      <c r="F207" s="349" t="str">
        <f t="shared" si="9"/>
        <v/>
      </c>
    </row>
    <row r="208" spans="1:7">
      <c r="A208" s="589" t="s">
        <v>122</v>
      </c>
      <c r="B208" s="67" t="s">
        <v>1235</v>
      </c>
      <c r="C208" s="114" t="s">
        <v>5</v>
      </c>
      <c r="D208" s="115">
        <v>5</v>
      </c>
      <c r="E208" s="83"/>
      <c r="F208" s="349" t="str">
        <f t="shared" si="9"/>
        <v/>
      </c>
    </row>
    <row r="209" spans="1:6">
      <c r="A209" s="589" t="s">
        <v>1237</v>
      </c>
      <c r="B209" s="67" t="s">
        <v>1236</v>
      </c>
      <c r="C209" s="114" t="s">
        <v>5</v>
      </c>
      <c r="D209" s="115">
        <v>3</v>
      </c>
      <c r="E209" s="83"/>
      <c r="F209" s="349" t="str">
        <f t="shared" ref="F209" si="11">IF(OR(OR(E209=0,E209=""),OR(D209=0,D209="")),"",D209*E209)</f>
        <v/>
      </c>
    </row>
    <row r="210" spans="1:6">
      <c r="A210" s="589"/>
      <c r="B210" s="67"/>
      <c r="C210" s="114"/>
      <c r="D210" s="115"/>
      <c r="E210" s="83"/>
      <c r="F210" s="349"/>
    </row>
    <row r="211" spans="1:6">
      <c r="A211" s="74"/>
      <c r="B211" s="75" t="s">
        <v>156</v>
      </c>
      <c r="C211" s="75"/>
      <c r="D211" s="75"/>
      <c r="E211" s="83"/>
      <c r="F211" s="349"/>
    </row>
    <row r="212" spans="1:6">
      <c r="A212" s="589"/>
      <c r="B212" s="89"/>
      <c r="C212" s="88"/>
      <c r="D212" s="60"/>
      <c r="E212" s="83"/>
      <c r="F212" s="349"/>
    </row>
    <row r="213" spans="1:6" ht="27.6">
      <c r="A213" s="602">
        <f>COUNT($A$1:A212)+1</f>
        <v>28</v>
      </c>
      <c r="B213" s="92" t="s">
        <v>281</v>
      </c>
      <c r="C213" s="97"/>
      <c r="D213" s="98"/>
      <c r="E213" s="83"/>
      <c r="F213" s="349"/>
    </row>
    <row r="214" spans="1:6" ht="76.2" customHeight="1">
      <c r="A214" s="602"/>
      <c r="B214" s="53" t="s">
        <v>702</v>
      </c>
      <c r="C214" s="93" t="s">
        <v>275</v>
      </c>
      <c r="D214" s="88">
        <v>1</v>
      </c>
      <c r="E214" s="83"/>
      <c r="F214" s="349" t="str">
        <f>IF(OR(OR(E214=0,E214=""),OR(D214=0,D214="")),"",D214*E214)</f>
        <v/>
      </c>
    </row>
    <row r="215" spans="1:6" ht="13.8">
      <c r="A215" s="602"/>
      <c r="B215" s="54"/>
      <c r="C215" s="97"/>
      <c r="D215" s="98"/>
      <c r="E215" s="83"/>
      <c r="F215" s="349"/>
    </row>
    <row r="216" spans="1:6" ht="27.6">
      <c r="A216" s="602">
        <f>COUNT($A$1:A215)+1</f>
        <v>29</v>
      </c>
      <c r="B216" s="92" t="s">
        <v>636</v>
      </c>
      <c r="C216" s="97"/>
      <c r="D216" s="98"/>
      <c r="E216" s="83"/>
      <c r="F216" s="349"/>
    </row>
    <row r="217" spans="1:6" ht="25.2" customHeight="1">
      <c r="A217" s="588"/>
      <c r="B217" s="53" t="s">
        <v>127</v>
      </c>
      <c r="C217" s="88"/>
      <c r="D217" s="60"/>
      <c r="E217" s="83"/>
      <c r="F217" s="349"/>
    </row>
    <row r="218" spans="1:6" ht="40.799999999999997">
      <c r="A218" s="602"/>
      <c r="B218" s="53" t="s">
        <v>462</v>
      </c>
      <c r="E218" s="83"/>
      <c r="F218" s="349"/>
    </row>
    <row r="219" spans="1:6">
      <c r="A219" s="602"/>
      <c r="B219" s="67" t="s">
        <v>450</v>
      </c>
      <c r="C219" s="93" t="s">
        <v>275</v>
      </c>
      <c r="D219" s="88">
        <v>1</v>
      </c>
      <c r="E219" s="83"/>
      <c r="F219" s="349" t="str">
        <f>IF(OR(OR(E219=0,E219=""),OR(D219=0,D219="")),"",D219*E219)</f>
        <v/>
      </c>
    </row>
    <row r="220" spans="1:6" ht="13.8">
      <c r="A220" s="602"/>
      <c r="B220" s="54"/>
      <c r="C220" s="97"/>
      <c r="D220" s="98"/>
      <c r="E220" s="83"/>
      <c r="F220" s="349"/>
    </row>
    <row r="221" spans="1:6" s="256" customFormat="1" ht="27.6">
      <c r="A221" s="602">
        <f>COUNT($A$1:A220)+1</f>
        <v>30</v>
      </c>
      <c r="B221" s="92" t="s">
        <v>637</v>
      </c>
      <c r="C221" s="254"/>
      <c r="D221" s="255"/>
      <c r="E221" s="83"/>
      <c r="F221" s="349"/>
    </row>
    <row r="222" spans="1:6" s="259" customFormat="1" ht="40.200000000000003" customHeight="1">
      <c r="A222" s="605"/>
      <c r="B222" s="53" t="s">
        <v>641</v>
      </c>
      <c r="C222" s="258"/>
      <c r="D222" s="258"/>
      <c r="E222" s="83"/>
      <c r="F222" s="349"/>
    </row>
    <row r="223" spans="1:6" s="259" customFormat="1" ht="20.399999999999999">
      <c r="A223" s="589" t="s">
        <v>105</v>
      </c>
      <c r="B223" s="67" t="s">
        <v>638</v>
      </c>
      <c r="C223" s="93" t="s">
        <v>600</v>
      </c>
      <c r="D223" s="88">
        <v>3</v>
      </c>
      <c r="E223" s="83"/>
      <c r="F223" s="349" t="str">
        <f>IF(OR(OR(E223=0,E223=""),OR(D223=0,D223="")),"",D223*E223)</f>
        <v/>
      </c>
    </row>
    <row r="224" spans="1:6" s="259" customFormat="1" ht="10.199999999999999">
      <c r="A224" s="589" t="s">
        <v>106</v>
      </c>
      <c r="B224" s="67" t="s">
        <v>639</v>
      </c>
      <c r="C224" s="93" t="s">
        <v>600</v>
      </c>
      <c r="D224" s="88">
        <v>3</v>
      </c>
      <c r="E224" s="83"/>
      <c r="F224" s="349" t="str">
        <f t="shared" ref="F224:F225" si="12">IF(OR(OR(E224=0,E224=""),OR(D224=0,D224="")),"",D224*E224)</f>
        <v/>
      </c>
    </row>
    <row r="225" spans="1:6" s="259" customFormat="1" ht="20.399999999999999">
      <c r="A225" s="589" t="s">
        <v>115</v>
      </c>
      <c r="B225" s="67" t="s">
        <v>640</v>
      </c>
      <c r="C225" s="93" t="s">
        <v>600</v>
      </c>
      <c r="D225" s="88">
        <v>3</v>
      </c>
      <c r="E225" s="83"/>
      <c r="F225" s="349" t="str">
        <f t="shared" si="12"/>
        <v/>
      </c>
    </row>
    <row r="226" spans="1:6" s="259" customFormat="1" ht="10.199999999999999">
      <c r="A226" s="606"/>
      <c r="B226" s="257"/>
      <c r="C226" s="93"/>
      <c r="D226" s="258"/>
      <c r="E226" s="83"/>
      <c r="F226" s="349"/>
    </row>
    <row r="227" spans="1:6" ht="27.6">
      <c r="A227" s="602">
        <f>COUNT($A$1:A226)+1</f>
        <v>31</v>
      </c>
      <c r="B227" s="92" t="s">
        <v>437</v>
      </c>
      <c r="C227" s="97"/>
      <c r="D227" s="98"/>
      <c r="E227" s="83"/>
      <c r="F227" s="349"/>
    </row>
    <row r="228" spans="1:6" ht="55.8" customHeight="1">
      <c r="A228" s="602"/>
      <c r="B228" s="54" t="s">
        <v>1286</v>
      </c>
      <c r="C228" s="97"/>
      <c r="D228" s="98"/>
      <c r="E228" s="83"/>
      <c r="F228" s="349"/>
    </row>
    <row r="229" spans="1:6" ht="75.599999999999994" customHeight="1">
      <c r="A229" s="602"/>
      <c r="B229" s="54" t="s">
        <v>703</v>
      </c>
      <c r="E229" s="83"/>
      <c r="F229" s="349"/>
    </row>
    <row r="230" spans="1:6" ht="28.2" customHeight="1">
      <c r="A230" s="602"/>
      <c r="B230" s="54" t="s">
        <v>444</v>
      </c>
      <c r="E230" s="83"/>
      <c r="F230" s="349"/>
    </row>
    <row r="231" spans="1:6" ht="41.4" customHeight="1">
      <c r="A231" s="602"/>
      <c r="B231" s="54" t="s">
        <v>449</v>
      </c>
      <c r="E231" s="83"/>
      <c r="F231" s="349"/>
    </row>
    <row r="232" spans="1:6" s="235" customFormat="1" ht="26.4" customHeight="1">
      <c r="A232" s="607"/>
      <c r="B232" s="54" t="s">
        <v>704</v>
      </c>
      <c r="C232" s="279"/>
      <c r="D232" s="279"/>
      <c r="E232" s="83"/>
      <c r="F232" s="349"/>
    </row>
    <row r="233" spans="1:6" s="178" customFormat="1">
      <c r="A233" s="589" t="s">
        <v>105</v>
      </c>
      <c r="B233" s="65" t="s">
        <v>445</v>
      </c>
      <c r="C233" s="93" t="s">
        <v>275</v>
      </c>
      <c r="D233" s="88">
        <v>1</v>
      </c>
      <c r="E233" s="83"/>
      <c r="F233" s="349" t="str">
        <f>IF(OR(OR(E233=0,E233=""),OR(D233=0,D233="")),"",D233*E233)</f>
        <v/>
      </c>
    </row>
    <row r="234" spans="1:6" s="178" customFormat="1">
      <c r="A234" s="589" t="s">
        <v>106</v>
      </c>
      <c r="B234" s="65" t="s">
        <v>446</v>
      </c>
      <c r="C234" s="93" t="s">
        <v>275</v>
      </c>
      <c r="D234" s="88">
        <v>1</v>
      </c>
      <c r="E234" s="83"/>
      <c r="F234" s="349" t="str">
        <f>IF(OR(OR(E234=0,E234=""),OR(D234=0,D234="")),"",D234*E234)</f>
        <v/>
      </c>
    </row>
    <row r="235" spans="1:6" s="178" customFormat="1">
      <c r="A235" s="589" t="s">
        <v>115</v>
      </c>
      <c r="B235" s="65" t="s">
        <v>448</v>
      </c>
      <c r="C235" s="93" t="s">
        <v>275</v>
      </c>
      <c r="D235" s="88">
        <v>1</v>
      </c>
      <c r="E235" s="83"/>
      <c r="F235" s="349" t="str">
        <f>IF(OR(OR(E235=0,E235=""),OR(D235=0,D235="")),"",D235*E235)</f>
        <v/>
      </c>
    </row>
    <row r="236" spans="1:6" s="178" customFormat="1">
      <c r="A236" s="589" t="s">
        <v>121</v>
      </c>
      <c r="B236" s="65" t="s">
        <v>447</v>
      </c>
      <c r="C236" s="93" t="s">
        <v>275</v>
      </c>
      <c r="D236" s="88">
        <v>1</v>
      </c>
      <c r="E236" s="83"/>
      <c r="F236" s="349" t="str">
        <f>IF(OR(OR(E236=0,E236=""),OR(D236=0,D236="")),"",D236*E236)</f>
        <v/>
      </c>
    </row>
    <row r="237" spans="1:6" ht="13.8">
      <c r="A237" s="602"/>
      <c r="B237" s="54"/>
      <c r="C237" s="97"/>
      <c r="D237" s="98"/>
      <c r="E237" s="83"/>
      <c r="F237" s="349"/>
    </row>
    <row r="238" spans="1:6" ht="27.6">
      <c r="A238" s="602">
        <f>COUNT($A$1:A237)+1</f>
        <v>32</v>
      </c>
      <c r="B238" s="92" t="s">
        <v>282</v>
      </c>
      <c r="C238" s="97"/>
      <c r="D238" s="98"/>
      <c r="E238" s="83"/>
      <c r="F238" s="349"/>
    </row>
    <row r="239" spans="1:6" ht="94.2" customHeight="1">
      <c r="A239" s="602"/>
      <c r="B239" s="53" t="s">
        <v>643</v>
      </c>
      <c r="C239" s="97"/>
      <c r="D239" s="98"/>
      <c r="E239" s="83"/>
      <c r="F239" s="349"/>
    </row>
    <row r="240" spans="1:6" ht="27.6" customHeight="1">
      <c r="A240" s="602"/>
      <c r="B240" s="53" t="s">
        <v>642</v>
      </c>
      <c r="C240" s="97"/>
      <c r="D240" s="98"/>
      <c r="E240" s="83"/>
      <c r="F240" s="349"/>
    </row>
    <row r="241" spans="1:8" ht="20.399999999999999">
      <c r="A241" s="602" t="s">
        <v>304</v>
      </c>
      <c r="B241" s="65" t="s">
        <v>307</v>
      </c>
      <c r="C241" s="88" t="s">
        <v>124</v>
      </c>
      <c r="D241" s="60">
        <v>26</v>
      </c>
      <c r="E241" s="83"/>
      <c r="F241" s="349" t="str">
        <f>IF(OR(OR(E241=0,E241=""),OR(D241=0,D241="")),"",D241*E241)</f>
        <v/>
      </c>
    </row>
    <row r="242" spans="1:8" ht="20.399999999999999">
      <c r="A242" s="602" t="s">
        <v>305</v>
      </c>
      <c r="B242" s="65" t="s">
        <v>308</v>
      </c>
      <c r="C242" s="88" t="s">
        <v>124</v>
      </c>
      <c r="D242" s="60">
        <v>10</v>
      </c>
      <c r="E242" s="83"/>
      <c r="F242" s="349" t="str">
        <f>IF(OR(OR(E242=0,E242=""),OR(D242=0,D242="")),"",D242*E242)</f>
        <v/>
      </c>
    </row>
    <row r="243" spans="1:8">
      <c r="A243" s="602" t="s">
        <v>306</v>
      </c>
      <c r="B243" s="65" t="s">
        <v>309</v>
      </c>
      <c r="C243" s="114" t="s">
        <v>5</v>
      </c>
      <c r="D243" s="60">
        <v>4</v>
      </c>
      <c r="E243" s="83"/>
      <c r="F243" s="349" t="str">
        <f>IF(OR(OR(E243=0,E243=""),OR(D243=0,D243="")),"",D243*E243)</f>
        <v/>
      </c>
    </row>
    <row r="244" spans="1:8">
      <c r="A244" s="602"/>
      <c r="B244" s="65"/>
      <c r="C244" s="114"/>
      <c r="D244" s="60"/>
      <c r="E244" s="83"/>
      <c r="F244" s="349"/>
    </row>
    <row r="245" spans="1:8" ht="13.8">
      <c r="A245" s="602">
        <f>COUNT($A$1:A244)+1</f>
        <v>33</v>
      </c>
      <c r="B245" s="92" t="s">
        <v>1039</v>
      </c>
      <c r="C245" s="88"/>
      <c r="D245" s="60"/>
      <c r="E245" s="83"/>
      <c r="F245" s="349"/>
      <c r="G245" s="145"/>
    </row>
    <row r="246" spans="1:8" ht="23.4" customHeight="1">
      <c r="A246" s="68"/>
      <c r="B246" s="53" t="s">
        <v>1041</v>
      </c>
      <c r="C246" s="88"/>
      <c r="D246" s="60"/>
      <c r="E246" s="83"/>
      <c r="F246" s="349"/>
    </row>
    <row r="247" spans="1:8">
      <c r="A247" s="68"/>
      <c r="B247" s="53" t="s">
        <v>1040</v>
      </c>
      <c r="C247" s="88"/>
      <c r="D247" s="60"/>
      <c r="E247" s="83"/>
      <c r="F247" s="349"/>
      <c r="G247" s="145"/>
    </row>
    <row r="248" spans="1:8" s="153" customFormat="1" ht="44.4" customHeight="1">
      <c r="A248" s="598"/>
      <c r="B248" s="53" t="s">
        <v>662</v>
      </c>
      <c r="C248" s="24"/>
      <c r="D248" s="24"/>
      <c r="E248" s="83"/>
      <c r="F248" s="349"/>
    </row>
    <row r="249" spans="1:8" ht="29.4" customHeight="1">
      <c r="A249" s="68"/>
      <c r="B249" s="53" t="s">
        <v>152</v>
      </c>
      <c r="C249" s="88"/>
      <c r="D249" s="60"/>
      <c r="E249" s="83"/>
      <c r="F249" s="349" t="str">
        <f t="shared" ref="F249" si="13">IF(OR(OR(E249=0,E249=""),OR(D249=0,D249="")),"",D249*E249)</f>
        <v/>
      </c>
    </row>
    <row r="250" spans="1:8" ht="30.6">
      <c r="A250" s="68"/>
      <c r="B250" s="53" t="s">
        <v>1042</v>
      </c>
      <c r="C250" s="88" t="s">
        <v>124</v>
      </c>
      <c r="D250" s="60">
        <v>180</v>
      </c>
      <c r="E250" s="83"/>
      <c r="F250" s="349" t="str">
        <f>IF(OR(OR(E250=0,E250=""),OR(D250=0,D250="")),"",D250*E250)</f>
        <v/>
      </c>
    </row>
    <row r="251" spans="1:8">
      <c r="A251" s="589"/>
      <c r="B251" s="106"/>
      <c r="C251" s="106"/>
      <c r="D251" s="114"/>
      <c r="E251" s="83"/>
      <c r="F251" s="349"/>
    </row>
    <row r="252" spans="1:8" ht="27.6">
      <c r="A252" s="602">
        <f>COUNT($A$1:A251)+1</f>
        <v>34</v>
      </c>
      <c r="B252" s="92" t="s">
        <v>658</v>
      </c>
      <c r="C252" s="114"/>
      <c r="D252" s="98"/>
      <c r="E252" s="83"/>
      <c r="F252" s="349"/>
    </row>
    <row r="253" spans="1:8" s="182" customFormat="1" ht="39.6" customHeight="1">
      <c r="A253" s="260"/>
      <c r="B253" s="54" t="s">
        <v>651</v>
      </c>
      <c r="C253" s="261"/>
      <c r="D253" s="262"/>
      <c r="E253" s="83"/>
      <c r="F253" s="349"/>
      <c r="H253" s="153"/>
    </row>
    <row r="254" spans="1:8" s="182" customFormat="1" ht="30" customHeight="1">
      <c r="A254" s="260"/>
      <c r="B254" s="54" t="s">
        <v>652</v>
      </c>
      <c r="C254" s="261"/>
      <c r="D254" s="262"/>
      <c r="E254" s="83"/>
      <c r="F254" s="349"/>
      <c r="H254" s="153"/>
    </row>
    <row r="255" spans="1:8" s="182" customFormat="1" ht="63" customHeight="1">
      <c r="A255" s="260"/>
      <c r="B255" s="54" t="s">
        <v>653</v>
      </c>
      <c r="C255" s="261"/>
      <c r="D255" s="262"/>
      <c r="E255" s="83"/>
      <c r="F255" s="349"/>
      <c r="H255" s="153"/>
    </row>
    <row r="256" spans="1:8" ht="51">
      <c r="A256" s="602"/>
      <c r="B256" s="54" t="s">
        <v>654</v>
      </c>
      <c r="D256" s="98"/>
      <c r="E256" s="83"/>
      <c r="F256" s="349" t="str">
        <f>IF(OR(OR(E256=0,E256=""),OR(D256=0,D256="")),"",D256*E256)</f>
        <v/>
      </c>
      <c r="H256" s="153"/>
    </row>
    <row r="257" spans="1:7">
      <c r="A257" s="602"/>
      <c r="B257" s="65" t="s">
        <v>312</v>
      </c>
      <c r="C257" s="114" t="s">
        <v>151</v>
      </c>
      <c r="D257" s="60">
        <v>0.7</v>
      </c>
      <c r="E257" s="83"/>
      <c r="F257" s="349" t="str">
        <f>IF(OR(OR(E257=0,E257=""),OR(D257=0,D257="")),"",D257*E257)</f>
        <v/>
      </c>
    </row>
    <row r="258" spans="1:7" ht="13.8">
      <c r="A258" s="602"/>
      <c r="B258" s="54"/>
      <c r="C258" s="114"/>
      <c r="D258" s="98"/>
      <c r="E258" s="83"/>
      <c r="F258" s="349"/>
    </row>
    <row r="259" spans="1:7" ht="13.8">
      <c r="A259" s="602">
        <f>COUNT($A$1:A258)+1</f>
        <v>35</v>
      </c>
      <c r="B259" s="92" t="s">
        <v>320</v>
      </c>
      <c r="C259" s="88"/>
      <c r="D259" s="60"/>
      <c r="E259" s="83"/>
      <c r="F259" s="349"/>
      <c r="G259" s="145"/>
    </row>
    <row r="260" spans="1:7" ht="41.4" customHeight="1">
      <c r="A260" s="68"/>
      <c r="B260" s="53" t="s">
        <v>321</v>
      </c>
      <c r="C260" s="88"/>
      <c r="D260" s="60"/>
      <c r="E260" s="83"/>
      <c r="F260" s="349"/>
    </row>
    <row r="261" spans="1:7" ht="34.200000000000003" customHeight="1">
      <c r="A261" s="68"/>
      <c r="B261" s="53" t="s">
        <v>1285</v>
      </c>
      <c r="C261" s="88"/>
      <c r="D261" s="60"/>
      <c r="E261" s="83"/>
      <c r="F261" s="349"/>
    </row>
    <row r="262" spans="1:7" ht="40.200000000000003" customHeight="1">
      <c r="A262" s="68"/>
      <c r="B262" s="53" t="s">
        <v>664</v>
      </c>
      <c r="C262" s="88"/>
      <c r="D262" s="60"/>
      <c r="E262" s="83"/>
      <c r="F262" s="349"/>
    </row>
    <row r="263" spans="1:7" ht="31.8" customHeight="1">
      <c r="A263" s="68"/>
      <c r="B263" s="53" t="s">
        <v>342</v>
      </c>
      <c r="C263" s="88"/>
      <c r="D263" s="60"/>
      <c r="E263" s="83"/>
      <c r="F263" s="349"/>
    </row>
    <row r="264" spans="1:7" s="153" customFormat="1" ht="42.6" customHeight="1">
      <c r="A264" s="598"/>
      <c r="B264" s="53" t="s">
        <v>662</v>
      </c>
      <c r="C264" s="24"/>
      <c r="D264" s="24"/>
      <c r="E264" s="83"/>
      <c r="F264" s="349"/>
    </row>
    <row r="265" spans="1:7" ht="39" customHeight="1">
      <c r="A265" s="68"/>
      <c r="B265" s="53" t="s">
        <v>316</v>
      </c>
      <c r="C265" s="88"/>
      <c r="D265" s="60"/>
      <c r="E265" s="83"/>
      <c r="F265" s="349" t="str">
        <f t="shared" ref="F265:F268" si="14">IF(OR(OR(E265=0,E265=""),OR(D265=0,D265="")),"",D265*E265)</f>
        <v/>
      </c>
    </row>
    <row r="266" spans="1:7" ht="20.399999999999999">
      <c r="A266" s="68"/>
      <c r="B266" s="53" t="s">
        <v>317</v>
      </c>
      <c r="C266" s="88"/>
      <c r="D266" s="60"/>
      <c r="E266" s="83"/>
      <c r="F266" s="349" t="str">
        <f t="shared" si="14"/>
        <v/>
      </c>
    </row>
    <row r="267" spans="1:7" ht="40.799999999999997">
      <c r="A267" s="68"/>
      <c r="B267" s="53" t="s">
        <v>318</v>
      </c>
      <c r="C267" s="88"/>
      <c r="D267" s="60"/>
      <c r="E267" s="83"/>
      <c r="F267" s="349" t="str">
        <f t="shared" si="14"/>
        <v/>
      </c>
    </row>
    <row r="268" spans="1:7">
      <c r="A268" s="589"/>
      <c r="B268" s="89" t="s">
        <v>345</v>
      </c>
      <c r="C268" s="88" t="s">
        <v>124</v>
      </c>
      <c r="D268" s="60">
        <v>350</v>
      </c>
      <c r="E268" s="83"/>
      <c r="F268" s="349" t="str">
        <f t="shared" si="14"/>
        <v/>
      </c>
      <c r="G268" s="145"/>
    </row>
    <row r="269" spans="1:7" ht="13.8">
      <c r="A269" s="96"/>
      <c r="B269" s="96"/>
      <c r="C269" s="97"/>
      <c r="D269" s="98"/>
      <c r="E269" s="83"/>
      <c r="F269" s="349"/>
    </row>
    <row r="270" spans="1:7" s="59" customFormat="1" ht="13.8">
      <c r="A270" s="602">
        <f>COUNT($A$1:A269)+1</f>
        <v>36</v>
      </c>
      <c r="B270" s="92" t="s">
        <v>621</v>
      </c>
      <c r="C270" s="88"/>
      <c r="D270" s="60"/>
      <c r="E270" s="83"/>
      <c r="F270" s="349"/>
    </row>
    <row r="271" spans="1:7" s="59" customFormat="1" ht="20.399999999999999">
      <c r="A271" s="68"/>
      <c r="B271" s="53" t="s">
        <v>1254</v>
      </c>
      <c r="C271" s="88"/>
      <c r="D271" s="60"/>
      <c r="E271" s="83"/>
      <c r="F271" s="349"/>
    </row>
    <row r="272" spans="1:7" s="59" customFormat="1" ht="10.199999999999999">
      <c r="A272" s="68"/>
      <c r="B272" s="53" t="s">
        <v>622</v>
      </c>
      <c r="C272" s="88"/>
      <c r="D272" s="60"/>
      <c r="E272" s="83"/>
      <c r="F272" s="349"/>
    </row>
    <row r="273" spans="1:6" s="59" customFormat="1" ht="10.199999999999999">
      <c r="A273" s="589" t="s">
        <v>105</v>
      </c>
      <c r="B273" s="67" t="s">
        <v>623</v>
      </c>
      <c r="C273" s="93" t="s">
        <v>151</v>
      </c>
      <c r="D273" s="60">
        <v>190</v>
      </c>
      <c r="E273" s="83"/>
      <c r="F273" s="349" t="str">
        <f>IF(OR(OR(E273=0,E273=""),OR(D273=0,D273="")),"",D273*E273)</f>
        <v/>
      </c>
    </row>
    <row r="274" spans="1:6" s="96" customFormat="1" ht="11.25" customHeight="1">
      <c r="A274" s="589" t="s">
        <v>106</v>
      </c>
      <c r="B274" s="67" t="s">
        <v>624</v>
      </c>
      <c r="C274" s="252" t="s">
        <v>151</v>
      </c>
      <c r="D274" s="269">
        <v>4</v>
      </c>
      <c r="E274" s="83"/>
      <c r="F274" s="349" t="str">
        <f>IF(OR(OR(E274=0,E274=""),OR(D274=0,D274="")),"",D274*E274)</f>
        <v/>
      </c>
    </row>
    <row r="275" spans="1:6" s="96" customFormat="1" ht="11.25" customHeight="1">
      <c r="A275" s="589" t="s">
        <v>115</v>
      </c>
      <c r="B275" s="67" t="s">
        <v>1283</v>
      </c>
      <c r="C275" s="252" t="s">
        <v>242</v>
      </c>
      <c r="D275" s="269">
        <v>155</v>
      </c>
      <c r="E275" s="83"/>
      <c r="F275" s="349" t="str">
        <f>IF(OR(OR(E275=0,E275=""),OR(D275=0,D275="")),"",D275*E275)</f>
        <v/>
      </c>
    </row>
    <row r="276" spans="1:6">
      <c r="A276" s="589"/>
      <c r="B276" s="101"/>
      <c r="C276" s="88"/>
      <c r="D276" s="60"/>
      <c r="E276" s="83"/>
      <c r="F276" s="90"/>
    </row>
    <row r="277" spans="1:6" ht="13.8">
      <c r="A277" s="602">
        <f>COUNT($A$1:A276)+1</f>
        <v>37</v>
      </c>
      <c r="B277" s="92" t="s">
        <v>635</v>
      </c>
      <c r="C277" s="97"/>
      <c r="D277" s="98"/>
      <c r="E277" s="83"/>
      <c r="F277" s="349"/>
    </row>
    <row r="278" spans="1:6" s="235" customFormat="1" ht="43.2" customHeight="1">
      <c r="B278" s="53" t="s">
        <v>631</v>
      </c>
      <c r="C278" s="53"/>
      <c r="D278" s="238"/>
      <c r="E278" s="83"/>
      <c r="F278" s="349"/>
    </row>
    <row r="279" spans="1:6" s="235" customFormat="1" ht="14.4">
      <c r="A279" s="599"/>
      <c r="B279" s="67" t="s">
        <v>632</v>
      </c>
      <c r="C279" s="93" t="s">
        <v>633</v>
      </c>
      <c r="D279" s="60">
        <v>200</v>
      </c>
      <c r="E279" s="83"/>
      <c r="F279" s="349" t="str">
        <f>IF(OR(OR(E279=0,E279=""),OR(D279=0,D279="")),"",D279*E279)</f>
        <v/>
      </c>
    </row>
    <row r="280" spans="1:6" s="235" customFormat="1" ht="14.4">
      <c r="A280" s="604"/>
      <c r="B280" s="67" t="s">
        <v>634</v>
      </c>
      <c r="C280" s="93" t="s">
        <v>633</v>
      </c>
      <c r="D280" s="60">
        <v>200</v>
      </c>
      <c r="E280" s="83"/>
      <c r="F280" s="349" t="str">
        <f>IF(OR(OR(E280=0,E280=""),OR(D280=0,D280="")),"",D280*E280)</f>
        <v/>
      </c>
    </row>
    <row r="281" spans="1:6" s="235" customFormat="1" ht="15" thickBot="1">
      <c r="A281" s="604"/>
      <c r="B281" s="253"/>
      <c r="C281" s="237"/>
      <c r="D281" s="239"/>
      <c r="E281" s="83"/>
      <c r="F281" s="349"/>
    </row>
    <row r="282" spans="1:6" ht="15" thickBot="1">
      <c r="A282" s="600" t="str">
        <f>A3</f>
        <v>2.</v>
      </c>
      <c r="B282" s="107" t="str">
        <f>B3</f>
        <v>RADOVI RUŠENJA I DEMONTAŽA</v>
      </c>
      <c r="C282" s="108"/>
      <c r="D282" s="108"/>
      <c r="E282" s="109"/>
      <c r="F282" s="346">
        <f>SUM(F1:F281)</f>
        <v>0</v>
      </c>
    </row>
    <row r="283" spans="1:6" ht="13.8">
      <c r="A283" s="96"/>
      <c r="B283" s="96"/>
      <c r="C283" s="110"/>
      <c r="D283" s="98"/>
      <c r="E283" s="111"/>
      <c r="F283" s="100"/>
    </row>
  </sheetData>
  <sheetProtection algorithmName="SHA-512" hashValue="GoojwCJF01FKqnI6FgAKVVW7IhU3/fuf3qGAfqpbPxID596o85fPBomXPNgkPmLYDjwPPOZThf7Mnmw3dyYbHg==" saltValue="TPh69l6PamZw7p0lgq0jTQ==" spinCount="100000" sheet="1" objects="1" scenarios="1"/>
  <protectedRanges>
    <protectedRange sqref="E1:E2" name="Raspon2"/>
    <protectedRange sqref="E233:E236 E219 E44 E214 E66:E67 E63 E59:E60 E48 E35" name="Raspon1"/>
    <protectedRange password="C758" sqref="B84" name="Range1_1_2"/>
    <protectedRange sqref="E148 E156" name="Raspon2_1"/>
    <protectedRange sqref="E191:E196 E217" name="Raspon2_2"/>
    <protectedRange sqref="E39 E41:E42 E36:E37" name="Raspon1_1"/>
    <protectedRange sqref="E49" name="Raspon1_2"/>
  </protectedRanges>
  <phoneticPr fontId="16" type="noConversion"/>
  <conditionalFormatting sqref="F7">
    <cfRule type="cellIs" dxfId="31" priority="27" stopIfTrue="1" operator="greaterThan">
      <formula>0</formula>
    </cfRule>
  </conditionalFormatting>
  <conditionalFormatting sqref="F8">
    <cfRule type="cellIs" dxfId="30" priority="26" stopIfTrue="1" operator="greaterThan">
      <formula>0</formula>
    </cfRule>
  </conditionalFormatting>
  <conditionalFormatting sqref="F13">
    <cfRule type="cellIs" dxfId="29" priority="25" stopIfTrue="1" operator="greaterThan">
      <formula>0</formula>
    </cfRule>
  </conditionalFormatting>
  <conditionalFormatting sqref="F10">
    <cfRule type="cellIs" dxfId="28" priority="24" stopIfTrue="1" operator="greaterThan">
      <formula>0</formula>
    </cfRule>
  </conditionalFormatting>
  <conditionalFormatting sqref="G221:G226">
    <cfRule type="cellIs" dxfId="27" priority="5" stopIfTrue="1" operator="equal">
      <formula>0</formula>
    </cfRule>
    <cfRule type="cellIs" dxfId="26" priority="6" stopIfTrue="1" operator="notEqual">
      <formula>#REF!</formula>
    </cfRule>
  </conditionalFormatting>
  <conditionalFormatting sqref="G80:G81 F73:G79">
    <cfRule type="cellIs" dxfId="25" priority="2" stopIfTrue="1" operator="equal">
      <formula>0</formula>
    </cfRule>
    <cfRule type="cellIs" dxfId="24" priority="3" stopIfTrue="1" operator="notEqual">
      <formula>#REF!</formula>
    </cfRule>
  </conditionalFormatting>
  <conditionalFormatting sqref="F73:F79 F81">
    <cfRule type="cellIs" dxfId="23"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CE56-96FC-4969-B9EF-EA3862326065}">
  <sheetPr codeName="Sheet5"/>
  <dimension ref="A1:O71"/>
  <sheetViews>
    <sheetView view="pageBreakPreview" zoomScale="130" zoomScaleNormal="120" zoomScaleSheetLayoutView="130" workbookViewId="0">
      <selection activeCell="E33" sqref="E33"/>
    </sheetView>
  </sheetViews>
  <sheetFormatPr defaultRowHeight="13.2"/>
  <cols>
    <col min="1" max="1" width="7.109375" customWidth="1"/>
    <col min="2" max="2" width="44.5546875" customWidth="1"/>
    <col min="3" max="3" width="6" customWidth="1"/>
    <col min="4" max="4" width="8.6640625" customWidth="1"/>
    <col min="5" max="5" width="10.77734375" customWidth="1"/>
    <col min="6" max="6" width="13.109375" customWidth="1"/>
  </cols>
  <sheetData>
    <row r="1" spans="1:15">
      <c r="A1" s="577" t="s">
        <v>81</v>
      </c>
      <c r="B1" s="70" t="s">
        <v>87</v>
      </c>
      <c r="C1" s="55" t="s">
        <v>88</v>
      </c>
      <c r="D1" s="56" t="s">
        <v>89</v>
      </c>
      <c r="E1" s="71" t="s">
        <v>90</v>
      </c>
      <c r="F1" s="57" t="s">
        <v>91</v>
      </c>
    </row>
    <row r="2" spans="1:15">
      <c r="A2" s="58"/>
      <c r="B2" s="58"/>
      <c r="C2" s="58"/>
      <c r="D2" s="59"/>
      <c r="E2" s="72"/>
      <c r="F2" s="60"/>
    </row>
    <row r="3" spans="1:15" s="16" customFormat="1" ht="14.4">
      <c r="A3" s="608" t="s">
        <v>10</v>
      </c>
      <c r="B3" s="61" t="s">
        <v>57</v>
      </c>
      <c r="C3" s="39"/>
      <c r="D3" s="52"/>
      <c r="E3" s="13"/>
      <c r="F3" s="18"/>
    </row>
    <row r="4" spans="1:15" s="16" customFormat="1" ht="13.8">
      <c r="A4" s="609"/>
      <c r="B4" s="17"/>
      <c r="C4" s="12"/>
      <c r="D4" s="52"/>
      <c r="E4" s="13"/>
      <c r="F4" s="13"/>
    </row>
    <row r="5" spans="1:15" s="16" customFormat="1" ht="13.8">
      <c r="A5" s="610"/>
      <c r="B5" s="75" t="s">
        <v>33</v>
      </c>
      <c r="C5" s="12"/>
      <c r="D5" s="52"/>
      <c r="E5" s="13"/>
      <c r="F5" s="13"/>
    </row>
    <row r="6" spans="1:15" s="16" customFormat="1" ht="13.8">
      <c r="A6" s="610"/>
      <c r="B6" s="11"/>
      <c r="C6" s="12"/>
      <c r="D6" s="52"/>
      <c r="E6" s="13"/>
      <c r="F6" s="13"/>
    </row>
    <row r="7" spans="1:15" s="54" customFormat="1" ht="57" customHeight="1">
      <c r="A7" s="53"/>
      <c r="B7" s="157" t="s">
        <v>64</v>
      </c>
      <c r="C7" s="157"/>
      <c r="D7" s="157"/>
      <c r="E7" s="157"/>
      <c r="F7" s="157"/>
      <c r="G7" s="159"/>
      <c r="H7" s="160"/>
      <c r="I7" s="66"/>
      <c r="J7" s="161"/>
      <c r="K7" s="161"/>
      <c r="L7" s="161"/>
      <c r="M7" s="161"/>
      <c r="N7" s="161"/>
      <c r="O7" s="161"/>
    </row>
    <row r="8" spans="1:15" s="54" customFormat="1" ht="30.6">
      <c r="B8" s="157" t="s">
        <v>1335</v>
      </c>
      <c r="C8" s="157"/>
      <c r="D8" s="157"/>
      <c r="E8" s="157"/>
      <c r="F8" s="157"/>
      <c r="G8" s="159"/>
      <c r="H8" s="160"/>
      <c r="I8" s="66"/>
      <c r="J8" s="161"/>
      <c r="K8" s="161"/>
      <c r="L8" s="161"/>
      <c r="M8" s="161"/>
      <c r="N8" s="161"/>
      <c r="O8" s="161"/>
    </row>
    <row r="9" spans="1:15" s="54" customFormat="1" ht="10.199999999999999">
      <c r="B9" s="157" t="s">
        <v>65</v>
      </c>
      <c r="C9" s="157"/>
      <c r="D9" s="157"/>
      <c r="E9" s="157"/>
      <c r="F9" s="157"/>
      <c r="G9" s="159"/>
      <c r="H9" s="160"/>
      <c r="I9" s="66"/>
      <c r="J9" s="161"/>
      <c r="K9" s="161"/>
      <c r="L9" s="161"/>
      <c r="M9" s="161"/>
      <c r="N9" s="161"/>
      <c r="O9" s="161"/>
    </row>
    <row r="10" spans="1:15" s="53" customFormat="1" ht="30" customHeight="1">
      <c r="B10" s="157" t="s">
        <v>76</v>
      </c>
      <c r="C10" s="157"/>
      <c r="D10" s="157"/>
      <c r="E10" s="157"/>
      <c r="F10" s="157"/>
      <c r="G10" s="162"/>
      <c r="H10" s="162"/>
    </row>
    <row r="11" spans="1:15" s="54" customFormat="1" ht="31.8" customHeight="1">
      <c r="A11" s="53"/>
      <c r="B11" s="157" t="s">
        <v>66</v>
      </c>
      <c r="C11" s="157"/>
      <c r="D11" s="157"/>
      <c r="E11" s="157"/>
      <c r="F11" s="157"/>
      <c r="G11" s="159"/>
      <c r="H11" s="160"/>
      <c r="I11" s="66"/>
      <c r="J11" s="161"/>
      <c r="K11" s="161"/>
      <c r="L11" s="161"/>
      <c r="M11" s="161"/>
      <c r="N11" s="161"/>
      <c r="O11" s="161"/>
    </row>
    <row r="12" spans="1:15" s="54" customFormat="1" ht="37.200000000000003" customHeight="1">
      <c r="A12" s="53"/>
      <c r="B12" s="157" t="s">
        <v>67</v>
      </c>
      <c r="C12" s="157"/>
      <c r="D12" s="157"/>
      <c r="E12" s="157"/>
      <c r="F12" s="157"/>
      <c r="G12" s="159"/>
      <c r="H12" s="160"/>
      <c r="I12" s="66"/>
      <c r="J12" s="161"/>
      <c r="K12" s="161"/>
      <c r="L12" s="161"/>
      <c r="M12" s="161"/>
      <c r="N12" s="161"/>
      <c r="O12" s="161"/>
    </row>
    <row r="13" spans="1:15" s="54" customFormat="1" ht="22.2">
      <c r="A13" s="53"/>
      <c r="B13" s="157" t="s">
        <v>419</v>
      </c>
      <c r="C13" s="157"/>
      <c r="D13" s="157"/>
      <c r="E13" s="157"/>
      <c r="F13" s="157"/>
      <c r="G13" s="159"/>
      <c r="H13" s="160"/>
      <c r="I13" s="66"/>
      <c r="J13" s="161"/>
      <c r="K13" s="161"/>
      <c r="L13" s="161"/>
      <c r="M13" s="161"/>
      <c r="N13" s="161"/>
      <c r="O13" s="161"/>
    </row>
    <row r="14" spans="1:15" s="54" customFormat="1" ht="10.199999999999999">
      <c r="A14" s="53"/>
      <c r="B14" s="122" t="s">
        <v>68</v>
      </c>
      <c r="C14" s="122"/>
      <c r="D14" s="122"/>
      <c r="E14" s="122"/>
      <c r="F14" s="122"/>
      <c r="G14" s="159"/>
      <c r="H14" s="160"/>
      <c r="I14" s="66"/>
      <c r="J14" s="161"/>
      <c r="K14" s="161"/>
      <c r="L14" s="161"/>
      <c r="M14" s="161"/>
      <c r="N14" s="161"/>
      <c r="O14" s="161"/>
    </row>
    <row r="15" spans="1:15" s="54" customFormat="1" ht="10.199999999999999">
      <c r="A15" s="53"/>
      <c r="B15" s="53"/>
      <c r="C15" s="151"/>
      <c r="D15" s="163"/>
      <c r="E15" s="163"/>
      <c r="F15" s="164"/>
      <c r="G15" s="159"/>
      <c r="H15" s="160"/>
      <c r="I15" s="66"/>
      <c r="J15" s="161"/>
      <c r="K15" s="161"/>
      <c r="L15" s="161"/>
      <c r="M15" s="161"/>
      <c r="N15" s="161"/>
      <c r="O15" s="161"/>
    </row>
    <row r="16" spans="1:15" s="165" customFormat="1" ht="10.199999999999999">
      <c r="B16" s="67" t="s">
        <v>69</v>
      </c>
      <c r="C16" s="166"/>
      <c r="D16" s="167"/>
      <c r="E16" s="166"/>
      <c r="F16" s="166"/>
      <c r="G16" s="168"/>
      <c r="H16" s="169"/>
    </row>
    <row r="17" spans="1:15" s="152" customFormat="1" ht="10.199999999999999">
      <c r="B17" s="795" t="s">
        <v>70</v>
      </c>
      <c r="C17" s="795"/>
      <c r="D17" s="795"/>
      <c r="E17" s="795"/>
      <c r="F17" s="795"/>
      <c r="G17" s="170"/>
      <c r="H17" s="171"/>
    </row>
    <row r="18" spans="1:15" s="152" customFormat="1" ht="10.199999999999999">
      <c r="B18" s="795" t="s">
        <v>71</v>
      </c>
      <c r="C18" s="795"/>
      <c r="D18" s="795"/>
      <c r="E18" s="795"/>
      <c r="F18" s="795"/>
      <c r="G18" s="170"/>
      <c r="H18" s="171"/>
    </row>
    <row r="19" spans="1:15" s="152" customFormat="1" ht="10.199999999999999">
      <c r="B19" s="795" t="s">
        <v>72</v>
      </c>
      <c r="C19" s="795"/>
      <c r="D19" s="795"/>
      <c r="E19" s="795"/>
      <c r="F19" s="795"/>
      <c r="G19" s="170"/>
      <c r="H19" s="171"/>
    </row>
    <row r="20" spans="1:15" s="152" customFormat="1" ht="10.199999999999999">
      <c r="B20" s="795" t="s">
        <v>73</v>
      </c>
      <c r="C20" s="795"/>
      <c r="D20" s="795"/>
      <c r="E20" s="795"/>
      <c r="F20" s="795"/>
      <c r="G20" s="170"/>
      <c r="H20" s="171"/>
    </row>
    <row r="21" spans="1:15" s="152" customFormat="1" ht="10.199999999999999">
      <c r="B21" s="795" t="s">
        <v>74</v>
      </c>
      <c r="C21" s="795"/>
      <c r="D21" s="795"/>
      <c r="E21" s="795"/>
      <c r="F21" s="795"/>
      <c r="G21" s="170"/>
      <c r="H21" s="171"/>
    </row>
    <row r="22" spans="1:15" s="59" customFormat="1" ht="10.199999999999999">
      <c r="A22" s="157"/>
      <c r="B22" s="795" t="s">
        <v>75</v>
      </c>
      <c r="C22" s="795"/>
      <c r="D22" s="795"/>
      <c r="E22" s="795"/>
      <c r="F22" s="795"/>
      <c r="G22" s="172"/>
      <c r="H22" s="173"/>
      <c r="I22" s="60"/>
      <c r="J22" s="174"/>
      <c r="K22" s="174"/>
      <c r="L22" s="174"/>
      <c r="M22" s="174"/>
      <c r="N22" s="174"/>
      <c r="O22" s="174"/>
    </row>
    <row r="23" spans="1:15" s="16" customFormat="1" ht="13.8">
      <c r="A23" s="611"/>
      <c r="B23" s="155"/>
      <c r="C23" s="155"/>
      <c r="D23" s="155"/>
      <c r="E23" s="155"/>
      <c r="F23" s="155"/>
    </row>
    <row r="24" spans="1:15" ht="13.8">
      <c r="A24" s="602"/>
      <c r="B24" s="65"/>
      <c r="C24" s="114"/>
      <c r="D24" s="60"/>
      <c r="E24" s="99"/>
      <c r="F24" s="90"/>
    </row>
    <row r="25" spans="1:15" ht="27.6">
      <c r="A25" s="612">
        <f>COUNT($A$1:A24)+1</f>
        <v>1</v>
      </c>
      <c r="B25" s="92" t="s">
        <v>655</v>
      </c>
      <c r="C25" s="114"/>
      <c r="D25" s="98"/>
      <c r="E25" s="83"/>
      <c r="F25" s="349"/>
      <c r="H25" s="153"/>
    </row>
    <row r="26" spans="1:15" ht="43.8" customHeight="1">
      <c r="A26" s="602"/>
      <c r="B26" s="53" t="s">
        <v>657</v>
      </c>
      <c r="C26" s="97"/>
      <c r="D26" s="98"/>
      <c r="E26" s="83"/>
      <c r="F26" s="349"/>
      <c r="H26" s="153"/>
    </row>
    <row r="27" spans="1:15" ht="20.399999999999999">
      <c r="A27" s="602"/>
      <c r="B27" s="54" t="s">
        <v>647</v>
      </c>
      <c r="C27" s="114"/>
      <c r="D27" s="98"/>
      <c r="E27" s="83"/>
      <c r="F27" s="349"/>
      <c r="H27" s="153"/>
    </row>
    <row r="28" spans="1:15" ht="34.200000000000003" customHeight="1">
      <c r="A28" s="602"/>
      <c r="B28" s="54" t="s">
        <v>286</v>
      </c>
      <c r="D28" s="98"/>
      <c r="E28" s="83"/>
      <c r="F28" s="349" t="str">
        <f>IF(OR(OR(E28=0,E28=""),OR(D28=0,D28="")),"",D28*E28)</f>
        <v/>
      </c>
      <c r="H28" s="153"/>
    </row>
    <row r="29" spans="1:15">
      <c r="A29" s="613" t="s">
        <v>304</v>
      </c>
      <c r="B29" s="65" t="s">
        <v>335</v>
      </c>
      <c r="C29" s="114" t="s">
        <v>151</v>
      </c>
      <c r="D29" s="60">
        <v>94</v>
      </c>
      <c r="E29" s="83"/>
      <c r="F29" s="349" t="str">
        <f>IF(OR(OR(E29=0,E29=""),OR(D29=0,D29="")),"",D29*E29)</f>
        <v/>
      </c>
    </row>
    <row r="30" spans="1:15">
      <c r="A30" s="613" t="s">
        <v>305</v>
      </c>
      <c r="B30" s="65" t="s">
        <v>313</v>
      </c>
      <c r="C30" s="114" t="s">
        <v>151</v>
      </c>
      <c r="D30" s="60">
        <v>110</v>
      </c>
      <c r="E30" s="83"/>
      <c r="F30" s="349" t="str">
        <f>IF(OR(OR(E30=0,E30=""),OR(D30=0,D30="")),"",D30*E30)</f>
        <v/>
      </c>
    </row>
    <row r="31" spans="1:15" ht="13.8">
      <c r="A31" s="602"/>
      <c r="B31" s="54"/>
      <c r="D31" s="98"/>
      <c r="E31" s="83"/>
      <c r="F31" s="349"/>
      <c r="H31" s="153"/>
    </row>
    <row r="32" spans="1:15" ht="27.6">
      <c r="A32" s="612">
        <f>COUNT($A$1:A31)+1</f>
        <v>2</v>
      </c>
      <c r="B32" s="92" t="s">
        <v>667</v>
      </c>
      <c r="C32" s="105"/>
      <c r="D32" s="105"/>
      <c r="E32" s="83"/>
      <c r="F32" s="349"/>
    </row>
    <row r="33" spans="1:8" ht="44.4" customHeight="1">
      <c r="A33" s="614"/>
      <c r="B33" s="175" t="s">
        <v>1334</v>
      </c>
      <c r="E33" s="83"/>
      <c r="F33" s="349"/>
    </row>
    <row r="34" spans="1:8" ht="20.399999999999999">
      <c r="A34" s="602"/>
      <c r="B34" s="54" t="s">
        <v>705</v>
      </c>
      <c r="C34" s="114"/>
      <c r="D34" s="98"/>
      <c r="E34" s="83"/>
      <c r="F34" s="349"/>
      <c r="H34" s="153"/>
    </row>
    <row r="35" spans="1:8" ht="20.399999999999999">
      <c r="A35" s="602"/>
      <c r="B35" s="54" t="s">
        <v>286</v>
      </c>
      <c r="C35" s="114" t="s">
        <v>151</v>
      </c>
      <c r="D35" s="115">
        <v>79</v>
      </c>
      <c r="E35" s="83"/>
      <c r="F35" s="349" t="str">
        <f>IF(OR(OR(E35=0,E35=""),OR(D35=0,D35="")),"",D35*E35)</f>
        <v/>
      </c>
      <c r="H35" s="153"/>
    </row>
    <row r="36" spans="1:8">
      <c r="A36" s="587"/>
      <c r="B36" s="82"/>
      <c r="C36" s="82"/>
      <c r="D36" s="82"/>
      <c r="E36" s="83"/>
      <c r="F36" s="349"/>
    </row>
    <row r="37" spans="1:8" ht="13.8">
      <c r="A37" s="612">
        <f>COUNT($A$1:A32)+1</f>
        <v>3</v>
      </c>
      <c r="B37" s="92" t="s">
        <v>665</v>
      </c>
      <c r="C37" s="114"/>
      <c r="D37" s="98"/>
      <c r="E37" s="83"/>
      <c r="F37" s="349"/>
      <c r="H37" s="153"/>
    </row>
    <row r="38" spans="1:8" ht="33.6" customHeight="1">
      <c r="A38" s="602"/>
      <c r="B38" s="54" t="s">
        <v>666</v>
      </c>
      <c r="C38" s="114" t="s">
        <v>151</v>
      </c>
      <c r="D38" s="60">
        <v>2</v>
      </c>
      <c r="E38" s="83"/>
      <c r="F38" s="349" t="str">
        <f>IF(OR(OR(E38=0,E38=""),OR(D38=0,D38="")),"",D38*E38)</f>
        <v/>
      </c>
      <c r="H38" s="153"/>
    </row>
    <row r="39" spans="1:8" ht="13.8">
      <c r="A39" s="602"/>
      <c r="B39" s="54"/>
      <c r="C39" s="114"/>
      <c r="D39" s="98"/>
      <c r="E39" s="83"/>
      <c r="F39" s="349"/>
      <c r="H39" s="153"/>
    </row>
    <row r="40" spans="1:8" ht="13.8">
      <c r="A40" s="612">
        <f>COUNT($A$1:A39)+1</f>
        <v>4</v>
      </c>
      <c r="B40" s="92" t="s">
        <v>648</v>
      </c>
      <c r="C40" s="114"/>
      <c r="D40" s="98"/>
      <c r="E40" s="83"/>
      <c r="F40" s="349"/>
      <c r="H40" s="153"/>
    </row>
    <row r="41" spans="1:8" ht="38.4" customHeight="1">
      <c r="A41" s="602"/>
      <c r="B41" s="54" t="s">
        <v>656</v>
      </c>
      <c r="C41" s="114"/>
      <c r="D41" s="98"/>
      <c r="E41" s="83"/>
      <c r="F41" s="349"/>
      <c r="H41" s="153"/>
    </row>
    <row r="42" spans="1:8" ht="28.2" customHeight="1">
      <c r="A42" s="602"/>
      <c r="B42" s="54" t="s">
        <v>649</v>
      </c>
      <c r="C42" s="114" t="s">
        <v>275</v>
      </c>
      <c r="D42" s="60">
        <v>1</v>
      </c>
      <c r="E42" s="83"/>
      <c r="F42" s="349" t="str">
        <f>IF(OR(OR(E42=0,E42=""),OR(D42=0,D42="")),"",D42*E42)</f>
        <v/>
      </c>
      <c r="H42" s="153"/>
    </row>
    <row r="43" spans="1:8" ht="13.8">
      <c r="A43" s="602"/>
      <c r="B43" s="54"/>
      <c r="C43" s="97"/>
      <c r="D43" s="98"/>
      <c r="E43" s="83"/>
      <c r="F43" s="349"/>
      <c r="H43" s="153"/>
    </row>
    <row r="44" spans="1:8" s="182" customFormat="1" ht="13.8">
      <c r="A44" s="612">
        <f>COUNT($A$1:A43)+1</f>
        <v>5</v>
      </c>
      <c r="B44" s="92" t="s">
        <v>668</v>
      </c>
      <c r="C44" s="261"/>
      <c r="D44" s="262"/>
      <c r="E44" s="83"/>
      <c r="F44" s="349"/>
      <c r="H44" s="153"/>
    </row>
    <row r="45" spans="1:8" s="182" customFormat="1" ht="64.8" customHeight="1">
      <c r="A45" s="260"/>
      <c r="B45" s="175" t="s">
        <v>669</v>
      </c>
      <c r="C45" s="263"/>
      <c r="D45" s="264"/>
      <c r="E45" s="83"/>
      <c r="F45" s="349"/>
      <c r="H45" s="153"/>
    </row>
    <row r="46" spans="1:8" s="182" customFormat="1" ht="41.4" customHeight="1">
      <c r="A46" s="615"/>
      <c r="B46" s="175" t="s">
        <v>670</v>
      </c>
      <c r="C46" s="263"/>
      <c r="D46" s="264"/>
      <c r="E46" s="83"/>
      <c r="F46" s="349"/>
      <c r="H46" s="153"/>
    </row>
    <row r="47" spans="1:8" s="182" customFormat="1">
      <c r="A47" s="615"/>
      <c r="B47" s="175" t="s">
        <v>668</v>
      </c>
      <c r="C47" s="114" t="s">
        <v>275</v>
      </c>
      <c r="D47" s="115">
        <v>1</v>
      </c>
      <c r="E47" s="83"/>
      <c r="F47" s="349" t="str">
        <f>IF(OR(OR(E47=0,E47=""),OR(D47=0,D47="")),"",D47*E47)</f>
        <v/>
      </c>
      <c r="H47" s="153"/>
    </row>
    <row r="48" spans="1:8" s="182" customFormat="1">
      <c r="A48" s="615"/>
      <c r="C48" s="114"/>
      <c r="D48" s="115"/>
      <c r="E48" s="83"/>
      <c r="F48" s="349"/>
      <c r="H48" s="153"/>
    </row>
    <row r="49" spans="1:6" ht="41.4">
      <c r="A49" s="612">
        <f>COUNT($A$1:A48)+1</f>
        <v>6</v>
      </c>
      <c r="B49" s="92" t="s">
        <v>421</v>
      </c>
      <c r="C49" s="105"/>
      <c r="D49" s="105"/>
      <c r="E49" s="83"/>
      <c r="F49" s="349"/>
    </row>
    <row r="50" spans="1:6" ht="22.2" customHeight="1">
      <c r="A50" s="614"/>
      <c r="B50" s="175" t="s">
        <v>420</v>
      </c>
      <c r="C50" s="137"/>
      <c r="D50" s="137"/>
      <c r="E50" s="83"/>
      <c r="F50" s="349"/>
    </row>
    <row r="51" spans="1:6">
      <c r="A51" s="589" t="s">
        <v>105</v>
      </c>
      <c r="B51" s="67" t="s">
        <v>422</v>
      </c>
      <c r="C51" s="114" t="s">
        <v>151</v>
      </c>
      <c r="D51" s="115">
        <v>46</v>
      </c>
      <c r="E51" s="83"/>
      <c r="F51" s="349" t="str">
        <f>IF(OR(OR(E51=0,E51=""),OR(D51=0,D51="")),"",D51*E51)</f>
        <v/>
      </c>
    </row>
    <row r="52" spans="1:6">
      <c r="A52" s="589" t="s">
        <v>106</v>
      </c>
      <c r="B52" s="67" t="s">
        <v>423</v>
      </c>
      <c r="C52" s="114" t="s">
        <v>151</v>
      </c>
      <c r="D52" s="115">
        <f>D51</f>
        <v>46</v>
      </c>
      <c r="E52" s="83"/>
      <c r="F52" s="349" t="str">
        <f>IF(OR(OR(E52=0,E52=""),OR(D52=0,D52="")),"",D52*E52)</f>
        <v/>
      </c>
    </row>
    <row r="53" spans="1:6">
      <c r="A53" s="589" t="s">
        <v>105</v>
      </c>
      <c r="B53" s="67" t="s">
        <v>424</v>
      </c>
      <c r="C53" s="114" t="s">
        <v>124</v>
      </c>
      <c r="D53" s="115">
        <v>314</v>
      </c>
      <c r="E53" s="83"/>
      <c r="F53" s="349" t="str">
        <f>IF(OR(OR(E53=0,E53=""),OR(D53=0,D53="")),"",D53*E53)</f>
        <v/>
      </c>
    </row>
    <row r="54" spans="1:6">
      <c r="A54" s="589" t="s">
        <v>106</v>
      </c>
      <c r="B54" s="67" t="s">
        <v>425</v>
      </c>
      <c r="C54" s="114" t="s">
        <v>124</v>
      </c>
      <c r="D54" s="115">
        <f>D53</f>
        <v>314</v>
      </c>
      <c r="E54" s="83"/>
      <c r="F54" s="349" t="str">
        <f>IF(OR(OR(E54=0,E54=""),OR(D54=0,D54="")),"",D54*E54)</f>
        <v/>
      </c>
    </row>
    <row r="55" spans="1:6">
      <c r="A55" s="602"/>
      <c r="B55" s="65"/>
      <c r="C55" s="114"/>
      <c r="D55" s="60"/>
      <c r="E55" s="83"/>
      <c r="F55" s="349"/>
    </row>
    <row r="56" spans="1:6" ht="41.4">
      <c r="A56" s="612">
        <f>COUNT($A$1:A50)+1</f>
        <v>7</v>
      </c>
      <c r="B56" s="92" t="s">
        <v>507</v>
      </c>
      <c r="C56" s="105"/>
      <c r="D56" s="105"/>
      <c r="E56" s="83"/>
      <c r="F56" s="349"/>
    </row>
    <row r="57" spans="1:6" ht="25.2" customHeight="1">
      <c r="A57" s="612"/>
      <c r="B57" s="54" t="s">
        <v>1287</v>
      </c>
      <c r="C57" s="105"/>
      <c r="D57" s="105"/>
      <c r="E57" s="83"/>
      <c r="F57" s="349"/>
    </row>
    <row r="58" spans="1:6">
      <c r="A58" s="614"/>
      <c r="B58" s="175" t="s">
        <v>453</v>
      </c>
      <c r="C58" s="114" t="s">
        <v>151</v>
      </c>
      <c r="D58" s="115">
        <v>15.5</v>
      </c>
      <c r="E58" s="83"/>
      <c r="F58" s="349" t="str">
        <f>IF(OR(OR(E58=0,E58=""),OR(D58=0,D58="")),"",D58*E58)</f>
        <v/>
      </c>
    </row>
    <row r="59" spans="1:6">
      <c r="A59" s="589"/>
      <c r="B59" s="67"/>
      <c r="C59" s="114"/>
      <c r="D59" s="115"/>
      <c r="E59" s="83"/>
      <c r="F59" s="349"/>
    </row>
    <row r="60" spans="1:6" ht="55.2">
      <c r="A60" s="612">
        <f>COUNT($A$1:A59)+1</f>
        <v>8</v>
      </c>
      <c r="B60" s="92" t="s">
        <v>508</v>
      </c>
      <c r="C60" s="105"/>
      <c r="D60" s="105"/>
      <c r="E60" s="83"/>
      <c r="F60" s="349"/>
    </row>
    <row r="61" spans="1:6" ht="28.2" customHeight="1">
      <c r="A61" s="614"/>
      <c r="B61" s="175" t="s">
        <v>456</v>
      </c>
      <c r="C61" s="137"/>
      <c r="D61" s="137"/>
      <c r="E61" s="83"/>
      <c r="F61" s="349"/>
    </row>
    <row r="62" spans="1:6">
      <c r="A62" s="589" t="s">
        <v>105</v>
      </c>
      <c r="B62" s="67" t="s">
        <v>454</v>
      </c>
      <c r="C62" s="114" t="s">
        <v>151</v>
      </c>
      <c r="D62" s="115">
        <v>8</v>
      </c>
      <c r="E62" s="83"/>
      <c r="F62" s="349" t="str">
        <f>IF(OR(OR(E62=0,E62=""),OR(D62=0,D62="")),"",D62*E62)</f>
        <v/>
      </c>
    </row>
    <row r="63" spans="1:6">
      <c r="A63" s="589" t="s">
        <v>106</v>
      </c>
      <c r="B63" s="67" t="s">
        <v>455</v>
      </c>
      <c r="C63" s="114" t="s">
        <v>151</v>
      </c>
      <c r="D63" s="115">
        <f>D62</f>
        <v>8</v>
      </c>
      <c r="E63" s="83"/>
      <c r="F63" s="349" t="str">
        <f>IF(OR(OR(E63=0,E63=""),OR(D63=0,D63="")),"",D63*E63)</f>
        <v/>
      </c>
    </row>
    <row r="64" spans="1:6">
      <c r="A64" s="589" t="s">
        <v>105</v>
      </c>
      <c r="B64" s="67" t="s">
        <v>424</v>
      </c>
      <c r="C64" s="114" t="s">
        <v>124</v>
      </c>
      <c r="D64" s="115">
        <v>130</v>
      </c>
      <c r="E64" s="83"/>
      <c r="F64" s="349" t="str">
        <f>IF(OR(OR(E64=0,E64=""),OR(D64=0,D64="")),"",D64*E64)</f>
        <v/>
      </c>
    </row>
    <row r="65" spans="1:8">
      <c r="A65" s="589" t="s">
        <v>106</v>
      </c>
      <c r="B65" s="67" t="s">
        <v>425</v>
      </c>
      <c r="C65" s="114" t="s">
        <v>124</v>
      </c>
      <c r="D65" s="115">
        <f>D64</f>
        <v>130</v>
      </c>
      <c r="E65" s="83"/>
      <c r="F65" s="349" t="str">
        <f>IF(OR(OR(E65=0,E65=""),OR(D65=0,D65="")),"",D65*E65)</f>
        <v/>
      </c>
    </row>
    <row r="66" spans="1:8">
      <c r="A66" s="74"/>
      <c r="B66" s="75"/>
      <c r="C66" s="75"/>
      <c r="D66" s="75"/>
      <c r="E66" s="76"/>
      <c r="F66" s="53"/>
    </row>
    <row r="67" spans="1:8" s="59" customFormat="1" ht="13.8">
      <c r="A67" s="612">
        <f>COUNT($A$1:A66)+1</f>
        <v>9</v>
      </c>
      <c r="B67" s="92" t="s">
        <v>1261</v>
      </c>
      <c r="C67" s="88"/>
      <c r="D67" s="60"/>
      <c r="E67" s="83"/>
      <c r="F67" s="69"/>
    </row>
    <row r="68" spans="1:8" s="59" customFormat="1" ht="26.4" customHeight="1">
      <c r="A68" s="68"/>
      <c r="B68" s="53" t="s">
        <v>1260</v>
      </c>
      <c r="C68" s="88"/>
      <c r="D68" s="60"/>
      <c r="E68" s="83"/>
      <c r="F68" s="69"/>
    </row>
    <row r="69" spans="1:8" s="59" customFormat="1" ht="10.199999999999999">
      <c r="A69" s="68"/>
      <c r="B69" s="53" t="s">
        <v>622</v>
      </c>
      <c r="C69" s="93" t="s">
        <v>151</v>
      </c>
      <c r="D69" s="60">
        <v>300</v>
      </c>
      <c r="E69" s="83"/>
      <c r="F69" s="90" t="str">
        <f>IF(OR(OR(E69=0,E69=""),OR(D69=0,D69="")),"",D69*E69)</f>
        <v/>
      </c>
    </row>
    <row r="70" spans="1:8" ht="14.4" thickBot="1">
      <c r="A70" s="589"/>
      <c r="B70" s="96"/>
      <c r="C70" s="97"/>
      <c r="D70" s="98"/>
      <c r="E70" s="72"/>
      <c r="F70" s="60"/>
      <c r="H70" s="153"/>
    </row>
    <row r="71" spans="1:8" ht="15" thickBot="1">
      <c r="A71" s="600" t="str">
        <f>A3</f>
        <v>3.</v>
      </c>
      <c r="B71" s="107" t="s">
        <v>57</v>
      </c>
      <c r="C71" s="108"/>
      <c r="D71" s="108"/>
      <c r="E71" s="109"/>
      <c r="F71" s="346">
        <f>SUM(F25:F70)</f>
        <v>0</v>
      </c>
    </row>
  </sheetData>
  <sheetProtection algorithmName="SHA-512" hashValue="sGysrz00SsCLDWQ8KhhYzgh39Lc3sDDIyFYU5LVqYuDpkTeClynAKtRvf9/3pe5cJT/fcWHL28yjM6diTnvymA==" saltValue="4rdYOL4OQPDkmTHy9Vx6Xw==" spinCount="100000" sheet="1" objects="1" scenarios="1"/>
  <protectedRanges>
    <protectedRange sqref="E1:E2" name="Raspon2"/>
    <protectedRange sqref="E3:F6 E23:F23" name="Range2"/>
    <protectedRange password="C758" sqref="A23:D23 A3:D4 A5:A6 C5:D6 B6" name="Range1"/>
    <protectedRange password="C758" sqref="B50 B33 B61 B58" name="Range1_2_1"/>
  </protectedRanges>
  <mergeCells count="6">
    <mergeCell ref="B21:F21"/>
    <mergeCell ref="B22:F22"/>
    <mergeCell ref="B17:F17"/>
    <mergeCell ref="B18:F18"/>
    <mergeCell ref="B19:F19"/>
    <mergeCell ref="B20:F20"/>
  </mergeCells>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7D30-9AB4-47BB-99E6-43747790A702}">
  <sheetPr codeName="Sheet6"/>
  <dimension ref="A1:G143"/>
  <sheetViews>
    <sheetView view="pageBreakPreview" zoomScale="115" zoomScaleNormal="130" zoomScaleSheetLayoutView="115" workbookViewId="0">
      <selection activeCell="D134" sqref="D134"/>
    </sheetView>
  </sheetViews>
  <sheetFormatPr defaultRowHeight="13.2"/>
  <cols>
    <col min="1" max="1" width="7.109375" customWidth="1"/>
    <col min="2" max="2" width="44.5546875" customWidth="1"/>
    <col min="3" max="3" width="6" customWidth="1"/>
    <col min="4" max="4" width="8.88671875" customWidth="1"/>
    <col min="5" max="5" width="10.77734375" customWidth="1"/>
    <col min="6" max="6" width="13.109375" customWidth="1"/>
  </cols>
  <sheetData>
    <row r="1" spans="1:6">
      <c r="A1" s="577" t="s">
        <v>81</v>
      </c>
      <c r="B1" s="70" t="s">
        <v>87</v>
      </c>
      <c r="C1" s="55" t="s">
        <v>88</v>
      </c>
      <c r="D1" s="56" t="s">
        <v>89</v>
      </c>
      <c r="E1" s="71" t="s">
        <v>90</v>
      </c>
      <c r="F1" s="57" t="s">
        <v>91</v>
      </c>
    </row>
    <row r="2" spans="1:6">
      <c r="A2" s="58"/>
      <c r="B2" s="58"/>
      <c r="C2" s="58"/>
      <c r="D2" s="59"/>
      <c r="E2" s="72"/>
      <c r="F2" s="60"/>
    </row>
    <row r="3" spans="1:6" ht="18">
      <c r="A3" s="578" t="s">
        <v>11</v>
      </c>
      <c r="B3" s="61" t="s">
        <v>58</v>
      </c>
      <c r="C3" s="62"/>
      <c r="D3" s="63"/>
      <c r="E3" s="73"/>
      <c r="F3" s="64"/>
    </row>
    <row r="4" spans="1:6">
      <c r="A4" s="58"/>
      <c r="B4" s="58"/>
      <c r="C4" s="58"/>
      <c r="D4" s="59"/>
      <c r="E4" s="72"/>
      <c r="F4" s="60"/>
    </row>
    <row r="5" spans="1:6">
      <c r="A5" s="74"/>
      <c r="B5" s="75" t="s">
        <v>33</v>
      </c>
      <c r="C5" s="75"/>
      <c r="D5" s="75"/>
      <c r="E5" s="76"/>
      <c r="F5" s="53"/>
    </row>
    <row r="6" spans="1:6" ht="46.2" customHeight="1">
      <c r="A6" s="616"/>
      <c r="B6" s="53" t="s">
        <v>196</v>
      </c>
      <c r="C6" s="131"/>
      <c r="D6" s="132"/>
      <c r="E6" s="133"/>
      <c r="F6" s="134"/>
    </row>
    <row r="7" spans="1:6" ht="120" customHeight="1">
      <c r="A7" s="616"/>
      <c r="B7" s="53" t="s">
        <v>1338</v>
      </c>
      <c r="C7" s="131"/>
      <c r="D7" s="132"/>
      <c r="E7" s="133"/>
      <c r="F7" s="134"/>
    </row>
    <row r="8" spans="1:6" ht="16.2" customHeight="1">
      <c r="A8" s="616"/>
      <c r="B8" s="53" t="s">
        <v>197</v>
      </c>
      <c r="C8" s="131"/>
      <c r="D8" s="132"/>
      <c r="E8" s="135"/>
      <c r="F8" s="134"/>
    </row>
    <row r="9" spans="1:6" ht="37.200000000000003" customHeight="1">
      <c r="A9" s="580" t="s">
        <v>9</v>
      </c>
      <c r="B9" s="53" t="s">
        <v>198</v>
      </c>
      <c r="C9" s="131"/>
      <c r="D9" s="132"/>
      <c r="E9" s="133"/>
      <c r="F9" s="134"/>
    </row>
    <row r="10" spans="1:6" ht="24" customHeight="1">
      <c r="A10" s="580" t="s">
        <v>9</v>
      </c>
      <c r="B10" s="53" t="s">
        <v>199</v>
      </c>
      <c r="C10" s="131"/>
      <c r="D10" s="132"/>
      <c r="E10" s="135"/>
      <c r="F10" s="134"/>
    </row>
    <row r="11" spans="1:6" ht="23.4" customHeight="1">
      <c r="A11" s="580"/>
      <c r="B11" s="53" t="s">
        <v>200</v>
      </c>
      <c r="C11" s="131"/>
      <c r="D11" s="132"/>
      <c r="E11" s="135"/>
      <c r="F11" s="134"/>
    </row>
    <row r="12" spans="1:6" ht="13.8">
      <c r="A12" s="616"/>
      <c r="B12" s="53"/>
      <c r="C12" s="131"/>
      <c r="D12" s="132"/>
      <c r="E12" s="135"/>
      <c r="F12" s="134"/>
    </row>
    <row r="13" spans="1:6" ht="45" customHeight="1">
      <c r="A13" s="74"/>
      <c r="B13" s="67" t="s">
        <v>201</v>
      </c>
      <c r="C13" s="74"/>
      <c r="D13" s="53"/>
      <c r="E13" s="76"/>
      <c r="F13" s="53"/>
    </row>
    <row r="14" spans="1:6" ht="67.2" customHeight="1">
      <c r="A14" s="617"/>
      <c r="B14" s="53" t="s">
        <v>202</v>
      </c>
      <c r="C14" s="88"/>
      <c r="D14" s="60"/>
      <c r="E14" s="104"/>
      <c r="F14" s="59"/>
    </row>
    <row r="15" spans="1:6">
      <c r="A15" s="74"/>
      <c r="B15" s="67"/>
      <c r="C15" s="53"/>
      <c r="D15" s="53"/>
      <c r="E15" s="76"/>
      <c r="F15" s="53"/>
    </row>
    <row r="16" spans="1:6" ht="85.8" customHeight="1">
      <c r="A16" s="580"/>
      <c r="B16" s="54" t="s">
        <v>203</v>
      </c>
      <c r="C16" s="85"/>
      <c r="D16" s="86"/>
      <c r="E16" s="136"/>
      <c r="F16" s="87"/>
    </row>
    <row r="17" spans="1:6" ht="76.8" customHeight="1">
      <c r="A17" s="580"/>
      <c r="B17" s="54" t="s">
        <v>204</v>
      </c>
      <c r="C17" s="85"/>
      <c r="D17" s="86"/>
      <c r="E17" s="136"/>
      <c r="F17" s="87"/>
    </row>
    <row r="18" spans="1:6" ht="75" customHeight="1">
      <c r="A18" s="580"/>
      <c r="B18" s="54" t="s">
        <v>205</v>
      </c>
      <c r="C18" s="85"/>
      <c r="D18" s="86"/>
      <c r="E18" s="136"/>
      <c r="F18" s="87"/>
    </row>
    <row r="19" spans="1:6">
      <c r="A19" s="74"/>
      <c r="B19" s="53"/>
      <c r="C19" s="74"/>
      <c r="D19" s="53"/>
      <c r="E19" s="76"/>
      <c r="F19" s="53"/>
    </row>
    <row r="20" spans="1:6">
      <c r="A20" s="614"/>
      <c r="B20" s="67" t="s">
        <v>206</v>
      </c>
      <c r="C20" s="137"/>
      <c r="D20" s="137"/>
      <c r="E20" s="104"/>
      <c r="F20" s="138"/>
    </row>
    <row r="21" spans="1:6">
      <c r="A21" s="580"/>
      <c r="B21" s="67" t="s">
        <v>207</v>
      </c>
      <c r="C21" s="116"/>
      <c r="D21" s="118"/>
      <c r="E21" s="117"/>
      <c r="F21" s="139"/>
    </row>
    <row r="22" spans="1:6">
      <c r="A22" s="618" t="s">
        <v>9</v>
      </c>
      <c r="B22" s="53" t="s">
        <v>208</v>
      </c>
      <c r="C22" s="116"/>
      <c r="D22" s="118"/>
      <c r="E22" s="117"/>
      <c r="F22" s="139"/>
    </row>
    <row r="23" spans="1:6">
      <c r="A23" s="618" t="s">
        <v>9</v>
      </c>
      <c r="B23" s="53" t="s">
        <v>209</v>
      </c>
      <c r="C23" s="116"/>
      <c r="D23" s="118"/>
      <c r="E23" s="117"/>
      <c r="F23" s="139"/>
    </row>
    <row r="24" spans="1:6">
      <c r="A24" s="618" t="s">
        <v>9</v>
      </c>
      <c r="B24" s="53" t="s">
        <v>210</v>
      </c>
      <c r="C24" s="116"/>
      <c r="D24" s="118"/>
      <c r="E24" s="117"/>
      <c r="F24" s="139"/>
    </row>
    <row r="25" spans="1:6" ht="20.399999999999999">
      <c r="A25" s="618" t="s">
        <v>9</v>
      </c>
      <c r="B25" s="53" t="s">
        <v>211</v>
      </c>
      <c r="C25" s="116"/>
      <c r="D25" s="118"/>
      <c r="E25" s="117"/>
      <c r="F25" s="139"/>
    </row>
    <row r="26" spans="1:6" ht="20.399999999999999">
      <c r="A26" s="618" t="s">
        <v>9</v>
      </c>
      <c r="B26" s="53" t="s">
        <v>212</v>
      </c>
      <c r="C26" s="116"/>
      <c r="D26" s="118"/>
      <c r="E26" s="117"/>
      <c r="F26" s="139"/>
    </row>
    <row r="27" spans="1:6">
      <c r="A27" s="618" t="s">
        <v>9</v>
      </c>
      <c r="B27" s="53" t="s">
        <v>213</v>
      </c>
      <c r="C27" s="116"/>
      <c r="D27" s="118"/>
      <c r="E27" s="117"/>
      <c r="F27" s="139"/>
    </row>
    <row r="28" spans="1:6">
      <c r="A28" s="618" t="s">
        <v>9</v>
      </c>
      <c r="B28" s="53" t="s">
        <v>214</v>
      </c>
      <c r="C28" s="116"/>
      <c r="D28" s="118"/>
      <c r="E28" s="117"/>
      <c r="F28" s="139"/>
    </row>
    <row r="29" spans="1:6" ht="20.399999999999999">
      <c r="A29" s="618" t="s">
        <v>9</v>
      </c>
      <c r="B29" s="53" t="s">
        <v>215</v>
      </c>
      <c r="C29" s="116"/>
      <c r="D29" s="118"/>
      <c r="E29" s="117"/>
      <c r="F29" s="139"/>
    </row>
    <row r="30" spans="1:6" ht="30.6">
      <c r="A30" s="618" t="s">
        <v>9</v>
      </c>
      <c r="B30" s="53" t="s">
        <v>216</v>
      </c>
      <c r="C30" s="116"/>
      <c r="D30" s="118"/>
      <c r="E30" s="117"/>
      <c r="F30" s="139"/>
    </row>
    <row r="31" spans="1:6">
      <c r="A31" s="618" t="s">
        <v>9</v>
      </c>
      <c r="B31" s="53" t="s">
        <v>217</v>
      </c>
      <c r="C31" s="116"/>
      <c r="D31" s="118"/>
      <c r="E31" s="117"/>
      <c r="F31" s="139"/>
    </row>
    <row r="32" spans="1:6" ht="20.399999999999999">
      <c r="A32" s="618" t="s">
        <v>9</v>
      </c>
      <c r="B32" s="53" t="s">
        <v>218</v>
      </c>
      <c r="C32" s="116"/>
      <c r="D32" s="118"/>
      <c r="E32" s="117"/>
      <c r="F32" s="139"/>
    </row>
    <row r="33" spans="1:6">
      <c r="A33" s="618" t="s">
        <v>9</v>
      </c>
      <c r="B33" s="53" t="s">
        <v>219</v>
      </c>
      <c r="C33" s="116"/>
      <c r="D33" s="118"/>
      <c r="E33" s="117"/>
      <c r="F33" s="139"/>
    </row>
    <row r="34" spans="1:6">
      <c r="A34" s="618" t="s">
        <v>9</v>
      </c>
      <c r="B34" s="53" t="s">
        <v>220</v>
      </c>
      <c r="C34" s="116"/>
      <c r="D34" s="118"/>
      <c r="E34" s="117"/>
      <c r="F34" s="139"/>
    </row>
    <row r="35" spans="1:6">
      <c r="A35" s="618"/>
      <c r="B35" s="53"/>
      <c r="C35" s="116"/>
      <c r="D35" s="118"/>
      <c r="E35" s="117"/>
      <c r="F35" s="139"/>
    </row>
    <row r="36" spans="1:6">
      <c r="A36" s="580"/>
      <c r="B36" s="67" t="s">
        <v>221</v>
      </c>
      <c r="C36" s="116"/>
      <c r="D36" s="118"/>
      <c r="E36" s="117"/>
      <c r="F36" s="139"/>
    </row>
    <row r="37" spans="1:6">
      <c r="A37" s="618" t="s">
        <v>9</v>
      </c>
      <c r="B37" s="53" t="s">
        <v>222</v>
      </c>
      <c r="C37" s="116"/>
      <c r="D37" s="118"/>
      <c r="E37" s="117"/>
      <c r="F37" s="139"/>
    </row>
    <row r="38" spans="1:6">
      <c r="A38" s="618" t="s">
        <v>9</v>
      </c>
      <c r="B38" s="53" t="s">
        <v>223</v>
      </c>
      <c r="C38" s="116"/>
      <c r="D38" s="118"/>
      <c r="E38" s="117"/>
      <c r="F38" s="139"/>
    </row>
    <row r="39" spans="1:6" ht="61.2">
      <c r="A39" s="618" t="s">
        <v>9</v>
      </c>
      <c r="B39" s="53" t="s">
        <v>224</v>
      </c>
      <c r="C39" s="116"/>
      <c r="D39" s="118"/>
      <c r="E39" s="117"/>
      <c r="F39" s="139"/>
    </row>
    <row r="40" spans="1:6">
      <c r="A40" s="618" t="s">
        <v>9</v>
      </c>
      <c r="B40" s="53" t="s">
        <v>225</v>
      </c>
      <c r="C40" s="116"/>
      <c r="D40" s="118"/>
      <c r="E40" s="117"/>
      <c r="F40" s="139"/>
    </row>
    <row r="41" spans="1:6">
      <c r="A41" s="618" t="s">
        <v>9</v>
      </c>
      <c r="B41" s="53" t="s">
        <v>226</v>
      </c>
      <c r="C41" s="116"/>
      <c r="D41" s="118"/>
      <c r="E41" s="117"/>
      <c r="F41" s="139"/>
    </row>
    <row r="42" spans="1:6">
      <c r="A42" s="618" t="s">
        <v>9</v>
      </c>
      <c r="B42" s="53" t="s">
        <v>227</v>
      </c>
      <c r="C42" s="116"/>
      <c r="D42" s="118"/>
      <c r="E42" s="117"/>
      <c r="F42" s="139"/>
    </row>
    <row r="43" spans="1:6">
      <c r="A43" s="618" t="s">
        <v>9</v>
      </c>
      <c r="B43" s="53" t="s">
        <v>228</v>
      </c>
      <c r="C43" s="116"/>
      <c r="D43" s="118"/>
      <c r="E43" s="117"/>
      <c r="F43" s="139"/>
    </row>
    <row r="44" spans="1:6">
      <c r="A44" s="618" t="s">
        <v>9</v>
      </c>
      <c r="B44" s="53" t="s">
        <v>229</v>
      </c>
      <c r="C44" s="116"/>
      <c r="D44" s="118"/>
      <c r="E44" s="117"/>
      <c r="F44" s="139"/>
    </row>
    <row r="45" spans="1:6" ht="20.399999999999999">
      <c r="A45" s="618" t="s">
        <v>9</v>
      </c>
      <c r="B45" s="53" t="s">
        <v>230</v>
      </c>
      <c r="C45" s="116"/>
      <c r="D45" s="118"/>
      <c r="E45" s="117"/>
      <c r="F45" s="139"/>
    </row>
    <row r="46" spans="1:6">
      <c r="A46" s="618" t="s">
        <v>9</v>
      </c>
      <c r="B46" s="53" t="s">
        <v>219</v>
      </c>
      <c r="C46" s="116"/>
      <c r="D46" s="118"/>
      <c r="E46" s="117"/>
      <c r="F46" s="139"/>
    </row>
    <row r="47" spans="1:6">
      <c r="A47" s="618" t="s">
        <v>9</v>
      </c>
      <c r="B47" s="53" t="s">
        <v>220</v>
      </c>
      <c r="C47" s="116"/>
      <c r="D47" s="118"/>
      <c r="E47" s="117"/>
      <c r="F47" s="139"/>
    </row>
    <row r="48" spans="1:6">
      <c r="A48" s="618"/>
      <c r="B48" s="53"/>
      <c r="C48" s="116"/>
      <c r="D48" s="118"/>
      <c r="E48" s="117"/>
      <c r="F48" s="139"/>
    </row>
    <row r="49" spans="1:6" ht="20.399999999999999">
      <c r="A49" s="618"/>
      <c r="B49" s="53" t="s">
        <v>231</v>
      </c>
      <c r="C49" s="116"/>
      <c r="D49" s="118"/>
      <c r="E49" s="117"/>
      <c r="F49" s="139"/>
    </row>
    <row r="50" spans="1:6">
      <c r="A50" s="581"/>
      <c r="B50" s="54"/>
      <c r="C50" s="60"/>
      <c r="D50" s="60"/>
      <c r="E50" s="83"/>
      <c r="F50" s="69"/>
    </row>
    <row r="51" spans="1:6">
      <c r="A51" s="614"/>
      <c r="B51" s="67" t="s">
        <v>232</v>
      </c>
      <c r="C51" s="137"/>
      <c r="D51" s="137"/>
      <c r="E51" s="104"/>
      <c r="F51" s="138"/>
    </row>
    <row r="52" spans="1:6">
      <c r="A52" s="580"/>
      <c r="B52" s="67" t="s">
        <v>233</v>
      </c>
      <c r="C52" s="116"/>
      <c r="D52" s="118"/>
      <c r="E52" s="117"/>
      <c r="F52" s="139"/>
    </row>
    <row r="53" spans="1:6" ht="20.399999999999999">
      <c r="A53" s="618" t="s">
        <v>9</v>
      </c>
      <c r="B53" s="53" t="s">
        <v>234</v>
      </c>
      <c r="C53" s="116"/>
      <c r="D53" s="118"/>
      <c r="E53" s="117"/>
      <c r="F53" s="139"/>
    </row>
    <row r="54" spans="1:6" ht="30.6">
      <c r="A54" s="618" t="s">
        <v>9</v>
      </c>
      <c r="B54" s="53" t="s">
        <v>235</v>
      </c>
      <c r="C54" s="116"/>
      <c r="D54" s="118"/>
      <c r="E54" s="117"/>
      <c r="F54" s="139"/>
    </row>
    <row r="55" spans="1:6">
      <c r="A55" s="618" t="s">
        <v>9</v>
      </c>
      <c r="B55" s="53" t="s">
        <v>236</v>
      </c>
      <c r="C55" s="116"/>
      <c r="D55" s="118"/>
      <c r="E55" s="117"/>
      <c r="F55" s="139"/>
    </row>
    <row r="56" spans="1:6">
      <c r="A56" s="618" t="s">
        <v>9</v>
      </c>
      <c r="B56" s="53" t="s">
        <v>237</v>
      </c>
      <c r="C56" s="116"/>
      <c r="D56" s="118"/>
      <c r="E56" s="117"/>
      <c r="F56" s="139"/>
    </row>
    <row r="57" spans="1:6">
      <c r="A57" s="618" t="s">
        <v>9</v>
      </c>
      <c r="B57" s="53" t="s">
        <v>238</v>
      </c>
      <c r="C57" s="116"/>
      <c r="D57" s="118"/>
      <c r="E57" s="117"/>
      <c r="F57" s="139"/>
    </row>
    <row r="58" spans="1:6" ht="20.399999999999999">
      <c r="A58" s="618" t="s">
        <v>9</v>
      </c>
      <c r="B58" s="53" t="s">
        <v>239</v>
      </c>
      <c r="C58" s="116"/>
      <c r="D58" s="118"/>
      <c r="E58" s="117"/>
      <c r="F58" s="139"/>
    </row>
    <row r="59" spans="1:6" ht="20.399999999999999">
      <c r="A59" s="618" t="s">
        <v>9</v>
      </c>
      <c r="B59" s="53" t="s">
        <v>240</v>
      </c>
      <c r="C59" s="116"/>
      <c r="D59" s="118"/>
      <c r="E59" s="117"/>
      <c r="F59" s="139"/>
    </row>
    <row r="60" spans="1:6" ht="28.2" customHeight="1">
      <c r="A60" s="618" t="s">
        <v>9</v>
      </c>
      <c r="B60" s="53" t="s">
        <v>241</v>
      </c>
      <c r="C60" s="116"/>
      <c r="D60" s="118"/>
      <c r="E60" s="117"/>
      <c r="F60" s="139"/>
    </row>
    <row r="61" spans="1:6">
      <c r="A61" s="587"/>
      <c r="B61" s="82"/>
      <c r="C61" s="82"/>
      <c r="D61" s="82"/>
      <c r="E61" s="83"/>
      <c r="F61" s="69"/>
    </row>
    <row r="62" spans="1:6">
      <c r="A62" s="74"/>
      <c r="B62" s="75" t="s">
        <v>149</v>
      </c>
      <c r="C62" s="75"/>
      <c r="D62" s="75"/>
      <c r="E62" s="76"/>
      <c r="F62" s="53"/>
    </row>
    <row r="63" spans="1:6">
      <c r="A63" s="587"/>
      <c r="B63" s="82"/>
      <c r="C63" s="82"/>
      <c r="D63" s="82"/>
      <c r="E63" s="83"/>
      <c r="F63" s="69"/>
    </row>
    <row r="64" spans="1:6" ht="27.6">
      <c r="A64" s="619">
        <f>COUNT($A$1:A57)+1</f>
        <v>1</v>
      </c>
      <c r="B64" s="92" t="s">
        <v>416</v>
      </c>
      <c r="C64" s="105"/>
      <c r="D64" s="105"/>
      <c r="E64" s="83"/>
      <c r="F64" s="349"/>
    </row>
    <row r="65" spans="1:6" ht="25.8" customHeight="1">
      <c r="A65" s="620"/>
      <c r="B65" s="54" t="s">
        <v>415</v>
      </c>
      <c r="C65" s="105"/>
      <c r="D65" s="105"/>
      <c r="E65" s="83"/>
      <c r="F65" s="349"/>
    </row>
    <row r="66" spans="1:6">
      <c r="A66" s="589" t="s">
        <v>105</v>
      </c>
      <c r="B66" s="67" t="s">
        <v>85</v>
      </c>
      <c r="C66" s="119" t="s">
        <v>124</v>
      </c>
      <c r="D66" s="115">
        <v>242</v>
      </c>
      <c r="E66" s="83"/>
      <c r="F66" s="349" t="str">
        <f>IF(OR(OR(E66=0,E66=""),OR(D66=0,D66="")),"",D66*E66)</f>
        <v/>
      </c>
    </row>
    <row r="67" spans="1:6">
      <c r="A67" s="589" t="s">
        <v>106</v>
      </c>
      <c r="B67" s="67" t="s">
        <v>86</v>
      </c>
      <c r="C67" s="119" t="s">
        <v>124</v>
      </c>
      <c r="D67" s="88">
        <f>D66</f>
        <v>242</v>
      </c>
      <c r="E67" s="83"/>
      <c r="F67" s="349" t="str">
        <f>IF(OR(OR(E67=0,E67=""),OR(D67=0,D67="")),"",D67*E67)</f>
        <v/>
      </c>
    </row>
    <row r="68" spans="1:6">
      <c r="A68" s="589"/>
      <c r="B68" s="67"/>
      <c r="C68" s="119"/>
      <c r="D68" s="88"/>
      <c r="E68" s="83"/>
      <c r="F68" s="349"/>
    </row>
    <row r="69" spans="1:6" ht="13.8">
      <c r="A69" s="619">
        <f>COUNT($A$1:A68)+1</f>
        <v>2</v>
      </c>
      <c r="B69" s="92" t="s">
        <v>707</v>
      </c>
      <c r="C69" s="119"/>
      <c r="D69" s="88"/>
      <c r="E69" s="83"/>
      <c r="F69" s="349"/>
    </row>
    <row r="70" spans="1:6" ht="115.2" customHeight="1">
      <c r="B70" s="54" t="s">
        <v>1337</v>
      </c>
      <c r="C70" s="281"/>
      <c r="D70" s="281"/>
      <c r="E70" s="83"/>
      <c r="F70" s="349"/>
    </row>
    <row r="71" spans="1:6" ht="15.6">
      <c r="A71" s="621"/>
      <c r="B71" s="54" t="s">
        <v>706</v>
      </c>
      <c r="C71" s="119" t="s">
        <v>151</v>
      </c>
      <c r="D71" s="88">
        <v>60</v>
      </c>
      <c r="E71" s="83"/>
      <c r="F71" s="349" t="str">
        <f>IF(OR(OR(E71=0,E71=""),OR(D71=0,D71="")),"",D71*E71)</f>
        <v/>
      </c>
    </row>
    <row r="72" spans="1:6" ht="15.6">
      <c r="A72" s="622"/>
      <c r="B72" s="282"/>
      <c r="C72" s="281"/>
      <c r="D72" s="281"/>
      <c r="E72" s="83"/>
      <c r="F72" s="349"/>
    </row>
    <row r="73" spans="1:6" ht="15.6">
      <c r="A73" s="619">
        <f>COUNT($A$1:A72)+1</f>
        <v>3</v>
      </c>
      <c r="B73" s="92" t="s">
        <v>708</v>
      </c>
      <c r="C73" s="281"/>
      <c r="D73" s="281"/>
      <c r="E73" s="83"/>
      <c r="F73" s="349"/>
    </row>
    <row r="74" spans="1:6" ht="96.6" customHeight="1">
      <c r="B74" s="54" t="s">
        <v>920</v>
      </c>
      <c r="C74" s="281"/>
      <c r="D74" s="281"/>
      <c r="E74" s="83"/>
      <c r="F74" s="349"/>
    </row>
    <row r="75" spans="1:6" ht="15.6">
      <c r="A75" s="621"/>
      <c r="B75" s="54" t="s">
        <v>706</v>
      </c>
      <c r="C75" s="119" t="s">
        <v>151</v>
      </c>
      <c r="D75" s="88">
        <v>70</v>
      </c>
      <c r="E75" s="83"/>
      <c r="F75" s="349" t="str">
        <f>IF(OR(OR(E75=0,E75=""),OR(D75=0,D75="")),"",D75*E75)</f>
        <v/>
      </c>
    </row>
    <row r="76" spans="1:6" ht="15.6">
      <c r="A76" s="621"/>
      <c r="B76" s="282"/>
      <c r="C76" s="281"/>
      <c r="D76" s="281"/>
      <c r="E76" s="83"/>
      <c r="F76" s="349"/>
    </row>
    <row r="77" spans="1:6" ht="15.6">
      <c r="A77" s="619">
        <f>COUNT($A$1:A76)+1</f>
        <v>4</v>
      </c>
      <c r="B77" s="92" t="s">
        <v>711</v>
      </c>
      <c r="C77" s="281"/>
      <c r="D77" s="281"/>
      <c r="E77" s="83"/>
      <c r="F77" s="349"/>
    </row>
    <row r="78" spans="1:6" ht="100.8" customHeight="1">
      <c r="B78" s="53" t="s">
        <v>1001</v>
      </c>
      <c r="C78" s="283"/>
      <c r="D78" s="283"/>
      <c r="E78" s="83"/>
      <c r="F78" s="349"/>
    </row>
    <row r="79" spans="1:6" ht="15.6">
      <c r="A79" s="623"/>
      <c r="B79" s="65" t="s">
        <v>706</v>
      </c>
      <c r="C79" s="119" t="s">
        <v>151</v>
      </c>
      <c r="D79" s="88">
        <v>22</v>
      </c>
      <c r="E79" s="83"/>
      <c r="F79" s="349" t="str">
        <f>IF(OR(OR(E79=0,E79=""),OR(D79=0,D79="")),"",D79*E79)</f>
        <v/>
      </c>
    </row>
    <row r="80" spans="1:6" ht="15.6">
      <c r="A80" s="623"/>
      <c r="B80" s="284"/>
      <c r="C80" s="283"/>
      <c r="D80" s="283"/>
      <c r="E80" s="83"/>
      <c r="F80" s="349"/>
    </row>
    <row r="81" spans="1:7" ht="41.4">
      <c r="A81" s="619">
        <f>COUNT($A$1:A80)+1</f>
        <v>5</v>
      </c>
      <c r="B81" s="92" t="s">
        <v>923</v>
      </c>
      <c r="C81" s="283"/>
      <c r="D81" s="283"/>
      <c r="E81" s="83"/>
      <c r="F81" s="349"/>
    </row>
    <row r="82" spans="1:7" ht="64.8" customHeight="1">
      <c r="A82" s="54"/>
      <c r="B82" s="54" t="s">
        <v>922</v>
      </c>
      <c r="C82" s="283"/>
      <c r="D82" s="283"/>
      <c r="E82" s="382"/>
      <c r="F82" s="383"/>
    </row>
    <row r="83" spans="1:7">
      <c r="A83" s="54"/>
      <c r="B83" s="65" t="s">
        <v>706</v>
      </c>
      <c r="C83" s="119" t="s">
        <v>151</v>
      </c>
      <c r="D83" s="88">
        <v>2</v>
      </c>
      <c r="E83" s="83"/>
      <c r="F83" s="349" t="str">
        <f>IF(OR(OR(E83=0,E83=""),OR(D83=0,D83="")),"",D83*E83)</f>
        <v/>
      </c>
    </row>
    <row r="84" spans="1:7" ht="15.6">
      <c r="A84" s="622"/>
      <c r="B84" s="384"/>
      <c r="C84" s="283"/>
      <c r="D84" s="283"/>
      <c r="E84" s="382"/>
      <c r="F84" s="383"/>
    </row>
    <row r="85" spans="1:7" s="235" customFormat="1" ht="41.4">
      <c r="A85" s="619">
        <f>COUNT($A$1:A84)+1</f>
        <v>6</v>
      </c>
      <c r="B85" s="92" t="s">
        <v>921</v>
      </c>
      <c r="C85" s="293"/>
      <c r="D85" s="293"/>
      <c r="E85" s="380"/>
      <c r="F85" s="378"/>
    </row>
    <row r="86" spans="1:7" s="235" customFormat="1" ht="20.399999999999999">
      <c r="A86" s="54"/>
      <c r="B86" s="54" t="s">
        <v>1288</v>
      </c>
      <c r="C86" s="293"/>
      <c r="D86" s="293"/>
      <c r="E86" s="380"/>
      <c r="F86" s="378"/>
    </row>
    <row r="87" spans="1:7" s="235" customFormat="1" ht="15.6">
      <c r="A87" s="54"/>
      <c r="B87" s="54" t="s">
        <v>1219</v>
      </c>
      <c r="C87" s="385"/>
      <c r="D87" s="385"/>
      <c r="E87" s="815"/>
      <c r="F87" s="385"/>
    </row>
    <row r="88" spans="1:7" s="235" customFormat="1" ht="15">
      <c r="A88" s="54"/>
      <c r="B88" s="65" t="s">
        <v>706</v>
      </c>
      <c r="C88" s="119" t="s">
        <v>151</v>
      </c>
      <c r="D88" s="88">
        <v>0.6</v>
      </c>
      <c r="E88" s="83"/>
      <c r="F88" s="349" t="str">
        <f>IF(OR(OR(E88=0,E88=""),OR(D88=0,D88="")),"",D88*E88)</f>
        <v/>
      </c>
      <c r="G88" s="225"/>
    </row>
    <row r="89" spans="1:7" ht="15.6">
      <c r="A89" s="623"/>
      <c r="B89" s="284"/>
      <c r="C89" s="283"/>
      <c r="D89" s="283"/>
      <c r="E89" s="382"/>
      <c r="F89" s="383"/>
    </row>
    <row r="90" spans="1:7" ht="41.4">
      <c r="A90" s="619">
        <f>COUNT($A$1:A89)+1</f>
        <v>7</v>
      </c>
      <c r="B90" s="92" t="s">
        <v>713</v>
      </c>
      <c r="C90" s="283"/>
      <c r="D90" s="283"/>
      <c r="E90" s="83"/>
      <c r="F90" s="349"/>
    </row>
    <row r="91" spans="1:7" ht="34.200000000000003" customHeight="1">
      <c r="B91" s="54" t="s">
        <v>712</v>
      </c>
      <c r="C91" s="285"/>
      <c r="D91" s="286"/>
      <c r="E91" s="83"/>
      <c r="F91" s="349"/>
    </row>
    <row r="92" spans="1:7" ht="15.6">
      <c r="A92" s="623"/>
      <c r="B92" s="65" t="s">
        <v>709</v>
      </c>
      <c r="C92" s="119" t="s">
        <v>242</v>
      </c>
      <c r="D92" s="88">
        <v>4600</v>
      </c>
      <c r="E92" s="83"/>
      <c r="F92" s="349" t="str">
        <f>IF(OR(OR(E92=0,E92=""),OR(D92=0,D92="")),"",D92*E92)</f>
        <v/>
      </c>
    </row>
    <row r="93" spans="1:7" ht="15.6">
      <c r="A93" s="623"/>
      <c r="B93" s="65" t="s">
        <v>710</v>
      </c>
      <c r="C93" s="119" t="s">
        <v>242</v>
      </c>
      <c r="D93" s="88">
        <v>8400</v>
      </c>
      <c r="E93" s="83"/>
      <c r="F93" s="349" t="str">
        <f>IF(OR(OR(E93=0,E93=""),OR(D93=0,D93="")),"",D93*E93)</f>
        <v/>
      </c>
    </row>
    <row r="94" spans="1:7" ht="15.6">
      <c r="A94" s="623"/>
      <c r="B94" s="289"/>
      <c r="C94" s="285"/>
      <c r="D94" s="290"/>
      <c r="E94" s="83"/>
      <c r="F94" s="349"/>
    </row>
    <row r="95" spans="1:7" ht="27.6">
      <c r="A95" s="619">
        <f>COUNT($A$1:A94)+1</f>
        <v>8</v>
      </c>
      <c r="B95" s="92" t="s">
        <v>714</v>
      </c>
      <c r="C95" s="285"/>
      <c r="D95" s="290"/>
      <c r="E95" s="83"/>
      <c r="F95" s="349"/>
    </row>
    <row r="96" spans="1:7" ht="45" customHeight="1">
      <c r="B96" s="54" t="s">
        <v>715</v>
      </c>
      <c r="C96" s="119" t="s">
        <v>6</v>
      </c>
      <c r="D96" s="88">
        <v>200</v>
      </c>
      <c r="E96" s="83"/>
      <c r="F96" s="349" t="str">
        <f>IF(OR(OR(E96=0,E96=""),OR(D96=0,D96="")),"",D96*E96)</f>
        <v/>
      </c>
    </row>
    <row r="97" spans="1:6" ht="15.6">
      <c r="A97" s="623"/>
      <c r="B97" s="291"/>
      <c r="C97" s="283"/>
      <c r="D97" s="283"/>
      <c r="E97" s="83"/>
      <c r="F97" s="349"/>
    </row>
    <row r="98" spans="1:6" s="235" customFormat="1" ht="27.6">
      <c r="A98" s="619">
        <f>COUNT($A$1:A97)+1</f>
        <v>9</v>
      </c>
      <c r="B98" s="92" t="s">
        <v>1220</v>
      </c>
      <c r="C98" s="562"/>
      <c r="D98" s="562"/>
      <c r="E98" s="816"/>
      <c r="F98" s="562"/>
    </row>
    <row r="99" spans="1:6" s="235" customFormat="1" ht="25.2" customHeight="1">
      <c r="A99" s="54"/>
      <c r="B99" s="54" t="s">
        <v>1221</v>
      </c>
      <c r="C99" s="304"/>
      <c r="D99" s="304"/>
      <c r="E99" s="817"/>
      <c r="F99" s="563"/>
    </row>
    <row r="100" spans="1:6" s="235" customFormat="1" ht="20.399999999999999">
      <c r="A100" s="54"/>
      <c r="B100" s="54" t="s">
        <v>1222</v>
      </c>
      <c r="C100" s="304"/>
      <c r="D100" s="304"/>
      <c r="E100" s="817"/>
      <c r="F100" s="563"/>
    </row>
    <row r="101" spans="1:6" ht="14.4">
      <c r="A101" s="54"/>
      <c r="B101" s="54" t="s">
        <v>1223</v>
      </c>
      <c r="C101" s="304"/>
      <c r="D101" s="304"/>
      <c r="E101" s="817"/>
      <c r="F101" s="563"/>
    </row>
    <row r="102" spans="1:6" s="235" customFormat="1" ht="20.399999999999999">
      <c r="A102" s="54"/>
      <c r="B102" s="54" t="s">
        <v>1224</v>
      </c>
      <c r="C102" s="302"/>
      <c r="D102" s="302"/>
      <c r="E102" s="818"/>
      <c r="F102" s="564"/>
    </row>
    <row r="103" spans="1:6" s="235" customFormat="1" ht="14.4">
      <c r="A103" s="54"/>
      <c r="B103" s="54" t="s">
        <v>1225</v>
      </c>
      <c r="C103" s="569"/>
      <c r="D103" s="569"/>
      <c r="E103" s="819"/>
      <c r="F103" s="565"/>
    </row>
    <row r="104" spans="1:6" s="235" customFormat="1">
      <c r="A104" s="54"/>
      <c r="B104" s="65" t="s">
        <v>1227</v>
      </c>
      <c r="C104" s="119" t="s">
        <v>242</v>
      </c>
      <c r="D104" s="115">
        <v>35</v>
      </c>
      <c r="E104" s="83"/>
      <c r="F104" s="349" t="str">
        <f>IF(OR(OR(E104=0,E104=""),OR(D104=0,D104="")),"",D104*E104)</f>
        <v/>
      </c>
    </row>
    <row r="105" spans="1:6" s="235" customFormat="1">
      <c r="A105" s="54"/>
      <c r="B105" s="65" t="s">
        <v>1226</v>
      </c>
      <c r="C105" s="119" t="s">
        <v>6</v>
      </c>
      <c r="D105" s="115">
        <v>10.8</v>
      </c>
      <c r="E105" s="83"/>
      <c r="F105" s="349" t="str">
        <f>IF(OR(OR(E105=0,E105=""),OR(D105=0,D105="")),"",D105*E105)</f>
        <v/>
      </c>
    </row>
    <row r="106" spans="1:6" s="235" customFormat="1" ht="15.6">
      <c r="A106" s="621"/>
      <c r="B106" s="566"/>
      <c r="C106" s="567"/>
      <c r="D106" s="567"/>
      <c r="E106" s="820"/>
      <c r="F106" s="568"/>
    </row>
    <row r="107" spans="1:6" s="153" customFormat="1" ht="27.6">
      <c r="A107" s="619">
        <f>COUNT($A$1:A106)+1</f>
        <v>10</v>
      </c>
      <c r="B107" s="92" t="s">
        <v>726</v>
      </c>
      <c r="C107" s="270"/>
      <c r="D107" s="273"/>
      <c r="E107" s="83"/>
      <c r="F107" s="349"/>
    </row>
    <row r="108" spans="1:6" s="294" customFormat="1" ht="34.799999999999997" customHeight="1">
      <c r="A108" s="604"/>
      <c r="B108" s="54" t="s">
        <v>727</v>
      </c>
      <c r="C108" s="293"/>
      <c r="D108" s="293"/>
      <c r="E108" s="83"/>
      <c r="F108" s="349"/>
    </row>
    <row r="109" spans="1:6" s="294" customFormat="1" ht="26.4" customHeight="1">
      <c r="A109" s="604"/>
      <c r="B109" s="54" t="s">
        <v>1067</v>
      </c>
      <c r="C109" s="293"/>
      <c r="D109" s="293"/>
      <c r="E109" s="83"/>
      <c r="F109" s="349"/>
    </row>
    <row r="110" spans="1:6" s="297" customFormat="1" ht="58.8" customHeight="1">
      <c r="A110" s="624"/>
      <c r="B110" s="54" t="s">
        <v>1289</v>
      </c>
      <c r="C110" s="295"/>
      <c r="D110" s="296"/>
      <c r="E110" s="83"/>
      <c r="F110" s="349"/>
    </row>
    <row r="111" spans="1:6" s="297" customFormat="1" ht="15.6">
      <c r="A111" s="624"/>
      <c r="B111" s="54" t="s">
        <v>716</v>
      </c>
      <c r="C111" s="295"/>
      <c r="D111" s="296"/>
      <c r="E111" s="83"/>
      <c r="F111" s="349"/>
    </row>
    <row r="112" spans="1:6" s="297" customFormat="1" ht="46.8" customHeight="1">
      <c r="A112" s="624"/>
      <c r="B112" s="54" t="s">
        <v>717</v>
      </c>
      <c r="C112" s="295"/>
      <c r="D112" s="296"/>
      <c r="E112" s="83"/>
      <c r="F112" s="349"/>
    </row>
    <row r="113" spans="1:6" s="297" customFormat="1" ht="23.4" customHeight="1">
      <c r="A113" s="624"/>
      <c r="B113" s="54" t="s">
        <v>718</v>
      </c>
      <c r="C113" s="295"/>
      <c r="D113" s="296"/>
      <c r="E113" s="83"/>
      <c r="F113" s="349"/>
    </row>
    <row r="114" spans="1:6" s="297" customFormat="1" ht="15.6">
      <c r="A114" s="625"/>
      <c r="B114" s="54" t="s">
        <v>719</v>
      </c>
      <c r="C114" s="295"/>
      <c r="D114" s="296"/>
      <c r="E114" s="83"/>
      <c r="F114" s="349"/>
    </row>
    <row r="115" spans="1:6" s="294" customFormat="1" ht="46.2" customHeight="1">
      <c r="A115" s="623"/>
      <c r="B115" s="54" t="s">
        <v>720</v>
      </c>
      <c r="C115" s="295"/>
      <c r="D115" s="296"/>
      <c r="E115" s="83"/>
      <c r="F115" s="349"/>
    </row>
    <row r="116" spans="1:6" s="294" customFormat="1" ht="15.6">
      <c r="A116" s="624"/>
      <c r="B116" s="54" t="s">
        <v>728</v>
      </c>
      <c r="C116" s="295"/>
      <c r="D116" s="115"/>
      <c r="E116" s="83"/>
      <c r="F116" s="349"/>
    </row>
    <row r="117" spans="1:6" s="294" customFormat="1" ht="15.6">
      <c r="A117" s="624"/>
      <c r="B117" s="65" t="s">
        <v>729</v>
      </c>
      <c r="C117" s="119" t="s">
        <v>151</v>
      </c>
      <c r="D117" s="115">
        <v>6</v>
      </c>
      <c r="E117" s="83"/>
      <c r="F117" s="349" t="str">
        <f>IF(OR(OR(E117=0,E117=""),OR(D117=0,D117="")),"",D117*E117)</f>
        <v/>
      </c>
    </row>
    <row r="118" spans="1:6" s="294" customFormat="1" ht="15.6">
      <c r="A118" s="626"/>
      <c r="B118" s="65" t="s">
        <v>721</v>
      </c>
      <c r="C118" s="119"/>
      <c r="D118" s="115"/>
      <c r="E118" s="83"/>
      <c r="F118" s="349"/>
    </row>
    <row r="119" spans="1:6" s="294" customFormat="1" ht="15.6">
      <c r="A119" s="626"/>
      <c r="B119" s="54" t="s">
        <v>722</v>
      </c>
      <c r="C119" s="119" t="s">
        <v>242</v>
      </c>
      <c r="D119" s="115">
        <v>50</v>
      </c>
      <c r="E119" s="83"/>
      <c r="F119" s="349" t="str">
        <f>IF(OR(OR(E119=0,E119=""),OR(D119=0,D119="")),"",D119*E119)</f>
        <v/>
      </c>
    </row>
    <row r="120" spans="1:6" s="294" customFormat="1" ht="15.6">
      <c r="A120" s="626"/>
      <c r="B120" s="65" t="s">
        <v>723</v>
      </c>
      <c r="C120" s="119" t="s">
        <v>6</v>
      </c>
      <c r="D120" s="115">
        <v>15</v>
      </c>
      <c r="E120" s="83"/>
      <c r="F120" s="349" t="str">
        <f>IF(OR(OR(E120=0,E120=""),OR(D120=0,D120="")),"",D120*E120)</f>
        <v/>
      </c>
    </row>
    <row r="121" spans="1:6" s="294" customFormat="1" ht="15.6">
      <c r="A121" s="624"/>
      <c r="B121" s="65" t="s">
        <v>724</v>
      </c>
      <c r="C121" s="119" t="s">
        <v>242</v>
      </c>
      <c r="D121" s="115">
        <v>110</v>
      </c>
      <c r="E121" s="83"/>
      <c r="F121" s="349" t="str">
        <f>IF(OR(OR(E121=0,E121=""),OR(D121=0,D121="")),"",D121*E121)</f>
        <v/>
      </c>
    </row>
    <row r="122" spans="1:6" s="153" customFormat="1" ht="14.4">
      <c r="A122" s="627"/>
      <c r="B122" s="364" t="s">
        <v>730</v>
      </c>
      <c r="C122" s="119" t="s">
        <v>242</v>
      </c>
      <c r="D122" s="115">
        <v>15</v>
      </c>
      <c r="E122" s="83"/>
      <c r="F122" s="349" t="str">
        <f>IF(OR(OR(E122=0,E122=""),OR(D122=0,D122="")),"",D122*E122)</f>
        <v/>
      </c>
    </row>
    <row r="123" spans="1:6" s="153" customFormat="1" ht="13.5" customHeight="1">
      <c r="A123" s="627"/>
      <c r="B123" s="65" t="s">
        <v>725</v>
      </c>
      <c r="C123" s="119" t="s">
        <v>6</v>
      </c>
      <c r="D123" s="115">
        <v>7.5</v>
      </c>
      <c r="E123" s="83"/>
      <c r="F123" s="349" t="str">
        <f>IF(OR(OR(E123=0,E123=""),OR(D123=0,D123="")),"",D123*E123)</f>
        <v/>
      </c>
    </row>
    <row r="124" spans="1:6" s="153" customFormat="1" ht="13.5" customHeight="1">
      <c r="A124" s="627"/>
      <c r="B124" s="298"/>
      <c r="C124" s="119"/>
      <c r="D124" s="283"/>
      <c r="E124" s="83"/>
      <c r="F124" s="349"/>
    </row>
    <row r="125" spans="1:6" ht="27.6">
      <c r="A125" s="619">
        <f>COUNT($A$1:A124)+1</f>
        <v>11</v>
      </c>
      <c r="B125" s="92" t="s">
        <v>417</v>
      </c>
      <c r="C125" s="105"/>
      <c r="D125" s="105"/>
      <c r="E125" s="83"/>
      <c r="F125" s="349"/>
    </row>
    <row r="126" spans="1:6" ht="38.4" customHeight="1">
      <c r="A126" s="620"/>
      <c r="B126" s="54" t="s">
        <v>412</v>
      </c>
      <c r="C126" s="105"/>
      <c r="D126" s="105"/>
      <c r="E126" s="83"/>
      <c r="F126" s="349"/>
    </row>
    <row r="127" spans="1:6">
      <c r="A127" s="589" t="s">
        <v>105</v>
      </c>
      <c r="B127" s="67" t="s">
        <v>85</v>
      </c>
      <c r="C127" s="119" t="s">
        <v>124</v>
      </c>
      <c r="D127" s="115">
        <v>280</v>
      </c>
      <c r="E127" s="83"/>
      <c r="F127" s="349" t="str">
        <f>IF(OR(OR(E127=0,E127=""),OR(D127=0,D127="")),"",D127*E127)</f>
        <v/>
      </c>
    </row>
    <row r="128" spans="1:6">
      <c r="A128" s="589" t="s">
        <v>106</v>
      </c>
      <c r="B128" s="67" t="s">
        <v>86</v>
      </c>
      <c r="C128" s="119" t="s">
        <v>124</v>
      </c>
      <c r="D128" s="88">
        <f>D127</f>
        <v>280</v>
      </c>
      <c r="E128" s="83"/>
      <c r="F128" s="349" t="str">
        <f>IF(OR(OR(E128=0,E128=""),OR(D128=0,D128="")),"",D128*E128)</f>
        <v/>
      </c>
    </row>
    <row r="129" spans="1:6">
      <c r="A129" s="589"/>
      <c r="B129" s="67"/>
      <c r="C129" s="119"/>
      <c r="D129" s="88"/>
      <c r="E129" s="83"/>
      <c r="F129" s="349"/>
    </row>
    <row r="130" spans="1:6" ht="27.6">
      <c r="A130" s="619">
        <f>COUNT($A$1:A128)+1</f>
        <v>12</v>
      </c>
      <c r="B130" s="92" t="s">
        <v>418</v>
      </c>
      <c r="C130" s="105"/>
      <c r="D130" s="105"/>
      <c r="E130" s="83"/>
      <c r="F130" s="349"/>
    </row>
    <row r="131" spans="1:6" ht="34.200000000000003" customHeight="1">
      <c r="A131" s="620"/>
      <c r="B131" s="54" t="s">
        <v>413</v>
      </c>
      <c r="C131" s="105"/>
      <c r="D131" s="105"/>
      <c r="E131" s="83"/>
      <c r="F131" s="349"/>
    </row>
    <row r="132" spans="1:6" ht="46.2" customHeight="1">
      <c r="A132" s="620"/>
      <c r="B132" s="54" t="s">
        <v>414</v>
      </c>
      <c r="C132" s="105"/>
      <c r="D132" s="105"/>
      <c r="E132" s="83"/>
      <c r="F132" s="349"/>
    </row>
    <row r="133" spans="1:6">
      <c r="A133" s="589" t="s">
        <v>105</v>
      </c>
      <c r="B133" s="67" t="s">
        <v>85</v>
      </c>
      <c r="C133" s="119" t="s">
        <v>124</v>
      </c>
      <c r="D133" s="115">
        <v>6</v>
      </c>
      <c r="E133" s="83"/>
      <c r="F133" s="349" t="str">
        <f>IF(OR(OR(E133=0,E133=""),OR(D133=0,D133="")),"",D133*E133)</f>
        <v/>
      </c>
    </row>
    <row r="134" spans="1:6">
      <c r="A134" s="589" t="s">
        <v>106</v>
      </c>
      <c r="B134" s="67" t="s">
        <v>86</v>
      </c>
      <c r="C134" s="119" t="s">
        <v>124</v>
      </c>
      <c r="D134" s="88">
        <f>D133</f>
        <v>6</v>
      </c>
      <c r="E134" s="83"/>
      <c r="F134" s="349" t="str">
        <f>IF(OR(OR(E134=0,E134=""),OR(D134=0,D134="")),"",D134*E134)</f>
        <v/>
      </c>
    </row>
    <row r="135" spans="1:6">
      <c r="A135" s="589"/>
      <c r="B135" s="67"/>
      <c r="C135" s="119"/>
      <c r="D135" s="88"/>
      <c r="E135" s="83"/>
      <c r="F135" s="349"/>
    </row>
    <row r="136" spans="1:6" ht="27.6">
      <c r="A136" s="619">
        <f>COUNT($A$1:A134)+1</f>
        <v>13</v>
      </c>
      <c r="B136" s="92" t="s">
        <v>438</v>
      </c>
      <c r="C136" s="119"/>
      <c r="D136" s="88"/>
      <c r="E136" s="83"/>
      <c r="F136" s="349"/>
    </row>
    <row r="137" spans="1:6" ht="49.2" customHeight="1">
      <c r="A137" s="589"/>
      <c r="B137" s="54" t="s">
        <v>452</v>
      </c>
      <c r="C137" s="119"/>
      <c r="D137" s="88"/>
      <c r="E137" s="83"/>
      <c r="F137" s="349"/>
    </row>
    <row r="138" spans="1:6">
      <c r="A138" s="589"/>
      <c r="B138" s="54" t="s">
        <v>451</v>
      </c>
      <c r="C138" s="119"/>
      <c r="D138" s="115"/>
      <c r="E138" s="83"/>
      <c r="F138" s="349"/>
    </row>
    <row r="139" spans="1:6">
      <c r="A139" s="589" t="s">
        <v>105</v>
      </c>
      <c r="B139" s="67" t="s">
        <v>85</v>
      </c>
      <c r="C139" s="119" t="s">
        <v>124</v>
      </c>
      <c r="D139" s="115">
        <v>130</v>
      </c>
      <c r="E139" s="83"/>
      <c r="F139" s="349" t="str">
        <f>IF(OR(OR(E139=0,E139=""),OR(D139=0,D139="")),"",D139*E139)</f>
        <v/>
      </c>
    </row>
    <row r="140" spans="1:6">
      <c r="A140" s="589" t="s">
        <v>106</v>
      </c>
      <c r="B140" s="67" t="s">
        <v>86</v>
      </c>
      <c r="C140" s="119" t="s">
        <v>124</v>
      </c>
      <c r="D140" s="88">
        <f>D139</f>
        <v>130</v>
      </c>
      <c r="E140" s="83"/>
      <c r="F140" s="349" t="str">
        <f>IF(OR(OR(E140=0,E140=""),OR(D140=0,D140="")),"",D140*E140)</f>
        <v/>
      </c>
    </row>
    <row r="141" spans="1:6">
      <c r="A141" s="589"/>
      <c r="B141" s="67"/>
      <c r="C141" s="119"/>
      <c r="D141" s="88"/>
      <c r="E141" s="83"/>
      <c r="F141" s="349"/>
    </row>
    <row r="142" spans="1:6" ht="13.8" thickBot="1">
      <c r="A142" s="589"/>
      <c r="B142" s="67"/>
      <c r="C142" s="93"/>
      <c r="D142" s="102"/>
      <c r="E142" s="83"/>
      <c r="F142" s="90"/>
    </row>
    <row r="143" spans="1:6" ht="15" thickBot="1">
      <c r="A143" s="600" t="str">
        <f>A3</f>
        <v>4.</v>
      </c>
      <c r="B143" s="107" t="s">
        <v>58</v>
      </c>
      <c r="C143" s="108"/>
      <c r="D143" s="108"/>
      <c r="E143" s="109"/>
      <c r="F143" s="346">
        <f>SUM(F6:F142)</f>
        <v>0</v>
      </c>
    </row>
  </sheetData>
  <sheetProtection algorithmName="SHA-512" hashValue="fs9PiZcUAwcQ5wddxVZpacftpFziyuXHbauBlAnChClOyvW7HRVEnbTKT1URcW5tPQ4Ls4pnA7wm4F1051DDsg==" saltValue="t/hRDwhQhpi1b5y9Tj1HVw==" spinCount="100000" sheet="1" objects="1" scenarios="1"/>
  <protectedRanges>
    <protectedRange sqref="E1:E2" name="Raspon2"/>
    <protectedRange password="C758" sqref="A114" name="Range1_2"/>
  </protectedRanges>
  <phoneticPr fontId="16" type="noConversion"/>
  <conditionalFormatting sqref="F29">
    <cfRule type="cellIs" dxfId="22"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ADFA-FB0F-4E67-8E79-F40915561E53}">
  <sheetPr codeName="Sheet7"/>
  <dimension ref="A1:H254"/>
  <sheetViews>
    <sheetView view="pageBreakPreview" zoomScale="110" zoomScaleNormal="120" zoomScaleSheetLayoutView="110" workbookViewId="0">
      <selection activeCell="F231" sqref="F231"/>
    </sheetView>
  </sheetViews>
  <sheetFormatPr defaultRowHeight="13.2"/>
  <cols>
    <col min="1" max="1" width="7.109375" style="658" customWidth="1"/>
    <col min="2" max="2" width="44.5546875" customWidth="1"/>
    <col min="3" max="3" width="6" customWidth="1"/>
    <col min="4" max="4" width="8.77734375" customWidth="1"/>
    <col min="5" max="5" width="10.77734375" customWidth="1"/>
    <col min="6" max="6" width="13.109375" customWidth="1"/>
  </cols>
  <sheetData>
    <row r="1" spans="1:6">
      <c r="A1" s="628" t="s">
        <v>81</v>
      </c>
      <c r="B1" s="70" t="s">
        <v>87</v>
      </c>
      <c r="C1" s="55" t="s">
        <v>88</v>
      </c>
      <c r="D1" s="56" t="s">
        <v>89</v>
      </c>
      <c r="E1" s="71" t="s">
        <v>90</v>
      </c>
      <c r="F1" s="57" t="s">
        <v>91</v>
      </c>
    </row>
    <row r="2" spans="1:6">
      <c r="A2" s="629"/>
      <c r="B2" s="58"/>
      <c r="C2" s="58"/>
      <c r="D2" s="59"/>
      <c r="E2" s="72"/>
      <c r="F2" s="60"/>
    </row>
    <row r="3" spans="1:6" ht="18">
      <c r="A3" s="630" t="s">
        <v>12</v>
      </c>
      <c r="B3" s="61" t="s">
        <v>157</v>
      </c>
      <c r="C3" s="62"/>
      <c r="D3" s="63"/>
      <c r="E3" s="73"/>
      <c r="F3" s="64"/>
    </row>
    <row r="4" spans="1:6">
      <c r="A4" s="629"/>
      <c r="B4" s="58"/>
      <c r="C4" s="58"/>
      <c r="D4" s="59"/>
      <c r="E4" s="72"/>
      <c r="F4" s="60"/>
    </row>
    <row r="5" spans="1:6">
      <c r="A5" s="631"/>
      <c r="B5" s="75" t="s">
        <v>33</v>
      </c>
      <c r="C5" s="75"/>
      <c r="D5" s="75"/>
      <c r="E5" s="76"/>
      <c r="F5" s="53"/>
    </row>
    <row r="6" spans="1:6" ht="30.6">
      <c r="A6" s="632"/>
      <c r="B6" s="53" t="s">
        <v>158</v>
      </c>
      <c r="C6" s="93"/>
      <c r="D6" s="102"/>
      <c r="E6" s="104"/>
      <c r="F6" s="90"/>
    </row>
    <row r="7" spans="1:6" ht="26.4" customHeight="1">
      <c r="A7" s="632"/>
      <c r="B7" s="54" t="s">
        <v>55</v>
      </c>
      <c r="C7" s="93"/>
      <c r="D7" s="94"/>
      <c r="E7" s="83"/>
      <c r="F7" s="81"/>
    </row>
    <row r="8" spans="1:6" ht="40.799999999999997">
      <c r="A8" s="632"/>
      <c r="B8" s="53" t="s">
        <v>159</v>
      </c>
      <c r="C8" s="93"/>
      <c r="D8" s="94"/>
      <c r="E8" s="83"/>
      <c r="F8" s="81"/>
    </row>
    <row r="9" spans="1:6" ht="30.6">
      <c r="A9" s="632"/>
      <c r="B9" s="54" t="s">
        <v>160</v>
      </c>
      <c r="C9" s="93"/>
      <c r="D9" s="102"/>
      <c r="E9" s="83"/>
      <c r="F9" s="90"/>
    </row>
    <row r="10" spans="1:6">
      <c r="A10" s="633"/>
      <c r="B10" s="53"/>
      <c r="C10" s="93"/>
      <c r="D10" s="102"/>
      <c r="E10" s="83"/>
      <c r="F10" s="90"/>
    </row>
    <row r="11" spans="1:6">
      <c r="A11" s="633"/>
      <c r="B11" s="65" t="s">
        <v>161</v>
      </c>
      <c r="C11" s="93"/>
      <c r="D11" s="102"/>
      <c r="E11" s="83"/>
      <c r="F11" s="90"/>
    </row>
    <row r="12" spans="1:6" ht="20.399999999999999">
      <c r="A12" s="633" t="s">
        <v>9</v>
      </c>
      <c r="B12" s="53" t="s">
        <v>162</v>
      </c>
      <c r="C12" s="93"/>
      <c r="D12" s="102"/>
      <c r="E12" s="83"/>
      <c r="F12" s="90"/>
    </row>
    <row r="13" spans="1:6">
      <c r="A13" s="633" t="s">
        <v>9</v>
      </c>
      <c r="B13" s="54" t="s">
        <v>163</v>
      </c>
      <c r="C13" s="93"/>
      <c r="D13" s="102"/>
      <c r="E13" s="83"/>
      <c r="F13" s="90"/>
    </row>
    <row r="14" spans="1:6">
      <c r="A14" s="633" t="s">
        <v>9</v>
      </c>
      <c r="B14" s="54" t="s">
        <v>164</v>
      </c>
      <c r="C14" s="93"/>
      <c r="D14" s="102"/>
      <c r="E14" s="83"/>
      <c r="F14" s="90"/>
    </row>
    <row r="15" spans="1:6">
      <c r="A15" s="633" t="s">
        <v>9</v>
      </c>
      <c r="B15" s="54" t="s">
        <v>165</v>
      </c>
      <c r="C15" s="93"/>
      <c r="D15" s="102"/>
      <c r="E15" s="83"/>
      <c r="F15" s="90"/>
    </row>
    <row r="16" spans="1:6">
      <c r="A16" s="633" t="s">
        <v>9</v>
      </c>
      <c r="B16" s="54" t="s">
        <v>166</v>
      </c>
      <c r="C16" s="93"/>
      <c r="D16" s="102"/>
      <c r="E16" s="83"/>
      <c r="F16" s="90"/>
    </row>
    <row r="17" spans="1:6">
      <c r="A17" s="633" t="s">
        <v>9</v>
      </c>
      <c r="B17" s="54" t="s">
        <v>167</v>
      </c>
      <c r="C17" s="93"/>
      <c r="D17" s="102"/>
      <c r="E17" s="83"/>
      <c r="F17" s="90"/>
    </row>
    <row r="18" spans="1:6">
      <c r="A18" s="633" t="s">
        <v>9</v>
      </c>
      <c r="B18" s="54" t="s">
        <v>168</v>
      </c>
      <c r="C18" s="93"/>
      <c r="D18" s="102"/>
      <c r="E18" s="83"/>
      <c r="F18" s="349"/>
    </row>
    <row r="19" spans="1:6" ht="20.399999999999999">
      <c r="A19" s="633" t="s">
        <v>9</v>
      </c>
      <c r="B19" s="54" t="s">
        <v>169</v>
      </c>
      <c r="C19" s="93"/>
      <c r="D19" s="102"/>
      <c r="E19" s="83"/>
      <c r="F19" s="349"/>
    </row>
    <row r="20" spans="1:6">
      <c r="A20" s="633" t="s">
        <v>9</v>
      </c>
      <c r="B20" s="54" t="s">
        <v>170</v>
      </c>
      <c r="C20" s="93"/>
      <c r="D20" s="102"/>
      <c r="E20" s="83"/>
      <c r="F20" s="349"/>
    </row>
    <row r="21" spans="1:6" ht="39" customHeight="1">
      <c r="A21" s="633" t="s">
        <v>9</v>
      </c>
      <c r="B21" s="54" t="s">
        <v>171</v>
      </c>
      <c r="C21" s="93"/>
      <c r="D21" s="102"/>
      <c r="E21" s="83"/>
      <c r="F21" s="349"/>
    </row>
    <row r="22" spans="1:6" ht="20.399999999999999">
      <c r="A22" s="633" t="s">
        <v>9</v>
      </c>
      <c r="B22" s="54" t="s">
        <v>172</v>
      </c>
      <c r="C22" s="93"/>
      <c r="D22" s="102"/>
      <c r="E22" s="83"/>
      <c r="F22" s="349"/>
    </row>
    <row r="23" spans="1:6">
      <c r="A23" s="633"/>
      <c r="B23" s="54"/>
      <c r="C23" s="93"/>
      <c r="D23" s="102"/>
      <c r="E23" s="83"/>
      <c r="F23" s="349"/>
    </row>
    <row r="24" spans="1:6" ht="30.6">
      <c r="A24" s="633"/>
      <c r="B24" s="53" t="s">
        <v>173</v>
      </c>
      <c r="C24" s="93"/>
      <c r="D24" s="102"/>
      <c r="E24" s="83"/>
      <c r="F24" s="349"/>
    </row>
    <row r="25" spans="1:6">
      <c r="A25" s="632"/>
      <c r="B25" s="53"/>
      <c r="C25" s="77"/>
      <c r="D25" s="77"/>
      <c r="E25" s="83"/>
      <c r="F25" s="349"/>
    </row>
    <row r="26" spans="1:6" ht="20.399999999999999">
      <c r="A26" s="634"/>
      <c r="B26" s="67" t="s">
        <v>174</v>
      </c>
      <c r="C26" s="82"/>
      <c r="D26" s="82"/>
      <c r="E26" s="83"/>
      <c r="F26" s="349"/>
    </row>
    <row r="27" spans="1:6">
      <c r="A27" s="632"/>
      <c r="B27" s="67"/>
      <c r="C27" s="93"/>
      <c r="D27" s="102"/>
      <c r="E27" s="83"/>
      <c r="F27" s="349"/>
    </row>
    <row r="28" spans="1:6" ht="20.399999999999999">
      <c r="A28" s="634"/>
      <c r="B28" s="67" t="s">
        <v>757</v>
      </c>
      <c r="C28" s="82"/>
      <c r="D28" s="82"/>
      <c r="E28" s="83"/>
      <c r="F28" s="349"/>
    </row>
    <row r="29" spans="1:6">
      <c r="A29" s="634"/>
      <c r="B29" s="67"/>
      <c r="C29" s="82"/>
      <c r="D29" s="82"/>
      <c r="E29" s="83"/>
      <c r="F29" s="349"/>
    </row>
    <row r="30" spans="1:6" s="235" customFormat="1" ht="15.6">
      <c r="A30" s="620">
        <f>COUNT($A$1:A29)+1</f>
        <v>1</v>
      </c>
      <c r="B30" s="92" t="s">
        <v>744</v>
      </c>
      <c r="C30" s="305"/>
      <c r="D30" s="305"/>
      <c r="E30" s="83"/>
      <c r="F30" s="349"/>
    </row>
    <row r="31" spans="1:6" s="235" customFormat="1" ht="61.2">
      <c r="A31" s="635"/>
      <c r="B31" s="53" t="s">
        <v>745</v>
      </c>
      <c r="C31" s="306"/>
      <c r="D31" s="306"/>
      <c r="E31" s="83"/>
      <c r="F31" s="349"/>
    </row>
    <row r="32" spans="1:6" s="235" customFormat="1" ht="67.8" customHeight="1">
      <c r="A32" s="636"/>
      <c r="B32" s="53" t="s">
        <v>749</v>
      </c>
      <c r="C32" s="306"/>
      <c r="D32" s="306"/>
      <c r="E32" s="83"/>
      <c r="F32" s="349"/>
    </row>
    <row r="33" spans="1:6" s="235" customFormat="1" ht="42.6" customHeight="1">
      <c r="A33" s="636"/>
      <c r="B33" s="53" t="s">
        <v>746</v>
      </c>
      <c r="C33" s="306"/>
      <c r="D33" s="306"/>
      <c r="E33" s="83"/>
      <c r="F33" s="349"/>
    </row>
    <row r="34" spans="1:6" s="235" customFormat="1" ht="67.8" customHeight="1">
      <c r="A34" s="636"/>
      <c r="B34" s="53" t="s">
        <v>1290</v>
      </c>
      <c r="C34" s="306"/>
      <c r="D34" s="306"/>
      <c r="E34" s="83"/>
      <c r="F34" s="349"/>
    </row>
    <row r="35" spans="1:6" s="235" customFormat="1" ht="91.8" customHeight="1">
      <c r="A35" s="636"/>
      <c r="B35" s="53" t="s">
        <v>747</v>
      </c>
      <c r="C35" s="306"/>
      <c r="D35" s="306"/>
      <c r="E35" s="83"/>
      <c r="F35" s="349"/>
    </row>
    <row r="36" spans="1:6" s="235" customFormat="1" ht="41.4" customHeight="1">
      <c r="A36" s="635"/>
      <c r="B36" s="53" t="s">
        <v>748</v>
      </c>
      <c r="C36" s="306"/>
      <c r="D36" s="306"/>
      <c r="E36" s="83"/>
      <c r="F36" s="349"/>
    </row>
    <row r="37" spans="1:6" s="153" customFormat="1" ht="49.8" customHeight="1">
      <c r="A37" s="635"/>
      <c r="B37" s="53" t="s">
        <v>750</v>
      </c>
      <c r="C37" s="306"/>
      <c r="D37" s="306"/>
      <c r="E37" s="83"/>
      <c r="F37" s="349"/>
    </row>
    <row r="38" spans="1:6" s="235" customFormat="1" ht="15.6">
      <c r="A38" s="635"/>
      <c r="B38" s="53" t="s">
        <v>751</v>
      </c>
      <c r="C38" s="306"/>
      <c r="D38" s="306"/>
      <c r="E38" s="83"/>
      <c r="F38" s="349"/>
    </row>
    <row r="39" spans="1:6" s="235" customFormat="1" ht="15.6">
      <c r="A39" s="635"/>
      <c r="B39" s="53" t="s">
        <v>752</v>
      </c>
      <c r="C39" s="306"/>
      <c r="D39" s="306"/>
      <c r="E39" s="83"/>
      <c r="F39" s="349"/>
    </row>
    <row r="40" spans="1:6" s="235" customFormat="1" ht="20.399999999999999">
      <c r="A40" s="635"/>
      <c r="B40" s="53" t="s">
        <v>753</v>
      </c>
      <c r="C40" s="306"/>
      <c r="D40" s="307"/>
      <c r="E40" s="83"/>
      <c r="F40" s="349"/>
    </row>
    <row r="41" spans="1:6" s="235" customFormat="1" ht="22.2">
      <c r="A41" s="635"/>
      <c r="B41" s="53" t="s">
        <v>756</v>
      </c>
      <c r="C41" s="306"/>
      <c r="D41" s="307"/>
      <c r="E41" s="83"/>
      <c r="F41" s="349"/>
    </row>
    <row r="42" spans="1:6" s="235" customFormat="1" ht="14.4">
      <c r="A42" s="637"/>
      <c r="B42" s="67" t="s">
        <v>754</v>
      </c>
      <c r="C42" s="88" t="s">
        <v>124</v>
      </c>
      <c r="D42" s="60">
        <v>1550</v>
      </c>
      <c r="E42" s="83"/>
      <c r="F42" s="349" t="str">
        <f>IF(OR(OR(E42=0,E42=""),OR(D42=0,D42="")),"",D42*E42)</f>
        <v/>
      </c>
    </row>
    <row r="43" spans="1:6" s="235" customFormat="1" ht="14.4">
      <c r="A43" s="637"/>
      <c r="B43" s="67" t="s">
        <v>755</v>
      </c>
      <c r="C43" s="88" t="s">
        <v>151</v>
      </c>
      <c r="D43" s="60">
        <v>1200</v>
      </c>
      <c r="E43" s="83"/>
      <c r="F43" s="349" t="str">
        <f>IF(OR(OR(E43=0,E43=""),OR(D43=0,D43="")),"",D43*E43)</f>
        <v/>
      </c>
    </row>
    <row r="44" spans="1:6" s="235" customFormat="1" ht="15.6">
      <c r="A44" s="635"/>
      <c r="B44" s="53"/>
      <c r="C44" s="306"/>
      <c r="D44" s="306"/>
      <c r="E44" s="83"/>
      <c r="F44" s="349"/>
    </row>
    <row r="45" spans="1:6" s="235" customFormat="1" ht="15.6">
      <c r="A45" s="620">
        <f>COUNT($A$1:A44)+1</f>
        <v>2</v>
      </c>
      <c r="B45" s="92" t="s">
        <v>758</v>
      </c>
      <c r="C45" s="310"/>
      <c r="D45" s="311"/>
      <c r="E45" s="83"/>
      <c r="F45" s="349"/>
    </row>
    <row r="46" spans="1:6" s="235" customFormat="1" ht="15.6">
      <c r="A46" s="638"/>
      <c r="B46" s="53" t="s">
        <v>759</v>
      </c>
      <c r="C46" s="310"/>
      <c r="D46" s="311"/>
      <c r="E46" s="83"/>
      <c r="F46" s="349"/>
    </row>
    <row r="47" spans="1:6" s="235" customFormat="1" ht="28.8" customHeight="1">
      <c r="A47" s="636"/>
      <c r="B47" s="53" t="s">
        <v>760</v>
      </c>
      <c r="C47" s="312"/>
      <c r="D47" s="313"/>
      <c r="E47" s="83"/>
      <c r="F47" s="349"/>
    </row>
    <row r="48" spans="1:6" s="235" customFormat="1" ht="63.6" customHeight="1">
      <c r="A48" s="636"/>
      <c r="B48" s="53" t="s">
        <v>761</v>
      </c>
      <c r="C48" s="312"/>
      <c r="D48" s="313"/>
      <c r="E48" s="83"/>
      <c r="F48" s="349"/>
    </row>
    <row r="49" spans="1:6" s="235" customFormat="1" ht="30.6">
      <c r="A49" s="636"/>
      <c r="B49" s="53" t="s">
        <v>911</v>
      </c>
      <c r="C49" s="314"/>
      <c r="D49" s="314"/>
      <c r="E49" s="83"/>
      <c r="F49" s="349"/>
    </row>
    <row r="50" spans="1:6" s="235" customFormat="1" ht="15.6">
      <c r="A50" s="636"/>
      <c r="B50" s="53" t="s">
        <v>762</v>
      </c>
      <c r="C50" s="88" t="s">
        <v>6</v>
      </c>
      <c r="D50" s="60">
        <v>100</v>
      </c>
      <c r="E50" s="83"/>
      <c r="F50" s="349" t="str">
        <f>IF(OR(OR(E50=0,E50=""),OR(D50=0,D50="")),"",D50*E50)</f>
        <v/>
      </c>
    </row>
    <row r="51" spans="1:6" s="235" customFormat="1" ht="15.6">
      <c r="A51" s="635"/>
      <c r="B51" s="315"/>
      <c r="C51" s="316"/>
      <c r="D51" s="238"/>
      <c r="E51" s="83"/>
      <c r="F51" s="349"/>
    </row>
    <row r="52" spans="1:6" s="235" customFormat="1" ht="27.6">
      <c r="A52" s="620">
        <f>COUNT($A$1:A51)+1</f>
        <v>3</v>
      </c>
      <c r="B52" s="92" t="s">
        <v>763</v>
      </c>
      <c r="C52" s="318"/>
      <c r="D52" s="318"/>
      <c r="E52" s="83"/>
      <c r="F52" s="349"/>
    </row>
    <row r="53" spans="1:6" s="235" customFormat="1" ht="24" customHeight="1">
      <c r="A53" s="639"/>
      <c r="B53" s="53" t="s">
        <v>764</v>
      </c>
      <c r="C53" s="314"/>
      <c r="D53" s="314"/>
      <c r="E53" s="83"/>
      <c r="F53" s="349"/>
    </row>
    <row r="54" spans="1:6" s="235" customFormat="1" ht="32.4" customHeight="1">
      <c r="A54" s="639"/>
      <c r="B54" s="53" t="s">
        <v>765</v>
      </c>
      <c r="C54" s="282"/>
      <c r="D54" s="282"/>
      <c r="E54" s="83"/>
      <c r="F54" s="349"/>
    </row>
    <row r="55" spans="1:6" s="235" customFormat="1" ht="44.4" customHeight="1">
      <c r="A55" s="639"/>
      <c r="B55" s="53" t="s">
        <v>1291</v>
      </c>
      <c r="C55" s="314"/>
      <c r="D55" s="314"/>
      <c r="E55" s="83"/>
      <c r="F55" s="349"/>
    </row>
    <row r="56" spans="1:6" s="235" customFormat="1" ht="20.399999999999999">
      <c r="A56" s="639"/>
      <c r="B56" s="53" t="s">
        <v>766</v>
      </c>
      <c r="C56" s="288"/>
      <c r="D56" s="288"/>
      <c r="E56" s="83"/>
      <c r="F56" s="349"/>
    </row>
    <row r="57" spans="1:6" s="235" customFormat="1" ht="15.6">
      <c r="A57" s="639"/>
      <c r="B57" s="53" t="s">
        <v>767</v>
      </c>
      <c r="C57" s="288"/>
      <c r="D57" s="288"/>
      <c r="E57" s="83"/>
      <c r="F57" s="349"/>
    </row>
    <row r="58" spans="1:6" s="235" customFormat="1" ht="20.399999999999999">
      <c r="A58" s="639"/>
      <c r="B58" s="53" t="s">
        <v>1292</v>
      </c>
      <c r="C58" s="288"/>
      <c r="D58" s="288"/>
      <c r="E58" s="83"/>
      <c r="F58" s="349"/>
    </row>
    <row r="59" spans="1:6" s="235" customFormat="1" ht="15.6">
      <c r="A59" s="639"/>
      <c r="B59" s="53" t="s">
        <v>768</v>
      </c>
      <c r="C59" s="288"/>
      <c r="D59" s="288"/>
      <c r="E59" s="83"/>
      <c r="F59" s="349"/>
    </row>
    <row r="60" spans="1:6" s="235" customFormat="1" ht="15.6">
      <c r="A60" s="639"/>
      <c r="B60" s="53" t="s">
        <v>769</v>
      </c>
      <c r="C60" s="288"/>
      <c r="D60" s="288"/>
      <c r="E60" s="83"/>
      <c r="F60" s="349"/>
    </row>
    <row r="61" spans="1:6" s="235" customFormat="1" ht="15.6">
      <c r="A61" s="639"/>
      <c r="B61" s="53" t="s">
        <v>770</v>
      </c>
      <c r="C61" s="288"/>
      <c r="D61" s="288"/>
      <c r="E61" s="83"/>
      <c r="F61" s="349"/>
    </row>
    <row r="62" spans="1:6" s="235" customFormat="1" ht="15.6">
      <c r="A62" s="639"/>
      <c r="B62" s="53" t="s">
        <v>771</v>
      </c>
      <c r="C62" s="288"/>
      <c r="D62" s="288"/>
      <c r="E62" s="83"/>
      <c r="F62" s="349"/>
    </row>
    <row r="63" spans="1:6" s="235" customFormat="1" ht="20.399999999999999">
      <c r="A63" s="635"/>
      <c r="B63" s="67" t="s">
        <v>912</v>
      </c>
      <c r="C63" s="88" t="s">
        <v>242</v>
      </c>
      <c r="D63" s="60">
        <v>405</v>
      </c>
      <c r="E63" s="83"/>
      <c r="F63" s="349" t="str">
        <f>IF(OR(OR(E63=0,E63=""),OR(D63=0,D63="")),"",D63*E63)</f>
        <v/>
      </c>
    </row>
    <row r="64" spans="1:6" s="235" customFormat="1" ht="20.399999999999999">
      <c r="A64" s="635"/>
      <c r="B64" s="67" t="s">
        <v>913</v>
      </c>
      <c r="C64" s="88" t="s">
        <v>6</v>
      </c>
      <c r="D64" s="60">
        <v>250</v>
      </c>
      <c r="E64" s="83"/>
      <c r="F64" s="349" t="str">
        <f>IF(OR(OR(E64=0,E64=""),OR(D64=0,D64="")),"",D64*E64)</f>
        <v/>
      </c>
    </row>
    <row r="65" spans="1:6" s="235" customFormat="1" ht="15.6">
      <c r="A65" s="640"/>
      <c r="B65" s="292"/>
      <c r="C65" s="319"/>
      <c r="D65" s="319"/>
      <c r="E65" s="83"/>
      <c r="F65" s="349"/>
    </row>
    <row r="66" spans="1:6" s="235" customFormat="1" ht="15.6">
      <c r="A66" s="620">
        <f>COUNT($A$1:A65)+1</f>
        <v>4</v>
      </c>
      <c r="B66" s="92" t="s">
        <v>772</v>
      </c>
      <c r="C66" s="310"/>
      <c r="D66" s="310"/>
      <c r="E66" s="83"/>
      <c r="F66" s="349"/>
    </row>
    <row r="67" spans="1:6" s="235" customFormat="1" ht="20.399999999999999">
      <c r="A67" s="638"/>
      <c r="B67" s="53" t="s">
        <v>773</v>
      </c>
      <c r="C67" s="310"/>
      <c r="D67" s="310"/>
      <c r="E67" s="83"/>
      <c r="F67" s="349"/>
    </row>
    <row r="68" spans="1:6" s="235" customFormat="1" ht="66.599999999999994" customHeight="1">
      <c r="A68" s="638"/>
      <c r="B68" s="53" t="s">
        <v>1293</v>
      </c>
      <c r="C68" s="310"/>
      <c r="D68" s="310"/>
      <c r="E68" s="83"/>
      <c r="F68" s="349"/>
    </row>
    <row r="69" spans="1:6" s="235" customFormat="1" ht="43.2" customHeight="1">
      <c r="A69" s="636"/>
      <c r="B69" s="53" t="s">
        <v>774</v>
      </c>
      <c r="C69" s="312"/>
      <c r="D69" s="312"/>
      <c r="E69" s="83"/>
      <c r="F69" s="349"/>
    </row>
    <row r="70" spans="1:6" s="235" customFormat="1" ht="63.6" customHeight="1">
      <c r="A70" s="636"/>
      <c r="B70" s="53" t="s">
        <v>761</v>
      </c>
      <c r="C70" s="312"/>
      <c r="D70" s="312"/>
      <c r="E70" s="83"/>
      <c r="F70" s="349"/>
    </row>
    <row r="71" spans="1:6" s="235" customFormat="1" ht="15.6">
      <c r="A71" s="636"/>
      <c r="B71" s="53" t="s">
        <v>775</v>
      </c>
      <c r="C71" s="88" t="s">
        <v>6</v>
      </c>
      <c r="D71" s="60">
        <v>70</v>
      </c>
      <c r="E71" s="83"/>
      <c r="F71" s="349" t="str">
        <f>IF(OR(OR(E71=0,E71=""),OR(D71=0,D71="")),"",D71*E71)</f>
        <v/>
      </c>
    </row>
    <row r="72" spans="1:6" s="235" customFormat="1" ht="15.6">
      <c r="A72" s="636"/>
      <c r="B72" s="53"/>
      <c r="C72" s="288"/>
      <c r="D72" s="308"/>
      <c r="E72" s="83"/>
      <c r="F72" s="349"/>
    </row>
    <row r="73" spans="1:6" ht="27.6">
      <c r="A73" s="620">
        <f>COUNT($A$1:A72)+1</f>
        <v>5</v>
      </c>
      <c r="B73" s="92" t="s">
        <v>779</v>
      </c>
      <c r="C73" s="320"/>
      <c r="D73" s="320"/>
      <c r="E73" s="83"/>
      <c r="F73" s="349"/>
    </row>
    <row r="74" spans="1:6" ht="34.5" customHeight="1">
      <c r="A74" s="639"/>
      <c r="B74" s="53" t="s">
        <v>780</v>
      </c>
      <c r="C74" s="317"/>
      <c r="D74" s="317"/>
      <c r="E74" s="83"/>
      <c r="F74" s="349"/>
    </row>
    <row r="75" spans="1:6" ht="39.6" customHeight="1">
      <c r="A75" s="639"/>
      <c r="B75" s="53" t="s">
        <v>776</v>
      </c>
      <c r="C75" s="307"/>
      <c r="D75" s="307"/>
      <c r="E75" s="83"/>
      <c r="F75" s="349"/>
    </row>
    <row r="76" spans="1:6" ht="51.6" customHeight="1">
      <c r="A76" s="639"/>
      <c r="B76" s="53" t="s">
        <v>1294</v>
      </c>
      <c r="C76" s="317"/>
      <c r="D76" s="317"/>
      <c r="E76" s="83"/>
      <c r="F76" s="349"/>
    </row>
    <row r="77" spans="1:6" ht="31.8" customHeight="1">
      <c r="A77" s="639"/>
      <c r="B77" s="53" t="s">
        <v>766</v>
      </c>
      <c r="C77" s="288"/>
      <c r="D77" s="288"/>
      <c r="E77" s="83"/>
      <c r="F77" s="349"/>
    </row>
    <row r="78" spans="1:6" s="235" customFormat="1" ht="29.4" customHeight="1">
      <c r="A78" s="639"/>
      <c r="B78" s="53" t="s">
        <v>777</v>
      </c>
      <c r="C78" s="288"/>
      <c r="D78" s="288"/>
      <c r="E78" s="83"/>
      <c r="F78" s="349"/>
    </row>
    <row r="79" spans="1:6" s="235" customFormat="1" ht="38.4" customHeight="1">
      <c r="A79" s="639"/>
      <c r="B79" s="53" t="s">
        <v>778</v>
      </c>
      <c r="C79" s="288"/>
      <c r="D79" s="288"/>
      <c r="E79" s="83"/>
      <c r="F79" s="349"/>
    </row>
    <row r="80" spans="1:6" s="235" customFormat="1" ht="15.6">
      <c r="A80" s="639"/>
      <c r="B80" s="53" t="s">
        <v>769</v>
      </c>
      <c r="C80" s="288"/>
      <c r="D80" s="288"/>
      <c r="E80" s="83"/>
      <c r="F80" s="349"/>
    </row>
    <row r="81" spans="1:6" s="235" customFormat="1" ht="15.6">
      <c r="A81" s="639"/>
      <c r="B81" s="53" t="s">
        <v>770</v>
      </c>
      <c r="C81" s="288"/>
      <c r="D81" s="288"/>
      <c r="E81" s="83"/>
      <c r="F81" s="349"/>
    </row>
    <row r="82" spans="1:6" s="235" customFormat="1" ht="15.6">
      <c r="A82" s="639"/>
      <c r="B82" s="53" t="s">
        <v>771</v>
      </c>
      <c r="C82" s="288"/>
      <c r="D82" s="288"/>
      <c r="E82" s="83"/>
      <c r="F82" s="349"/>
    </row>
    <row r="83" spans="1:6" s="235" customFormat="1" ht="46.8" customHeight="1">
      <c r="A83" s="641"/>
      <c r="B83" s="67" t="s">
        <v>914</v>
      </c>
      <c r="C83" s="88" t="s">
        <v>242</v>
      </c>
      <c r="D83" s="60">
        <v>82</v>
      </c>
      <c r="E83" s="83"/>
      <c r="F83" s="349" t="str">
        <f>IF(OR(OR(E83=0,E83=""),OR(D83=0,D83="")),"",D83*E83)</f>
        <v/>
      </c>
    </row>
    <row r="84" spans="1:6" s="235" customFormat="1" ht="46.8" customHeight="1">
      <c r="A84" s="641"/>
      <c r="B84" s="67" t="s">
        <v>915</v>
      </c>
      <c r="C84" s="88" t="s">
        <v>6</v>
      </c>
      <c r="D84" s="60">
        <v>90</v>
      </c>
      <c r="E84" s="83"/>
      <c r="F84" s="349" t="str">
        <f>IF(OR(OR(E84=0,E84=""),OR(D84=0,D84="")),"",D84*E84)</f>
        <v/>
      </c>
    </row>
    <row r="85" spans="1:6" s="235" customFormat="1" ht="15.6">
      <c r="A85" s="641"/>
      <c r="B85" s="162"/>
      <c r="C85" s="308"/>
      <c r="D85" s="308"/>
      <c r="E85" s="83"/>
      <c r="F85" s="349"/>
    </row>
    <row r="86" spans="1:6" ht="27.6">
      <c r="A86" s="620">
        <f>COUNT($A$1:A85)+1</f>
        <v>6</v>
      </c>
      <c r="B86" s="92" t="s">
        <v>781</v>
      </c>
      <c r="C86" s="321"/>
      <c r="D86" s="322"/>
      <c r="E86" s="83"/>
      <c r="F86" s="349"/>
    </row>
    <row r="87" spans="1:6" ht="40.200000000000003" customHeight="1">
      <c r="A87" s="642"/>
      <c r="B87" s="53" t="s">
        <v>782</v>
      </c>
      <c r="C87" s="321"/>
      <c r="D87" s="322"/>
      <c r="E87" s="83"/>
      <c r="F87" s="349"/>
    </row>
    <row r="88" spans="1:6" ht="57" customHeight="1">
      <c r="A88" s="643"/>
      <c r="B88" s="53" t="s">
        <v>783</v>
      </c>
      <c r="C88" s="323"/>
      <c r="D88" s="324"/>
      <c r="E88" s="83"/>
      <c r="F88" s="349"/>
    </row>
    <row r="89" spans="1:6" ht="37.200000000000003" customHeight="1">
      <c r="A89" s="643"/>
      <c r="B89" s="53" t="s">
        <v>784</v>
      </c>
      <c r="C89" s="323"/>
      <c r="D89" s="324"/>
      <c r="E89" s="83"/>
      <c r="F89" s="349"/>
    </row>
    <row r="90" spans="1:6" ht="42.6" customHeight="1">
      <c r="A90" s="643"/>
      <c r="B90" s="53" t="s">
        <v>785</v>
      </c>
      <c r="C90" s="323"/>
      <c r="D90" s="324"/>
      <c r="E90" s="83"/>
      <c r="F90" s="349"/>
    </row>
    <row r="91" spans="1:6" s="326" customFormat="1" ht="26.4" customHeight="1">
      <c r="A91" s="643"/>
      <c r="B91" s="53" t="s">
        <v>786</v>
      </c>
      <c r="C91" s="325"/>
      <c r="D91" s="325"/>
      <c r="E91" s="83"/>
      <c r="F91" s="349"/>
    </row>
    <row r="92" spans="1:6" ht="27" customHeight="1">
      <c r="A92" s="643"/>
      <c r="B92" s="53" t="s">
        <v>787</v>
      </c>
      <c r="C92" s="327"/>
      <c r="D92" s="328"/>
      <c r="E92" s="83"/>
      <c r="F92" s="349"/>
    </row>
    <row r="93" spans="1:6" ht="59.4" customHeight="1">
      <c r="A93" s="643"/>
      <c r="B93" s="67" t="s">
        <v>788</v>
      </c>
      <c r="C93" s="88" t="s">
        <v>242</v>
      </c>
      <c r="D93" s="60">
        <v>175</v>
      </c>
      <c r="E93" s="83"/>
      <c r="F93" s="349" t="str">
        <f>IF(OR(OR(E93=0,E93=""),OR(D93=0,D93="")),"",D93*E93)</f>
        <v/>
      </c>
    </row>
    <row r="94" spans="1:6" ht="80.400000000000006" customHeight="1">
      <c r="A94" s="643"/>
      <c r="B94" s="67" t="s">
        <v>789</v>
      </c>
      <c r="C94" s="88" t="s">
        <v>6</v>
      </c>
      <c r="D94" s="60">
        <v>15.4</v>
      </c>
      <c r="E94" s="83"/>
      <c r="F94" s="349" t="str">
        <f>IF(OR(OR(E94=0,E94=""),OR(D94=0,D94="")),"",D94*E94)</f>
        <v/>
      </c>
    </row>
    <row r="95" spans="1:6" ht="15.6">
      <c r="A95" s="643"/>
      <c r="B95" s="67" t="s">
        <v>790</v>
      </c>
      <c r="C95" s="88" t="s">
        <v>5</v>
      </c>
      <c r="D95" s="60">
        <v>8</v>
      </c>
      <c r="E95" s="83"/>
      <c r="F95" s="349" t="str">
        <f>IF(OR(OR(E95=0,E95=""),OR(D95=0,D95="")),"",D95*E95)</f>
        <v/>
      </c>
    </row>
    <row r="96" spans="1:6" s="235" customFormat="1" ht="15.6">
      <c r="A96" s="644"/>
      <c r="B96" s="330"/>
      <c r="C96" s="274"/>
      <c r="D96" s="275"/>
      <c r="E96" s="83"/>
      <c r="F96" s="349"/>
    </row>
    <row r="97" spans="1:6" ht="27.6">
      <c r="A97" s="620">
        <f>COUNT($A$1:A96)+1</f>
        <v>7</v>
      </c>
      <c r="B97" s="92" t="s">
        <v>791</v>
      </c>
      <c r="C97" s="321"/>
      <c r="D97" s="322"/>
      <c r="E97" s="83"/>
      <c r="F97" s="349"/>
    </row>
    <row r="98" spans="1:6" ht="30" customHeight="1">
      <c r="A98" s="642"/>
      <c r="B98" s="53" t="s">
        <v>792</v>
      </c>
      <c r="C98" s="321"/>
      <c r="D98" s="322"/>
      <c r="E98" s="83"/>
      <c r="F98" s="349"/>
    </row>
    <row r="99" spans="1:6" ht="52.2" customHeight="1">
      <c r="A99" s="643"/>
      <c r="B99" s="53" t="s">
        <v>812</v>
      </c>
      <c r="C99" s="323"/>
      <c r="D99" s="324"/>
      <c r="E99" s="83"/>
      <c r="F99" s="349"/>
    </row>
    <row r="100" spans="1:6" ht="38.4" customHeight="1">
      <c r="A100" s="643"/>
      <c r="B100" s="53" t="s">
        <v>793</v>
      </c>
      <c r="C100" s="323"/>
      <c r="D100" s="324"/>
      <c r="E100" s="83"/>
      <c r="F100" s="349"/>
    </row>
    <row r="101" spans="1:6" ht="37.200000000000003" customHeight="1">
      <c r="A101" s="643"/>
      <c r="B101" s="53" t="s">
        <v>794</v>
      </c>
      <c r="C101" s="323"/>
      <c r="D101" s="324"/>
      <c r="E101" s="83"/>
      <c r="F101" s="349"/>
    </row>
    <row r="102" spans="1:6" s="326" customFormat="1" ht="29.4" customHeight="1">
      <c r="A102" s="643"/>
      <c r="B102" s="53" t="s">
        <v>795</v>
      </c>
      <c r="C102" s="325"/>
      <c r="D102" s="325"/>
      <c r="E102" s="83"/>
      <c r="F102" s="349"/>
    </row>
    <row r="103" spans="1:6" ht="15.6">
      <c r="A103" s="643"/>
      <c r="B103" s="53" t="s">
        <v>796</v>
      </c>
      <c r="C103" s="327"/>
      <c r="D103" s="328"/>
      <c r="E103" s="83"/>
      <c r="F103" s="349"/>
    </row>
    <row r="104" spans="1:6" ht="29.4" customHeight="1">
      <c r="A104" s="643"/>
      <c r="B104" s="53" t="s">
        <v>787</v>
      </c>
      <c r="C104" s="327"/>
      <c r="D104" s="328"/>
      <c r="E104" s="83"/>
      <c r="F104" s="349"/>
    </row>
    <row r="105" spans="1:6" ht="20.399999999999999">
      <c r="A105" s="643"/>
      <c r="B105" s="67" t="s">
        <v>797</v>
      </c>
      <c r="C105" s="88" t="s">
        <v>242</v>
      </c>
      <c r="D105" s="60">
        <v>66</v>
      </c>
      <c r="E105" s="83"/>
      <c r="F105" s="349" t="str">
        <f>IF(OR(OR(E105=0,E105=""),OR(D105=0,D105="")),"",D105*E105)</f>
        <v/>
      </c>
    </row>
    <row r="106" spans="1:6" ht="20.399999999999999">
      <c r="A106" s="643"/>
      <c r="B106" s="67" t="s">
        <v>798</v>
      </c>
      <c r="C106" s="88" t="s">
        <v>6</v>
      </c>
      <c r="D106" s="60">
        <v>18</v>
      </c>
      <c r="E106" s="83"/>
      <c r="F106" s="349" t="str">
        <f>IF(OR(OR(E106=0,E106=""),OR(D106=0,D106="")),"",D106*E106)</f>
        <v/>
      </c>
    </row>
    <row r="107" spans="1:6" ht="15.6">
      <c r="A107" s="643"/>
      <c r="B107" s="67" t="s">
        <v>790</v>
      </c>
      <c r="C107" s="88" t="s">
        <v>5</v>
      </c>
      <c r="D107" s="60">
        <v>4</v>
      </c>
      <c r="E107" s="83"/>
      <c r="F107" s="349" t="str">
        <f>IF(OR(OR(E107=0,E107=""),OR(D107=0,D107="")),"",D107*E107)</f>
        <v/>
      </c>
    </row>
    <row r="108" spans="1:6" s="235" customFormat="1" ht="15.6">
      <c r="A108" s="645"/>
      <c r="B108" s="332"/>
      <c r="C108" s="331"/>
      <c r="D108" s="331"/>
      <c r="E108" s="83"/>
      <c r="F108" s="349"/>
    </row>
    <row r="109" spans="1:6" ht="27.6">
      <c r="A109" s="620">
        <f>COUNT($A$1:A108)+1</f>
        <v>8</v>
      </c>
      <c r="B109" s="92" t="s">
        <v>799</v>
      </c>
      <c r="C109" s="270"/>
      <c r="D109" s="273"/>
      <c r="E109" s="83"/>
      <c r="F109" s="349"/>
    </row>
    <row r="110" spans="1:6" ht="41.4" customHeight="1">
      <c r="A110" s="623"/>
      <c r="B110" s="53" t="s">
        <v>800</v>
      </c>
      <c r="C110" s="274"/>
      <c r="D110" s="275"/>
      <c r="E110" s="83"/>
      <c r="F110" s="349"/>
    </row>
    <row r="111" spans="1:6" ht="38.4" customHeight="1">
      <c r="A111" s="623"/>
      <c r="B111" s="53" t="s">
        <v>811</v>
      </c>
      <c r="C111" s="274"/>
      <c r="D111" s="275"/>
      <c r="E111" s="83"/>
      <c r="F111" s="349"/>
    </row>
    <row r="112" spans="1:6" ht="44.4" customHeight="1">
      <c r="A112" s="623"/>
      <c r="B112" s="53" t="s">
        <v>801</v>
      </c>
      <c r="C112" s="274"/>
      <c r="D112" s="275"/>
      <c r="E112" s="83"/>
      <c r="F112" s="349"/>
    </row>
    <row r="113" spans="1:6" ht="42" customHeight="1">
      <c r="A113" s="623"/>
      <c r="B113" s="53" t="s">
        <v>810</v>
      </c>
      <c r="C113" s="274"/>
      <c r="D113" s="275"/>
      <c r="E113" s="83"/>
      <c r="F113" s="349"/>
    </row>
    <row r="114" spans="1:6" ht="42" customHeight="1">
      <c r="A114" s="623"/>
      <c r="B114" s="53" t="s">
        <v>794</v>
      </c>
      <c r="C114" s="274"/>
      <c r="D114" s="275"/>
      <c r="E114" s="83"/>
      <c r="F114" s="349"/>
    </row>
    <row r="115" spans="1:6" s="235" customFormat="1" ht="29.4" customHeight="1">
      <c r="A115" s="623"/>
      <c r="B115" s="53" t="s">
        <v>795</v>
      </c>
      <c r="C115" s="331"/>
      <c r="D115" s="331"/>
      <c r="E115" s="83"/>
      <c r="F115" s="349"/>
    </row>
    <row r="116" spans="1:6" ht="34.200000000000003" customHeight="1">
      <c r="A116" s="623"/>
      <c r="B116" s="53" t="s">
        <v>787</v>
      </c>
      <c r="C116" s="333"/>
      <c r="D116" s="334"/>
      <c r="E116" s="83"/>
      <c r="F116" s="349"/>
    </row>
    <row r="117" spans="1:6" ht="30.6">
      <c r="A117" s="623"/>
      <c r="B117" s="67" t="s">
        <v>802</v>
      </c>
      <c r="C117" s="88" t="s">
        <v>242</v>
      </c>
      <c r="D117" s="60">
        <v>280</v>
      </c>
      <c r="E117" s="83"/>
      <c r="F117" s="349" t="str">
        <f>IF(OR(OR(E117=0,E117=""),OR(D117=0,D117="")),"",D117*E117)</f>
        <v/>
      </c>
    </row>
    <row r="118" spans="1:6" ht="30.6">
      <c r="A118" s="623"/>
      <c r="B118" s="67" t="s">
        <v>803</v>
      </c>
      <c r="C118" s="88" t="s">
        <v>6</v>
      </c>
      <c r="D118" s="60">
        <v>70.400000000000006</v>
      </c>
      <c r="E118" s="83"/>
      <c r="F118" s="349" t="str">
        <f>IF(OR(OR(E118=0,E118=""),OR(D118=0,D118="")),"",D118*E118)</f>
        <v/>
      </c>
    </row>
    <row r="119" spans="1:6" ht="15.6">
      <c r="A119" s="623"/>
      <c r="B119" s="67" t="s">
        <v>790</v>
      </c>
      <c r="C119" s="88" t="s">
        <v>5</v>
      </c>
      <c r="D119" s="60">
        <v>16</v>
      </c>
      <c r="E119" s="83"/>
      <c r="F119" s="349" t="str">
        <f>IF(OR(OR(E119=0,E119=""),OR(D119=0,D119="")),"",D119*E119)</f>
        <v/>
      </c>
    </row>
    <row r="120" spans="1:6" ht="15.6">
      <c r="A120" s="623"/>
      <c r="B120" s="335"/>
      <c r="C120" s="270"/>
      <c r="D120" s="60"/>
      <c r="E120" s="83"/>
      <c r="F120" s="349"/>
    </row>
    <row r="121" spans="1:6" ht="15.6">
      <c r="A121" s="623"/>
      <c r="B121" s="92" t="s">
        <v>804</v>
      </c>
      <c r="C121" s="293"/>
      <c r="D121" s="293"/>
      <c r="E121" s="83"/>
      <c r="F121" s="349"/>
    </row>
    <row r="122" spans="1:6" ht="27.6">
      <c r="A122" s="620">
        <f>COUNT($A$1:A121)+1</f>
        <v>9</v>
      </c>
      <c r="B122" s="92" t="s">
        <v>805</v>
      </c>
      <c r="C122" s="336"/>
      <c r="D122" s="337"/>
      <c r="E122" s="83"/>
      <c r="F122" s="349"/>
    </row>
    <row r="123" spans="1:6" ht="39.6" customHeight="1">
      <c r="A123" s="646"/>
      <c r="B123" s="53" t="s">
        <v>806</v>
      </c>
      <c r="C123" s="336"/>
      <c r="D123" s="337"/>
      <c r="E123" s="83"/>
      <c r="F123" s="349"/>
    </row>
    <row r="124" spans="1:6" ht="15.6">
      <c r="A124" s="646"/>
      <c r="B124" s="53" t="s">
        <v>813</v>
      </c>
      <c r="C124" s="88" t="s">
        <v>124</v>
      </c>
      <c r="D124" s="60">
        <v>300</v>
      </c>
      <c r="E124" s="83"/>
      <c r="F124" s="349" t="str">
        <f>IF(OR(OR(E124=0,E124=""),OR(D124=0,D124="")),"",D124*E124)</f>
        <v/>
      </c>
    </row>
    <row r="125" spans="1:6" ht="15.6">
      <c r="A125" s="647"/>
      <c r="B125" s="338"/>
      <c r="C125" s="339"/>
      <c r="D125" s="340"/>
      <c r="E125" s="83"/>
      <c r="F125" s="349"/>
    </row>
    <row r="126" spans="1:6" ht="15.6">
      <c r="A126" s="620">
        <f>COUNT($A$1:A125)+1</f>
        <v>10</v>
      </c>
      <c r="B126" s="92" t="s">
        <v>807</v>
      </c>
      <c r="C126" s="336"/>
      <c r="D126" s="337"/>
      <c r="E126" s="83"/>
      <c r="F126" s="349"/>
    </row>
    <row r="127" spans="1:6" ht="80.400000000000006" customHeight="1">
      <c r="A127" s="646"/>
      <c r="B127" s="53" t="s">
        <v>808</v>
      </c>
      <c r="C127" s="336"/>
      <c r="D127" s="337"/>
      <c r="E127" s="83"/>
      <c r="F127" s="349"/>
    </row>
    <row r="128" spans="1:6" ht="16.2">
      <c r="A128" s="624"/>
      <c r="B128" s="53" t="s">
        <v>809</v>
      </c>
      <c r="C128" s="270"/>
      <c r="D128" s="273"/>
      <c r="E128" s="83"/>
      <c r="F128" s="349"/>
    </row>
    <row r="129" spans="1:6" ht="88.8" customHeight="1">
      <c r="A129" s="648"/>
      <c r="B129" s="53" t="s">
        <v>1295</v>
      </c>
      <c r="C129" s="270"/>
      <c r="D129" s="273"/>
      <c r="E129" s="83"/>
      <c r="F129" s="349"/>
    </row>
    <row r="130" spans="1:6" ht="51">
      <c r="A130" s="648"/>
      <c r="B130" s="53" t="s">
        <v>814</v>
      </c>
      <c r="C130" s="237"/>
      <c r="D130" s="239"/>
      <c r="E130" s="83"/>
      <c r="F130" s="349"/>
    </row>
    <row r="131" spans="1:6" ht="28.8" customHeight="1">
      <c r="A131" s="648"/>
      <c r="B131" s="53" t="s">
        <v>815</v>
      </c>
      <c r="C131" s="237"/>
      <c r="D131" s="239"/>
      <c r="E131" s="83"/>
      <c r="F131" s="349"/>
    </row>
    <row r="132" spans="1:6" ht="31.8" customHeight="1">
      <c r="A132" s="624"/>
      <c r="B132" s="53" t="s">
        <v>816</v>
      </c>
      <c r="C132" s="237"/>
      <c r="D132" s="239"/>
      <c r="E132" s="83"/>
      <c r="F132" s="349"/>
    </row>
    <row r="133" spans="1:6" ht="22.2">
      <c r="A133" s="623"/>
      <c r="B133" s="53" t="s">
        <v>821</v>
      </c>
      <c r="C133" s="237"/>
      <c r="D133" s="239"/>
      <c r="E133" s="83"/>
      <c r="F133" s="349"/>
    </row>
    <row r="134" spans="1:6" ht="15.6">
      <c r="A134" s="623"/>
      <c r="B134" s="67" t="s">
        <v>817</v>
      </c>
      <c r="C134" s="88" t="s">
        <v>124</v>
      </c>
      <c r="D134" s="60">
        <v>300</v>
      </c>
      <c r="E134" s="83"/>
      <c r="F134" s="349" t="str">
        <f>IF(OR(OR(E134=0,E134=""),OR(D134=0,D134="")),"",D134*E134)</f>
        <v/>
      </c>
    </row>
    <row r="135" spans="1:6" ht="15.6">
      <c r="A135" s="623"/>
      <c r="B135" s="67" t="s">
        <v>818</v>
      </c>
      <c r="C135" s="88" t="s">
        <v>124</v>
      </c>
      <c r="D135" s="60">
        <v>300</v>
      </c>
      <c r="E135" s="83"/>
      <c r="F135" s="349" t="str">
        <f>IF(OR(OR(E135=0,E135=""),OR(D135=0,D135="")),"",D135*E135)</f>
        <v/>
      </c>
    </row>
    <row r="136" spans="1:6" ht="15.6">
      <c r="A136" s="623"/>
      <c r="B136" s="67" t="s">
        <v>819</v>
      </c>
      <c r="C136" s="88" t="s">
        <v>6</v>
      </c>
      <c r="D136" s="60">
        <v>300</v>
      </c>
      <c r="E136" s="83"/>
      <c r="F136" s="349" t="str">
        <f>IF(OR(OR(E136=0,E136=""),OR(D136=0,D136="")),"",D136*E136)</f>
        <v/>
      </c>
    </row>
    <row r="137" spans="1:6" ht="15.6">
      <c r="A137" s="623"/>
      <c r="B137" s="67" t="s">
        <v>820</v>
      </c>
      <c r="C137" s="88" t="s">
        <v>6</v>
      </c>
      <c r="D137" s="60">
        <v>160</v>
      </c>
      <c r="E137" s="83"/>
      <c r="F137" s="349" t="str">
        <f>IF(OR(OR(E137=0,E137=""),OR(D137=0,D137="")),"",D137*E137)</f>
        <v/>
      </c>
    </row>
    <row r="138" spans="1:6" ht="15.6">
      <c r="A138" s="648"/>
      <c r="B138" s="292"/>
      <c r="C138" s="270"/>
      <c r="D138" s="60"/>
      <c r="E138" s="83"/>
      <c r="F138" s="349"/>
    </row>
    <row r="139" spans="1:6" ht="27.6">
      <c r="A139" s="623"/>
      <c r="B139" s="92" t="s">
        <v>822</v>
      </c>
      <c r="C139" s="293"/>
      <c r="D139" s="293"/>
      <c r="E139" s="83"/>
      <c r="F139" s="349"/>
    </row>
    <row r="140" spans="1:6" ht="27.6">
      <c r="A140" s="620">
        <f>COUNT($A$1:A139)+1</f>
        <v>11</v>
      </c>
      <c r="B140" s="92" t="s">
        <v>823</v>
      </c>
      <c r="C140" s="336"/>
      <c r="D140" s="337"/>
      <c r="E140" s="83"/>
      <c r="F140" s="349"/>
    </row>
    <row r="141" spans="1:6" ht="90" customHeight="1">
      <c r="A141" s="646"/>
      <c r="B141" s="53" t="s">
        <v>824</v>
      </c>
      <c r="C141" s="336"/>
      <c r="D141" s="337"/>
      <c r="E141" s="83"/>
      <c r="F141" s="349"/>
    </row>
    <row r="142" spans="1:6" ht="32.4" customHeight="1">
      <c r="A142" s="649"/>
      <c r="B142" s="53" t="s">
        <v>827</v>
      </c>
      <c r="C142" s="323"/>
      <c r="D142" s="324"/>
      <c r="E142" s="83"/>
      <c r="F142" s="349"/>
    </row>
    <row r="143" spans="1:6" ht="15.6">
      <c r="A143" s="643"/>
      <c r="B143" s="53" t="s">
        <v>825</v>
      </c>
      <c r="C143" s="88" t="s">
        <v>124</v>
      </c>
      <c r="D143" s="60">
        <v>365</v>
      </c>
      <c r="E143" s="83"/>
      <c r="F143" s="349" t="str">
        <f>IF(OR(OR(E143=0,E143=""),OR(D143=0,D143="")),"",D143*E143)</f>
        <v/>
      </c>
    </row>
    <row r="144" spans="1:6" ht="15.6">
      <c r="A144" s="643"/>
      <c r="B144" s="53" t="s">
        <v>826</v>
      </c>
      <c r="C144" s="88" t="s">
        <v>151</v>
      </c>
      <c r="D144" s="60">
        <v>2</v>
      </c>
      <c r="E144" s="83"/>
      <c r="F144" s="349" t="str">
        <f>IF(OR(OR(E144=0,E144=""),OR(D144=0,D144="")),"",D144*E144)</f>
        <v/>
      </c>
    </row>
    <row r="145" spans="1:6" ht="15.6">
      <c r="A145" s="623"/>
      <c r="B145" s="298"/>
      <c r="C145" s="336"/>
      <c r="D145" s="275"/>
      <c r="E145" s="83"/>
      <c r="F145" s="349"/>
    </row>
    <row r="146" spans="1:6" ht="27.6">
      <c r="A146" s="620">
        <f>COUNT($A$1:A145)+1</f>
        <v>12</v>
      </c>
      <c r="B146" s="92" t="s">
        <v>828</v>
      </c>
      <c r="C146" s="336"/>
      <c r="D146" s="341"/>
      <c r="E146" s="83"/>
      <c r="F146" s="349"/>
    </row>
    <row r="147" spans="1:6" ht="78" customHeight="1">
      <c r="A147" s="646"/>
      <c r="B147" s="53" t="s">
        <v>808</v>
      </c>
      <c r="C147" s="336"/>
      <c r="D147" s="337"/>
      <c r="E147" s="83"/>
      <c r="F147" s="349"/>
    </row>
    <row r="148" spans="1:6" ht="16.2">
      <c r="A148" s="624"/>
      <c r="B148" s="53" t="s">
        <v>809</v>
      </c>
      <c r="C148" s="270"/>
      <c r="D148" s="273"/>
      <c r="E148" s="83"/>
      <c r="F148" s="349"/>
    </row>
    <row r="149" spans="1:6" ht="121.8" customHeight="1">
      <c r="A149" s="624"/>
      <c r="B149" s="53" t="s">
        <v>1296</v>
      </c>
      <c r="C149" s="237"/>
      <c r="D149" s="239"/>
      <c r="E149" s="83"/>
      <c r="F149" s="349"/>
    </row>
    <row r="150" spans="1:6" ht="28.2" customHeight="1">
      <c r="A150" s="624"/>
      <c r="B150" s="53" t="s">
        <v>816</v>
      </c>
      <c r="C150" s="237"/>
      <c r="D150" s="239"/>
      <c r="E150" s="83"/>
      <c r="F150" s="349"/>
    </row>
    <row r="151" spans="1:6" ht="28.2" customHeight="1">
      <c r="A151" s="623"/>
      <c r="B151" s="53" t="s">
        <v>829</v>
      </c>
      <c r="C151" s="237"/>
      <c r="D151" s="239"/>
      <c r="E151" s="83"/>
      <c r="F151" s="349"/>
    </row>
    <row r="152" spans="1:6" ht="15.6">
      <c r="A152" s="623"/>
      <c r="B152" s="67" t="s">
        <v>817</v>
      </c>
      <c r="C152" s="88" t="s">
        <v>124</v>
      </c>
      <c r="D152" s="60">
        <v>365</v>
      </c>
      <c r="E152" s="83"/>
      <c r="F152" s="349" t="str">
        <f>IF(OR(OR(E152=0,E152=""),OR(D152=0,D152="")),"",D152*E152)</f>
        <v/>
      </c>
    </row>
    <row r="153" spans="1:6" ht="15.6">
      <c r="A153" s="623"/>
      <c r="B153" s="67" t="s">
        <v>818</v>
      </c>
      <c r="C153" s="88" t="s">
        <v>124</v>
      </c>
      <c r="D153" s="60">
        <v>365</v>
      </c>
      <c r="E153" s="83"/>
      <c r="F153" s="349" t="str">
        <f>IF(OR(OR(E153=0,E153=""),OR(D153=0,D153="")),"",D153*E153)</f>
        <v/>
      </c>
    </row>
    <row r="154" spans="1:6" ht="15.6">
      <c r="A154" s="623"/>
      <c r="B154" s="67" t="s">
        <v>819</v>
      </c>
      <c r="C154" s="88" t="s">
        <v>6</v>
      </c>
      <c r="D154" s="60">
        <v>250</v>
      </c>
      <c r="E154" s="83"/>
      <c r="F154" s="349" t="str">
        <f>IF(OR(OR(E154=0,E154=""),OR(D154=0,D154="")),"",D154*E154)</f>
        <v/>
      </c>
    </row>
    <row r="155" spans="1:6" ht="15.6">
      <c r="A155" s="623"/>
      <c r="B155" s="67" t="s">
        <v>820</v>
      </c>
      <c r="C155" s="88" t="s">
        <v>6</v>
      </c>
      <c r="D155" s="60">
        <v>150</v>
      </c>
      <c r="E155" s="83"/>
      <c r="F155" s="349" t="str">
        <f>IF(OR(OR(E155=0,E155=""),OR(D155=0,D155="")),"",D155*E155)</f>
        <v/>
      </c>
    </row>
    <row r="156" spans="1:6" ht="15.6">
      <c r="A156" s="623"/>
      <c r="B156" s="335"/>
      <c r="C156" s="270"/>
      <c r="D156" s="273"/>
      <c r="E156" s="83"/>
      <c r="F156" s="349"/>
    </row>
    <row r="157" spans="1:6" ht="27.6">
      <c r="A157" s="620">
        <f>COUNT($A$1:A156)+1</f>
        <v>13</v>
      </c>
      <c r="B157" s="92" t="s">
        <v>1249</v>
      </c>
      <c r="C157" s="293"/>
      <c r="D157" s="293"/>
      <c r="E157" s="83"/>
      <c r="F157" s="349"/>
    </row>
    <row r="158" spans="1:6" ht="44.4" customHeight="1">
      <c r="A158" s="646"/>
      <c r="B158" s="53" t="s">
        <v>830</v>
      </c>
      <c r="C158" s="293"/>
      <c r="D158" s="293"/>
      <c r="E158" s="83"/>
      <c r="F158" s="349"/>
    </row>
    <row r="159" spans="1:6" ht="67.2" customHeight="1">
      <c r="A159" s="646"/>
      <c r="B159" s="53" t="s">
        <v>1297</v>
      </c>
      <c r="C159" s="293"/>
      <c r="D159" s="293"/>
      <c r="E159" s="83"/>
      <c r="F159" s="349"/>
    </row>
    <row r="160" spans="1:6" ht="25.2" customHeight="1">
      <c r="A160" s="623"/>
      <c r="B160" s="53" t="s">
        <v>831</v>
      </c>
      <c r="C160" s="228"/>
      <c r="D160" s="228"/>
      <c r="E160" s="83"/>
      <c r="F160" s="349"/>
    </row>
    <row r="161" spans="1:6" ht="15.6">
      <c r="A161" s="623"/>
      <c r="B161" s="53" t="s">
        <v>832</v>
      </c>
      <c r="C161" s="228"/>
      <c r="D161" s="228"/>
      <c r="E161" s="83"/>
      <c r="F161" s="349"/>
    </row>
    <row r="162" spans="1:6" ht="15.6">
      <c r="A162" s="623"/>
      <c r="B162" s="53" t="s">
        <v>851</v>
      </c>
      <c r="C162" s="24"/>
      <c r="D162" s="24"/>
      <c r="E162" s="83"/>
      <c r="F162" s="349"/>
    </row>
    <row r="163" spans="1:6" ht="15.6">
      <c r="A163" s="623"/>
      <c r="B163" s="67" t="s">
        <v>833</v>
      </c>
      <c r="C163" s="88" t="s">
        <v>124</v>
      </c>
      <c r="D163" s="60">
        <v>40</v>
      </c>
      <c r="E163" s="83"/>
      <c r="F163" s="349" t="str">
        <f>IF(OR(OR(E163=0,E163=""),OR(D163=0,D163="")),"",D163*E163)</f>
        <v/>
      </c>
    </row>
    <row r="164" spans="1:6" ht="15.6">
      <c r="A164" s="646"/>
      <c r="B164" s="67" t="s">
        <v>834</v>
      </c>
      <c r="C164" s="88" t="s">
        <v>124</v>
      </c>
      <c r="D164" s="60">
        <v>40</v>
      </c>
      <c r="E164" s="83"/>
      <c r="F164" s="349" t="str">
        <f>IF(OR(OR(E164=0,E164=""),OR(D164=0,D164="")),"",D164*E164)</f>
        <v/>
      </c>
    </row>
    <row r="165" spans="1:6" ht="15.6">
      <c r="A165" s="623"/>
      <c r="B165" s="67" t="s">
        <v>819</v>
      </c>
      <c r="C165" s="88" t="s">
        <v>6</v>
      </c>
      <c r="D165" s="60">
        <v>20</v>
      </c>
      <c r="E165" s="83"/>
      <c r="F165" s="349" t="str">
        <f>IF(OR(OR(E165=0,E165=""),OR(D165=0,D165="")),"",D165*E165)</f>
        <v/>
      </c>
    </row>
    <row r="166" spans="1:6" s="153" customFormat="1" ht="15.6">
      <c r="A166" s="623"/>
      <c r="B166" s="67" t="s">
        <v>820</v>
      </c>
      <c r="C166" s="88" t="s">
        <v>6</v>
      </c>
      <c r="D166" s="60">
        <v>12</v>
      </c>
      <c r="E166" s="83"/>
      <c r="F166" s="349" t="str">
        <f>IF(OR(OR(E166=0,E166=""),OR(D166=0,D166="")),"",D166*E166)</f>
        <v/>
      </c>
    </row>
    <row r="167" spans="1:6" s="153" customFormat="1" ht="15.6">
      <c r="A167" s="623"/>
      <c r="B167" s="335"/>
      <c r="C167" s="270"/>
      <c r="D167" s="60"/>
      <c r="E167" s="83"/>
      <c r="F167" s="349"/>
    </row>
    <row r="168" spans="1:6" s="153" customFormat="1" ht="27.6">
      <c r="A168" s="620">
        <f>COUNT($A$1:A167)+1</f>
        <v>14</v>
      </c>
      <c r="B168" s="92" t="s">
        <v>835</v>
      </c>
      <c r="C168" s="342"/>
      <c r="D168" s="342"/>
      <c r="E168" s="83"/>
      <c r="F168" s="349"/>
    </row>
    <row r="169" spans="1:6" s="153" customFormat="1" ht="48.6" customHeight="1">
      <c r="A169" s="646"/>
      <c r="B169" s="53" t="s">
        <v>830</v>
      </c>
      <c r="C169" s="342"/>
      <c r="D169" s="342"/>
      <c r="E169" s="83"/>
      <c r="F169" s="349"/>
    </row>
    <row r="170" spans="1:6" s="153" customFormat="1" ht="15.6">
      <c r="A170" s="626"/>
      <c r="B170" s="53" t="s">
        <v>836</v>
      </c>
      <c r="C170" s="301"/>
      <c r="D170" s="301"/>
      <c r="E170" s="83"/>
      <c r="F170" s="349"/>
    </row>
    <row r="171" spans="1:6" s="153" customFormat="1" ht="24" customHeight="1">
      <c r="A171" s="626"/>
      <c r="B171" s="53" t="s">
        <v>831</v>
      </c>
      <c r="C171" s="301"/>
      <c r="D171" s="301"/>
      <c r="E171" s="83"/>
      <c r="F171" s="349"/>
    </row>
    <row r="172" spans="1:6" s="153" customFormat="1" ht="15.6">
      <c r="A172" s="626"/>
      <c r="B172" s="53" t="s">
        <v>832</v>
      </c>
      <c r="C172" s="301"/>
      <c r="D172" s="301"/>
      <c r="E172" s="83"/>
      <c r="F172" s="349"/>
    </row>
    <row r="173" spans="1:6" s="153" customFormat="1" ht="15.6">
      <c r="A173" s="626"/>
      <c r="B173" s="53" t="s">
        <v>837</v>
      </c>
      <c r="C173" s="343"/>
      <c r="D173" s="343"/>
      <c r="E173" s="83"/>
      <c r="F173" s="349"/>
    </row>
    <row r="174" spans="1:6" s="153" customFormat="1" ht="15.6">
      <c r="A174" s="626"/>
      <c r="B174" s="67" t="s">
        <v>838</v>
      </c>
      <c r="C174" s="88" t="s">
        <v>6</v>
      </c>
      <c r="D174" s="60">
        <v>80</v>
      </c>
      <c r="E174" s="83"/>
      <c r="F174" s="349" t="str">
        <f>IF(OR(OR(E174=0,E174=""),OR(D174=0,D174="")),"",D174*E174)</f>
        <v/>
      </c>
    </row>
    <row r="175" spans="1:6" s="153" customFormat="1" ht="15.6">
      <c r="A175" s="626"/>
      <c r="B175" s="67" t="s">
        <v>834</v>
      </c>
      <c r="C175" s="88" t="s">
        <v>6</v>
      </c>
      <c r="D175" s="60">
        <v>80</v>
      </c>
      <c r="E175" s="83"/>
      <c r="F175" s="349" t="str">
        <f>IF(OR(OR(E175=0,E175=""),OR(D175=0,D175="")),"",D175*E175)</f>
        <v/>
      </c>
    </row>
    <row r="176" spans="1:6" s="153" customFormat="1" ht="15.6">
      <c r="A176" s="623"/>
      <c r="B176" s="335"/>
      <c r="C176" s="270"/>
      <c r="D176" s="273"/>
      <c r="E176" s="83"/>
      <c r="F176" s="349"/>
    </row>
    <row r="177" spans="1:6" s="153" customFormat="1" ht="27.6">
      <c r="A177" s="620">
        <f>COUNT($A$1:A176)+1</f>
        <v>15</v>
      </c>
      <c r="B177" s="92" t="s">
        <v>839</v>
      </c>
      <c r="C177" s="342"/>
      <c r="D177" s="342"/>
      <c r="E177" s="83"/>
      <c r="F177" s="349"/>
    </row>
    <row r="178" spans="1:6" s="153" customFormat="1" ht="49.8" customHeight="1">
      <c r="A178" s="646"/>
      <c r="B178" s="53" t="s">
        <v>830</v>
      </c>
      <c r="C178" s="342"/>
      <c r="D178" s="342"/>
      <c r="E178" s="83"/>
      <c r="F178" s="349"/>
    </row>
    <row r="179" spans="1:6" s="153" customFormat="1" ht="20.399999999999999">
      <c r="A179" s="626"/>
      <c r="B179" s="53" t="s">
        <v>840</v>
      </c>
      <c r="C179" s="301"/>
      <c r="D179" s="301"/>
      <c r="E179" s="83"/>
      <c r="F179" s="349"/>
    </row>
    <row r="180" spans="1:6" s="153" customFormat="1" ht="26.4" customHeight="1">
      <c r="A180" s="626"/>
      <c r="B180" s="53" t="s">
        <v>831</v>
      </c>
      <c r="C180" s="301"/>
      <c r="D180" s="301"/>
      <c r="E180" s="83"/>
      <c r="F180" s="349"/>
    </row>
    <row r="181" spans="1:6" s="153" customFormat="1" ht="20.399999999999999">
      <c r="A181" s="626"/>
      <c r="B181" s="53" t="s">
        <v>841</v>
      </c>
      <c r="C181" s="301"/>
      <c r="D181" s="301"/>
      <c r="E181" s="83"/>
      <c r="F181" s="349"/>
    </row>
    <row r="182" spans="1:6" ht="50.4" customHeight="1">
      <c r="A182" s="646"/>
      <c r="B182" s="53" t="s">
        <v>842</v>
      </c>
      <c r="C182" s="336"/>
      <c r="D182" s="337"/>
      <c r="E182" s="83"/>
      <c r="F182" s="349"/>
    </row>
    <row r="183" spans="1:6" s="153" customFormat="1" ht="15.6">
      <c r="A183" s="626"/>
      <c r="B183" s="53" t="s">
        <v>832</v>
      </c>
      <c r="C183" s="301"/>
      <c r="D183" s="301"/>
      <c r="E183" s="83"/>
      <c r="F183" s="349"/>
    </row>
    <row r="184" spans="1:6" s="153" customFormat="1" ht="42" customHeight="1">
      <c r="A184" s="626"/>
      <c r="B184" s="53" t="s">
        <v>1298</v>
      </c>
      <c r="C184" s="301"/>
      <c r="D184" s="301"/>
      <c r="E184" s="83"/>
      <c r="F184" s="349"/>
    </row>
    <row r="185" spans="1:6" s="153" customFormat="1" ht="25.2" customHeight="1">
      <c r="A185" s="626"/>
      <c r="B185" s="53" t="s">
        <v>1336</v>
      </c>
      <c r="C185" s="343"/>
      <c r="D185" s="343"/>
      <c r="E185" s="83"/>
      <c r="F185" s="349"/>
    </row>
    <row r="186" spans="1:6" s="153" customFormat="1" ht="15.6">
      <c r="A186" s="626"/>
      <c r="B186" s="67" t="s">
        <v>838</v>
      </c>
      <c r="C186" s="88" t="s">
        <v>6</v>
      </c>
      <c r="D186" s="60">
        <v>19</v>
      </c>
      <c r="E186" s="83"/>
      <c r="F186" s="349" t="str">
        <f>IF(OR(OR(E186=0,E186=""),OR(D186=0,D186="")),"",D186*E186)</f>
        <v/>
      </c>
    </row>
    <row r="187" spans="1:6" s="153" customFormat="1" ht="15.6">
      <c r="A187" s="626"/>
      <c r="B187" s="67" t="s">
        <v>834</v>
      </c>
      <c r="C187" s="88" t="s">
        <v>6</v>
      </c>
      <c r="D187" s="60">
        <v>19</v>
      </c>
      <c r="E187" s="83"/>
      <c r="F187" s="349" t="str">
        <f>IF(OR(OR(E187=0,E187=""),OR(D187=0,D187="")),"",D187*E187)</f>
        <v/>
      </c>
    </row>
    <row r="188" spans="1:6" ht="15.6">
      <c r="A188" s="623"/>
      <c r="B188" s="67" t="s">
        <v>817</v>
      </c>
      <c r="C188" s="88" t="s">
        <v>124</v>
      </c>
      <c r="D188" s="60">
        <v>7</v>
      </c>
      <c r="E188" s="83"/>
      <c r="F188" s="349" t="str">
        <f>IF(OR(OR(E188=0,E188=""),OR(D188=0,D188="")),"",D188*E188)</f>
        <v/>
      </c>
    </row>
    <row r="189" spans="1:6" ht="15.6">
      <c r="A189" s="623"/>
      <c r="B189" s="67" t="s">
        <v>818</v>
      </c>
      <c r="C189" s="88" t="s">
        <v>124</v>
      </c>
      <c r="D189" s="60">
        <v>7</v>
      </c>
      <c r="E189" s="83"/>
      <c r="F189" s="349" t="str">
        <f>IF(OR(OR(E189=0,E189=""),OR(D189=0,D189="")),"",D189*E189)</f>
        <v/>
      </c>
    </row>
    <row r="190" spans="1:6" s="153" customFormat="1" ht="15.6">
      <c r="A190" s="623"/>
      <c r="B190" s="67" t="s">
        <v>843</v>
      </c>
      <c r="C190" s="88" t="s">
        <v>124</v>
      </c>
      <c r="D190" s="60">
        <v>10</v>
      </c>
      <c r="E190" s="83"/>
      <c r="F190" s="349" t="str">
        <f>IF(OR(OR(E190=0,E190=""),OR(D190=0,D190="")),"",D190*E190)</f>
        <v/>
      </c>
    </row>
    <row r="191" spans="1:6" s="153" customFormat="1" ht="15.6">
      <c r="A191" s="623"/>
      <c r="B191" s="335"/>
      <c r="C191" s="270"/>
      <c r="D191" s="273"/>
      <c r="E191" s="83"/>
      <c r="F191" s="349"/>
    </row>
    <row r="192" spans="1:6" ht="27.6">
      <c r="A192" s="620">
        <f>COUNT($A$1:A182)+1</f>
        <v>16</v>
      </c>
      <c r="B192" s="92" t="s">
        <v>916</v>
      </c>
      <c r="C192" s="228"/>
      <c r="D192" s="228"/>
      <c r="E192" s="380"/>
      <c r="F192" s="378"/>
    </row>
    <row r="193" spans="1:8" ht="46.2" customHeight="1">
      <c r="A193" s="646"/>
      <c r="B193" s="53" t="s">
        <v>917</v>
      </c>
      <c r="C193" s="228"/>
      <c r="D193" s="228"/>
      <c r="E193" s="380"/>
      <c r="F193" s="378"/>
    </row>
    <row r="194" spans="1:8" ht="27" customHeight="1">
      <c r="A194" s="646"/>
      <c r="B194" s="53" t="s">
        <v>918</v>
      </c>
      <c r="C194" s="228"/>
      <c r="D194" s="228"/>
      <c r="E194" s="380"/>
      <c r="F194" s="378"/>
    </row>
    <row r="195" spans="1:8" ht="26.4" customHeight="1">
      <c r="A195" s="623"/>
      <c r="B195" s="53" t="s">
        <v>831</v>
      </c>
      <c r="C195" s="228"/>
      <c r="D195" s="228"/>
      <c r="E195" s="380"/>
      <c r="F195" s="378"/>
    </row>
    <row r="196" spans="1:8" ht="15.6">
      <c r="A196" s="623"/>
      <c r="B196" s="53" t="s">
        <v>832</v>
      </c>
      <c r="C196" s="228"/>
      <c r="D196" s="228"/>
      <c r="E196" s="380"/>
      <c r="F196" s="378"/>
    </row>
    <row r="197" spans="1:8" ht="15.6">
      <c r="A197" s="623"/>
      <c r="B197" s="53" t="s">
        <v>919</v>
      </c>
      <c r="C197" s="24"/>
      <c r="D197" s="24"/>
      <c r="E197" s="381"/>
      <c r="F197" s="182"/>
    </row>
    <row r="198" spans="1:8" ht="15.6">
      <c r="A198" s="623"/>
      <c r="B198" s="67" t="s">
        <v>838</v>
      </c>
      <c r="C198" s="88" t="s">
        <v>6</v>
      </c>
      <c r="D198" s="60">
        <v>305</v>
      </c>
      <c r="E198" s="83"/>
      <c r="F198" s="349" t="str">
        <f>IF(OR(OR(E198=0,E198=""),OR(D198=0,D198="")),"",D198*E198)</f>
        <v/>
      </c>
    </row>
    <row r="199" spans="1:8" ht="15.6">
      <c r="A199" s="646"/>
      <c r="B199" s="67" t="s">
        <v>834</v>
      </c>
      <c r="C199" s="88" t="s">
        <v>6</v>
      </c>
      <c r="D199" s="60">
        <v>305</v>
      </c>
      <c r="E199" s="83"/>
      <c r="F199" s="349" t="str">
        <f>IF(OR(OR(E199=0,E199=""),OR(D199=0,D199="")),"",D199*E199)</f>
        <v/>
      </c>
    </row>
    <row r="200" spans="1:8" ht="15.6">
      <c r="A200" s="623"/>
      <c r="B200" s="335"/>
      <c r="C200" s="270"/>
      <c r="D200" s="273"/>
      <c r="E200" s="808"/>
      <c r="F200" s="379"/>
    </row>
    <row r="201" spans="1:8" s="153" customFormat="1" ht="13.8">
      <c r="A201" s="620">
        <f>COUNT($A$1:A200)+1</f>
        <v>17</v>
      </c>
      <c r="B201" s="92" t="s">
        <v>844</v>
      </c>
      <c r="C201" s="343"/>
      <c r="D201" s="343"/>
      <c r="E201" s="83"/>
      <c r="F201" s="349"/>
    </row>
    <row r="202" spans="1:8" s="153" customFormat="1" ht="30" customHeight="1">
      <c r="A202" s="650"/>
      <c r="B202" s="53" t="s">
        <v>845</v>
      </c>
      <c r="C202" s="343"/>
      <c r="D202" s="343"/>
      <c r="E202" s="83"/>
      <c r="F202" s="349"/>
    </row>
    <row r="203" spans="1:8" ht="14.4">
      <c r="A203" s="650"/>
      <c r="B203" s="53" t="s">
        <v>846</v>
      </c>
      <c r="C203" s="88" t="s">
        <v>5</v>
      </c>
      <c r="D203" s="60">
        <v>12</v>
      </c>
      <c r="E203" s="83"/>
      <c r="F203" s="349" t="str">
        <f>IF(OR(OR(E203=0,E203=""),OR(D203=0,D203="")),"",D203*E203)</f>
        <v/>
      </c>
    </row>
    <row r="204" spans="1:8" ht="14.4">
      <c r="A204" s="650"/>
      <c r="B204" s="300"/>
      <c r="E204" s="83"/>
      <c r="F204" s="349"/>
    </row>
    <row r="205" spans="1:8" ht="14.4">
      <c r="A205" s="608"/>
      <c r="B205" s="92" t="s">
        <v>847</v>
      </c>
      <c r="C205" s="325"/>
      <c r="D205" s="329"/>
      <c r="E205" s="83"/>
      <c r="F205" s="349"/>
    </row>
    <row r="206" spans="1:8" s="235" customFormat="1" ht="41.4">
      <c r="A206" s="620">
        <f>COUNT($A$1:A205)+1</f>
        <v>18</v>
      </c>
      <c r="B206" s="92" t="s">
        <v>852</v>
      </c>
      <c r="C206" s="344"/>
      <c r="D206" s="344"/>
      <c r="E206" s="83"/>
      <c r="F206" s="349"/>
      <c r="G206" s="153"/>
      <c r="H206" s="153"/>
    </row>
    <row r="207" spans="1:8" s="235" customFormat="1" ht="30" customHeight="1">
      <c r="A207" s="620"/>
      <c r="B207" s="53" t="s">
        <v>853</v>
      </c>
      <c r="C207" s="344"/>
      <c r="D207" s="344"/>
      <c r="E207" s="83"/>
      <c r="F207" s="349"/>
      <c r="G207" s="153"/>
      <c r="H207" s="153"/>
    </row>
    <row r="208" spans="1:8" s="235" customFormat="1" ht="15.6">
      <c r="A208" s="651"/>
      <c r="B208" s="67" t="s">
        <v>848</v>
      </c>
      <c r="C208" s="88" t="s">
        <v>151</v>
      </c>
      <c r="D208" s="60">
        <v>3</v>
      </c>
      <c r="E208" s="83"/>
      <c r="F208" s="349" t="str">
        <f>IF(OR(OR(E208=0,E208=""),OR(D208=0,D208="")),"",D208*E208)</f>
        <v/>
      </c>
      <c r="G208" s="153"/>
      <c r="H208" s="153"/>
    </row>
    <row r="209" spans="1:8" s="235" customFormat="1" ht="15.6">
      <c r="A209" s="651"/>
      <c r="B209" s="67" t="s">
        <v>849</v>
      </c>
      <c r="C209" s="88" t="s">
        <v>151</v>
      </c>
      <c r="D209" s="60">
        <v>2</v>
      </c>
      <c r="E209" s="83"/>
      <c r="F209" s="349" t="str">
        <f>IF(OR(OR(E209=0,E209=""),OR(D209=0,D209="")),"",D209*E209)</f>
        <v/>
      </c>
      <c r="G209" s="153"/>
      <c r="H209" s="153"/>
    </row>
    <row r="210" spans="1:8" s="235" customFormat="1" ht="15.6">
      <c r="A210" s="651"/>
      <c r="B210" s="345"/>
      <c r="C210" s="302"/>
      <c r="D210" s="302"/>
      <c r="E210" s="83"/>
      <c r="F210" s="349"/>
      <c r="G210" s="153"/>
      <c r="H210" s="153"/>
    </row>
    <row r="211" spans="1:8" s="235" customFormat="1" ht="41.4">
      <c r="A211" s="620">
        <f>COUNT($A$1:A210)+1</f>
        <v>19</v>
      </c>
      <c r="B211" s="92" t="s">
        <v>854</v>
      </c>
      <c r="C211" s="344"/>
      <c r="D211" s="344"/>
      <c r="E211" s="83"/>
      <c r="F211" s="349"/>
      <c r="G211" s="153"/>
      <c r="H211" s="153"/>
    </row>
    <row r="212" spans="1:8" s="235" customFormat="1" ht="15.6">
      <c r="A212" s="651"/>
      <c r="B212" s="53" t="s">
        <v>855</v>
      </c>
      <c r="C212" s="88" t="s">
        <v>124</v>
      </c>
      <c r="D212" s="60">
        <v>90</v>
      </c>
      <c r="E212" s="83"/>
      <c r="F212" s="349" t="str">
        <f>IF(OR(OR(E212=0,E212=""),OR(D212=0,D212="")),"",D212*E212)</f>
        <v/>
      </c>
      <c r="G212" s="153"/>
      <c r="H212" s="153"/>
    </row>
    <row r="213" spans="1:8" s="235" customFormat="1" ht="15.6">
      <c r="A213" s="651"/>
      <c r="B213" s="345"/>
      <c r="C213" s="344"/>
      <c r="D213" s="344"/>
      <c r="E213" s="83"/>
      <c r="F213" s="349"/>
      <c r="G213" s="153"/>
      <c r="H213" s="153"/>
    </row>
    <row r="214" spans="1:8" s="235" customFormat="1" ht="14.4">
      <c r="A214" s="620">
        <f>COUNT($A$1:A213)+1</f>
        <v>20</v>
      </c>
      <c r="B214" s="92" t="s">
        <v>856</v>
      </c>
      <c r="C214" s="344"/>
      <c r="D214" s="344"/>
      <c r="E214" s="83"/>
      <c r="F214" s="349"/>
      <c r="G214" s="153"/>
      <c r="H214" s="153"/>
    </row>
    <row r="215" spans="1:8" s="235" customFormat="1" ht="131.4" customHeight="1">
      <c r="B215" s="53" t="s">
        <v>1300</v>
      </c>
      <c r="C215" s="344"/>
      <c r="D215" s="344"/>
      <c r="E215" s="83"/>
      <c r="F215" s="349"/>
      <c r="G215" s="153"/>
      <c r="H215" s="153"/>
    </row>
    <row r="216" spans="1:8" s="235" customFormat="1" ht="40.799999999999997">
      <c r="A216" s="651"/>
      <c r="B216" s="53" t="s">
        <v>850</v>
      </c>
      <c r="C216" s="88" t="s">
        <v>5</v>
      </c>
      <c r="D216" s="60">
        <v>450</v>
      </c>
      <c r="E216" s="83"/>
      <c r="F216" s="349" t="str">
        <f>IF(OR(OR(E216=0,E216=""),OR(D216=0,D216="")),"",D216*E216)</f>
        <v/>
      </c>
      <c r="G216" s="153"/>
      <c r="H216" s="153"/>
    </row>
    <row r="217" spans="1:8" ht="15.6">
      <c r="A217" s="623"/>
      <c r="B217" s="335"/>
      <c r="C217" s="270"/>
      <c r="D217" s="273"/>
      <c r="E217" s="83"/>
      <c r="F217" s="349"/>
    </row>
    <row r="218" spans="1:8" s="401" customFormat="1" ht="27.6">
      <c r="A218" s="620">
        <f>COUNT($A$1:A217)+1</f>
        <v>21</v>
      </c>
      <c r="B218" s="92" t="s">
        <v>992</v>
      </c>
      <c r="C218" s="399"/>
      <c r="D218" s="102"/>
      <c r="E218" s="83"/>
      <c r="F218" s="88"/>
      <c r="G218" s="400"/>
      <c r="H218" s="153"/>
    </row>
    <row r="219" spans="1:8" s="401" customFormat="1" ht="75.599999999999994" customHeight="1">
      <c r="A219" s="261"/>
      <c r="B219" s="53" t="s">
        <v>993</v>
      </c>
      <c r="C219" s="93" t="s">
        <v>5</v>
      </c>
      <c r="D219" s="102">
        <v>1150</v>
      </c>
      <c r="E219" s="83"/>
      <c r="F219" s="88" t="str">
        <f>IF(OR(OR(E219=0,E219=""),OR(D219=0,D219="")),"",D219*E219)</f>
        <v/>
      </c>
      <c r="G219" s="400"/>
      <c r="H219" s="153"/>
    </row>
    <row r="220" spans="1:8" s="401" customFormat="1">
      <c r="A220" s="261"/>
      <c r="B220" s="402"/>
      <c r="C220" s="399"/>
      <c r="D220" s="102"/>
      <c r="E220" s="83"/>
      <c r="F220" s="88"/>
      <c r="G220" s="400"/>
      <c r="H220" s="153"/>
    </row>
    <row r="221" spans="1:8" s="401" customFormat="1" ht="13.8">
      <c r="A221" s="620">
        <f>COUNT($A$1:A220)+1</f>
        <v>22</v>
      </c>
      <c r="B221" s="92" t="s">
        <v>994</v>
      </c>
      <c r="C221" s="399"/>
      <c r="D221" s="102"/>
      <c r="E221" s="83"/>
      <c r="F221" s="88"/>
      <c r="G221" s="400"/>
      <c r="H221" s="153"/>
    </row>
    <row r="222" spans="1:8" s="401" customFormat="1" ht="91.8">
      <c r="A222" s="261"/>
      <c r="B222" s="53" t="s">
        <v>998</v>
      </c>
      <c r="D222" s="102"/>
      <c r="E222" s="83"/>
      <c r="F222" s="88"/>
      <c r="G222" s="400"/>
      <c r="H222" s="153"/>
    </row>
    <row r="223" spans="1:8" s="401" customFormat="1">
      <c r="A223" s="261"/>
      <c r="B223" s="53" t="s">
        <v>995</v>
      </c>
      <c r="E223" s="83"/>
      <c r="F223" s="88"/>
      <c r="G223" s="400"/>
      <c r="H223" s="153"/>
    </row>
    <row r="224" spans="1:8">
      <c r="A224" s="589" t="s">
        <v>105</v>
      </c>
      <c r="B224" s="67" t="s">
        <v>996</v>
      </c>
      <c r="C224" s="93" t="s">
        <v>176</v>
      </c>
      <c r="D224" s="102">
        <v>95</v>
      </c>
      <c r="E224" s="83"/>
      <c r="F224" s="88" t="str">
        <f>IF(OR(OR(E224=0,E224=""),OR(D224=0,D224="")),"",D224*E224)</f>
        <v/>
      </c>
      <c r="H224" s="153"/>
    </row>
    <row r="225" spans="1:8">
      <c r="A225" s="589" t="s">
        <v>106</v>
      </c>
      <c r="B225" s="67" t="s">
        <v>997</v>
      </c>
      <c r="C225" s="93" t="s">
        <v>176</v>
      </c>
      <c r="D225" s="102">
        <f>D224</f>
        <v>95</v>
      </c>
      <c r="E225" s="83"/>
      <c r="F225" s="88" t="str">
        <f>IF(OR(OR(E225=0,E225=""),OR(D225=0,D225="")),"",D225*E225)</f>
        <v/>
      </c>
      <c r="H225" s="153"/>
    </row>
    <row r="226" spans="1:8">
      <c r="A226" s="589" t="s">
        <v>115</v>
      </c>
      <c r="B226" s="67" t="s">
        <v>999</v>
      </c>
      <c r="C226" s="93" t="s">
        <v>176</v>
      </c>
      <c r="D226" s="102">
        <v>25</v>
      </c>
      <c r="E226" s="83"/>
      <c r="F226" s="88" t="str">
        <f>IF(OR(OR(E226=0,E226=""),OR(D226=0,D226="")),"",D226*E226)</f>
        <v/>
      </c>
      <c r="H226" s="153"/>
    </row>
    <row r="227" spans="1:8">
      <c r="A227" s="589" t="s">
        <v>121</v>
      </c>
      <c r="B227" s="67" t="s">
        <v>1000</v>
      </c>
      <c r="C227" s="93" t="s">
        <v>176</v>
      </c>
      <c r="D227" s="102">
        <f>D226</f>
        <v>25</v>
      </c>
      <c r="E227" s="83"/>
      <c r="F227" s="88" t="str">
        <f>IF(OR(OR(E227=0,E227=""),OR(D227=0,D227="")),"",D227*E227)</f>
        <v/>
      </c>
      <c r="H227" s="153"/>
    </row>
    <row r="228" spans="1:8" s="401" customFormat="1">
      <c r="A228" s="261"/>
      <c r="B228" s="402"/>
      <c r="C228" s="93"/>
      <c r="D228" s="399"/>
      <c r="E228" s="83"/>
      <c r="F228" s="88"/>
      <c r="G228" s="400"/>
      <c r="H228" s="153"/>
    </row>
    <row r="229" spans="1:8" ht="14.4">
      <c r="A229" s="620">
        <f>COUNT($A$1:A228)+1</f>
        <v>23</v>
      </c>
      <c r="B229" s="92" t="s">
        <v>739</v>
      </c>
      <c r="C229" s="299"/>
      <c r="D229" s="299"/>
      <c r="E229" s="83"/>
      <c r="F229" s="349"/>
    </row>
    <row r="230" spans="1:8" ht="48.6" customHeight="1">
      <c r="A230" s="652"/>
      <c r="B230" s="53" t="s">
        <v>740</v>
      </c>
      <c r="C230" s="301"/>
      <c r="D230" s="301"/>
      <c r="E230" s="83"/>
      <c r="F230" s="349"/>
    </row>
    <row r="231" spans="1:8" ht="14.4">
      <c r="A231" s="652"/>
      <c r="B231" s="53" t="s">
        <v>731</v>
      </c>
      <c r="C231" s="301"/>
      <c r="D231" s="301"/>
      <c r="E231" s="83"/>
      <c r="F231" s="349"/>
    </row>
    <row r="232" spans="1:8" ht="14.4">
      <c r="A232" s="652"/>
      <c r="B232" s="53" t="s">
        <v>742</v>
      </c>
      <c r="C232" s="88" t="s">
        <v>124</v>
      </c>
      <c r="D232" s="60">
        <v>365</v>
      </c>
      <c r="E232" s="83"/>
      <c r="F232" s="349" t="str">
        <f>IF(OR(OR(E232=0,E232=""),OR(D232=0,D232="")),"",D232*E232)</f>
        <v/>
      </c>
    </row>
    <row r="233" spans="1:8" ht="14.4">
      <c r="A233" s="652"/>
      <c r="B233" s="287"/>
      <c r="C233" s="302"/>
      <c r="D233" s="301"/>
      <c r="E233" s="83"/>
      <c r="F233" s="349"/>
    </row>
    <row r="234" spans="1:8" ht="27.6">
      <c r="A234" s="620">
        <f>COUNT($A$1:A233)+1</f>
        <v>24</v>
      </c>
      <c r="B234" s="92" t="s">
        <v>732</v>
      </c>
      <c r="C234" s="237"/>
      <c r="D234" s="239"/>
      <c r="E234" s="83"/>
      <c r="F234" s="349"/>
    </row>
    <row r="235" spans="1:8" ht="30.6">
      <c r="A235" s="653"/>
      <c r="B235" s="53" t="s">
        <v>733</v>
      </c>
      <c r="C235" s="237"/>
      <c r="D235" s="239"/>
      <c r="E235" s="83"/>
      <c r="F235" s="349"/>
    </row>
    <row r="236" spans="1:8" ht="14.4">
      <c r="A236" s="604"/>
      <c r="B236" s="53" t="s">
        <v>743</v>
      </c>
      <c r="C236" s="88" t="s">
        <v>124</v>
      </c>
      <c r="D236" s="60">
        <v>220</v>
      </c>
      <c r="E236" s="83"/>
      <c r="F236" s="349" t="str">
        <f>IF(OR(OR(E236=0,E236=""),OR(D236=0,D236="")),"",D236*E236)</f>
        <v/>
      </c>
    </row>
    <row r="237" spans="1:8" ht="14.4">
      <c r="A237" s="604"/>
      <c r="B237" s="303"/>
      <c r="C237" s="302"/>
      <c r="D237" s="302"/>
      <c r="E237" s="83"/>
      <c r="F237" s="349"/>
    </row>
    <row r="238" spans="1:8" s="182" customFormat="1" ht="14.4">
      <c r="A238" s="620">
        <f>COUNT($A$1:A237)+1</f>
        <v>25</v>
      </c>
      <c r="B238" s="92" t="s">
        <v>734</v>
      </c>
      <c r="C238" s="302"/>
      <c r="D238" s="302"/>
      <c r="E238" s="83"/>
      <c r="F238" s="349"/>
    </row>
    <row r="239" spans="1:8" s="182" customFormat="1" ht="52.8" customHeight="1">
      <c r="A239" s="604"/>
      <c r="B239" s="53" t="s">
        <v>735</v>
      </c>
      <c r="C239" s="302"/>
      <c r="D239" s="302"/>
      <c r="E239" s="83"/>
      <c r="F239" s="349"/>
    </row>
    <row r="240" spans="1:8" s="182" customFormat="1" ht="28.8" customHeight="1">
      <c r="A240" s="604"/>
      <c r="B240" s="53" t="s">
        <v>736</v>
      </c>
      <c r="C240" s="302"/>
      <c r="D240" s="302"/>
      <c r="E240" s="83"/>
      <c r="F240" s="349"/>
    </row>
    <row r="241" spans="1:6" s="182" customFormat="1" ht="14.4">
      <c r="A241" s="604"/>
      <c r="B241" s="53" t="s">
        <v>741</v>
      </c>
      <c r="C241" s="302"/>
      <c r="D241" s="302"/>
      <c r="E241" s="83"/>
      <c r="F241" s="349"/>
    </row>
    <row r="242" spans="1:6" ht="14.4">
      <c r="A242" s="652"/>
      <c r="B242" s="53" t="s">
        <v>737</v>
      </c>
      <c r="C242" s="88" t="s">
        <v>151</v>
      </c>
      <c r="D242" s="60">
        <v>5</v>
      </c>
      <c r="E242" s="83"/>
      <c r="F242" s="349" t="str">
        <f>IF(OR(OR(E242=0,E242=""),OR(D242=0,D242="")),"",D242*E242)</f>
        <v/>
      </c>
    </row>
    <row r="243" spans="1:6" ht="14.4">
      <c r="A243" s="652"/>
      <c r="B243" s="53" t="s">
        <v>738</v>
      </c>
      <c r="C243" s="88" t="s">
        <v>151</v>
      </c>
      <c r="D243" s="60">
        <v>5</v>
      </c>
      <c r="E243" s="83"/>
      <c r="F243" s="349" t="str">
        <f>IF(OR(OR(E243=0,E243=""),OR(D243=0,D243="")),"",D243*E243)</f>
        <v/>
      </c>
    </row>
    <row r="244" spans="1:6" ht="13.8">
      <c r="A244" s="654"/>
      <c r="B244" s="96"/>
      <c r="C244" s="97"/>
      <c r="D244" s="98"/>
      <c r="E244" s="83"/>
      <c r="F244" s="349"/>
    </row>
    <row r="245" spans="1:6" ht="27.6">
      <c r="A245" s="620">
        <f>COUNT($A$1:A244)+1</f>
        <v>26</v>
      </c>
      <c r="B245" s="92" t="s">
        <v>384</v>
      </c>
      <c r="C245" s="126"/>
      <c r="D245" s="127"/>
      <c r="E245" s="83"/>
      <c r="F245" s="349"/>
    </row>
    <row r="246" spans="1:6" ht="51">
      <c r="A246" s="655"/>
      <c r="B246" s="128" t="s">
        <v>858</v>
      </c>
      <c r="C246" s="128"/>
      <c r="D246" s="127"/>
      <c r="E246" s="83"/>
      <c r="F246" s="349"/>
    </row>
    <row r="247" spans="1:6" ht="38.4" customHeight="1">
      <c r="A247" s="655"/>
      <c r="B247" s="128" t="s">
        <v>857</v>
      </c>
      <c r="C247" s="128"/>
      <c r="D247" s="127"/>
      <c r="E247" s="83"/>
      <c r="F247" s="349"/>
    </row>
    <row r="248" spans="1:6">
      <c r="A248" s="655"/>
      <c r="B248" s="128" t="s">
        <v>387</v>
      </c>
      <c r="C248" s="128"/>
      <c r="D248" s="127"/>
      <c r="E248" s="83"/>
      <c r="F248" s="349"/>
    </row>
    <row r="249" spans="1:6">
      <c r="A249" s="632" t="s">
        <v>105</v>
      </c>
      <c r="B249" s="129" t="s">
        <v>85</v>
      </c>
      <c r="C249" s="88" t="s">
        <v>151</v>
      </c>
      <c r="D249" s="60">
        <v>12</v>
      </c>
      <c r="E249" s="83"/>
      <c r="F249" s="349" t="str">
        <f>IF(OR(OR(E249=0,E249=""),OR(D249=0,D249="")),"",D249*E249)</f>
        <v/>
      </c>
    </row>
    <row r="250" spans="1:6">
      <c r="A250" s="632" t="s">
        <v>106</v>
      </c>
      <c r="B250" s="129" t="s">
        <v>385</v>
      </c>
      <c r="C250" s="88" t="s">
        <v>151</v>
      </c>
      <c r="D250" s="60">
        <f>D249</f>
        <v>12</v>
      </c>
      <c r="E250" s="83"/>
      <c r="F250" s="349" t="str">
        <f>IF(OR(OR(E250=0,E250=""),OR(D250=0,D250="")),"",D250*E250)</f>
        <v/>
      </c>
    </row>
    <row r="251" spans="1:6">
      <c r="A251" s="632" t="s">
        <v>115</v>
      </c>
      <c r="B251" s="129" t="s">
        <v>386</v>
      </c>
      <c r="C251" s="88" t="s">
        <v>176</v>
      </c>
      <c r="D251" s="60">
        <v>25</v>
      </c>
      <c r="E251" s="83"/>
      <c r="F251" s="349" t="str">
        <f>IF(OR(OR(E251=0,E251=""),OR(D251=0,D251="")),"",D251*E251)</f>
        <v/>
      </c>
    </row>
    <row r="252" spans="1:6">
      <c r="A252" s="656"/>
      <c r="B252" s="128"/>
      <c r="C252" s="128"/>
      <c r="D252" s="127"/>
      <c r="E252" s="83"/>
      <c r="F252" s="349"/>
    </row>
    <row r="253" spans="1:6" ht="13.8" thickBot="1">
      <c r="A253" s="632"/>
      <c r="B253" s="89"/>
      <c r="C253" s="88"/>
      <c r="D253" s="60"/>
      <c r="E253" s="83"/>
      <c r="F253" s="90"/>
    </row>
    <row r="254" spans="1:6" ht="15" thickBot="1">
      <c r="A254" s="657" t="str">
        <f>A3</f>
        <v>5.</v>
      </c>
      <c r="B254" s="107" t="str">
        <f>B3</f>
        <v>ZIDARSKI RADOVI - SANACIJA</v>
      </c>
      <c r="C254" s="108"/>
      <c r="D254" s="108"/>
      <c r="E254" s="109"/>
      <c r="F254" s="346">
        <f>SUM(F6:F253)</f>
        <v>0</v>
      </c>
    </row>
  </sheetData>
  <sheetProtection algorithmName="SHA-512" hashValue="v0FdFDwR/pSm+Wjytl44Nm2jSRw11515X6OtBihyJz0akfD3aRCdjz7ONwGVLmIe79z4AdRBfDRmTnh8cR984g==" saltValue="g9fH9JusBF9H7RXi/ob02w==" spinCount="100000" sheet="1" objects="1" scenarios="1"/>
  <protectedRanges>
    <protectedRange sqref="E1:E2" name="Raspon2"/>
  </protectedRanges>
  <phoneticPr fontId="16" type="noConversion"/>
  <conditionalFormatting sqref="F7">
    <cfRule type="cellIs" dxfId="21" priority="30" stopIfTrue="1" operator="greaterThan">
      <formula>0</formula>
    </cfRule>
  </conditionalFormatting>
  <conditionalFormatting sqref="F8">
    <cfRule type="cellIs" dxfId="20" priority="29"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1768-3C3B-4DD3-ADFB-7F3F885441CE}">
  <sheetPr codeName="Sheet8"/>
  <dimension ref="A1:J247"/>
  <sheetViews>
    <sheetView view="pageBreakPreview" zoomScale="110" zoomScaleNormal="120" zoomScaleSheetLayoutView="110" workbookViewId="0">
      <selection activeCell="F209" sqref="F209"/>
    </sheetView>
  </sheetViews>
  <sheetFormatPr defaultRowHeight="13.2"/>
  <cols>
    <col min="1" max="1" width="7.109375" style="676" customWidth="1"/>
    <col min="2" max="2" width="44.5546875" customWidth="1"/>
    <col min="3" max="3" width="6" customWidth="1"/>
    <col min="4" max="4" width="8.6640625" customWidth="1"/>
    <col min="5" max="5" width="10.77734375" customWidth="1"/>
    <col min="6" max="6" width="13.109375" customWidth="1"/>
  </cols>
  <sheetData>
    <row r="1" spans="1:6">
      <c r="A1" s="659" t="s">
        <v>81</v>
      </c>
      <c r="B1" s="70" t="s">
        <v>87</v>
      </c>
      <c r="C1" s="55" t="s">
        <v>88</v>
      </c>
      <c r="D1" s="56" t="s">
        <v>89</v>
      </c>
      <c r="E1" s="71" t="s">
        <v>90</v>
      </c>
      <c r="F1" s="57" t="s">
        <v>91</v>
      </c>
    </row>
    <row r="2" spans="1:6">
      <c r="A2" s="660"/>
      <c r="B2" s="58"/>
      <c r="C2" s="58"/>
      <c r="D2" s="59"/>
      <c r="E2" s="72"/>
      <c r="F2" s="60"/>
    </row>
    <row r="3" spans="1:6" ht="18">
      <c r="A3" s="661" t="s">
        <v>13</v>
      </c>
      <c r="B3" s="61" t="s">
        <v>177</v>
      </c>
      <c r="C3" s="62"/>
      <c r="D3" s="63"/>
      <c r="E3" s="73"/>
      <c r="F3" s="64"/>
    </row>
    <row r="4" spans="1:6">
      <c r="A4" s="660"/>
      <c r="B4" s="58"/>
      <c r="C4" s="58"/>
      <c r="D4" s="59"/>
      <c r="E4" s="72"/>
      <c r="F4" s="60"/>
    </row>
    <row r="5" spans="1:6">
      <c r="A5" s="662"/>
      <c r="B5" s="75" t="s">
        <v>33</v>
      </c>
      <c r="C5" s="75"/>
      <c r="D5" s="75"/>
      <c r="E5" s="76"/>
      <c r="F5" s="53"/>
    </row>
    <row r="6" spans="1:6" ht="110.4" customHeight="1">
      <c r="A6" s="663"/>
      <c r="B6" s="123" t="s">
        <v>178</v>
      </c>
      <c r="C6" s="124"/>
      <c r="D6" s="60"/>
      <c r="E6" s="83"/>
      <c r="F6" s="59"/>
    </row>
    <row r="7" spans="1:6" ht="71.400000000000006" customHeight="1">
      <c r="A7" s="663"/>
      <c r="B7" s="123" t="s">
        <v>367</v>
      </c>
      <c r="C7" s="124"/>
      <c r="D7" s="60"/>
      <c r="E7" s="83"/>
      <c r="F7" s="59"/>
    </row>
    <row r="8" spans="1:6" ht="110.4" customHeight="1">
      <c r="A8" s="663"/>
      <c r="B8" s="123" t="s">
        <v>179</v>
      </c>
      <c r="C8" s="124"/>
      <c r="D8" s="60"/>
      <c r="E8" s="83"/>
      <c r="F8" s="59"/>
    </row>
    <row r="9" spans="1:6" ht="43.2" customHeight="1">
      <c r="A9" s="663"/>
      <c r="B9" s="123" t="s">
        <v>368</v>
      </c>
      <c r="C9" s="124"/>
      <c r="D9" s="60"/>
      <c r="E9" s="83"/>
      <c r="F9" s="59"/>
    </row>
    <row r="10" spans="1:6" ht="130.80000000000001" customHeight="1">
      <c r="A10" s="663"/>
      <c r="B10" s="123" t="s">
        <v>180</v>
      </c>
      <c r="C10" s="124"/>
      <c r="D10" s="60"/>
      <c r="E10" s="83"/>
      <c r="F10" s="59"/>
    </row>
    <row r="11" spans="1:6" ht="108" customHeight="1">
      <c r="A11" s="663"/>
      <c r="B11" s="123" t="s">
        <v>1304</v>
      </c>
      <c r="C11" s="124"/>
      <c r="D11" s="60"/>
      <c r="E11" s="83"/>
      <c r="F11" s="59"/>
    </row>
    <row r="12" spans="1:6">
      <c r="A12" s="664"/>
      <c r="B12" s="65" t="s">
        <v>181</v>
      </c>
      <c r="C12" s="93"/>
      <c r="D12" s="102"/>
      <c r="E12" s="83"/>
      <c r="F12" s="90"/>
    </row>
    <row r="13" spans="1:6" ht="20.399999999999999">
      <c r="A13" s="664" t="s">
        <v>9</v>
      </c>
      <c r="B13" s="53" t="s">
        <v>182</v>
      </c>
      <c r="C13" s="93"/>
      <c r="D13" s="102"/>
      <c r="E13" s="83"/>
      <c r="F13" s="90"/>
    </row>
    <row r="14" spans="1:6">
      <c r="A14" s="664" t="s">
        <v>9</v>
      </c>
      <c r="B14" s="54" t="s">
        <v>163</v>
      </c>
      <c r="C14" s="93"/>
      <c r="D14" s="102"/>
      <c r="E14" s="83"/>
      <c r="F14" s="90"/>
    </row>
    <row r="15" spans="1:6">
      <c r="A15" s="664" t="s">
        <v>9</v>
      </c>
      <c r="B15" s="54" t="s">
        <v>164</v>
      </c>
      <c r="C15" s="93"/>
      <c r="D15" s="102"/>
      <c r="E15" s="83"/>
      <c r="F15" s="90"/>
    </row>
    <row r="16" spans="1:6">
      <c r="A16" s="664" t="s">
        <v>9</v>
      </c>
      <c r="B16" s="54" t="s">
        <v>165</v>
      </c>
      <c r="C16" s="93"/>
      <c r="D16" s="102"/>
      <c r="E16" s="83"/>
      <c r="F16" s="90"/>
    </row>
    <row r="17" spans="1:6" ht="22.8" customHeight="1">
      <c r="A17" s="664" t="s">
        <v>9</v>
      </c>
      <c r="B17" s="54" t="s">
        <v>166</v>
      </c>
      <c r="C17" s="93"/>
      <c r="D17" s="102"/>
      <c r="E17" s="83"/>
      <c r="F17" s="90"/>
    </row>
    <row r="18" spans="1:6">
      <c r="A18" s="664" t="s">
        <v>9</v>
      </c>
      <c r="B18" s="54" t="s">
        <v>167</v>
      </c>
      <c r="C18" s="93"/>
      <c r="D18" s="102"/>
      <c r="E18" s="83"/>
      <c r="F18" s="90"/>
    </row>
    <row r="19" spans="1:6">
      <c r="A19" s="664" t="s">
        <v>9</v>
      </c>
      <c r="B19" s="54" t="s">
        <v>168</v>
      </c>
      <c r="C19" s="93"/>
      <c r="D19" s="102"/>
      <c r="E19" s="83"/>
      <c r="F19" s="90"/>
    </row>
    <row r="20" spans="1:6" ht="20.399999999999999">
      <c r="A20" s="664" t="s">
        <v>9</v>
      </c>
      <c r="B20" s="54" t="s">
        <v>169</v>
      </c>
      <c r="C20" s="93"/>
      <c r="D20" s="102"/>
      <c r="E20" s="83"/>
      <c r="F20" s="90"/>
    </row>
    <row r="21" spans="1:6">
      <c r="A21" s="664" t="s">
        <v>9</v>
      </c>
      <c r="B21" s="54" t="s">
        <v>170</v>
      </c>
      <c r="C21" s="93"/>
      <c r="D21" s="102"/>
      <c r="E21" s="83"/>
      <c r="F21" s="90"/>
    </row>
    <row r="22" spans="1:6" ht="40.200000000000003" customHeight="1">
      <c r="A22" s="664" t="s">
        <v>9</v>
      </c>
      <c r="B22" s="54" t="s">
        <v>171</v>
      </c>
      <c r="C22" s="93"/>
      <c r="D22" s="102"/>
      <c r="E22" s="83"/>
      <c r="F22" s="90"/>
    </row>
    <row r="23" spans="1:6" ht="31.8" customHeight="1">
      <c r="A23" s="664" t="s">
        <v>9</v>
      </c>
      <c r="B23" s="54" t="s">
        <v>172</v>
      </c>
      <c r="C23" s="93"/>
      <c r="D23" s="102"/>
      <c r="E23" s="83"/>
      <c r="F23" s="90"/>
    </row>
    <row r="24" spans="1:6">
      <c r="A24" s="664"/>
      <c r="B24" s="54"/>
      <c r="C24" s="93"/>
      <c r="D24" s="102"/>
      <c r="E24" s="83"/>
      <c r="F24" s="90"/>
    </row>
    <row r="25" spans="1:6" ht="30.6">
      <c r="A25" s="664"/>
      <c r="B25" s="53" t="s">
        <v>173</v>
      </c>
      <c r="C25" s="93"/>
      <c r="D25" s="102"/>
      <c r="E25" s="83"/>
      <c r="F25" s="90"/>
    </row>
    <row r="26" spans="1:6" ht="20.399999999999999">
      <c r="A26" s="664"/>
      <c r="B26" s="53" t="s">
        <v>183</v>
      </c>
      <c r="C26" s="93"/>
      <c r="D26" s="102"/>
      <c r="E26" s="83"/>
      <c r="F26" s="90"/>
    </row>
    <row r="27" spans="1:6">
      <c r="A27" s="664"/>
      <c r="B27" s="53"/>
      <c r="C27" s="93"/>
      <c r="D27" s="102"/>
      <c r="E27" s="83"/>
      <c r="F27" s="90"/>
    </row>
    <row r="28" spans="1:6" ht="31.2" customHeight="1">
      <c r="A28" s="664"/>
      <c r="B28" s="53" t="s">
        <v>148</v>
      </c>
      <c r="C28" s="93"/>
      <c r="D28" s="102"/>
      <c r="E28" s="83"/>
      <c r="F28" s="90"/>
    </row>
    <row r="29" spans="1:6">
      <c r="A29" s="595"/>
      <c r="B29" s="53"/>
      <c r="C29" s="77"/>
      <c r="D29" s="77"/>
      <c r="E29" s="83"/>
      <c r="F29" s="81"/>
    </row>
    <row r="30" spans="1:6">
      <c r="A30" s="665" t="s">
        <v>184</v>
      </c>
      <c r="B30" s="75" t="s">
        <v>185</v>
      </c>
      <c r="C30" s="82"/>
      <c r="D30" s="82"/>
      <c r="E30" s="83"/>
      <c r="F30" s="79"/>
    </row>
    <row r="31" spans="1:6">
      <c r="A31" s="666"/>
      <c r="B31" s="75" t="s">
        <v>33</v>
      </c>
      <c r="C31" s="82"/>
      <c r="D31" s="82"/>
      <c r="E31" s="83"/>
      <c r="F31" s="79"/>
    </row>
    <row r="32" spans="1:6" ht="58.8" customHeight="1">
      <c r="A32" s="666"/>
      <c r="B32" s="125" t="s">
        <v>369</v>
      </c>
      <c r="C32" s="82"/>
      <c r="D32" s="82"/>
      <c r="E32" s="83"/>
      <c r="F32" s="79"/>
    </row>
    <row r="33" spans="1:10" ht="69.599999999999994" customHeight="1">
      <c r="A33" s="666"/>
      <c r="B33" s="53" t="s">
        <v>370</v>
      </c>
      <c r="C33" s="82"/>
      <c r="D33" s="82"/>
      <c r="E33" s="83"/>
      <c r="F33" s="79"/>
    </row>
    <row r="34" spans="1:10" ht="42" customHeight="1">
      <c r="A34" s="666"/>
      <c r="B34" s="53" t="s">
        <v>186</v>
      </c>
      <c r="C34" s="82"/>
      <c r="D34" s="82"/>
      <c r="E34" s="83"/>
      <c r="F34" s="349"/>
    </row>
    <row r="35" spans="1:10">
      <c r="A35" s="666"/>
      <c r="B35" s="125" t="s">
        <v>371</v>
      </c>
      <c r="C35" s="82"/>
      <c r="D35" s="82"/>
      <c r="E35" s="83"/>
      <c r="F35" s="349"/>
    </row>
    <row r="36" spans="1:10">
      <c r="A36" s="666"/>
      <c r="B36" s="75"/>
      <c r="C36" s="82"/>
      <c r="D36" s="82"/>
      <c r="E36" s="83"/>
      <c r="F36" s="349"/>
    </row>
    <row r="37" spans="1:10">
      <c r="A37" s="595"/>
      <c r="B37" s="67"/>
      <c r="C37" s="93"/>
      <c r="D37" s="102"/>
      <c r="E37" s="83"/>
      <c r="F37" s="349"/>
    </row>
    <row r="38" spans="1:10" s="16" customFormat="1" ht="27.6">
      <c r="A38" s="667">
        <f>COUNT($A$1:A37)+1</f>
        <v>1</v>
      </c>
      <c r="B38" s="92" t="s">
        <v>328</v>
      </c>
      <c r="C38" s="12"/>
      <c r="D38" s="149"/>
      <c r="E38" s="83"/>
      <c r="F38" s="349"/>
    </row>
    <row r="39" spans="1:10" s="16" customFormat="1" ht="67.8" customHeight="1">
      <c r="A39" s="668"/>
      <c r="B39" s="53" t="s">
        <v>1032</v>
      </c>
      <c r="C39" s="12"/>
      <c r="D39" s="149"/>
      <c r="E39" s="83"/>
      <c r="F39" s="349"/>
      <c r="H39" s="150"/>
    </row>
    <row r="40" spans="1:10" s="16" customFormat="1" ht="23.4" customHeight="1">
      <c r="A40" s="668"/>
      <c r="B40" s="53" t="s">
        <v>329</v>
      </c>
      <c r="C40" s="12"/>
      <c r="D40" s="149"/>
      <c r="E40" s="83"/>
      <c r="F40" s="349"/>
      <c r="H40" s="150"/>
    </row>
    <row r="41" spans="1:10" s="16" customFormat="1" ht="20.399999999999999">
      <c r="A41" s="669"/>
      <c r="B41" s="53" t="s">
        <v>1031</v>
      </c>
      <c r="C41" s="12"/>
      <c r="D41" s="149"/>
      <c r="E41" s="83"/>
      <c r="F41" s="349"/>
    </row>
    <row r="42" spans="1:10" s="16" customFormat="1" ht="42" customHeight="1">
      <c r="A42" s="669"/>
      <c r="B42" s="53" t="s">
        <v>186</v>
      </c>
      <c r="C42" s="12"/>
      <c r="D42" s="149"/>
      <c r="E42" s="83"/>
      <c r="F42" s="349"/>
    </row>
    <row r="43" spans="1:10" s="16" customFormat="1" ht="20.399999999999999">
      <c r="A43" s="670"/>
      <c r="B43" s="54" t="s">
        <v>346</v>
      </c>
      <c r="C43" s="12"/>
      <c r="D43" s="149"/>
      <c r="E43" s="83"/>
      <c r="F43" s="349"/>
    </row>
    <row r="44" spans="1:10" s="16" customFormat="1" ht="24">
      <c r="A44" s="669"/>
      <c r="B44" s="54" t="s">
        <v>347</v>
      </c>
      <c r="C44" s="12"/>
      <c r="D44" s="149"/>
      <c r="E44" s="83"/>
      <c r="F44" s="349"/>
    </row>
    <row r="45" spans="1:10" s="16" customFormat="1" ht="13.8">
      <c r="A45" s="589" t="s">
        <v>105</v>
      </c>
      <c r="B45" s="67" t="s">
        <v>85</v>
      </c>
      <c r="C45" s="88" t="s">
        <v>124</v>
      </c>
      <c r="D45" s="60">
        <v>80</v>
      </c>
      <c r="E45" s="83"/>
      <c r="F45" s="349" t="str">
        <f>IF(OR(OR(E45=0,E45=""),OR(D45=0,D45="")),"",D45*E45)</f>
        <v/>
      </c>
    </row>
    <row r="46" spans="1:10" s="16" customFormat="1" ht="13.8">
      <c r="A46" s="589" t="s">
        <v>106</v>
      </c>
      <c r="B46" s="67" t="s">
        <v>86</v>
      </c>
      <c r="C46" s="88" t="s">
        <v>124</v>
      </c>
      <c r="D46" s="60">
        <f>D45</f>
        <v>80</v>
      </c>
      <c r="E46" s="83"/>
      <c r="F46" s="349" t="str">
        <f>IF(OR(OR(E46=0,E46=""),OR(D46=0,D46="")),"",D46*E46)</f>
        <v/>
      </c>
    </row>
    <row r="47" spans="1:10" ht="13.8">
      <c r="A47" s="671"/>
      <c r="B47" s="128"/>
      <c r="C47" s="128"/>
      <c r="D47" s="127"/>
      <c r="E47" s="83"/>
      <c r="F47" s="349"/>
      <c r="J47" s="92"/>
    </row>
    <row r="48" spans="1:10" s="16" customFormat="1" ht="27.6">
      <c r="A48" s="667">
        <f>COUNT($A$1:A47)+1</f>
        <v>2</v>
      </c>
      <c r="B48" s="92" t="s">
        <v>1189</v>
      </c>
      <c r="C48" s="12"/>
      <c r="D48" s="149"/>
      <c r="E48" s="83"/>
      <c r="F48" s="88"/>
      <c r="H48" s="153"/>
    </row>
    <row r="49" spans="1:8" s="16" customFormat="1" ht="60" customHeight="1">
      <c r="A49" s="668"/>
      <c r="B49" s="53" t="s">
        <v>1190</v>
      </c>
      <c r="C49" s="12"/>
      <c r="D49" s="149"/>
      <c r="E49" s="83"/>
      <c r="F49" s="88"/>
      <c r="H49" s="153"/>
    </row>
    <row r="50" spans="1:8" s="16" customFormat="1" ht="32.4" customHeight="1">
      <c r="A50" s="668"/>
      <c r="B50" s="53" t="s">
        <v>329</v>
      </c>
      <c r="C50" s="12"/>
      <c r="D50" s="149"/>
      <c r="E50" s="83"/>
      <c r="F50" s="349"/>
      <c r="H50" s="150"/>
    </row>
    <row r="51" spans="1:8" s="16" customFormat="1" ht="42" customHeight="1">
      <c r="A51" s="669"/>
      <c r="B51" s="53" t="s">
        <v>186</v>
      </c>
      <c r="C51" s="12"/>
      <c r="D51" s="149"/>
      <c r="E51" s="83"/>
      <c r="F51" s="88"/>
      <c r="H51" s="153"/>
    </row>
    <row r="52" spans="1:8" s="16" customFormat="1" ht="24">
      <c r="A52" s="669"/>
      <c r="B52" s="54" t="s">
        <v>347</v>
      </c>
      <c r="C52" s="12"/>
      <c r="D52" s="149"/>
      <c r="E52" s="83"/>
      <c r="F52" s="88"/>
      <c r="H52" s="153"/>
    </row>
    <row r="53" spans="1:8" s="16" customFormat="1" ht="13.8">
      <c r="A53" s="589" t="s">
        <v>105</v>
      </c>
      <c r="B53" s="67" t="s">
        <v>85</v>
      </c>
      <c r="C53" s="88" t="s">
        <v>124</v>
      </c>
      <c r="D53" s="60">
        <v>80</v>
      </c>
      <c r="E53" s="83"/>
      <c r="F53" s="88" t="str">
        <f>IF(OR(OR(E53=0,E53=""),OR(D53=0,D53="")),"",D53*E53)</f>
        <v/>
      </c>
      <c r="H53" s="153"/>
    </row>
    <row r="54" spans="1:8" s="16" customFormat="1" ht="13.8">
      <c r="A54" s="589" t="s">
        <v>106</v>
      </c>
      <c r="B54" s="67" t="s">
        <v>86</v>
      </c>
      <c r="C54" s="88" t="s">
        <v>124</v>
      </c>
      <c r="D54" s="60">
        <f>D53</f>
        <v>80</v>
      </c>
      <c r="E54" s="83"/>
      <c r="F54" s="88" t="str">
        <f>IF(OR(OR(E54=0,E54=""),OR(D54=0,D54="")),"",D54*E54)</f>
        <v/>
      </c>
      <c r="H54" s="153"/>
    </row>
    <row r="55" spans="1:8" s="16" customFormat="1" ht="13.8">
      <c r="A55" s="669"/>
      <c r="B55" s="65"/>
      <c r="C55" s="88"/>
      <c r="D55" s="60"/>
      <c r="E55" s="83"/>
      <c r="F55" s="88"/>
      <c r="H55" s="153"/>
    </row>
    <row r="56" spans="1:8" s="16" customFormat="1" ht="27.6">
      <c r="A56" s="667">
        <f>COUNT($A$1:A55)+1</f>
        <v>3</v>
      </c>
      <c r="B56" s="92" t="s">
        <v>1187</v>
      </c>
      <c r="C56" s="12"/>
      <c r="D56" s="149"/>
      <c r="E56" s="83"/>
      <c r="F56" s="349"/>
    </row>
    <row r="57" spans="1:8" s="16" customFormat="1" ht="43.8" customHeight="1">
      <c r="A57" s="668"/>
      <c r="B57" s="53" t="s">
        <v>1299</v>
      </c>
      <c r="C57" s="12"/>
      <c r="D57" s="149"/>
      <c r="E57" s="83"/>
      <c r="F57" s="349"/>
      <c r="H57" s="150"/>
    </row>
    <row r="58" spans="1:8" s="16" customFormat="1" ht="23.4" customHeight="1">
      <c r="A58" s="669"/>
      <c r="B58" s="53" t="s">
        <v>1188</v>
      </c>
      <c r="C58" s="12"/>
      <c r="D58" s="149"/>
      <c r="E58" s="83"/>
      <c r="F58" s="349"/>
    </row>
    <row r="59" spans="1:8" s="16" customFormat="1" ht="33.6" customHeight="1">
      <c r="A59" s="669"/>
      <c r="B59" s="53" t="s">
        <v>186</v>
      </c>
      <c r="C59" s="12"/>
      <c r="D59" s="149"/>
      <c r="E59" s="83"/>
      <c r="F59" s="349"/>
    </row>
    <row r="60" spans="1:8" s="16" customFormat="1" ht="20.399999999999999">
      <c r="A60" s="670"/>
      <c r="B60" s="54" t="s">
        <v>346</v>
      </c>
      <c r="C60" s="12"/>
      <c r="D60" s="149"/>
      <c r="E60" s="83"/>
      <c r="F60" s="349"/>
    </row>
    <row r="61" spans="1:8" s="16" customFormat="1" ht="24">
      <c r="A61" s="669"/>
      <c r="B61" s="54" t="s">
        <v>347</v>
      </c>
      <c r="C61" s="12"/>
      <c r="D61" s="149"/>
      <c r="E61" s="83"/>
      <c r="F61" s="349"/>
    </row>
    <row r="62" spans="1:8" s="16" customFormat="1" ht="13.8">
      <c r="A62" s="589" t="s">
        <v>105</v>
      </c>
      <c r="B62" s="67" t="s">
        <v>85</v>
      </c>
      <c r="C62" s="88" t="s">
        <v>124</v>
      </c>
      <c r="D62" s="60">
        <v>185</v>
      </c>
      <c r="E62" s="83"/>
      <c r="F62" s="349" t="str">
        <f>IF(OR(OR(E62=0,E62=""),OR(D62=0,D62="")),"",D62*E62)</f>
        <v/>
      </c>
    </row>
    <row r="63" spans="1:8" s="16" customFormat="1" ht="13.8">
      <c r="A63" s="589" t="s">
        <v>106</v>
      </c>
      <c r="B63" s="67" t="s">
        <v>86</v>
      </c>
      <c r="C63" s="88" t="s">
        <v>124</v>
      </c>
      <c r="D63" s="60">
        <f>D62</f>
        <v>185</v>
      </c>
      <c r="E63" s="83"/>
      <c r="F63" s="349" t="str">
        <f>IF(OR(OR(E63=0,E63=""),OR(D63=0,D63="")),"",D63*E63)</f>
        <v/>
      </c>
    </row>
    <row r="64" spans="1:8" s="16" customFormat="1" ht="13.8">
      <c r="A64" s="669"/>
      <c r="B64" s="65"/>
      <c r="C64" s="88"/>
      <c r="D64" s="60"/>
      <c r="E64" s="83"/>
      <c r="F64" s="349"/>
    </row>
    <row r="65" spans="1:8" s="16" customFormat="1" ht="27.6">
      <c r="A65" s="667">
        <f>COUNT($A$1:A64)+1</f>
        <v>4</v>
      </c>
      <c r="B65" s="92" t="s">
        <v>1083</v>
      </c>
      <c r="C65" s="12"/>
      <c r="D65" s="149"/>
      <c r="E65" s="83"/>
      <c r="F65" s="88"/>
      <c r="H65" s="153"/>
    </row>
    <row r="66" spans="1:8" s="16" customFormat="1" ht="40.799999999999997">
      <c r="A66" s="668"/>
      <c r="B66" s="53" t="s">
        <v>1094</v>
      </c>
      <c r="C66" s="12"/>
      <c r="D66" s="149"/>
      <c r="E66" s="83"/>
      <c r="F66" s="88"/>
      <c r="H66" s="153"/>
    </row>
    <row r="67" spans="1:8" s="16" customFormat="1" ht="43.2" customHeight="1">
      <c r="A67" s="669"/>
      <c r="B67" s="53" t="s">
        <v>186</v>
      </c>
      <c r="C67" s="12"/>
      <c r="D67" s="149"/>
      <c r="E67" s="83"/>
      <c r="F67" s="88"/>
      <c r="H67" s="153"/>
    </row>
    <row r="68" spans="1:8" s="16" customFormat="1" ht="20.399999999999999">
      <c r="A68" s="669"/>
      <c r="B68" s="54" t="s">
        <v>1093</v>
      </c>
      <c r="C68" s="12"/>
      <c r="D68" s="149"/>
      <c r="E68" s="83"/>
      <c r="F68" s="88"/>
      <c r="H68" s="153"/>
    </row>
    <row r="69" spans="1:8" s="16" customFormat="1" ht="13.8">
      <c r="A69" s="589" t="s">
        <v>105</v>
      </c>
      <c r="B69" s="67" t="s">
        <v>1087</v>
      </c>
      <c r="C69" s="88" t="s">
        <v>124</v>
      </c>
      <c r="D69" s="60">
        <f>'2. RUŠ I DEM'!D175</f>
        <v>30</v>
      </c>
      <c r="E69" s="83"/>
      <c r="F69" s="88" t="str">
        <f>IF(OR(OR(E69=0,E69=""),OR(D69=0,D69="")),"",D69*E69)</f>
        <v/>
      </c>
      <c r="H69" s="153"/>
    </row>
    <row r="70" spans="1:8" s="16" customFormat="1" ht="13.8">
      <c r="A70" s="589" t="s">
        <v>106</v>
      </c>
      <c r="B70" s="67" t="s">
        <v>1088</v>
      </c>
      <c r="C70" s="88" t="s">
        <v>124</v>
      </c>
      <c r="D70" s="60">
        <f>D69</f>
        <v>30</v>
      </c>
      <c r="E70" s="83"/>
      <c r="F70" s="88" t="str">
        <f>IF(OR(OR(E70=0,E70=""),OR(D70=0,D70="")),"",D70*E70)</f>
        <v/>
      </c>
      <c r="H70" s="153"/>
    </row>
    <row r="71" spans="1:8" s="16" customFormat="1" ht="13.8">
      <c r="A71" s="589" t="s">
        <v>115</v>
      </c>
      <c r="B71" s="67" t="s">
        <v>1089</v>
      </c>
      <c r="C71" s="88" t="s">
        <v>124</v>
      </c>
      <c r="D71" s="60">
        <f>'2. RUŠ I DEM'!D176</f>
        <v>15</v>
      </c>
      <c r="E71" s="83"/>
      <c r="F71" s="88" t="str">
        <f>IF(OR(OR(E71=0,E71=""),OR(D71=0,D71="")),"",D71*E71)</f>
        <v/>
      </c>
      <c r="H71" s="153"/>
    </row>
    <row r="72" spans="1:8" s="16" customFormat="1" ht="13.8">
      <c r="A72" s="589" t="s">
        <v>121</v>
      </c>
      <c r="B72" s="67" t="s">
        <v>1090</v>
      </c>
      <c r="C72" s="88" t="s">
        <v>124</v>
      </c>
      <c r="D72" s="60">
        <f>D71</f>
        <v>15</v>
      </c>
      <c r="E72" s="83"/>
      <c r="F72" s="88" t="str">
        <f>IF(OR(OR(E72=0,E72=""),OR(D72=0,D72="")),"",D72*E72)</f>
        <v/>
      </c>
      <c r="H72" s="153"/>
    </row>
    <row r="73" spans="1:8" s="16" customFormat="1" ht="13.8">
      <c r="A73" s="669"/>
      <c r="B73" s="65"/>
      <c r="C73" s="88"/>
      <c r="D73" s="60"/>
      <c r="E73" s="83"/>
      <c r="F73" s="88"/>
      <c r="H73" s="153"/>
    </row>
    <row r="74" spans="1:8" s="16" customFormat="1" ht="27.6">
      <c r="A74" s="667">
        <f>COUNT($A$1:A73)+1</f>
        <v>5</v>
      </c>
      <c r="B74" s="92" t="s">
        <v>1084</v>
      </c>
      <c r="C74" s="12"/>
      <c r="D74" s="149"/>
      <c r="E74" s="83"/>
      <c r="F74" s="88"/>
      <c r="H74" s="153"/>
    </row>
    <row r="75" spans="1:8" s="16" customFormat="1" ht="39" customHeight="1">
      <c r="A75" s="667"/>
      <c r="B75" s="53" t="s">
        <v>1086</v>
      </c>
      <c r="C75" s="12"/>
      <c r="D75" s="149"/>
      <c r="E75" s="83"/>
      <c r="F75" s="88"/>
      <c r="H75" s="153"/>
    </row>
    <row r="76" spans="1:8" s="16" customFormat="1" ht="43.2" customHeight="1">
      <c r="A76" s="668"/>
      <c r="B76" s="53" t="s">
        <v>1091</v>
      </c>
      <c r="C76" s="12"/>
      <c r="D76" s="149"/>
      <c r="E76" s="83"/>
      <c r="F76" s="88"/>
      <c r="H76" s="153"/>
    </row>
    <row r="77" spans="1:8" s="16" customFormat="1" ht="44.4" customHeight="1">
      <c r="A77" s="669"/>
      <c r="B77" s="53" t="s">
        <v>186</v>
      </c>
      <c r="C77" s="12"/>
      <c r="D77" s="149"/>
      <c r="E77" s="83"/>
      <c r="F77" s="88"/>
      <c r="H77" s="153"/>
    </row>
    <row r="78" spans="1:8" s="16" customFormat="1" ht="20.399999999999999">
      <c r="A78" s="669"/>
      <c r="B78" s="54" t="s">
        <v>1092</v>
      </c>
      <c r="C78" s="12"/>
      <c r="D78" s="149"/>
      <c r="E78" s="83"/>
      <c r="F78" s="88"/>
      <c r="H78" s="153"/>
    </row>
    <row r="79" spans="1:8" s="16" customFormat="1" ht="13.8">
      <c r="A79" s="589" t="s">
        <v>105</v>
      </c>
      <c r="B79" s="67" t="s">
        <v>1087</v>
      </c>
      <c r="C79" s="88" t="s">
        <v>124</v>
      </c>
      <c r="D79" s="60">
        <f>'1.PRIP I SKELA'!D139</f>
        <v>10</v>
      </c>
      <c r="E79" s="83"/>
      <c r="F79" s="88" t="str">
        <f>IF(OR(OR(E79=0,E79=""),OR(D79=0,D79="")),"",D79*E79)</f>
        <v/>
      </c>
      <c r="H79" s="153"/>
    </row>
    <row r="80" spans="1:8" s="16" customFormat="1" ht="13.8">
      <c r="A80" s="589" t="s">
        <v>106</v>
      </c>
      <c r="B80" s="67" t="s">
        <v>1088</v>
      </c>
      <c r="C80" s="88" t="s">
        <v>124</v>
      </c>
      <c r="D80" s="60">
        <f>D79</f>
        <v>10</v>
      </c>
      <c r="E80" s="83"/>
      <c r="F80" s="88" t="str">
        <f>IF(OR(OR(E80=0,E80=""),OR(D80=0,D80="")),"",D80*E80)</f>
        <v/>
      </c>
      <c r="H80" s="153"/>
    </row>
    <row r="81" spans="1:8" s="16" customFormat="1" ht="13.8">
      <c r="A81" s="589" t="s">
        <v>115</v>
      </c>
      <c r="B81" s="67" t="s">
        <v>1089</v>
      </c>
      <c r="C81" s="88" t="s">
        <v>124</v>
      </c>
      <c r="D81" s="60">
        <f>'1.PRIP I SKELA'!D151</f>
        <v>30</v>
      </c>
      <c r="E81" s="83"/>
      <c r="F81" s="88" t="str">
        <f>IF(OR(OR(E81=0,E81=""),OR(D81=0,D81="")),"",D81*E81)</f>
        <v/>
      </c>
      <c r="H81" s="153"/>
    </row>
    <row r="82" spans="1:8" s="16" customFormat="1" ht="13.8">
      <c r="A82" s="589" t="s">
        <v>121</v>
      </c>
      <c r="B82" s="67" t="s">
        <v>1090</v>
      </c>
      <c r="C82" s="88" t="s">
        <v>124</v>
      </c>
      <c r="D82" s="60">
        <f>D81</f>
        <v>30</v>
      </c>
      <c r="E82" s="83"/>
      <c r="F82" s="88" t="str">
        <f>IF(OR(OR(E82=0,E82=""),OR(D82=0,D82="")),"",D82*E82)</f>
        <v/>
      </c>
      <c r="H82" s="153"/>
    </row>
    <row r="83" spans="1:8" s="16" customFormat="1" ht="13.8">
      <c r="A83" s="669"/>
      <c r="B83" s="65"/>
      <c r="C83" s="88"/>
      <c r="D83" s="60"/>
      <c r="E83" s="83"/>
      <c r="F83" s="88"/>
      <c r="H83" s="153"/>
    </row>
    <row r="84" spans="1:8" ht="13.8">
      <c r="A84" s="667">
        <f>COUNT($A$1:A83)+1</f>
        <v>6</v>
      </c>
      <c r="B84" s="92" t="s">
        <v>509</v>
      </c>
      <c r="C84" s="126"/>
      <c r="D84" s="127"/>
      <c r="E84" s="83"/>
      <c r="F84" s="349"/>
    </row>
    <row r="85" spans="1:8" ht="20.399999999999999">
      <c r="A85" s="667"/>
      <c r="B85" s="53" t="s">
        <v>119</v>
      </c>
      <c r="C85" s="88"/>
      <c r="D85" s="60"/>
      <c r="E85" s="83"/>
      <c r="F85" s="349"/>
    </row>
    <row r="86" spans="1:8" ht="20.399999999999999">
      <c r="A86" s="672"/>
      <c r="B86" s="128" t="s">
        <v>372</v>
      </c>
      <c r="C86" s="128"/>
      <c r="D86" s="127"/>
      <c r="E86" s="83"/>
      <c r="F86" s="349"/>
    </row>
    <row r="87" spans="1:8" ht="20.399999999999999">
      <c r="A87" s="672"/>
      <c r="B87" s="128" t="s">
        <v>510</v>
      </c>
      <c r="C87" s="128"/>
      <c r="D87" s="127"/>
      <c r="E87" s="83"/>
      <c r="F87" s="349"/>
    </row>
    <row r="88" spans="1:8">
      <c r="A88" s="671"/>
      <c r="B88" s="128" t="s">
        <v>192</v>
      </c>
      <c r="E88" s="83"/>
      <c r="F88" s="349"/>
    </row>
    <row r="89" spans="1:8">
      <c r="A89" s="589" t="s">
        <v>105</v>
      </c>
      <c r="B89" s="67" t="s">
        <v>85</v>
      </c>
      <c r="C89" s="88" t="s">
        <v>176</v>
      </c>
      <c r="D89" s="60">
        <v>100</v>
      </c>
      <c r="E89" s="83"/>
      <c r="F89" s="349" t="str">
        <f>IF(OR(OR(E89=0,E89=""),OR(D89=0,D89="")),"",D89*E89)</f>
        <v/>
      </c>
    </row>
    <row r="90" spans="1:8">
      <c r="A90" s="589" t="s">
        <v>106</v>
      </c>
      <c r="B90" s="67" t="s">
        <v>86</v>
      </c>
      <c r="C90" s="88" t="s">
        <v>176</v>
      </c>
      <c r="D90" s="60">
        <v>100</v>
      </c>
      <c r="E90" s="83"/>
      <c r="F90" s="349" t="str">
        <f>IF(OR(OR(E90=0,E90=""),OR(D90=0,D90="")),"",D90*E90)</f>
        <v/>
      </c>
    </row>
    <row r="91" spans="1:8">
      <c r="A91" s="589"/>
      <c r="B91" s="67"/>
      <c r="C91" s="93"/>
      <c r="D91" s="102"/>
      <c r="E91" s="83"/>
      <c r="F91" s="349"/>
    </row>
    <row r="92" spans="1:8" s="401" customFormat="1" ht="27.6">
      <c r="A92" s="667">
        <f>COUNT($A$1:A84)+1</f>
        <v>7</v>
      </c>
      <c r="B92" s="92" t="s">
        <v>1034</v>
      </c>
      <c r="C92" s="93"/>
      <c r="D92" s="180"/>
      <c r="E92" s="83"/>
      <c r="F92" s="88"/>
      <c r="G92" s="400"/>
      <c r="H92" s="153"/>
    </row>
    <row r="93" spans="1:8" s="401" customFormat="1" ht="66.599999999999994" customHeight="1">
      <c r="A93" s="620"/>
      <c r="B93" s="53" t="s">
        <v>1035</v>
      </c>
      <c r="C93" s="93"/>
      <c r="D93" s="180"/>
      <c r="E93" s="83"/>
      <c r="F93" s="88"/>
      <c r="G93" s="400"/>
      <c r="H93" s="153"/>
    </row>
    <row r="94" spans="1:8" s="401" customFormat="1">
      <c r="A94" s="673"/>
      <c r="B94" s="53" t="s">
        <v>1036</v>
      </c>
      <c r="C94" s="93"/>
      <c r="D94" s="88"/>
      <c r="E94" s="83"/>
      <c r="F94" s="88"/>
      <c r="G94" s="400"/>
      <c r="H94" s="153"/>
    </row>
    <row r="95" spans="1:8" s="16" customFormat="1" ht="13.8">
      <c r="A95" s="589" t="s">
        <v>105</v>
      </c>
      <c r="B95" s="67" t="s">
        <v>85</v>
      </c>
      <c r="C95" s="88" t="s">
        <v>124</v>
      </c>
      <c r="D95" s="60">
        <v>265</v>
      </c>
      <c r="E95" s="83"/>
      <c r="F95" s="88" t="str">
        <f>IF(OR(OR(E95=0,E95=""),OR(D95=0,D95="")),"",D95*E95)</f>
        <v/>
      </c>
      <c r="H95" s="153"/>
    </row>
    <row r="96" spans="1:8" s="16" customFormat="1" ht="13.8">
      <c r="A96" s="589" t="s">
        <v>106</v>
      </c>
      <c r="B96" s="67" t="s">
        <v>86</v>
      </c>
      <c r="C96" s="88" t="s">
        <v>124</v>
      </c>
      <c r="D96" s="60">
        <f>D95</f>
        <v>265</v>
      </c>
      <c r="E96" s="83"/>
      <c r="F96" s="88" t="str">
        <f>IF(OR(OR(E96=0,E96=""),OR(D96=0,D96="")),"",D96*E96)</f>
        <v/>
      </c>
      <c r="H96" s="153"/>
    </row>
    <row r="97" spans="1:8">
      <c r="A97" s="658"/>
      <c r="E97" s="83"/>
      <c r="F97" s="88"/>
      <c r="H97" s="153"/>
    </row>
    <row r="98" spans="1:8" ht="13.8">
      <c r="A98" s="667">
        <f>COUNT($A$1:A97)+1</f>
        <v>8</v>
      </c>
      <c r="B98" s="92" t="s">
        <v>187</v>
      </c>
      <c r="C98" s="126"/>
      <c r="D98" s="127"/>
      <c r="E98" s="83"/>
      <c r="F98" s="349"/>
    </row>
    <row r="99" spans="1:8" ht="20.399999999999999">
      <c r="A99" s="672"/>
      <c r="B99" s="128" t="s">
        <v>511</v>
      </c>
      <c r="C99" s="128"/>
      <c r="D99" s="127"/>
      <c r="E99" s="83"/>
      <c r="F99" s="349"/>
    </row>
    <row r="100" spans="1:8" ht="30.6">
      <c r="A100" s="672"/>
      <c r="B100" s="128" t="s">
        <v>354</v>
      </c>
      <c r="C100" s="128"/>
      <c r="D100" s="127"/>
      <c r="E100" s="83"/>
      <c r="F100" s="349"/>
    </row>
    <row r="101" spans="1:8" ht="20.399999999999999">
      <c r="A101" s="672"/>
      <c r="B101" s="128" t="s">
        <v>189</v>
      </c>
      <c r="C101" s="128"/>
      <c r="D101" s="127"/>
      <c r="E101" s="83"/>
      <c r="F101" s="349"/>
    </row>
    <row r="102" spans="1:8" ht="30.6">
      <c r="A102" s="672"/>
      <c r="B102" s="128" t="s">
        <v>190</v>
      </c>
      <c r="C102" s="128"/>
      <c r="D102" s="127"/>
      <c r="E102" s="83"/>
      <c r="F102" s="349"/>
    </row>
    <row r="103" spans="1:8">
      <c r="A103" s="595" t="s">
        <v>304</v>
      </c>
      <c r="B103" s="67" t="s">
        <v>348</v>
      </c>
      <c r="C103" s="93" t="s">
        <v>176</v>
      </c>
      <c r="D103" s="102">
        <v>38</v>
      </c>
      <c r="E103" s="83"/>
      <c r="F103" s="349" t="str">
        <f>IF(OR(OR(E103=0,E103=""),OR(D103=0,D103="")),"",D103*E103)</f>
        <v/>
      </c>
    </row>
    <row r="104" spans="1:8">
      <c r="A104" s="595"/>
      <c r="B104" s="67" t="s">
        <v>349</v>
      </c>
      <c r="C104" s="93"/>
      <c r="D104" s="102"/>
      <c r="E104" s="83"/>
      <c r="F104" s="349"/>
    </row>
    <row r="105" spans="1:8">
      <c r="A105" s="595" t="s">
        <v>305</v>
      </c>
      <c r="B105" s="67" t="s">
        <v>350</v>
      </c>
      <c r="C105" s="93" t="s">
        <v>176</v>
      </c>
      <c r="D105" s="102">
        <v>1.5</v>
      </c>
      <c r="E105" s="83"/>
      <c r="F105" s="349" t="str">
        <f>IF(OR(OR(E105=0,E105=""),OR(D105=0,D105="")),"",D105*E105)</f>
        <v/>
      </c>
    </row>
    <row r="106" spans="1:8">
      <c r="A106" s="595"/>
      <c r="B106" s="67" t="s">
        <v>351</v>
      </c>
      <c r="C106" s="93"/>
      <c r="D106" s="102"/>
      <c r="E106" s="83"/>
      <c r="F106" s="349"/>
    </row>
    <row r="107" spans="1:8">
      <c r="A107" s="595" t="s">
        <v>306</v>
      </c>
      <c r="B107" s="67" t="s">
        <v>293</v>
      </c>
      <c r="C107" s="93" t="s">
        <v>176</v>
      </c>
      <c r="D107" s="102">
        <v>4.5</v>
      </c>
      <c r="E107" s="83"/>
      <c r="F107" s="349" t="str">
        <f>IF(OR(OR(E107=0,E107=""),OR(D107=0,D107="")),"",D107*E107)</f>
        <v/>
      </c>
    </row>
    <row r="108" spans="1:8">
      <c r="A108" s="595"/>
      <c r="B108" s="67" t="s">
        <v>352</v>
      </c>
      <c r="C108" s="93"/>
      <c r="D108" s="102"/>
      <c r="E108" s="83"/>
      <c r="F108" s="349"/>
    </row>
    <row r="109" spans="1:8">
      <c r="A109" s="595" t="s">
        <v>314</v>
      </c>
      <c r="B109" s="67" t="s">
        <v>294</v>
      </c>
      <c r="C109" s="93" t="s">
        <v>176</v>
      </c>
      <c r="D109" s="102">
        <v>5</v>
      </c>
      <c r="E109" s="83"/>
      <c r="F109" s="349" t="str">
        <f>IF(OR(OR(E109=0,E109=""),OR(D109=0,D109="")),"",D109*E109)</f>
        <v/>
      </c>
    </row>
    <row r="110" spans="1:8">
      <c r="A110" s="595"/>
      <c r="B110" s="67" t="s">
        <v>353</v>
      </c>
      <c r="C110" s="93"/>
      <c r="D110" s="102"/>
      <c r="E110" s="83"/>
      <c r="F110" s="349"/>
    </row>
    <row r="111" spans="1:8">
      <c r="A111" s="671"/>
      <c r="B111" s="128"/>
      <c r="C111" s="128"/>
      <c r="D111" s="127"/>
      <c r="E111" s="83"/>
      <c r="F111" s="349"/>
    </row>
    <row r="112" spans="1:8" ht="27.6">
      <c r="A112" s="667">
        <f>COUNT($A$1:A105)+1</f>
        <v>9</v>
      </c>
      <c r="B112" s="92" t="s">
        <v>476</v>
      </c>
      <c r="C112" s="114"/>
      <c r="D112" s="98"/>
      <c r="E112" s="83"/>
      <c r="F112" s="349"/>
    </row>
    <row r="113" spans="1:8" ht="13.8">
      <c r="A113" s="667"/>
      <c r="B113" s="54" t="s">
        <v>478</v>
      </c>
      <c r="C113" s="114"/>
      <c r="D113" s="98"/>
      <c r="E113" s="83"/>
      <c r="F113" s="349"/>
    </row>
    <row r="114" spans="1:8" ht="13.8">
      <c r="A114" s="667"/>
      <c r="B114" s="53" t="s">
        <v>477</v>
      </c>
      <c r="C114" s="114"/>
      <c r="D114" s="98"/>
      <c r="E114" s="83"/>
      <c r="F114" s="349"/>
    </row>
    <row r="115" spans="1:8">
      <c r="A115" s="595" t="s">
        <v>105</v>
      </c>
      <c r="B115" s="67" t="s">
        <v>85</v>
      </c>
      <c r="C115" s="114" t="s">
        <v>124</v>
      </c>
      <c r="D115" s="60">
        <v>0.2</v>
      </c>
      <c r="E115" s="83"/>
      <c r="F115" s="349" t="str">
        <f>IF(OR(OR(E115=0,E115=""),OR(D115=0,D115="")),"",D115*E115)</f>
        <v/>
      </c>
    </row>
    <row r="116" spans="1:8">
      <c r="A116" s="595" t="s">
        <v>106</v>
      </c>
      <c r="B116" s="65" t="s">
        <v>86</v>
      </c>
      <c r="C116" s="114" t="s">
        <v>124</v>
      </c>
      <c r="D116" s="60">
        <f>D115</f>
        <v>0.2</v>
      </c>
      <c r="E116" s="83"/>
      <c r="F116" s="349" t="str">
        <f>IF(OR(OR(E116=0,E116=""),OR(D116=0,D116="")),"",D116*E116)</f>
        <v/>
      </c>
    </row>
    <row r="117" spans="1:8">
      <c r="A117" s="664"/>
      <c r="B117" s="65"/>
      <c r="C117" s="88"/>
      <c r="D117" s="60"/>
      <c r="E117" s="83"/>
      <c r="F117" s="349"/>
    </row>
    <row r="118" spans="1:8" ht="13.8">
      <c r="A118" s="667">
        <f>COUNT($A$1:A117)+1</f>
        <v>10</v>
      </c>
      <c r="B118" s="92" t="s">
        <v>373</v>
      </c>
      <c r="C118" s="114"/>
      <c r="D118" s="98"/>
      <c r="E118" s="83"/>
      <c r="F118" s="349"/>
    </row>
    <row r="119" spans="1:8" ht="39.6" customHeight="1">
      <c r="A119" s="667"/>
      <c r="B119" s="54" t="s">
        <v>377</v>
      </c>
      <c r="C119" s="114"/>
      <c r="D119" s="98"/>
      <c r="E119" s="83"/>
      <c r="F119" s="349"/>
    </row>
    <row r="120" spans="1:8" ht="32.4" customHeight="1">
      <c r="A120" s="667"/>
      <c r="B120" s="53" t="s">
        <v>375</v>
      </c>
      <c r="C120" s="114"/>
      <c r="D120" s="98"/>
      <c r="E120" s="83"/>
      <c r="F120" s="349"/>
    </row>
    <row r="121" spans="1:8">
      <c r="A121" s="595" t="s">
        <v>105</v>
      </c>
      <c r="B121" s="67" t="s">
        <v>85</v>
      </c>
      <c r="C121" s="114" t="s">
        <v>275</v>
      </c>
      <c r="D121" s="60">
        <v>1</v>
      </c>
      <c r="E121" s="83"/>
      <c r="F121" s="349" t="str">
        <f>IF(OR(OR(E121=0,E121=""),OR(D121=0,D121="")),"",D121*E121)</f>
        <v/>
      </c>
    </row>
    <row r="122" spans="1:8">
      <c r="A122" s="595" t="s">
        <v>106</v>
      </c>
      <c r="B122" s="65" t="s">
        <v>374</v>
      </c>
      <c r="C122" s="88" t="s">
        <v>275</v>
      </c>
      <c r="D122" s="60">
        <v>1</v>
      </c>
      <c r="E122" s="83"/>
      <c r="F122" s="349" t="str">
        <f>IF(OR(OR(E122=0,E122=""),OR(D122=0,D122="")),"",D122*E122)</f>
        <v/>
      </c>
    </row>
    <row r="123" spans="1:8">
      <c r="A123" s="664"/>
      <c r="B123" s="65"/>
      <c r="C123" s="88"/>
      <c r="D123" s="60"/>
      <c r="E123" s="83"/>
      <c r="F123" s="349"/>
    </row>
    <row r="124" spans="1:8" ht="13.8">
      <c r="A124" s="667">
        <f>COUNT($A$1:A122)+1</f>
        <v>11</v>
      </c>
      <c r="B124" s="92" t="s">
        <v>376</v>
      </c>
      <c r="C124" s="114"/>
      <c r="D124" s="98"/>
      <c r="E124" s="83"/>
      <c r="F124" s="349"/>
    </row>
    <row r="125" spans="1:8" s="16" customFormat="1" ht="51.6" customHeight="1">
      <c r="A125" s="668"/>
      <c r="B125" s="53" t="s">
        <v>512</v>
      </c>
      <c r="C125" s="12"/>
      <c r="D125" s="149"/>
      <c r="E125" s="83"/>
      <c r="F125" s="349"/>
      <c r="H125" s="150"/>
    </row>
    <row r="126" spans="1:8" s="16" customFormat="1" ht="39" customHeight="1">
      <c r="A126" s="669"/>
      <c r="B126" s="53" t="s">
        <v>186</v>
      </c>
      <c r="C126" s="12"/>
      <c r="D126" s="149"/>
      <c r="E126" s="83"/>
      <c r="F126" s="349"/>
    </row>
    <row r="127" spans="1:8" s="16" customFormat="1" ht="13.8">
      <c r="A127" s="669"/>
      <c r="B127" s="54" t="s">
        <v>381</v>
      </c>
      <c r="C127" s="12"/>
      <c r="D127" s="149"/>
      <c r="E127" s="83"/>
      <c r="F127" s="349"/>
    </row>
    <row r="128" spans="1:8">
      <c r="A128" s="595" t="s">
        <v>105</v>
      </c>
      <c r="B128" s="67" t="s">
        <v>85</v>
      </c>
      <c r="C128" s="114" t="s">
        <v>124</v>
      </c>
      <c r="D128" s="60">
        <v>20</v>
      </c>
      <c r="E128" s="83"/>
      <c r="F128" s="349" t="str">
        <f>IF(OR(OR(E128=0,E128=""),OR(D128=0,D128="")),"",D128*E128)</f>
        <v/>
      </c>
    </row>
    <row r="129" spans="1:6">
      <c r="A129" s="595" t="s">
        <v>106</v>
      </c>
      <c r="B129" s="65" t="s">
        <v>380</v>
      </c>
      <c r="C129" s="88" t="s">
        <v>124</v>
      </c>
      <c r="D129" s="60">
        <f>D128</f>
        <v>20</v>
      </c>
      <c r="E129" s="83"/>
      <c r="F129" s="349" t="str">
        <f>IF(OR(OR(E129=0,E129=""),OR(D129=0,D129="")),"",D129*E129)</f>
        <v/>
      </c>
    </row>
    <row r="130" spans="1:6" ht="13.8">
      <c r="A130" s="667"/>
      <c r="B130" s="54"/>
      <c r="C130" s="114"/>
      <c r="D130" s="98"/>
      <c r="E130" s="83"/>
      <c r="F130" s="349"/>
    </row>
    <row r="131" spans="1:6" ht="27.6">
      <c r="A131" s="667">
        <f>COUNT($A$1:A130)+1</f>
        <v>12</v>
      </c>
      <c r="B131" s="92" t="s">
        <v>355</v>
      </c>
      <c r="C131" s="126"/>
      <c r="D131" s="127"/>
      <c r="E131" s="83"/>
      <c r="F131" s="349"/>
    </row>
    <row r="132" spans="1:6" ht="31.8" customHeight="1">
      <c r="A132" s="667"/>
      <c r="B132" s="53" t="s">
        <v>119</v>
      </c>
      <c r="C132" s="88"/>
      <c r="D132" s="60"/>
      <c r="E132" s="83"/>
      <c r="F132" s="349"/>
    </row>
    <row r="133" spans="1:6" ht="64.8" customHeight="1">
      <c r="A133" s="672"/>
      <c r="B133" s="128" t="s">
        <v>364</v>
      </c>
      <c r="C133" s="128"/>
      <c r="D133" s="127"/>
      <c r="E133" s="83"/>
      <c r="F133" s="349"/>
    </row>
    <row r="134" spans="1:6" ht="49.8" customHeight="1">
      <c r="A134" s="672"/>
      <c r="B134" s="128" t="s">
        <v>463</v>
      </c>
      <c r="C134" s="128"/>
      <c r="D134" s="127"/>
      <c r="E134" s="83"/>
      <c r="F134" s="349"/>
    </row>
    <row r="135" spans="1:6" ht="30" customHeight="1">
      <c r="A135" s="672"/>
      <c r="B135" s="128" t="s">
        <v>358</v>
      </c>
      <c r="C135" s="128"/>
      <c r="D135" s="127"/>
      <c r="E135" s="83"/>
      <c r="F135" s="349"/>
    </row>
    <row r="136" spans="1:6" ht="42" customHeight="1">
      <c r="A136" s="672"/>
      <c r="B136" s="128" t="s">
        <v>356</v>
      </c>
      <c r="C136" s="128"/>
      <c r="D136" s="127"/>
      <c r="E136" s="83"/>
      <c r="F136" s="349"/>
    </row>
    <row r="137" spans="1:6" ht="27" customHeight="1">
      <c r="A137" s="671"/>
      <c r="B137" s="128" t="s">
        <v>191</v>
      </c>
      <c r="C137" s="128"/>
      <c r="D137" s="130"/>
      <c r="E137" s="83"/>
      <c r="F137" s="349"/>
    </row>
    <row r="138" spans="1:6" ht="20.399999999999999">
      <c r="A138" s="671" t="s">
        <v>304</v>
      </c>
      <c r="B138" s="129" t="s">
        <v>357</v>
      </c>
      <c r="C138" s="88" t="s">
        <v>5</v>
      </c>
      <c r="D138" s="60">
        <v>1</v>
      </c>
      <c r="E138" s="83"/>
      <c r="F138" s="349" t="str">
        <f t="shared" ref="F138:F146" si="0">IF(OR(OR(E138=0,E138=""),OR(D138=0,D138="")),"",D138*E138)</f>
        <v/>
      </c>
    </row>
    <row r="139" spans="1:6" ht="20.399999999999999">
      <c r="A139" s="671" t="s">
        <v>305</v>
      </c>
      <c r="B139" s="129" t="s">
        <v>359</v>
      </c>
      <c r="C139" s="88" t="s">
        <v>5</v>
      </c>
      <c r="D139" s="60">
        <v>1</v>
      </c>
      <c r="E139" s="83"/>
      <c r="F139" s="349" t="str">
        <f t="shared" si="0"/>
        <v/>
      </c>
    </row>
    <row r="140" spans="1:6" ht="20.399999999999999">
      <c r="A140" s="671" t="s">
        <v>306</v>
      </c>
      <c r="B140" s="129" t="s">
        <v>360</v>
      </c>
      <c r="C140" s="88" t="s">
        <v>5</v>
      </c>
      <c r="D140" s="60">
        <v>1</v>
      </c>
      <c r="E140" s="83"/>
      <c r="F140" s="349" t="str">
        <f t="shared" si="0"/>
        <v/>
      </c>
    </row>
    <row r="141" spans="1:6" ht="20.399999999999999">
      <c r="A141" s="671" t="s">
        <v>314</v>
      </c>
      <c r="B141" s="129" t="s">
        <v>361</v>
      </c>
      <c r="C141" s="88" t="s">
        <v>5</v>
      </c>
      <c r="D141" s="60">
        <v>1</v>
      </c>
      <c r="E141" s="83"/>
      <c r="F141" s="349" t="str">
        <f t="shared" si="0"/>
        <v/>
      </c>
    </row>
    <row r="142" spans="1:6">
      <c r="A142" s="671" t="s">
        <v>457</v>
      </c>
      <c r="B142" s="129" t="s">
        <v>363</v>
      </c>
      <c r="C142" s="88" t="s">
        <v>5</v>
      </c>
      <c r="D142" s="60">
        <v>1</v>
      </c>
      <c r="E142" s="83"/>
      <c r="F142" s="349" t="str">
        <f t="shared" si="0"/>
        <v/>
      </c>
    </row>
    <row r="143" spans="1:6" ht="20.399999999999999">
      <c r="A143" s="671" t="s">
        <v>458</v>
      </c>
      <c r="B143" s="129" t="s">
        <v>366</v>
      </c>
      <c r="C143" s="88" t="s">
        <v>5</v>
      </c>
      <c r="D143" s="60">
        <v>1</v>
      </c>
      <c r="E143" s="83"/>
      <c r="F143" s="349" t="str">
        <f t="shared" si="0"/>
        <v/>
      </c>
    </row>
    <row r="144" spans="1:6" ht="39.6" customHeight="1">
      <c r="A144" s="671" t="s">
        <v>459</v>
      </c>
      <c r="B144" s="129" t="s">
        <v>365</v>
      </c>
      <c r="C144" s="88" t="s">
        <v>275</v>
      </c>
      <c r="D144" s="60">
        <v>1</v>
      </c>
      <c r="E144" s="83"/>
      <c r="F144" s="349" t="str">
        <f t="shared" si="0"/>
        <v/>
      </c>
    </row>
    <row r="145" spans="1:8">
      <c r="A145" s="671" t="s">
        <v>460</v>
      </c>
      <c r="B145" s="129" t="s">
        <v>464</v>
      </c>
      <c r="C145" s="88" t="s">
        <v>275</v>
      </c>
      <c r="D145" s="60">
        <v>1</v>
      </c>
      <c r="E145" s="83"/>
      <c r="F145" s="349" t="str">
        <f t="shared" si="0"/>
        <v/>
      </c>
    </row>
    <row r="146" spans="1:8" ht="20.399999999999999">
      <c r="A146" s="671" t="s">
        <v>461</v>
      </c>
      <c r="B146" s="129" t="s">
        <v>362</v>
      </c>
      <c r="C146" s="88" t="s">
        <v>275</v>
      </c>
      <c r="D146" s="60">
        <v>1</v>
      </c>
      <c r="E146" s="83"/>
      <c r="F146" s="349" t="str">
        <f t="shared" si="0"/>
        <v/>
      </c>
    </row>
    <row r="147" spans="1:8">
      <c r="A147" s="671"/>
      <c r="B147" s="129"/>
      <c r="C147" s="88"/>
      <c r="D147" s="60"/>
      <c r="E147" s="83"/>
      <c r="F147" s="349"/>
    </row>
    <row r="148" spans="1:8">
      <c r="A148" s="665" t="s">
        <v>193</v>
      </c>
      <c r="B148" s="75" t="s">
        <v>194</v>
      </c>
      <c r="C148" s="82"/>
      <c r="D148" s="82"/>
      <c r="E148" s="83"/>
      <c r="F148" s="349"/>
    </row>
    <row r="149" spans="1:8">
      <c r="A149" s="666"/>
      <c r="B149" s="75" t="s">
        <v>33</v>
      </c>
      <c r="C149" s="82"/>
      <c r="D149" s="82"/>
      <c r="E149" s="83"/>
      <c r="F149" s="349"/>
    </row>
    <row r="150" spans="1:8" ht="29.4" customHeight="1">
      <c r="A150" s="666"/>
      <c r="B150" s="125" t="s">
        <v>1026</v>
      </c>
      <c r="C150" s="82"/>
      <c r="D150" s="82"/>
      <c r="E150" s="83"/>
      <c r="F150" s="349"/>
    </row>
    <row r="151" spans="1:8" ht="25.2" customHeight="1">
      <c r="A151" s="669"/>
      <c r="B151" s="53" t="s">
        <v>1027</v>
      </c>
      <c r="C151" s="12"/>
      <c r="D151" s="12"/>
      <c r="E151" s="83"/>
      <c r="F151" s="349"/>
    </row>
    <row r="152" spans="1:8" ht="40.799999999999997">
      <c r="A152" s="666"/>
      <c r="B152" s="53" t="s">
        <v>1030</v>
      </c>
      <c r="C152" s="82"/>
      <c r="D152" s="82"/>
      <c r="E152" s="83"/>
      <c r="F152" s="349"/>
    </row>
    <row r="153" spans="1:8" ht="42.6" customHeight="1">
      <c r="A153" s="666"/>
      <c r="B153" s="53" t="s">
        <v>186</v>
      </c>
      <c r="C153" s="82"/>
      <c r="D153" s="82"/>
      <c r="E153" s="83"/>
      <c r="F153" s="349"/>
    </row>
    <row r="154" spans="1:8">
      <c r="A154" s="666"/>
      <c r="B154" s="125" t="s">
        <v>195</v>
      </c>
      <c r="C154" s="82"/>
      <c r="D154" s="82"/>
      <c r="E154" s="83"/>
      <c r="F154" s="349"/>
    </row>
    <row r="155" spans="1:8">
      <c r="A155" s="666"/>
      <c r="B155" s="75"/>
      <c r="C155" s="82"/>
      <c r="D155" s="82"/>
      <c r="E155" s="83"/>
      <c r="F155" s="349"/>
    </row>
    <row r="156" spans="1:8" s="16" customFormat="1" ht="41.4">
      <c r="A156" s="667">
        <f>COUNT($A$1:A155)+1</f>
        <v>13</v>
      </c>
      <c r="B156" s="92" t="s">
        <v>1007</v>
      </c>
      <c r="C156" s="12"/>
      <c r="D156" s="149"/>
      <c r="E156" s="83"/>
      <c r="F156" s="349"/>
    </row>
    <row r="157" spans="1:8" s="16" customFormat="1" ht="70.2" customHeight="1">
      <c r="A157" s="668"/>
      <c r="B157" s="53" t="s">
        <v>1028</v>
      </c>
      <c r="C157" s="12"/>
      <c r="D157" s="149"/>
      <c r="E157" s="83"/>
      <c r="F157" s="349"/>
      <c r="H157" s="150"/>
    </row>
    <row r="158" spans="1:8" s="16" customFormat="1" ht="27" customHeight="1">
      <c r="A158" s="668"/>
      <c r="B158" s="53" t="s">
        <v>465</v>
      </c>
      <c r="C158" s="12"/>
      <c r="D158" s="149"/>
      <c r="E158" s="83"/>
      <c r="F158" s="349"/>
      <c r="H158" s="150"/>
    </row>
    <row r="159" spans="1:8" s="16" customFormat="1" ht="20.399999999999999">
      <c r="A159" s="669"/>
      <c r="B159" s="53" t="s">
        <v>1008</v>
      </c>
      <c r="C159" s="12"/>
      <c r="D159" s="149"/>
      <c r="E159" s="83"/>
      <c r="F159" s="349"/>
    </row>
    <row r="160" spans="1:8" s="16" customFormat="1" ht="42" customHeight="1">
      <c r="A160" s="669"/>
      <c r="B160" s="53" t="s">
        <v>186</v>
      </c>
      <c r="C160" s="12"/>
      <c r="D160" s="149"/>
      <c r="E160" s="83"/>
      <c r="F160" s="349"/>
    </row>
    <row r="161" spans="1:8" s="16" customFormat="1" ht="26.4" customHeight="1">
      <c r="A161" s="670"/>
      <c r="B161" s="54" t="s">
        <v>466</v>
      </c>
      <c r="C161" s="12"/>
      <c r="D161" s="149"/>
      <c r="E161" s="83"/>
      <c r="F161" s="349"/>
    </row>
    <row r="162" spans="1:8" s="16" customFormat="1" ht="29.4" customHeight="1">
      <c r="A162" s="669"/>
      <c r="B162" s="54" t="s">
        <v>327</v>
      </c>
      <c r="C162" s="12"/>
      <c r="D162" s="149"/>
      <c r="E162" s="83"/>
      <c r="F162" s="349"/>
    </row>
    <row r="163" spans="1:8" s="16" customFormat="1" ht="13.8">
      <c r="A163" s="595" t="s">
        <v>304</v>
      </c>
      <c r="B163" s="67" t="s">
        <v>85</v>
      </c>
      <c r="C163" s="88" t="s">
        <v>124</v>
      </c>
      <c r="D163" s="60">
        <v>95</v>
      </c>
      <c r="E163" s="83"/>
      <c r="F163" s="349" t="str">
        <f>IF(OR(OR(E163=0,E163=""),OR(D163=0,D163="")),"",D163*E163)</f>
        <v/>
      </c>
    </row>
    <row r="164" spans="1:8" s="16" customFormat="1" ht="13.8">
      <c r="A164" s="595" t="s">
        <v>305</v>
      </c>
      <c r="B164" s="67" t="s">
        <v>86</v>
      </c>
      <c r="C164" s="88" t="s">
        <v>124</v>
      </c>
      <c r="D164" s="60">
        <f>D163</f>
        <v>95</v>
      </c>
      <c r="E164" s="83"/>
      <c r="F164" s="349" t="str">
        <f>IF(OR(OR(E164=0,E164=""),OR(D164=0,D164="")),"",D164*E164)</f>
        <v/>
      </c>
    </row>
    <row r="165" spans="1:8" s="16" customFormat="1" ht="13.8">
      <c r="A165" s="595"/>
      <c r="B165" s="67"/>
      <c r="C165" s="88"/>
      <c r="D165" s="60"/>
      <c r="E165" s="83"/>
      <c r="F165" s="349"/>
    </row>
    <row r="166" spans="1:8" ht="27.6">
      <c r="A166" s="667">
        <f>COUNT($A$1:A165)+1</f>
        <v>14</v>
      </c>
      <c r="B166" s="92" t="s">
        <v>1015</v>
      </c>
      <c r="C166" s="126"/>
      <c r="D166" s="127"/>
      <c r="E166" s="83"/>
      <c r="F166" s="349"/>
    </row>
    <row r="167" spans="1:8" ht="24" customHeight="1">
      <c r="A167" s="667"/>
      <c r="B167" s="128" t="s">
        <v>1033</v>
      </c>
      <c r="C167" s="126"/>
      <c r="D167" s="127"/>
      <c r="E167" s="83"/>
      <c r="F167" s="349"/>
    </row>
    <row r="168" spans="1:8" s="16" customFormat="1" ht="20.399999999999999">
      <c r="A168" s="669"/>
      <c r="B168" s="53" t="s">
        <v>1008</v>
      </c>
      <c r="C168" s="12"/>
      <c r="D168" s="149"/>
      <c r="E168" s="83"/>
      <c r="F168" s="349"/>
    </row>
    <row r="169" spans="1:8" s="16" customFormat="1" ht="36.6" customHeight="1">
      <c r="A169" s="669"/>
      <c r="B169" s="53" t="s">
        <v>186</v>
      </c>
      <c r="C169" s="12"/>
      <c r="D169" s="149"/>
      <c r="E169" s="83"/>
      <c r="F169" s="349"/>
    </row>
    <row r="170" spans="1:8" s="16" customFormat="1" ht="29.4" customHeight="1">
      <c r="A170" s="670"/>
      <c r="B170" s="54" t="s">
        <v>326</v>
      </c>
      <c r="C170" s="12"/>
      <c r="D170" s="149"/>
      <c r="E170" s="83"/>
      <c r="F170" s="349"/>
    </row>
    <row r="171" spans="1:8" ht="30.6" customHeight="1">
      <c r="A171" s="672"/>
      <c r="B171" s="54" t="s">
        <v>327</v>
      </c>
      <c r="C171" s="128"/>
      <c r="D171" s="127"/>
      <c r="E171" s="83"/>
      <c r="F171" s="349"/>
    </row>
    <row r="172" spans="1:8">
      <c r="A172" s="595" t="s">
        <v>105</v>
      </c>
      <c r="B172" s="67" t="s">
        <v>85</v>
      </c>
      <c r="C172" s="88" t="s">
        <v>124</v>
      </c>
      <c r="D172" s="60">
        <v>980</v>
      </c>
      <c r="E172" s="83"/>
      <c r="F172" s="349" t="str">
        <f>IF(OR(OR(E172=0,E172=""),OR(D172=0,D172="")),"",D172*E172)</f>
        <v/>
      </c>
    </row>
    <row r="173" spans="1:8">
      <c r="A173" s="595" t="s">
        <v>106</v>
      </c>
      <c r="B173" s="67" t="s">
        <v>86</v>
      </c>
      <c r="C173" s="88" t="s">
        <v>124</v>
      </c>
      <c r="D173" s="60">
        <f>D172</f>
        <v>980</v>
      </c>
      <c r="E173" s="83"/>
      <c r="F173" s="349" t="str">
        <f>IF(OR(OR(E173=0,E173=""),OR(D173=0,D173="")),"",D173*E173)</f>
        <v/>
      </c>
    </row>
    <row r="174" spans="1:8">
      <c r="A174" s="671"/>
      <c r="B174" s="128"/>
      <c r="C174" s="128"/>
      <c r="D174" s="127"/>
      <c r="E174" s="83"/>
      <c r="F174" s="349"/>
    </row>
    <row r="175" spans="1:8" s="401" customFormat="1" ht="27.6">
      <c r="A175" s="667">
        <f>COUNT($A$1:A174)+1</f>
        <v>15</v>
      </c>
      <c r="B175" s="92" t="s">
        <v>1010</v>
      </c>
      <c r="C175" s="261"/>
      <c r="D175" s="399"/>
      <c r="E175" s="83"/>
      <c r="F175" s="88"/>
      <c r="H175" s="153"/>
    </row>
    <row r="176" spans="1:8" s="401" customFormat="1" ht="38.4" customHeight="1">
      <c r="A176" s="620"/>
      <c r="B176" s="53" t="s">
        <v>1044</v>
      </c>
      <c r="C176" s="261"/>
      <c r="D176" s="399"/>
      <c r="E176" s="83"/>
      <c r="F176" s="88"/>
      <c r="H176" s="153"/>
    </row>
    <row r="177" spans="1:8" s="401" customFormat="1" ht="112.2">
      <c r="A177" s="674"/>
      <c r="B177" s="53" t="s">
        <v>1014</v>
      </c>
      <c r="C177" s="261"/>
      <c r="D177" s="399"/>
      <c r="E177" s="83"/>
      <c r="F177" s="88"/>
      <c r="H177" s="153"/>
    </row>
    <row r="178" spans="1:8" s="401" customFormat="1">
      <c r="A178" s="674"/>
      <c r="B178" s="53" t="s">
        <v>1040</v>
      </c>
      <c r="C178" s="261"/>
      <c r="D178" s="399"/>
      <c r="E178" s="83"/>
      <c r="F178" s="88"/>
      <c r="H178" s="153"/>
    </row>
    <row r="179" spans="1:8" s="401" customFormat="1" ht="50.4" customHeight="1">
      <c r="A179" s="674"/>
      <c r="B179" s="53" t="s">
        <v>1011</v>
      </c>
      <c r="C179" s="261"/>
      <c r="D179" s="399"/>
      <c r="E179" s="83"/>
      <c r="F179" s="88"/>
      <c r="H179" s="153"/>
    </row>
    <row r="180" spans="1:8" s="401" customFormat="1" ht="28.8" customHeight="1">
      <c r="A180" s="674"/>
      <c r="B180" s="53" t="s">
        <v>1012</v>
      </c>
      <c r="C180" s="261"/>
      <c r="D180" s="399"/>
      <c r="E180" s="83"/>
      <c r="F180" s="88"/>
      <c r="H180" s="153"/>
    </row>
    <row r="181" spans="1:8" s="401" customFormat="1" ht="25.2" customHeight="1">
      <c r="A181" s="674"/>
      <c r="B181" s="53" t="s">
        <v>1013</v>
      </c>
      <c r="C181" s="261"/>
      <c r="D181" s="399"/>
      <c r="E181" s="83"/>
      <c r="F181" s="88"/>
      <c r="H181" s="153"/>
    </row>
    <row r="182" spans="1:8">
      <c r="A182" s="589" t="s">
        <v>105</v>
      </c>
      <c r="B182" s="67" t="s">
        <v>85</v>
      </c>
      <c r="C182" s="93" t="s">
        <v>124</v>
      </c>
      <c r="D182" s="102">
        <v>1075</v>
      </c>
      <c r="E182" s="83"/>
      <c r="F182" s="88" t="str">
        <f>IF(OR(OR(E182=0,E182=""),OR(D182=0,D182="")),"",D182*E182)</f>
        <v/>
      </c>
      <c r="H182" s="153"/>
    </row>
    <row r="183" spans="1:8">
      <c r="A183" s="589" t="s">
        <v>106</v>
      </c>
      <c r="B183" s="67" t="s">
        <v>86</v>
      </c>
      <c r="C183" s="93" t="s">
        <v>124</v>
      </c>
      <c r="D183" s="102">
        <f>D182</f>
        <v>1075</v>
      </c>
      <c r="E183" s="83"/>
      <c r="F183" s="88" t="str">
        <f>IF(OR(OR(E183=0,E183=""),OR(D183=0,D183="")),"",D183*E183)</f>
        <v/>
      </c>
      <c r="H183" s="153"/>
    </row>
    <row r="184" spans="1:8" s="401" customFormat="1">
      <c r="A184" s="674"/>
      <c r="B184" s="53"/>
      <c r="C184" s="93"/>
      <c r="D184" s="102"/>
      <c r="E184" s="83"/>
      <c r="F184" s="88"/>
      <c r="G184" s="403"/>
      <c r="H184" s="153"/>
    </row>
    <row r="185" spans="1:8" s="16" customFormat="1" ht="41.4">
      <c r="A185" s="667">
        <f>COUNT($A$1:A184)+1</f>
        <v>16</v>
      </c>
      <c r="B185" s="92" t="s">
        <v>1009</v>
      </c>
      <c r="C185" s="12"/>
      <c r="D185" s="149"/>
      <c r="E185" s="83"/>
      <c r="F185" s="349"/>
      <c r="G185" s="181"/>
    </row>
    <row r="186" spans="1:8" s="16" customFormat="1" ht="69.599999999999994" customHeight="1">
      <c r="A186" s="668"/>
      <c r="B186" s="53" t="s">
        <v>1029</v>
      </c>
      <c r="C186" s="12"/>
      <c r="D186" s="149"/>
      <c r="E186" s="83"/>
      <c r="F186" s="349"/>
      <c r="H186" s="150"/>
    </row>
    <row r="187" spans="1:8" s="16" customFormat="1" ht="13.8">
      <c r="A187" s="668"/>
      <c r="B187" s="53" t="s">
        <v>467</v>
      </c>
      <c r="C187" s="12"/>
      <c r="D187" s="149"/>
      <c r="E187" s="83"/>
      <c r="F187" s="349"/>
      <c r="H187" s="150"/>
    </row>
    <row r="188" spans="1:8" s="16" customFormat="1" ht="20.399999999999999">
      <c r="A188" s="669"/>
      <c r="B188" s="53" t="s">
        <v>1008</v>
      </c>
      <c r="C188" s="12"/>
      <c r="D188" s="149"/>
      <c r="E188" s="83"/>
      <c r="F188" s="349"/>
    </row>
    <row r="189" spans="1:8" s="16" customFormat="1" ht="39" customHeight="1">
      <c r="A189" s="669"/>
      <c r="B189" s="53" t="s">
        <v>186</v>
      </c>
      <c r="C189" s="12"/>
      <c r="D189" s="149"/>
      <c r="E189" s="83"/>
      <c r="F189" s="349"/>
    </row>
    <row r="190" spans="1:8" s="16" customFormat="1" ht="30" customHeight="1">
      <c r="A190" s="670"/>
      <c r="B190" s="54" t="s">
        <v>466</v>
      </c>
      <c r="C190" s="12"/>
      <c r="D190" s="149"/>
      <c r="E190" s="83"/>
      <c r="F190" s="349"/>
    </row>
    <row r="191" spans="1:8" s="16" customFormat="1" ht="30" customHeight="1">
      <c r="A191" s="669"/>
      <c r="B191" s="54" t="s">
        <v>327</v>
      </c>
      <c r="C191" s="12"/>
      <c r="D191" s="149"/>
      <c r="E191" s="83"/>
      <c r="F191" s="349"/>
    </row>
    <row r="192" spans="1:8" s="16" customFormat="1" ht="13.8">
      <c r="A192" s="595" t="s">
        <v>304</v>
      </c>
      <c r="B192" s="67" t="s">
        <v>85</v>
      </c>
      <c r="C192" s="88" t="s">
        <v>124</v>
      </c>
      <c r="D192" s="60">
        <v>34</v>
      </c>
      <c r="E192" s="83"/>
      <c r="F192" s="349" t="str">
        <f>IF(OR(OR(E192=0,E192=""),OR(D192=0,D192="")),"",D192*E192)</f>
        <v/>
      </c>
    </row>
    <row r="193" spans="1:8" s="16" customFormat="1" ht="13.8">
      <c r="A193" s="595" t="s">
        <v>305</v>
      </c>
      <c r="B193" s="67" t="s">
        <v>86</v>
      </c>
      <c r="C193" s="88" t="s">
        <v>124</v>
      </c>
      <c r="D193" s="60">
        <f>D192</f>
        <v>34</v>
      </c>
      <c r="E193" s="83"/>
      <c r="F193" s="349" t="str">
        <f>IF(OR(OR(E193=0,E193=""),OR(D193=0,D193="")),"",D193*E193)</f>
        <v/>
      </c>
    </row>
    <row r="194" spans="1:8" s="16" customFormat="1" ht="13.8">
      <c r="A194" s="595"/>
      <c r="B194" s="67"/>
      <c r="C194" s="88"/>
      <c r="D194" s="60"/>
      <c r="E194" s="83"/>
      <c r="F194" s="349"/>
    </row>
    <row r="195" spans="1:8" ht="27.6">
      <c r="A195" s="667">
        <f>COUNT($A$1:A194)+1</f>
        <v>17</v>
      </c>
      <c r="B195" s="92" t="s">
        <v>1016</v>
      </c>
      <c r="C195" s="126"/>
      <c r="D195" s="127"/>
      <c r="E195" s="83"/>
      <c r="F195" s="349"/>
    </row>
    <row r="196" spans="1:8" ht="22.8" customHeight="1">
      <c r="A196" s="667"/>
      <c r="B196" s="128" t="s">
        <v>1033</v>
      </c>
      <c r="C196" s="126"/>
      <c r="D196" s="127"/>
      <c r="E196" s="83"/>
      <c r="F196" s="349"/>
    </row>
    <row r="197" spans="1:8" s="16" customFormat="1" ht="13.8">
      <c r="A197" s="668"/>
      <c r="B197" s="53" t="s">
        <v>1046</v>
      </c>
      <c r="C197" s="12"/>
      <c r="D197" s="149"/>
      <c r="E197" s="83"/>
      <c r="F197" s="349"/>
      <c r="H197" s="150"/>
    </row>
    <row r="198" spans="1:8" s="16" customFormat="1" ht="20.399999999999999">
      <c r="A198" s="669"/>
      <c r="B198" s="53" t="s">
        <v>1008</v>
      </c>
      <c r="C198" s="12"/>
      <c r="D198" s="149"/>
      <c r="E198" s="83"/>
      <c r="F198" s="349"/>
    </row>
    <row r="199" spans="1:8" s="16" customFormat="1" ht="39.6" customHeight="1">
      <c r="A199" s="669"/>
      <c r="B199" s="53" t="s">
        <v>186</v>
      </c>
      <c r="C199" s="12"/>
      <c r="D199" s="149"/>
      <c r="E199" s="83"/>
      <c r="F199" s="349"/>
    </row>
    <row r="200" spans="1:8" s="16" customFormat="1" ht="28.2" customHeight="1">
      <c r="A200" s="670"/>
      <c r="B200" s="54" t="s">
        <v>466</v>
      </c>
      <c r="C200" s="12"/>
      <c r="D200" s="149"/>
      <c r="E200" s="83"/>
      <c r="F200" s="349"/>
    </row>
    <row r="201" spans="1:8" ht="30" customHeight="1">
      <c r="A201" s="672"/>
      <c r="B201" s="54" t="s">
        <v>327</v>
      </c>
      <c r="C201" s="128"/>
      <c r="D201" s="127"/>
      <c r="E201" s="83"/>
      <c r="F201" s="349"/>
    </row>
    <row r="202" spans="1:8">
      <c r="A202" s="595" t="s">
        <v>105</v>
      </c>
      <c r="B202" s="67" t="s">
        <v>85</v>
      </c>
      <c r="C202" s="88" t="s">
        <v>124</v>
      </c>
      <c r="D202" s="60">
        <v>39</v>
      </c>
      <c r="E202" s="83"/>
      <c r="F202" s="349" t="str">
        <f>IF(OR(OR(E202=0,E202=""),OR(D202=0,D202="")),"",D202*E202)</f>
        <v/>
      </c>
    </row>
    <row r="203" spans="1:8">
      <c r="A203" s="595" t="s">
        <v>106</v>
      </c>
      <c r="B203" s="67" t="s">
        <v>86</v>
      </c>
      <c r="C203" s="88" t="s">
        <v>124</v>
      </c>
      <c r="D203" s="60">
        <f>D202</f>
        <v>39</v>
      </c>
      <c r="E203" s="83"/>
      <c r="F203" s="349" t="str">
        <f>IF(OR(OR(E203=0,E203=""),OR(D203=0,D203="")),"",D203*E203)</f>
        <v/>
      </c>
    </row>
    <row r="204" spans="1:8">
      <c r="A204" s="595"/>
      <c r="B204" s="67"/>
      <c r="C204" s="88"/>
      <c r="D204" s="60"/>
      <c r="E204" s="83"/>
      <c r="F204" s="349"/>
    </row>
    <row r="205" spans="1:8" s="401" customFormat="1" ht="27.6">
      <c r="A205" s="667">
        <f>COUNT($A$1:A204)+1</f>
        <v>18</v>
      </c>
      <c r="B205" s="92" t="s">
        <v>1043</v>
      </c>
      <c r="C205" s="261"/>
      <c r="D205" s="399"/>
      <c r="E205" s="83"/>
      <c r="F205" s="88"/>
      <c r="H205" s="153"/>
    </row>
    <row r="206" spans="1:8" s="401" customFormat="1" ht="30" customHeight="1">
      <c r="A206" s="620"/>
      <c r="B206" s="53" t="s">
        <v>1045</v>
      </c>
      <c r="C206" s="261"/>
      <c r="D206" s="399"/>
      <c r="E206" s="83"/>
      <c r="F206" s="88"/>
      <c r="H206" s="153"/>
    </row>
    <row r="207" spans="1:8" s="401" customFormat="1" ht="112.2">
      <c r="A207" s="674"/>
      <c r="B207" s="53" t="s">
        <v>1014</v>
      </c>
      <c r="C207" s="261"/>
      <c r="D207" s="399"/>
      <c r="E207" s="83"/>
      <c r="F207" s="88"/>
      <c r="H207" s="153"/>
    </row>
    <row r="208" spans="1:8" s="401" customFormat="1" ht="13.2" customHeight="1">
      <c r="A208" s="674"/>
      <c r="B208" s="53" t="s">
        <v>1040</v>
      </c>
      <c r="C208" s="261"/>
      <c r="D208" s="399"/>
      <c r="E208" s="83"/>
      <c r="F208" s="88"/>
      <c r="H208" s="153"/>
    </row>
    <row r="209" spans="1:8" s="401" customFormat="1" ht="46.2" customHeight="1">
      <c r="A209" s="674"/>
      <c r="B209" s="53" t="s">
        <v>1011</v>
      </c>
      <c r="C209" s="261"/>
      <c r="D209" s="399"/>
      <c r="E209" s="83"/>
      <c r="F209" s="88"/>
      <c r="H209" s="153"/>
    </row>
    <row r="210" spans="1:8" s="401" customFormat="1" ht="28.2" customHeight="1">
      <c r="A210" s="674"/>
      <c r="B210" s="53" t="s">
        <v>1012</v>
      </c>
      <c r="C210" s="261"/>
      <c r="D210" s="399"/>
      <c r="E210" s="83"/>
      <c r="F210" s="88"/>
      <c r="H210" s="153"/>
    </row>
    <row r="211" spans="1:8" s="401" customFormat="1" ht="31.2" customHeight="1">
      <c r="A211" s="674"/>
      <c r="B211" s="53" t="s">
        <v>1013</v>
      </c>
      <c r="C211" s="261"/>
      <c r="D211" s="399"/>
      <c r="E211" s="83"/>
      <c r="F211" s="88"/>
      <c r="H211" s="153"/>
    </row>
    <row r="212" spans="1:8">
      <c r="A212" s="589" t="s">
        <v>105</v>
      </c>
      <c r="B212" s="67" t="s">
        <v>85</v>
      </c>
      <c r="C212" s="93" t="s">
        <v>124</v>
      </c>
      <c r="D212" s="102">
        <v>73</v>
      </c>
      <c r="E212" s="83"/>
      <c r="F212" s="88" t="str">
        <f>IF(OR(OR(E212=0,E212=""),OR(D212=0,D212="")),"",D212*E212)</f>
        <v/>
      </c>
      <c r="H212" s="153"/>
    </row>
    <row r="213" spans="1:8">
      <c r="A213" s="589" t="s">
        <v>106</v>
      </c>
      <c r="B213" s="67" t="s">
        <v>86</v>
      </c>
      <c r="C213" s="93" t="s">
        <v>124</v>
      </c>
      <c r="D213" s="102">
        <f>D212</f>
        <v>73</v>
      </c>
      <c r="E213" s="83"/>
      <c r="F213" s="88" t="str">
        <f>IF(OR(OR(E213=0,E213=""),OR(D213=0,D213="")),"",D213*E213)</f>
        <v/>
      </c>
      <c r="H213" s="153"/>
    </row>
    <row r="214" spans="1:8" s="401" customFormat="1">
      <c r="A214" s="674"/>
      <c r="B214" s="53"/>
      <c r="C214" s="93"/>
      <c r="D214" s="102"/>
      <c r="E214" s="83"/>
      <c r="F214" s="88"/>
      <c r="G214" s="403"/>
      <c r="H214" s="153"/>
    </row>
    <row r="215" spans="1:8" s="401" customFormat="1" ht="13.8">
      <c r="A215" s="667">
        <f>COUNT($A$1:A214)+1</f>
        <v>19</v>
      </c>
      <c r="B215" s="92" t="s">
        <v>1017</v>
      </c>
      <c r="C215" s="261"/>
      <c r="D215" s="399"/>
      <c r="E215" s="83"/>
      <c r="F215" s="88"/>
      <c r="H215" s="153"/>
    </row>
    <row r="216" spans="1:8" s="401" customFormat="1" ht="39" customHeight="1">
      <c r="A216" s="674"/>
      <c r="B216" s="53" t="s">
        <v>1018</v>
      </c>
      <c r="C216" s="261"/>
      <c r="D216" s="399"/>
      <c r="E216" s="83"/>
      <c r="F216" s="88"/>
      <c r="G216" s="404"/>
      <c r="H216" s="153"/>
    </row>
    <row r="217" spans="1:8" s="401" customFormat="1">
      <c r="A217" s="674"/>
      <c r="B217" s="53" t="s">
        <v>1019</v>
      </c>
      <c r="C217" s="261"/>
      <c r="D217" s="399"/>
      <c r="E217" s="83"/>
      <c r="F217" s="88"/>
      <c r="H217" s="153"/>
    </row>
    <row r="218" spans="1:8" s="401" customFormat="1">
      <c r="A218" s="674"/>
      <c r="B218" s="53" t="s">
        <v>1020</v>
      </c>
      <c r="C218" s="261"/>
      <c r="D218" s="399"/>
      <c r="E218" s="83"/>
      <c r="F218" s="88"/>
      <c r="H218" s="153"/>
    </row>
    <row r="219" spans="1:8" s="401" customFormat="1">
      <c r="A219" s="674"/>
      <c r="B219" s="53" t="s">
        <v>1021</v>
      </c>
      <c r="C219" s="261"/>
      <c r="D219" s="399"/>
      <c r="E219" s="83"/>
      <c r="F219" s="88"/>
      <c r="H219" s="153"/>
    </row>
    <row r="220" spans="1:8" s="401" customFormat="1">
      <c r="A220" s="674"/>
      <c r="B220" s="53" t="s">
        <v>1022</v>
      </c>
      <c r="C220" s="261"/>
      <c r="D220" s="399"/>
      <c r="E220" s="83"/>
      <c r="F220" s="88"/>
      <c r="H220" s="153"/>
    </row>
    <row r="221" spans="1:8" s="401" customFormat="1" ht="39.6" customHeight="1">
      <c r="A221" s="674"/>
      <c r="B221" s="53" t="s">
        <v>1023</v>
      </c>
      <c r="C221" s="261"/>
      <c r="D221" s="399"/>
      <c r="E221" s="83"/>
      <c r="F221" s="88"/>
      <c r="H221" s="153"/>
    </row>
    <row r="222" spans="1:8" s="401" customFormat="1" ht="52.2" customHeight="1">
      <c r="A222" s="674"/>
      <c r="B222" s="53" t="s">
        <v>1011</v>
      </c>
      <c r="C222" s="261"/>
      <c r="D222" s="399"/>
      <c r="E222" s="83"/>
      <c r="F222" s="88"/>
      <c r="H222" s="153"/>
    </row>
    <row r="223" spans="1:8" s="401" customFormat="1" ht="39" customHeight="1">
      <c r="A223" s="674"/>
      <c r="B223" s="53" t="s">
        <v>1024</v>
      </c>
      <c r="C223" s="261"/>
      <c r="D223" s="399"/>
      <c r="E223" s="83"/>
      <c r="F223" s="88"/>
      <c r="H223" s="153"/>
    </row>
    <row r="224" spans="1:8" s="401" customFormat="1">
      <c r="A224" s="674"/>
      <c r="B224" s="53" t="s">
        <v>1025</v>
      </c>
      <c r="C224" s="93"/>
      <c r="D224" s="102"/>
      <c r="E224" s="83"/>
      <c r="F224" s="88"/>
      <c r="H224" s="153"/>
    </row>
    <row r="225" spans="1:8">
      <c r="A225" s="589" t="s">
        <v>105</v>
      </c>
      <c r="B225" s="67" t="s">
        <v>85</v>
      </c>
      <c r="C225" s="93" t="s">
        <v>124</v>
      </c>
      <c r="D225" s="102">
        <v>1148</v>
      </c>
      <c r="E225" s="83"/>
      <c r="F225" s="88" t="str">
        <f>IF(OR(OR(E225=0,E225=""),OR(D225=0,D225="")),"",D225*E225)</f>
        <v/>
      </c>
      <c r="H225" s="153"/>
    </row>
    <row r="226" spans="1:8">
      <c r="A226" s="589" t="s">
        <v>106</v>
      </c>
      <c r="B226" s="67" t="s">
        <v>86</v>
      </c>
      <c r="C226" s="93" t="s">
        <v>124</v>
      </c>
      <c r="D226" s="102">
        <f>D225</f>
        <v>1148</v>
      </c>
      <c r="E226" s="83"/>
      <c r="F226" s="88" t="str">
        <f>IF(OR(OR(E226=0,E226=""),OR(D226=0,D226="")),"",D226*E226)</f>
        <v/>
      </c>
      <c r="H226" s="153"/>
    </row>
    <row r="227" spans="1:8" s="401" customFormat="1">
      <c r="A227" s="674"/>
      <c r="B227" s="53"/>
      <c r="C227" s="93"/>
      <c r="D227" s="102"/>
      <c r="E227" s="83"/>
      <c r="F227" s="88"/>
      <c r="H227" s="153"/>
    </row>
    <row r="228" spans="1:8" ht="13.8">
      <c r="A228" s="667">
        <f>COUNT($A$1:A227)+1</f>
        <v>20</v>
      </c>
      <c r="B228" s="92" t="s">
        <v>389</v>
      </c>
      <c r="C228" s="126"/>
      <c r="D228" s="127"/>
      <c r="E228" s="83"/>
      <c r="F228" s="349"/>
    </row>
    <row r="229" spans="1:8" ht="31.8" customHeight="1">
      <c r="A229" s="672"/>
      <c r="B229" s="128" t="s">
        <v>394</v>
      </c>
      <c r="C229" s="128"/>
      <c r="D229" s="127"/>
      <c r="E229" s="83"/>
      <c r="F229" s="349"/>
    </row>
    <row r="230" spans="1:8" ht="39.6" customHeight="1">
      <c r="A230" s="672"/>
      <c r="B230" s="128" t="s">
        <v>188</v>
      </c>
      <c r="C230" s="128"/>
      <c r="D230" s="127"/>
      <c r="E230" s="83"/>
      <c r="F230" s="349"/>
    </row>
    <row r="231" spans="1:8" ht="24" customHeight="1">
      <c r="A231" s="672"/>
      <c r="B231" s="128" t="s">
        <v>189</v>
      </c>
      <c r="C231" s="128"/>
      <c r="D231" s="127"/>
      <c r="E231" s="83"/>
      <c r="F231" s="349"/>
    </row>
    <row r="232" spans="1:8" ht="36" customHeight="1">
      <c r="A232" s="672"/>
      <c r="B232" s="128" t="s">
        <v>190</v>
      </c>
      <c r="C232" s="128"/>
      <c r="D232" s="127"/>
      <c r="E232" s="83"/>
      <c r="F232" s="349"/>
    </row>
    <row r="233" spans="1:8">
      <c r="A233" s="595" t="s">
        <v>304</v>
      </c>
      <c r="B233" s="67" t="s">
        <v>390</v>
      </c>
      <c r="C233" s="93" t="s">
        <v>176</v>
      </c>
      <c r="D233" s="102">
        <v>36</v>
      </c>
      <c r="E233" s="83"/>
      <c r="F233" s="349" t="str">
        <f>IF(OR(OR(E233=0,E233=""),OR(D233=0,D233="")),"",D233*E233)</f>
        <v/>
      </c>
    </row>
    <row r="234" spans="1:8">
      <c r="A234" s="595"/>
      <c r="B234" s="67" t="s">
        <v>392</v>
      </c>
      <c r="C234" s="93"/>
      <c r="D234" s="102"/>
      <c r="E234" s="83"/>
      <c r="F234" s="349"/>
    </row>
    <row r="235" spans="1:8">
      <c r="A235" s="595" t="s">
        <v>305</v>
      </c>
      <c r="B235" s="67" t="s">
        <v>391</v>
      </c>
      <c r="C235" s="93" t="s">
        <v>176</v>
      </c>
      <c r="D235" s="102">
        <v>23</v>
      </c>
      <c r="E235" s="83"/>
      <c r="F235" s="349" t="str">
        <f>IF(OR(OR(E235=0,E235=""),OR(D235=0,D235="")),"",D235*E235)</f>
        <v/>
      </c>
    </row>
    <row r="236" spans="1:8">
      <c r="A236" s="595"/>
      <c r="B236" s="67" t="s">
        <v>393</v>
      </c>
      <c r="C236" s="93"/>
      <c r="D236" s="102"/>
      <c r="E236" s="83"/>
      <c r="F236" s="349"/>
    </row>
    <row r="237" spans="1:8">
      <c r="A237" s="595" t="s">
        <v>306</v>
      </c>
      <c r="B237" s="67" t="s">
        <v>468</v>
      </c>
      <c r="C237" s="93" t="s">
        <v>176</v>
      </c>
      <c r="D237" s="102">
        <v>15</v>
      </c>
      <c r="E237" s="83"/>
      <c r="F237" s="349" t="str">
        <f>IF(OR(OR(E237=0,E237=""),OR(D237=0,D237="")),"",D237*E237)</f>
        <v/>
      </c>
    </row>
    <row r="238" spans="1:8">
      <c r="A238" s="595"/>
      <c r="B238" s="67" t="s">
        <v>471</v>
      </c>
      <c r="C238" s="93"/>
      <c r="D238" s="102"/>
      <c r="E238" s="83"/>
      <c r="F238" s="349"/>
    </row>
    <row r="239" spans="1:8">
      <c r="A239" s="595" t="s">
        <v>314</v>
      </c>
      <c r="B239" s="67" t="s">
        <v>469</v>
      </c>
      <c r="C239" s="93" t="s">
        <v>176</v>
      </c>
      <c r="D239" s="102">
        <v>7</v>
      </c>
      <c r="E239" s="83"/>
      <c r="F239" s="349" t="str">
        <f>IF(OR(OR(E239=0,E239=""),OR(D239=0,D239="")),"",D239*E239)</f>
        <v/>
      </c>
    </row>
    <row r="240" spans="1:8">
      <c r="A240" s="595"/>
      <c r="B240" s="67" t="s">
        <v>472</v>
      </c>
      <c r="C240" s="93"/>
      <c r="D240" s="102"/>
      <c r="E240" s="83"/>
      <c r="F240" s="349"/>
    </row>
    <row r="241" spans="1:6">
      <c r="A241" s="595" t="s">
        <v>457</v>
      </c>
      <c r="B241" s="67" t="s">
        <v>470</v>
      </c>
      <c r="C241" s="93" t="s">
        <v>176</v>
      </c>
      <c r="D241" s="102">
        <v>8.1999999999999993</v>
      </c>
      <c r="E241" s="83"/>
      <c r="F241" s="349" t="str">
        <f>IF(OR(OR(E241=0,E241=""),OR(D241=0,D241="")),"",D241*E241)</f>
        <v/>
      </c>
    </row>
    <row r="242" spans="1:6">
      <c r="A242" s="595"/>
      <c r="B242" s="67" t="s">
        <v>471</v>
      </c>
      <c r="C242" s="93"/>
      <c r="D242" s="102"/>
      <c r="E242" s="83"/>
      <c r="F242" s="349"/>
    </row>
    <row r="243" spans="1:6" ht="20.399999999999999">
      <c r="A243" s="595" t="s">
        <v>458</v>
      </c>
      <c r="B243" s="67" t="s">
        <v>475</v>
      </c>
      <c r="C243" s="93" t="s">
        <v>176</v>
      </c>
      <c r="D243" s="102">
        <v>3</v>
      </c>
      <c r="E243" s="83"/>
      <c r="F243" s="349" t="str">
        <f>IF(OR(OR(E243=0,E243=""),OR(D243=0,D243="")),"",D243*E243)</f>
        <v/>
      </c>
    </row>
    <row r="244" spans="1:6">
      <c r="A244" s="595"/>
      <c r="B244" s="67" t="s">
        <v>474</v>
      </c>
      <c r="C244" s="93"/>
      <c r="D244" s="102"/>
      <c r="E244" s="83"/>
      <c r="F244" s="349"/>
    </row>
    <row r="245" spans="1:6">
      <c r="A245" s="595"/>
      <c r="B245" s="67"/>
      <c r="C245" s="93"/>
      <c r="D245" s="102"/>
      <c r="E245" s="83"/>
      <c r="F245" s="349"/>
    </row>
    <row r="246" spans="1:6" ht="13.8" thickBot="1">
      <c r="A246" s="595"/>
      <c r="B246" s="67"/>
      <c r="C246" s="93"/>
      <c r="D246" s="102"/>
      <c r="E246" s="83"/>
      <c r="F246" s="90" t="str">
        <f t="shared" ref="F246" si="1">IF(OR(OR(E246=0,E246=""),OR(D246=0,D246="")),"",D246*E246)</f>
        <v/>
      </c>
    </row>
    <row r="247" spans="1:6" ht="15" thickBot="1">
      <c r="A247" s="675" t="str">
        <f>A3</f>
        <v>6.</v>
      </c>
      <c r="B247" s="107" t="str">
        <f>B3</f>
        <v>ZIDARSKO-FASADERSKI RADOVI</v>
      </c>
      <c r="C247" s="108"/>
      <c r="D247" s="108"/>
      <c r="E247" s="109"/>
      <c r="F247" s="346">
        <f>SUM(F6:F246)</f>
        <v>0</v>
      </c>
    </row>
  </sheetData>
  <sheetProtection algorithmName="SHA-512" hashValue="6LuQnUOaflo3Tpl7BVqU6DVfp3CryuKUSV3XE6a/qml85GTWwjN04Bzk17Ncl0wT3CXkGEFHmkRQwrxBG/7blw==" saltValue="sw6PwRE5uGiVWeARBhXFqA==" spinCount="100000" sheet="1" objects="1" scenarios="1"/>
  <protectedRanges>
    <protectedRange sqref="E1:E2" name="Raspon2"/>
    <protectedRange password="CF19" sqref="B34 B153" name="lijevo_4_1_1_5_6_1_1_1"/>
    <protectedRange password="CF19" sqref="B34 B153" name="d_4_2_1_5_6_1_1_1"/>
    <protectedRange password="CF19" sqref="B34 B153" name="Range3_5_1_1_5_7_1_1_1"/>
    <protectedRange password="CF19" sqref="B34 B153" name="Ado D_4_2_1_5_7_1_1_1"/>
    <protectedRange password="CF19" sqref="B34 B153" name="Range4_5_1_1_5_7_1_1_1"/>
    <protectedRange password="CF19" sqref="B34 B153" name="DUBRAVKA_4_1_1_5_7_1_1_1"/>
    <protectedRange password="CF19" sqref="B34 B153" name="KLJUC_4_1_1_5_7_1_1_1"/>
    <protectedRange password="CF19" sqref="B34 B153" name="l_4_1_1_5_7_1_1_1"/>
    <protectedRange password="CF19" sqref="B151" name="lijevo_4_1_1_5_6_1_1_2"/>
    <protectedRange password="CF19" sqref="B151" name="d_4_2_1_5_6_1_1_2"/>
    <protectedRange password="CF19" sqref="B151" name="Range3_5_1_1_5_7_1_1_2"/>
    <protectedRange password="CF19" sqref="B151" name="Ado D_4_2_1_5_7_1_1_2"/>
    <protectedRange password="CF19" sqref="B151" name="Range4_5_1_1_5_7_1_1_2"/>
    <protectedRange password="CF19" sqref="B151" name="DUBRAVKA_4_1_1_5_7_1_1_2"/>
    <protectedRange password="CF19" sqref="B151" name="KLJUC_4_1_1_5_7_1_1_2"/>
    <protectedRange password="CF19" sqref="B151" name="l_4_1_1_5_7_1_1_2"/>
    <protectedRange password="CF19" sqref="B57 B125 B186:B187 B157:B158 B197 B39:B40 B76 B66 B50" name="lijevo_4_1_1_9_2_1"/>
    <protectedRange password="CF19" sqref="B57 B125 B186:B187 B157:B158 B197 B39:B40 B76 B66 B50" name="d_4_2_1_9_2_1"/>
    <protectedRange password="CF19" sqref="B57 B125 B186:B187 B157:B158 B197 B39:B40 B76 B66 B50" name="Range3_5_1_1_9_2_1"/>
    <protectedRange password="CF19" sqref="B57 B125 B186:B187 B157:B158 B197 B39:B40 B76 B66 B50" name="Ado D_4_2_1_9_2_1"/>
    <protectedRange password="CF19" sqref="B57 B125 B186:B187 B157:B158 B197 B39:B40 B76 B66 B50" name="Range4_5_1_1_9_2_1"/>
    <protectedRange password="CF19" sqref="B57 B125 B186:B187 B157:B158 B197 B39:B40 B76 B66 B50" name="DUBRAVKA_4_1_1_9_2_1"/>
    <protectedRange password="CF19" sqref="B57 B125 B186:B187 B157:B158 B197 B39:B40 B76 B66 B50" name="KLJUC_4_1_1_9_2_1"/>
    <protectedRange password="CF19" sqref="B57 B125 B186:B187 B157:B158 B197 B39:B40 B76 B66 B50" name="l_4_1_1_9_2_1"/>
    <protectedRange password="C758" sqref="A157:A158 A39:A40 A57 A125 A186:A187 A197 A50" name="Range1_3_4_1_1"/>
    <protectedRange password="CF19" sqref="B162 B171 B44 B61 B127 B191 B201 B64" name="lijevo_4_1_1_6_1_3"/>
    <protectedRange password="CF19" sqref="B162 B171 B44 B61 B127 B191 B201 B64" name="d_4_2_1_6_1_3"/>
    <protectedRange password="CF19" sqref="B162 B171 B44 B61 B127 B191 B201 B64" name="Range3_5_1_1_6_1_3"/>
    <protectedRange password="CF19" sqref="B162 B171 B44 B61 B127 B191 B201 B64" name="Ado D_4_2_1_6_1_3"/>
    <protectedRange password="CF19" sqref="B162 B171 B44 B61 B127 B191 B201 B64" name="Range4_5_1_1_6_1_3"/>
    <protectedRange password="CF19" sqref="B162 B171 B44 B61 B127 B191 B201 B64" name="DUBRAVKA_4_1_1_6_1_3"/>
    <protectedRange password="CF19" sqref="B162 B171 B44 B61 B127 B191 B201 B64" name="KLJUC_4_1_1_6_1_3"/>
    <protectedRange password="CF19" sqref="B162 B171 B44 B61 B127 B191 B201 B64" name="l_4_1_1_6_1_3"/>
    <protectedRange password="CF19" sqref="B156 B38 B56 B185 B166 B195" name="lijevo_4_1_1_9_2_3"/>
    <protectedRange password="CF19" sqref="B156 B38 B56 B185 B166 B195" name="d_4_2_1_9_2_3"/>
    <protectedRange password="CF19" sqref="B156 B38 B56 B185 B166 B195" name="Range3_5_1_1_9_2_3"/>
    <protectedRange password="CF19" sqref="B156 B38 B56 B185 B166 B195" name="Ado D_4_2_1_9_2_3"/>
    <protectedRange password="CF19" sqref="B156 B38 B56 B185 B166 B195" name="Range4_5_1_1_9_2_3"/>
    <protectedRange password="CF19" sqref="B156 B38 B56 B185 B166 B195" name="DUBRAVKA_4_1_1_9_2_3"/>
    <protectedRange password="CF19" sqref="B156 B38 B56 B185 B166 B195" name="KLJUC_4_1_1_9_2_3"/>
    <protectedRange password="CF19" sqref="B156 B38 B56 B185 B166 B195" name="l_4_1_1_9_2_3"/>
    <protectedRange password="C758" sqref="A159:A160 A168:A169 A41:A42 A58:A59 A126 A188:A189 A198:A199" name="Range1_3_4_1_3"/>
    <protectedRange password="CF19" sqref="B159:B161 B41:B43 B58:B60 B126 B188:B190 B168:B170 B198:B200" name="lijevo_4_1_1_5_6_1"/>
    <protectedRange password="CF19" sqref="B159:B161 B41:B43 B58:B60 B126 B188:B190 B168:B170 B198:B200" name="d_4_2_1_5_6_1"/>
    <protectedRange password="CF19" sqref="B159:B161 B41:B43 B58:B60 B126 B188:B190 B168:B170 B198:B200" name="Range3_5_1_1_5_7_1"/>
    <protectedRange password="CF19" sqref="B159:B161 B41:B43 B58:B60 B126 B188:B190 B168:B170 B198:B200" name="Ado D_4_2_1_5_7_1"/>
    <protectedRange password="CF19" sqref="B159:B161 B41:B43 B58:B60 B126 B188:B190 B168:B170 B198:B200" name="Range4_5_1_1_5_7_1"/>
    <protectedRange password="CF19" sqref="B159:B161 B41:B43 B58:B60 B126 B188:B190 B168:B170 B198:B200" name="DUBRAVKA_4_1_1_5_7_1"/>
    <protectedRange password="CF19" sqref="B159:B161 B41:B43 B58:B60 B126 B188:B190 B168:B170 B198:B200" name="KLJUC_4_1_1_5_7_1"/>
    <protectedRange password="CF19" sqref="B159:B161 B41:B43 B58:B60 B126 B188:B190 B168:B170 B198:B200" name="l_4_1_1_5_7_1"/>
    <protectedRange sqref="E103:E110" name="Raspon2_1"/>
    <protectedRange password="CF19" sqref="B49" name="lijevo_4_1_1_9_2_1_1"/>
    <protectedRange password="CF19" sqref="B49" name="d_4_2_1_9_2_1_1"/>
    <protectedRange password="CF19" sqref="B49" name="Range3_5_1_1_9_2_1_1"/>
    <protectedRange password="CF19" sqref="B49" name="Ado D_4_2_1_9_2_1_1"/>
    <protectedRange password="CF19" sqref="B49" name="Range4_5_1_1_9_2_1_1"/>
    <protectedRange password="CF19" sqref="B49" name="DUBRAVKA_4_1_1_9_2_1_1"/>
    <protectedRange password="CF19" sqref="B49" name="KLJUC_4_1_1_9_2_1_1"/>
    <protectedRange password="CF19" sqref="B49" name="l_4_1_1_9_2_1_1"/>
    <protectedRange password="C758" sqref="A49 A66 A76" name="Range1_3_4_1_1_1"/>
    <protectedRange password="CF19" sqref="B52 B55 B68 B73 B78 B83" name="lijevo_4_1_1_6_1_3_1"/>
    <protectedRange password="CF19" sqref="B52 B55 B68 B73 B78 B83" name="d_4_2_1_6_1_3_1"/>
    <protectedRange password="CF19" sqref="B52 B55 B68 B73 B78 B83" name="Range3_5_1_1_6_1_3_1"/>
    <protectedRange password="CF19" sqref="B52 B55 B68 B73 B78 B83" name="Ado D_4_2_1_6_1_3_1"/>
    <protectedRange password="CF19" sqref="B52 B55 B68 B73 B78 B83" name="Range4_5_1_1_6_1_3_1"/>
    <protectedRange password="CF19" sqref="B52 B55 B68 B73 B78 B83" name="DUBRAVKA_4_1_1_6_1_3_1"/>
    <protectedRange password="CF19" sqref="B52 B55 B68 B73 B78 B83" name="KLJUC_4_1_1_6_1_3_1"/>
    <protectedRange password="CF19" sqref="B52 B55 B68 B73 B78 B83" name="l_4_1_1_6_1_3_1"/>
    <protectedRange password="CF19" sqref="B48 B65 B74" name="lijevo_4_1_1_9_2_3_1"/>
    <protectedRange password="CF19" sqref="B48 B65 B74" name="d_4_2_1_9_2_3_1"/>
    <protectedRange password="CF19" sqref="B48 B65 B74" name="Range3_5_1_1_9_2_3_1"/>
    <protectedRange password="CF19" sqref="B48 B65 B74" name="Ado D_4_2_1_9_2_3_1"/>
    <protectedRange password="CF19" sqref="B48 B65 B74" name="Range4_5_1_1_9_2_3_1"/>
    <protectedRange password="CF19" sqref="B48 B65 B74" name="DUBRAVKA_4_1_1_9_2_3_1"/>
    <protectedRange password="CF19" sqref="B48 B65 B74" name="KLJUC_4_1_1_9_2_3_1"/>
    <protectedRange password="CF19" sqref="B48 B65 B74" name="l_4_1_1_9_2_3_1"/>
    <protectedRange password="C758" sqref="A51 A67 A77" name="Range1_3_4_1_3_1"/>
    <protectedRange password="CF19" sqref="B51 B67 B77" name="lijevo_4_1_1_5_6_1_1"/>
    <protectedRange password="CF19" sqref="B51 B67 B77" name="d_4_2_1_5_6_1_1"/>
    <protectedRange password="CF19" sqref="B51 B67 B77" name="Range3_5_1_1_5_7_1_1"/>
    <protectedRange password="CF19" sqref="B51 B67 B77" name="Ado D_4_2_1_5_7_1_1"/>
    <protectedRange password="CF19" sqref="B51 B67 B77" name="Range4_5_1_1_5_7_1_1"/>
    <protectedRange password="CF19" sqref="B51 B67 B77" name="DUBRAVKA_4_1_1_5_7_1_1"/>
    <protectedRange password="CF19" sqref="B51 B67 B77" name="KLJUC_4_1_1_5_7_1_1"/>
    <protectedRange password="CF19" sqref="B51 B67 B77" name="l_4_1_1_5_7_1_1"/>
  </protectedRanges>
  <conditionalFormatting sqref="F29">
    <cfRule type="cellIs" dxfId="19" priority="1" stopIfTrue="1" operator="greaterThan">
      <formula>0</formula>
    </cfRule>
  </conditionalFormatting>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ignoredErrors>
    <ignoredError sqref="D81 D7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F845-7973-4DEB-B8D4-7CD910A0F2A5}">
  <sheetPr codeName="Sheet9"/>
  <dimension ref="A1:I69"/>
  <sheetViews>
    <sheetView view="pageBreakPreview" zoomScale="130" zoomScaleNormal="120" zoomScaleSheetLayoutView="130" workbookViewId="0">
      <selection activeCell="F64" sqref="F64"/>
    </sheetView>
  </sheetViews>
  <sheetFormatPr defaultRowHeight="13.2"/>
  <cols>
    <col min="1" max="1" width="7.109375" style="691" customWidth="1"/>
    <col min="2" max="2" width="44.5546875" customWidth="1"/>
    <col min="3" max="3" width="6" customWidth="1"/>
    <col min="4" max="4" width="8.6640625" customWidth="1"/>
    <col min="5" max="5" width="10.77734375" customWidth="1"/>
    <col min="6" max="6" width="13.109375" customWidth="1"/>
  </cols>
  <sheetData>
    <row r="1" spans="1:9">
      <c r="A1" s="677" t="s">
        <v>81</v>
      </c>
      <c r="B1" s="70" t="s">
        <v>87</v>
      </c>
      <c r="C1" s="55" t="s">
        <v>88</v>
      </c>
      <c r="D1" s="56" t="s">
        <v>89</v>
      </c>
      <c r="E1" s="71" t="s">
        <v>90</v>
      </c>
      <c r="F1" s="57" t="s">
        <v>91</v>
      </c>
    </row>
    <row r="2" spans="1:9">
      <c r="A2" s="678"/>
      <c r="B2" s="58"/>
      <c r="C2" s="58"/>
      <c r="D2" s="59"/>
      <c r="E2" s="72"/>
      <c r="F2" s="60"/>
    </row>
    <row r="3" spans="1:9" s="16" customFormat="1" ht="14.4">
      <c r="A3" s="679" t="s">
        <v>14</v>
      </c>
      <c r="B3" s="61" t="s">
        <v>59</v>
      </c>
      <c r="C3" s="39"/>
      <c r="D3" s="52"/>
      <c r="E3" s="13"/>
      <c r="F3" s="18"/>
    </row>
    <row r="4" spans="1:9" s="16" customFormat="1" ht="13.8">
      <c r="A4" s="680"/>
      <c r="B4" s="17"/>
      <c r="C4" s="12"/>
      <c r="D4" s="52"/>
      <c r="E4" s="13"/>
      <c r="F4" s="13"/>
    </row>
    <row r="5" spans="1:9" s="16" customFormat="1" ht="13.8">
      <c r="A5" s="681"/>
      <c r="B5" s="75" t="s">
        <v>861</v>
      </c>
      <c r="C5" s="12"/>
      <c r="D5" s="52"/>
      <c r="E5" s="13"/>
      <c r="F5" s="13"/>
    </row>
    <row r="6" spans="1:9" s="16" customFormat="1" ht="13.8">
      <c r="A6" s="681"/>
      <c r="B6" s="11"/>
      <c r="C6" s="12"/>
      <c r="D6" s="52"/>
      <c r="E6" s="13"/>
      <c r="F6" s="13"/>
    </row>
    <row r="7" spans="1:9" s="16" customFormat="1" ht="214.2">
      <c r="A7" s="682"/>
      <c r="B7" s="53" t="s">
        <v>408</v>
      </c>
      <c r="C7" s="156"/>
      <c r="D7" s="156"/>
      <c r="E7" s="115"/>
      <c r="F7" s="115"/>
    </row>
    <row r="8" spans="1:9" s="16" customFormat="1" ht="235.2" customHeight="1">
      <c r="A8" s="682"/>
      <c r="B8" s="53" t="s">
        <v>984</v>
      </c>
      <c r="C8" s="156"/>
      <c r="D8" s="156"/>
      <c r="E8" s="115"/>
      <c r="F8" s="115"/>
      <c r="I8" s="158"/>
    </row>
    <row r="9" spans="1:9" ht="82.2" customHeight="1">
      <c r="A9" s="683"/>
      <c r="B9" s="123" t="s">
        <v>409</v>
      </c>
      <c r="C9" s="124"/>
      <c r="D9" s="60"/>
      <c r="E9" s="115"/>
      <c r="F9" s="115"/>
    </row>
    <row r="10" spans="1:9">
      <c r="A10" s="683"/>
      <c r="B10" s="123"/>
      <c r="C10" s="124"/>
      <c r="D10" s="60"/>
      <c r="E10" s="115"/>
      <c r="F10" s="115"/>
    </row>
    <row r="11" spans="1:9" ht="38.4" customHeight="1">
      <c r="A11" s="684"/>
      <c r="B11" s="67" t="s">
        <v>94</v>
      </c>
      <c r="C11" s="82"/>
      <c r="D11" s="82"/>
      <c r="E11" s="83"/>
      <c r="F11" s="79"/>
    </row>
    <row r="12" spans="1:9" s="16" customFormat="1" ht="13.8">
      <c r="A12" s="682"/>
      <c r="B12" s="155"/>
      <c r="C12" s="155"/>
      <c r="D12" s="155"/>
      <c r="E12" s="83"/>
      <c r="F12" s="155"/>
    </row>
    <row r="13" spans="1:9">
      <c r="A13" s="685"/>
      <c r="B13" s="82"/>
      <c r="C13" s="82"/>
      <c r="D13" s="82"/>
      <c r="E13" s="83"/>
      <c r="F13" s="349"/>
    </row>
    <row r="14" spans="1:9" ht="41.4">
      <c r="A14" s="686">
        <f>COUNT($A$1:A13)+1</f>
        <v>1</v>
      </c>
      <c r="B14" s="92" t="s">
        <v>395</v>
      </c>
      <c r="C14" s="105"/>
      <c r="D14" s="105"/>
      <c r="E14" s="83"/>
      <c r="F14" s="349"/>
    </row>
    <row r="15" spans="1:9" ht="90.6" customHeight="1">
      <c r="A15" s="687"/>
      <c r="B15" s="53" t="s">
        <v>399</v>
      </c>
      <c r="C15" s="137"/>
      <c r="D15" s="137"/>
      <c r="E15" s="83"/>
      <c r="F15" s="349"/>
    </row>
    <row r="16" spans="1:9">
      <c r="A16" s="685" t="s">
        <v>105</v>
      </c>
      <c r="B16" s="67" t="s">
        <v>85</v>
      </c>
      <c r="C16" s="114" t="s">
        <v>124</v>
      </c>
      <c r="D16" s="115">
        <v>340</v>
      </c>
      <c r="E16" s="83"/>
      <c r="F16" s="349" t="str">
        <f>IF(OR(OR(E16=0,E16=""),OR(D16=0,D16="")),"",D16*E16)</f>
        <v/>
      </c>
    </row>
    <row r="17" spans="1:7">
      <c r="A17" s="685" t="s">
        <v>106</v>
      </c>
      <c r="B17" s="67" t="s">
        <v>86</v>
      </c>
      <c r="C17" s="114" t="s">
        <v>124</v>
      </c>
      <c r="D17" s="115">
        <f>D16</f>
        <v>340</v>
      </c>
      <c r="E17" s="83"/>
      <c r="F17" s="349" t="str">
        <f>IF(OR(OR(E17=0,E17=""),OR(D17=0,D17="")),"",D17*E17)</f>
        <v/>
      </c>
    </row>
    <row r="18" spans="1:7">
      <c r="A18" s="688"/>
      <c r="B18" s="140"/>
      <c r="C18" s="141"/>
      <c r="D18" s="141"/>
      <c r="E18" s="83"/>
      <c r="F18" s="349"/>
    </row>
    <row r="19" spans="1:7" ht="27.6">
      <c r="A19" s="686">
        <f>COUNT($A$1:A18)+1</f>
        <v>2</v>
      </c>
      <c r="B19" s="92" t="s">
        <v>396</v>
      </c>
      <c r="C19" s="105"/>
      <c r="D19" s="105"/>
      <c r="E19" s="83"/>
      <c r="F19" s="349"/>
    </row>
    <row r="20" spans="1:7" ht="87.6" customHeight="1">
      <c r="A20" s="687"/>
      <c r="B20" s="152" t="s">
        <v>1305</v>
      </c>
      <c r="C20" s="137"/>
      <c r="D20" s="137"/>
      <c r="E20" s="83"/>
      <c r="F20" s="349"/>
    </row>
    <row r="21" spans="1:7">
      <c r="A21" s="685" t="s">
        <v>105</v>
      </c>
      <c r="B21" s="67" t="s">
        <v>85</v>
      </c>
      <c r="C21" s="114" t="s">
        <v>176</v>
      </c>
      <c r="D21" s="115">
        <v>145</v>
      </c>
      <c r="E21" s="83"/>
      <c r="F21" s="349" t="str">
        <f>IF(OR(OR(E21=0,E21=""),OR(D21=0,D21="")),"",D21*E21)</f>
        <v/>
      </c>
    </row>
    <row r="22" spans="1:7">
      <c r="A22" s="685" t="s">
        <v>106</v>
      </c>
      <c r="B22" s="67" t="s">
        <v>86</v>
      </c>
      <c r="C22" s="114" t="s">
        <v>176</v>
      </c>
      <c r="D22" s="115">
        <f>D21</f>
        <v>145</v>
      </c>
      <c r="E22" s="83"/>
      <c r="F22" s="349" t="str">
        <f>IF(OR(OR(E22=0,E22=""),OR(D22=0,D22="")),"",D22*E22)</f>
        <v/>
      </c>
    </row>
    <row r="23" spans="1:7">
      <c r="A23" s="688"/>
      <c r="B23" s="140"/>
      <c r="C23" s="141"/>
      <c r="D23" s="141"/>
      <c r="E23" s="83"/>
      <c r="F23" s="349"/>
    </row>
    <row r="24" spans="1:7" ht="27.6">
      <c r="A24" s="686">
        <f>COUNT($A$1:A23)+1</f>
        <v>3</v>
      </c>
      <c r="B24" s="92" t="s">
        <v>397</v>
      </c>
      <c r="C24" s="105"/>
      <c r="D24" s="105"/>
      <c r="E24" s="83"/>
      <c r="F24" s="349"/>
    </row>
    <row r="25" spans="1:7" ht="90" customHeight="1">
      <c r="A25" s="687"/>
      <c r="B25" s="53" t="s">
        <v>399</v>
      </c>
      <c r="C25" s="137"/>
      <c r="D25" s="137"/>
      <c r="E25" s="83"/>
      <c r="F25" s="349"/>
    </row>
    <row r="26" spans="1:7" ht="33" customHeight="1">
      <c r="A26" s="687"/>
      <c r="B26" s="53" t="s">
        <v>985</v>
      </c>
      <c r="C26" s="137"/>
      <c r="D26" s="137"/>
      <c r="E26" s="83"/>
      <c r="F26" s="349"/>
    </row>
    <row r="27" spans="1:7" ht="31.8" customHeight="1">
      <c r="A27" s="687"/>
      <c r="B27" s="53" t="s">
        <v>400</v>
      </c>
      <c r="C27" s="137"/>
      <c r="D27" s="137"/>
      <c r="E27" s="83"/>
      <c r="F27" s="349"/>
    </row>
    <row r="28" spans="1:7">
      <c r="A28" s="685" t="s">
        <v>105</v>
      </c>
      <c r="B28" s="67" t="s">
        <v>403</v>
      </c>
      <c r="C28" s="114" t="s">
        <v>124</v>
      </c>
      <c r="D28" s="115">
        <v>102</v>
      </c>
      <c r="E28" s="83"/>
      <c r="F28" s="349" t="str">
        <f>IF(OR(OR(E28=0,E28=""),OR(D28=0,D28="")),"",D28*E28)</f>
        <v/>
      </c>
      <c r="G28" s="145"/>
    </row>
    <row r="29" spans="1:7">
      <c r="A29" s="685" t="s">
        <v>106</v>
      </c>
      <c r="B29" s="67" t="s">
        <v>404</v>
      </c>
      <c r="C29" s="114" t="s">
        <v>124</v>
      </c>
      <c r="D29" s="115">
        <f>D28</f>
        <v>102</v>
      </c>
      <c r="E29" s="83"/>
      <c r="F29" s="349" t="str">
        <f>IF(OR(OR(E29=0,E29=""),OR(D29=0,D29="")),"",D29*E29)</f>
        <v/>
      </c>
    </row>
    <row r="30" spans="1:7">
      <c r="A30" s="685" t="s">
        <v>115</v>
      </c>
      <c r="B30" s="67" t="s">
        <v>401</v>
      </c>
      <c r="C30" s="114" t="s">
        <v>124</v>
      </c>
      <c r="D30" s="115">
        <f t="shared" ref="D30:D31" si="0">D29</f>
        <v>102</v>
      </c>
      <c r="E30" s="83"/>
      <c r="F30" s="349" t="str">
        <f>IF(OR(OR(E30=0,E30=""),OR(D30=0,D30="")),"",D30*E30)</f>
        <v/>
      </c>
      <c r="G30" s="145"/>
    </row>
    <row r="31" spans="1:7">
      <c r="A31" s="685" t="s">
        <v>121</v>
      </c>
      <c r="B31" s="67" t="s">
        <v>402</v>
      </c>
      <c r="C31" s="114" t="s">
        <v>124</v>
      </c>
      <c r="D31" s="115">
        <f t="shared" si="0"/>
        <v>102</v>
      </c>
      <c r="E31" s="83"/>
      <c r="F31" s="349" t="str">
        <f>IF(OR(OR(E31=0,E31=""),OR(D31=0,D31="")),"",D31*E31)</f>
        <v/>
      </c>
    </row>
    <row r="32" spans="1:7">
      <c r="A32" s="688"/>
      <c r="B32" s="140"/>
      <c r="C32" s="141"/>
      <c r="D32" s="141"/>
      <c r="E32" s="83"/>
      <c r="F32" s="349"/>
    </row>
    <row r="33" spans="1:8" ht="27.6">
      <c r="A33" s="686">
        <f>COUNT($A$1:A32)+1</f>
        <v>4</v>
      </c>
      <c r="B33" s="92" t="s">
        <v>398</v>
      </c>
      <c r="C33" s="105"/>
      <c r="D33" s="105"/>
      <c r="E33" s="83"/>
      <c r="F33" s="349"/>
    </row>
    <row r="34" spans="1:8" ht="93" customHeight="1">
      <c r="A34" s="687"/>
      <c r="B34" s="53" t="s">
        <v>399</v>
      </c>
      <c r="C34" s="137"/>
      <c r="D34" s="137"/>
      <c r="E34" s="83"/>
      <c r="F34" s="349"/>
    </row>
    <row r="35" spans="1:8" ht="37.200000000000003" customHeight="1">
      <c r="A35" s="687"/>
      <c r="B35" s="53" t="s">
        <v>484</v>
      </c>
      <c r="C35" s="137"/>
      <c r="D35" s="137"/>
      <c r="E35" s="83"/>
      <c r="F35" s="349"/>
    </row>
    <row r="36" spans="1:8" ht="40.200000000000003" customHeight="1">
      <c r="A36" s="687"/>
      <c r="B36" s="53" t="s">
        <v>405</v>
      </c>
      <c r="C36" s="137"/>
      <c r="D36" s="137"/>
      <c r="E36" s="83"/>
      <c r="F36" s="349"/>
    </row>
    <row r="37" spans="1:8">
      <c r="A37" s="685" t="s">
        <v>105</v>
      </c>
      <c r="B37" s="67" t="s">
        <v>403</v>
      </c>
      <c r="C37" s="114" t="s">
        <v>124</v>
      </c>
      <c r="D37" s="115">
        <v>53</v>
      </c>
      <c r="E37" s="83"/>
      <c r="F37" s="349" t="str">
        <f>IF(OR(OR(E37=0,E37=""),OR(D37=0,D37="")),"",D37*E37)</f>
        <v/>
      </c>
      <c r="G37" s="145"/>
    </row>
    <row r="38" spans="1:8">
      <c r="A38" s="685" t="s">
        <v>106</v>
      </c>
      <c r="B38" s="67" t="s">
        <v>404</v>
      </c>
      <c r="C38" s="114" t="s">
        <v>124</v>
      </c>
      <c r="D38" s="115">
        <f>D37</f>
        <v>53</v>
      </c>
      <c r="E38" s="83"/>
      <c r="F38" s="349" t="str">
        <f>IF(OR(OR(E38=0,E38=""),OR(D38=0,D38="")),"",D38*E38)</f>
        <v/>
      </c>
    </row>
    <row r="39" spans="1:8">
      <c r="A39" s="685" t="s">
        <v>115</v>
      </c>
      <c r="B39" s="67" t="s">
        <v>401</v>
      </c>
      <c r="C39" s="114" t="s">
        <v>124</v>
      </c>
      <c r="D39" s="115">
        <f t="shared" ref="D39:D40" si="1">D38</f>
        <v>53</v>
      </c>
      <c r="E39" s="83"/>
      <c r="F39" s="349" t="str">
        <f>IF(OR(OR(E39=0,E39=""),OR(D39=0,D39="")),"",D39*E39)</f>
        <v/>
      </c>
      <c r="G39" s="145"/>
    </row>
    <row r="40" spans="1:8">
      <c r="A40" s="685" t="s">
        <v>121</v>
      </c>
      <c r="B40" s="67" t="s">
        <v>402</v>
      </c>
      <c r="C40" s="114" t="s">
        <v>124</v>
      </c>
      <c r="D40" s="115">
        <f t="shared" si="1"/>
        <v>53</v>
      </c>
      <c r="E40" s="83"/>
      <c r="F40" s="349" t="str">
        <f>IF(OR(OR(E40=0,E40=""),OR(D40=0,D40="")),"",D40*E40)</f>
        <v/>
      </c>
    </row>
    <row r="41" spans="1:8">
      <c r="A41" s="689"/>
      <c r="B41" s="75"/>
      <c r="C41" s="75"/>
      <c r="D41" s="75"/>
      <c r="E41" s="83"/>
      <c r="F41" s="349"/>
    </row>
    <row r="42" spans="1:8" ht="27.6">
      <c r="A42" s="686">
        <f>COUNT($A$1:A41)+1</f>
        <v>5</v>
      </c>
      <c r="B42" s="92" t="s">
        <v>989</v>
      </c>
      <c r="C42" s="105"/>
      <c r="D42" s="105"/>
      <c r="E42" s="809"/>
      <c r="F42" s="115"/>
      <c r="H42" s="153"/>
    </row>
    <row r="43" spans="1:8" ht="169.2" customHeight="1">
      <c r="A43" s="687"/>
      <c r="B43" s="53" t="s">
        <v>990</v>
      </c>
      <c r="C43" s="137"/>
      <c r="D43" s="137"/>
      <c r="E43" s="809"/>
      <c r="F43" s="115"/>
      <c r="H43" s="153"/>
    </row>
    <row r="44" spans="1:8" ht="43.8" customHeight="1">
      <c r="A44" s="687"/>
      <c r="B44" s="53" t="s">
        <v>991</v>
      </c>
      <c r="C44" s="137"/>
      <c r="D44" s="137"/>
      <c r="E44" s="809"/>
      <c r="F44" s="115"/>
      <c r="H44" s="153"/>
    </row>
    <row r="45" spans="1:8" ht="47.4" customHeight="1">
      <c r="A45" s="687"/>
      <c r="B45" s="53" t="s">
        <v>986</v>
      </c>
      <c r="C45" s="137"/>
      <c r="D45" s="137"/>
      <c r="E45" s="809"/>
      <c r="F45" s="115"/>
      <c r="H45" s="153"/>
    </row>
    <row r="46" spans="1:8">
      <c r="A46" s="685" t="s">
        <v>105</v>
      </c>
      <c r="B46" s="67" t="s">
        <v>403</v>
      </c>
      <c r="C46" s="114" t="s">
        <v>124</v>
      </c>
      <c r="D46" s="115">
        <v>15</v>
      </c>
      <c r="E46" s="809"/>
      <c r="F46" s="115" t="str">
        <f>IF(OR(OR(E46=0,E46=""),OR(D46=0,D46="")),"",D46*E46)</f>
        <v/>
      </c>
      <c r="G46" s="145"/>
      <c r="H46" s="153"/>
    </row>
    <row r="47" spans="1:8">
      <c r="A47" s="685" t="s">
        <v>106</v>
      </c>
      <c r="B47" s="67" t="s">
        <v>404</v>
      </c>
      <c r="C47" s="114" t="s">
        <v>124</v>
      </c>
      <c r="D47" s="115">
        <f>D46</f>
        <v>15</v>
      </c>
      <c r="E47" s="809"/>
      <c r="F47" s="115" t="str">
        <f>IF(OR(OR(E47=0,E47=""),OR(D47=0,D47="")),"",D47*E47)</f>
        <v/>
      </c>
      <c r="H47" s="153"/>
    </row>
    <row r="48" spans="1:8">
      <c r="A48" s="685" t="s">
        <v>115</v>
      </c>
      <c r="B48" s="67" t="s">
        <v>987</v>
      </c>
      <c r="C48" s="114" t="s">
        <v>124</v>
      </c>
      <c r="D48" s="115">
        <f t="shared" ref="D48:D49" si="2">D47</f>
        <v>15</v>
      </c>
      <c r="E48" s="809"/>
      <c r="F48" s="115" t="str">
        <f>IF(OR(OR(E48=0,E48=""),OR(D48=0,D48="")),"",D48*E48)</f>
        <v/>
      </c>
      <c r="G48" s="145"/>
      <c r="H48" s="153"/>
    </row>
    <row r="49" spans="1:8">
      <c r="A49" s="685" t="s">
        <v>121</v>
      </c>
      <c r="B49" s="67" t="s">
        <v>988</v>
      </c>
      <c r="C49" s="114" t="s">
        <v>124</v>
      </c>
      <c r="D49" s="115">
        <f t="shared" si="2"/>
        <v>15</v>
      </c>
      <c r="E49" s="809"/>
      <c r="F49" s="115" t="str">
        <f>IF(OR(OR(E49=0,E49=""),OR(D49=0,D49="")),"",D49*E49)</f>
        <v/>
      </c>
      <c r="H49" s="153"/>
    </row>
    <row r="50" spans="1:8">
      <c r="A50" s="689"/>
      <c r="B50" s="75"/>
      <c r="C50" s="75"/>
      <c r="D50" s="75"/>
      <c r="E50" s="809"/>
      <c r="F50" s="115"/>
      <c r="H50" s="153"/>
    </row>
    <row r="51" spans="1:8" ht="27.6">
      <c r="A51" s="686">
        <f>COUNT($A$1:A50)+1</f>
        <v>6</v>
      </c>
      <c r="B51" s="92" t="s">
        <v>1264</v>
      </c>
      <c r="C51" s="105"/>
      <c r="D51" s="105"/>
      <c r="E51" s="83"/>
      <c r="F51" s="349"/>
    </row>
    <row r="52" spans="1:8" ht="138.6" customHeight="1">
      <c r="A52" s="687"/>
      <c r="B52" s="53" t="s">
        <v>1002</v>
      </c>
      <c r="C52" s="137"/>
      <c r="D52" s="137"/>
      <c r="E52" s="809"/>
      <c r="F52" s="115"/>
      <c r="H52" s="153"/>
    </row>
    <row r="53" spans="1:8" ht="96" customHeight="1">
      <c r="A53" s="687"/>
      <c r="B53" s="53" t="s">
        <v>1265</v>
      </c>
      <c r="C53" s="137"/>
      <c r="D53" s="137"/>
      <c r="E53" s="809"/>
      <c r="F53" s="115"/>
      <c r="H53" s="153"/>
    </row>
    <row r="54" spans="1:8">
      <c r="A54" s="685" t="s">
        <v>105</v>
      </c>
      <c r="B54" s="67" t="s">
        <v>1003</v>
      </c>
      <c r="C54" s="114" t="s">
        <v>124</v>
      </c>
      <c r="D54" s="115">
        <v>1.3</v>
      </c>
      <c r="E54" s="83"/>
      <c r="F54" s="349" t="str">
        <f>IF(OR(OR(E54=0,E54=""),OR(D54=0,D54="")),"",D54*E54)</f>
        <v/>
      </c>
      <c r="G54" s="145"/>
    </row>
    <row r="55" spans="1:8">
      <c r="A55" s="685" t="s">
        <v>106</v>
      </c>
      <c r="B55" s="67" t="s">
        <v>1006</v>
      </c>
      <c r="C55" s="114" t="s">
        <v>124</v>
      </c>
      <c r="D55" s="115">
        <f>D54</f>
        <v>1.3</v>
      </c>
      <c r="E55" s="83"/>
      <c r="F55" s="349" t="str">
        <f>IF(OR(OR(E55=0,E55=""),OR(D55=0,D55="")),"",D55*E55)</f>
        <v/>
      </c>
    </row>
    <row r="56" spans="1:8">
      <c r="A56" s="685" t="s">
        <v>115</v>
      </c>
      <c r="B56" s="67" t="s">
        <v>1005</v>
      </c>
      <c r="C56" s="114" t="s">
        <v>6</v>
      </c>
      <c r="D56" s="115">
        <v>6</v>
      </c>
      <c r="E56" s="83"/>
      <c r="F56" s="349" t="str">
        <f>IF(OR(OR(E56=0,E56=""),OR(D56=0,D56="")),"",D56*E56)</f>
        <v/>
      </c>
      <c r="G56" s="145"/>
    </row>
    <row r="57" spans="1:8">
      <c r="A57" s="685" t="s">
        <v>121</v>
      </c>
      <c r="B57" s="67" t="s">
        <v>1004</v>
      </c>
      <c r="C57" s="114" t="s">
        <v>6</v>
      </c>
      <c r="D57" s="115">
        <f>D56</f>
        <v>6</v>
      </c>
      <c r="E57" s="83"/>
      <c r="F57" s="349" t="str">
        <f>IF(OR(OR(E57=0,E57=""),OR(D57=0,D57="")),"",D57*E57)</f>
        <v/>
      </c>
    </row>
    <row r="58" spans="1:8" ht="13.8">
      <c r="A58" s="686"/>
      <c r="B58" s="92"/>
      <c r="C58" s="105"/>
      <c r="D58" s="105"/>
      <c r="E58" s="83"/>
      <c r="F58" s="349"/>
    </row>
    <row r="59" spans="1:8" ht="27.6">
      <c r="A59" s="686">
        <f>COUNT($A$1:A58)+1</f>
        <v>7</v>
      </c>
      <c r="B59" s="92" t="s">
        <v>407</v>
      </c>
      <c r="C59" s="105"/>
      <c r="D59" s="105"/>
      <c r="E59" s="83"/>
      <c r="F59" s="349"/>
    </row>
    <row r="60" spans="1:8">
      <c r="A60" s="687"/>
      <c r="B60" s="53" t="s">
        <v>406</v>
      </c>
      <c r="C60" s="137"/>
      <c r="D60" s="137"/>
      <c r="E60" s="83"/>
      <c r="F60" s="349"/>
    </row>
    <row r="61" spans="1:8">
      <c r="A61" s="685" t="s">
        <v>105</v>
      </c>
      <c r="B61" s="67" t="s">
        <v>85</v>
      </c>
      <c r="C61" s="114" t="s">
        <v>124</v>
      </c>
      <c r="D61" s="115">
        <v>305</v>
      </c>
      <c r="E61" s="83"/>
      <c r="F61" s="349" t="str">
        <f>IF(OR(OR(E61=0,E61=""),OR(D61=0,D61="")),"",D61*E61)</f>
        <v/>
      </c>
      <c r="G61" s="145"/>
    </row>
    <row r="62" spans="1:8">
      <c r="A62" s="685" t="s">
        <v>106</v>
      </c>
      <c r="B62" s="67" t="s">
        <v>86</v>
      </c>
      <c r="C62" s="114" t="s">
        <v>124</v>
      </c>
      <c r="D62" s="115">
        <f>D61</f>
        <v>305</v>
      </c>
      <c r="E62" s="83"/>
      <c r="F62" s="349" t="str">
        <f>IF(OR(OR(E62=0,E62=""),OR(D62=0,D62="")),"",D62*E62)</f>
        <v/>
      </c>
    </row>
    <row r="63" spans="1:8">
      <c r="A63" s="689"/>
      <c r="B63" s="75"/>
      <c r="C63" s="75"/>
      <c r="D63" s="75"/>
      <c r="E63" s="83"/>
      <c r="F63" s="349"/>
    </row>
    <row r="64" spans="1:8" ht="27.6">
      <c r="A64" s="686">
        <f>COUNT($A$1:A63)+1</f>
        <v>8</v>
      </c>
      <c r="B64" s="92" t="s">
        <v>410</v>
      </c>
      <c r="C64" s="105"/>
      <c r="D64" s="105"/>
      <c r="E64" s="83"/>
      <c r="F64" s="349"/>
    </row>
    <row r="65" spans="1:7" ht="20.399999999999999">
      <c r="A65" s="687"/>
      <c r="B65" s="53" t="s">
        <v>411</v>
      </c>
      <c r="C65" s="137"/>
      <c r="D65" s="137"/>
      <c r="E65" s="83"/>
      <c r="F65" s="349"/>
    </row>
    <row r="66" spans="1:7">
      <c r="A66" s="685" t="s">
        <v>105</v>
      </c>
      <c r="B66" s="67" t="s">
        <v>85</v>
      </c>
      <c r="C66" s="114" t="s">
        <v>124</v>
      </c>
      <c r="D66" s="115">
        <v>305</v>
      </c>
      <c r="E66" s="83"/>
      <c r="F66" s="349" t="str">
        <f>IF(OR(OR(E66=0,E66=""),OR(D66=0,D66="")),"",D66*E66)</f>
        <v/>
      </c>
      <c r="G66" s="145"/>
    </row>
    <row r="67" spans="1:7">
      <c r="A67" s="685" t="s">
        <v>106</v>
      </c>
      <c r="B67" s="67" t="s">
        <v>86</v>
      </c>
      <c r="C67" s="114" t="s">
        <v>124</v>
      </c>
      <c r="D67" s="115">
        <f>D66</f>
        <v>305</v>
      </c>
      <c r="E67" s="83"/>
      <c r="F67" s="349" t="str">
        <f>IF(OR(OR(E67=0,E67=""),OR(D67=0,D67="")),"",D67*E67)</f>
        <v/>
      </c>
    </row>
    <row r="68" spans="1:7" ht="13.8" thickBot="1">
      <c r="A68" s="689"/>
      <c r="B68" s="75"/>
      <c r="C68" s="75"/>
      <c r="D68" s="75"/>
      <c r="E68" s="76"/>
      <c r="F68" s="53"/>
    </row>
    <row r="69" spans="1:7" ht="15" thickBot="1">
      <c r="A69" s="690" t="str">
        <f>A3</f>
        <v>7.</v>
      </c>
      <c r="B69" s="107" t="s">
        <v>59</v>
      </c>
      <c r="C69" s="108"/>
      <c r="D69" s="108"/>
      <c r="E69" s="109"/>
      <c r="F69" s="346">
        <f>SUM(F13:F68)</f>
        <v>0</v>
      </c>
    </row>
  </sheetData>
  <sheetProtection algorithmName="SHA-512" hashValue="orG+Ec1DTfDQD2QIy7OKnSJQwUI+KU7WxvqQgPcFrVYDHKyYf5pgWW8jIWnaPwkyk/86WEyz1FqgplfymYBeXw==" saltValue="YD/HqYBUy1t56K7yoGTV1A==" spinCount="100000" sheet="1" objects="1" scenarios="1"/>
  <protectedRanges>
    <protectedRange sqref="E1:E2" name="Raspon2"/>
    <protectedRange sqref="C18 C23 C32" name="Raspon5_2"/>
    <protectedRange sqref="E3:F4 E12:F12" name="Range2"/>
    <protectedRange password="C758" sqref="A12:D12 A3:D4" name="Range1"/>
    <protectedRange sqref="E5:F8" name="Range2_1"/>
    <protectedRange password="C758" sqref="A5:A8 C5:D8 B6:B7" name="Range1_1"/>
  </protectedRanges>
  <pageMargins left="0.70866141732283461" right="0.59055118110236215" top="0.51181102362204722" bottom="0.43307086614173229" header="0.31496062992125984" footer="0.19685039370078741"/>
  <pageSetup paperSize="9" orientation="portrait" useFirstPageNumber="1" r:id="rId1"/>
  <headerFooter alignWithMargins="0">
    <oddHeader>&amp;C&amp;"Myriad Pro Cond,Regular"&amp;9FABRIKARHITEKTI  D.O.O. ZA PROJEKTIRANJE | OIB 64639141070 | KAČIĆEVA 6A | ZG |  M 00 385 91 5021163 | WWW.FABRIKA-ARHITEKTI.COM |||||||||||||||||||||||||||||||||||||||||||||||||||</oddHeader>
    <oddFooter xml:space="preserve">&amp;R&amp;"Myriad Pro Cond,Regular"&amp;9CRKVA UZNESENJA BLAŽENE DJEVICE MARIJE - OBNOVA KONSTRUKCIJE ZGRADE | K.Č.BR. 1240 K.O. KUPINEC | STUDENI 2022  ||||||||||||||||||||||||||||||||||||||||| FABRIKARHITEKTI |&amp;P/&amp;N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27</vt:i4>
      </vt:variant>
    </vt:vector>
  </HeadingPairs>
  <TitlesOfParts>
    <vt:vector size="44" baseType="lpstr">
      <vt:lpstr>Naslovnica</vt:lpstr>
      <vt:lpstr>POSEBNE NAPOMENE</vt:lpstr>
      <vt:lpstr>1.PRIP I SKELA</vt:lpstr>
      <vt:lpstr>2. RUŠ I DEM</vt:lpstr>
      <vt:lpstr>3. ZEM</vt:lpstr>
      <vt:lpstr>4. AB</vt:lpstr>
      <vt:lpstr>5. ZID-SAN.</vt:lpstr>
      <vt:lpstr>6. ZID-FAS</vt:lpstr>
      <vt:lpstr>7. IZO</vt:lpstr>
      <vt:lpstr>8. TES I KROV</vt:lpstr>
      <vt:lpstr>9. LIM</vt:lpstr>
      <vt:lpstr>10. POD</vt:lpstr>
      <vt:lpstr>11. BRAV</vt:lpstr>
      <vt:lpstr>12. GROMOBRAN</vt:lpstr>
      <vt:lpstr>13. STRUJA</vt:lpstr>
      <vt:lpstr>14.VGH</vt:lpstr>
      <vt:lpstr>REKAPITULACIJA</vt:lpstr>
      <vt:lpstr>'1.PRIP I SKELA'!Print_Area</vt:lpstr>
      <vt:lpstr>'10. POD'!Print_Area</vt:lpstr>
      <vt:lpstr>'11. BRAV'!Print_Area</vt:lpstr>
      <vt:lpstr>'12. GROMOBRAN'!Print_Area</vt:lpstr>
      <vt:lpstr>'13. STRUJA'!Print_Area</vt:lpstr>
      <vt:lpstr>'14.VGH'!Print_Area</vt:lpstr>
      <vt:lpstr>'2. RUŠ I DEM'!Print_Area</vt:lpstr>
      <vt:lpstr>'3. ZEM'!Print_Area</vt:lpstr>
      <vt:lpstr>'5. ZID-SAN.'!Print_Area</vt:lpstr>
      <vt:lpstr>'7. IZO'!Print_Area</vt:lpstr>
      <vt:lpstr>'8. TES I KROV'!Print_Area</vt:lpstr>
      <vt:lpstr>'9. LIM'!Print_Area</vt:lpstr>
      <vt:lpstr>Naslovnica!Print_Area</vt:lpstr>
      <vt:lpstr>'1.PRIP I SKELA'!Print_Titles</vt:lpstr>
      <vt:lpstr>'10. POD'!Print_Titles</vt:lpstr>
      <vt:lpstr>'11. BRAV'!Print_Titles</vt:lpstr>
      <vt:lpstr>'12. GROMOBRAN'!Print_Titles</vt:lpstr>
      <vt:lpstr>'13. STRUJA'!Print_Titles</vt:lpstr>
      <vt:lpstr>'14.VGH'!Print_Titles</vt:lpstr>
      <vt:lpstr>'2. RUŠ I DEM'!Print_Titles</vt:lpstr>
      <vt:lpstr>'3. ZEM'!Print_Titles</vt:lpstr>
      <vt:lpstr>'4. AB'!Print_Titles</vt:lpstr>
      <vt:lpstr>'5. ZID-SAN.'!Print_Titles</vt:lpstr>
      <vt:lpstr>'6. ZID-FAS'!Print_Titles</vt:lpstr>
      <vt:lpstr>'7. IZO'!Print_Titles</vt:lpstr>
      <vt:lpstr>'8. TES I KROV'!Print_Titles</vt:lpstr>
      <vt:lpstr>'9. LIM'!Print_Titles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Petra Spilj</cp:lastModifiedBy>
  <cp:lastPrinted>2023-01-18T18:17:34Z</cp:lastPrinted>
  <dcterms:created xsi:type="dcterms:W3CDTF">2004-02-16T13:50:30Z</dcterms:created>
  <dcterms:modified xsi:type="dcterms:W3CDTF">2023-01-18T18:21:25Z</dcterms:modified>
</cp:coreProperties>
</file>