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viscrocom-my.sharepoint.com/personal/iglavas_viscrocom_onmicrosoft_com/Documents/Documents/EU FONDOVI/POVEĆANJE ENERGETSKE UČINKOVITOSTI I KORIŠTENJE OIE/VIS PROMOTEX EnU/PROVEDBA/NABAVE/GRAĐEVINA, STROJARSTVO, ELEKTRO/FINAL/"/>
    </mc:Choice>
  </mc:AlternateContent>
  <xr:revisionPtr revIDLastSave="5461" documentId="8_{E3435640-19B6-4710-B3A5-F84CB0EC6DCE}" xr6:coauthVersionLast="47" xr6:coauthVersionMax="47" xr10:uidLastSave="{3CF6FDEE-E8DE-4EBA-8E85-9EA259BDBD13}"/>
  <bookViews>
    <workbookView xWindow="-110" yWindow="-110" windowWidth="38620" windowHeight="21100" xr2:uid="{340B6305-E20F-499A-AC34-924150B0BD7F}"/>
  </bookViews>
  <sheets>
    <sheet name="NASLOVNA" sheetId="16" r:id="rId1"/>
    <sheet name="01 DEZINATURA" sheetId="1" r:id="rId2"/>
    <sheet name="02 POGON UZ DORADU" sheetId="5" r:id="rId3"/>
    <sheet name="03 ISTOČNI TRAKT" sheetId="7" r:id="rId4"/>
    <sheet name="04 SKLADIŠTE" sheetId="8" r:id="rId5"/>
    <sheet name="05 ZAPADNI TRAKT" sheetId="9" r:id="rId6"/>
    <sheet name="06 DIGITALNI TISAK" sheetId="10" r:id="rId7"/>
    <sheet name="07 POGON SMS" sheetId="11" r:id="rId8"/>
    <sheet name="08 AMBULANTA" sheetId="12" r:id="rId9"/>
    <sheet name="09 DUĆAN" sheetId="13" r:id="rId10"/>
    <sheet name="UKUPNO GRAĐEVINA" sheetId="17" r:id="rId11"/>
    <sheet name="STROJARSTVO" sheetId="19" r:id="rId12"/>
    <sheet name="ELEKTRO" sheetId="20" r:id="rId13"/>
    <sheet name="REKAPITULACIJA TROŠKOVNIKA" sheetId="21" r:id="rId14"/>
  </sheets>
  <externalReferences>
    <externalReference r:id="rId15"/>
    <externalReference r:id="rId16"/>
    <externalReference r:id="rId17"/>
    <externalReference r:id="rId18"/>
    <externalReference r:id="rId19"/>
    <externalReference r:id="rId20"/>
    <externalReference r:id="rId21"/>
  </externalReferences>
  <definedNames>
    <definedName name="\0" localSheetId="1">#REF!</definedName>
    <definedName name="\0" localSheetId="2">#REF!</definedName>
    <definedName name="\0" localSheetId="3">#REF!</definedName>
    <definedName name="\0" localSheetId="4">#REF!</definedName>
    <definedName name="\0" localSheetId="5">#REF!</definedName>
    <definedName name="\0" localSheetId="6">#REF!</definedName>
    <definedName name="\0" localSheetId="7">#REF!</definedName>
    <definedName name="\0" localSheetId="8">#REF!</definedName>
    <definedName name="\0" localSheetId="9">#REF!</definedName>
    <definedName name="\0" localSheetId="12">#REF!</definedName>
    <definedName name="\0" localSheetId="0">#REF!</definedName>
    <definedName name="\0" localSheetId="13">#REF!</definedName>
    <definedName name="\0" localSheetId="11">#REF!</definedName>
    <definedName name="\0" localSheetId="10">#REF!</definedName>
    <definedName name="\0">#REF!</definedName>
    <definedName name="_1">#REF!</definedName>
    <definedName name="_109">#REF!</definedName>
    <definedName name="_Fill" hidden="1">#REF!</definedName>
    <definedName name="_Key1" hidden="1">#REF!</definedName>
    <definedName name="_Key2" hidden="1">#REF!</definedName>
    <definedName name="_Sort" hidden="1">#REF!</definedName>
    <definedName name="a">#REF!</definedName>
    <definedName name="ADRESA">'[1]Osn-Pod'!$C$9</definedName>
    <definedName name="ANEX_I" localSheetId="1">'[1]Osn-Pod'!#REF!</definedName>
    <definedName name="ANEX_I" localSheetId="2">'[1]Osn-Pod'!#REF!</definedName>
    <definedName name="ANEX_I" localSheetId="3">'[1]Osn-Pod'!#REF!</definedName>
    <definedName name="ANEX_I" localSheetId="4">'[1]Osn-Pod'!#REF!</definedName>
    <definedName name="ANEX_I" localSheetId="5">'[1]Osn-Pod'!#REF!</definedName>
    <definedName name="ANEX_I" localSheetId="6">'[1]Osn-Pod'!#REF!</definedName>
    <definedName name="ANEX_I" localSheetId="7">'[1]Osn-Pod'!#REF!</definedName>
    <definedName name="ANEX_I" localSheetId="8">'[1]Osn-Pod'!#REF!</definedName>
    <definedName name="ANEX_I" localSheetId="9">'[1]Osn-Pod'!#REF!</definedName>
    <definedName name="ANEX_I" localSheetId="12">'[1]Osn-Pod'!#REF!</definedName>
    <definedName name="ANEX_I" localSheetId="0">'[1]Osn-Pod'!#REF!</definedName>
    <definedName name="ANEX_I" localSheetId="13">'[1]Osn-Pod'!#REF!</definedName>
    <definedName name="ANEX_I" localSheetId="11">'[1]Osn-Pod'!#REF!</definedName>
    <definedName name="ANEX_I" localSheetId="10">'[1]Osn-Pod'!#REF!</definedName>
    <definedName name="ANEX_I">'[1]Osn-Pod'!#REF!</definedName>
    <definedName name="ANEX_II" localSheetId="1">'[1]Osn-Pod'!#REF!</definedName>
    <definedName name="ANEX_II" localSheetId="2">'[1]Osn-Pod'!#REF!</definedName>
    <definedName name="ANEX_II" localSheetId="3">'[1]Osn-Pod'!#REF!</definedName>
    <definedName name="ANEX_II" localSheetId="4">'[1]Osn-Pod'!#REF!</definedName>
    <definedName name="ANEX_II" localSheetId="5">'[1]Osn-Pod'!#REF!</definedName>
    <definedName name="ANEX_II" localSheetId="6">'[1]Osn-Pod'!#REF!</definedName>
    <definedName name="ANEX_II" localSheetId="7">'[1]Osn-Pod'!#REF!</definedName>
    <definedName name="ANEX_II" localSheetId="8">'[1]Osn-Pod'!#REF!</definedName>
    <definedName name="ANEX_II" localSheetId="9">'[1]Osn-Pod'!#REF!</definedName>
    <definedName name="ANEX_II" localSheetId="12">'[1]Osn-Pod'!#REF!</definedName>
    <definedName name="ANEX_II" localSheetId="0">'[1]Osn-Pod'!#REF!</definedName>
    <definedName name="ANEX_II" localSheetId="13">'[1]Osn-Pod'!#REF!</definedName>
    <definedName name="ANEX_II" localSheetId="11">'[1]Osn-Pod'!#REF!</definedName>
    <definedName name="ANEX_II" localSheetId="10">'[1]Osn-Pod'!#REF!</definedName>
    <definedName name="ANEX_II">'[1]Osn-Pod'!#REF!</definedName>
    <definedName name="ARAP_BROJ_SIT">#REF!</definedName>
    <definedName name="area">#REF!</definedName>
    <definedName name="asdf1¸">#REF!</definedName>
    <definedName name="ATR">#REF!</definedName>
    <definedName name="AVANS_ISPL" localSheetId="1">'[1]Osn-Pod'!#REF!</definedName>
    <definedName name="AVANS_ISPL" localSheetId="2">'[1]Osn-Pod'!#REF!</definedName>
    <definedName name="AVANS_ISPL" localSheetId="3">'[1]Osn-Pod'!#REF!</definedName>
    <definedName name="AVANS_ISPL" localSheetId="4">'[1]Osn-Pod'!#REF!</definedName>
    <definedName name="AVANS_ISPL" localSheetId="5">'[1]Osn-Pod'!#REF!</definedName>
    <definedName name="AVANS_ISPL" localSheetId="6">'[1]Osn-Pod'!#REF!</definedName>
    <definedName name="AVANS_ISPL" localSheetId="7">'[1]Osn-Pod'!#REF!</definedName>
    <definedName name="AVANS_ISPL" localSheetId="8">'[1]Osn-Pod'!#REF!</definedName>
    <definedName name="AVANS_ISPL" localSheetId="9">'[1]Osn-Pod'!#REF!</definedName>
    <definedName name="AVANS_ISPL" localSheetId="12">'[1]Osn-Pod'!#REF!</definedName>
    <definedName name="AVANS_ISPL" localSheetId="0">'[1]Osn-Pod'!#REF!</definedName>
    <definedName name="AVANS_ISPL" localSheetId="13">'[1]Osn-Pod'!#REF!</definedName>
    <definedName name="AVANS_ISPL" localSheetId="11">'[1]Osn-Pod'!#REF!</definedName>
    <definedName name="AVANS_ISPL" localSheetId="10">'[1]Osn-Pod'!#REF!</definedName>
    <definedName name="AVANS_ISPL">'[1]Osn-Pod'!#REF!</definedName>
    <definedName name="AVANS_MJES">#REF!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2">#REF!</definedName>
    <definedName name="b" localSheetId="0">#REF!</definedName>
    <definedName name="b" localSheetId="13">#REF!</definedName>
    <definedName name="b" localSheetId="11">#REF!</definedName>
    <definedName name="b" localSheetId="10">#REF!</definedName>
    <definedName name="b">#REF!</definedName>
    <definedName name="BBBB">#REF!</definedName>
    <definedName name="brisi">#REF!</definedName>
    <definedName name="BROJ_KUCA" localSheetId="1">#REF!</definedName>
    <definedName name="BROJ_KUCA" localSheetId="2">#REF!</definedName>
    <definedName name="BROJ_KUCA" localSheetId="3">#REF!</definedName>
    <definedName name="BROJ_KUCA" localSheetId="4">#REF!</definedName>
    <definedName name="BROJ_KUCA" localSheetId="5">#REF!</definedName>
    <definedName name="BROJ_KUCA" localSheetId="6">#REF!</definedName>
    <definedName name="BROJ_KUCA" localSheetId="7">#REF!</definedName>
    <definedName name="BROJ_KUCA" localSheetId="8">#REF!</definedName>
    <definedName name="BROJ_KUCA" localSheetId="9">#REF!</definedName>
    <definedName name="BROJ_KUCA" localSheetId="12">#REF!</definedName>
    <definedName name="BROJ_KUCA" localSheetId="0">#REF!</definedName>
    <definedName name="BROJ_KUCA" localSheetId="13">#REF!</definedName>
    <definedName name="BROJ_KUCA" localSheetId="11">#REF!</definedName>
    <definedName name="BROJ_KUCA" localSheetId="10">#REF!</definedName>
    <definedName name="BROJ_KUCA">#REF!</definedName>
    <definedName name="BROJ_LISTA" localSheetId="1">#REF!</definedName>
    <definedName name="BROJ_LISTA" localSheetId="2">#REF!</definedName>
    <definedName name="BROJ_LISTA" localSheetId="3">#REF!</definedName>
    <definedName name="BROJ_LISTA" localSheetId="4">#REF!</definedName>
    <definedName name="BROJ_LISTA" localSheetId="5">#REF!</definedName>
    <definedName name="BROJ_LISTA" localSheetId="6">#REF!</definedName>
    <definedName name="BROJ_LISTA" localSheetId="7">#REF!</definedName>
    <definedName name="BROJ_LISTA" localSheetId="8">#REF!</definedName>
    <definedName name="BROJ_LISTA" localSheetId="9">#REF!</definedName>
    <definedName name="BROJ_LISTA" localSheetId="12">#REF!</definedName>
    <definedName name="BROJ_LISTA" localSheetId="0">#REF!</definedName>
    <definedName name="BROJ_LISTA" localSheetId="13">#REF!</definedName>
    <definedName name="BROJ_LISTA" localSheetId="11">#REF!</definedName>
    <definedName name="BROJ_LISTA" localSheetId="10">#REF!</definedName>
    <definedName name="BROJ_LISTA">#REF!</definedName>
    <definedName name="BROJ_SIT" localSheetId="1">'[1]Osn-Pod'!#REF!</definedName>
    <definedName name="BROJ_SIT" localSheetId="2">'[1]Osn-Pod'!#REF!</definedName>
    <definedName name="BROJ_SIT" localSheetId="3">'[1]Osn-Pod'!#REF!</definedName>
    <definedName name="BROJ_SIT" localSheetId="4">'[1]Osn-Pod'!#REF!</definedName>
    <definedName name="BROJ_SIT" localSheetId="5">'[1]Osn-Pod'!#REF!</definedName>
    <definedName name="BROJ_SIT" localSheetId="6">'[1]Osn-Pod'!#REF!</definedName>
    <definedName name="BROJ_SIT" localSheetId="7">'[1]Osn-Pod'!#REF!</definedName>
    <definedName name="BROJ_SIT" localSheetId="8">'[1]Osn-Pod'!#REF!</definedName>
    <definedName name="BROJ_SIT" localSheetId="9">'[1]Osn-Pod'!#REF!</definedName>
    <definedName name="BROJ_SIT" localSheetId="12">'[1]Osn-Pod'!#REF!</definedName>
    <definedName name="BROJ_SIT" localSheetId="0">'[1]Osn-Pod'!#REF!</definedName>
    <definedName name="BROJ_SIT" localSheetId="13">'[1]Osn-Pod'!#REF!</definedName>
    <definedName name="BROJ_SIT" localSheetId="11">'[1]Osn-Pod'!#REF!</definedName>
    <definedName name="BROJ_SIT" localSheetId="10">'[1]Osn-Pod'!#REF!</definedName>
    <definedName name="BROJ_SIT">'[1]Osn-Pod'!#REF!</definedName>
    <definedName name="BROJ_UGOVORA">'[1]Osn-Pod'!$G$12</definedName>
    <definedName name="cijene">#REF!</definedName>
    <definedName name="COPY_1_4" localSheetId="1">#REF!</definedName>
    <definedName name="COPY_1_4" localSheetId="2">#REF!</definedName>
    <definedName name="COPY_1_4" localSheetId="3">#REF!</definedName>
    <definedName name="COPY_1_4" localSheetId="4">#REF!</definedName>
    <definedName name="COPY_1_4" localSheetId="5">#REF!</definedName>
    <definedName name="COPY_1_4" localSheetId="6">#REF!</definedName>
    <definedName name="COPY_1_4" localSheetId="7">#REF!</definedName>
    <definedName name="COPY_1_4" localSheetId="8">#REF!</definedName>
    <definedName name="COPY_1_4" localSheetId="9">#REF!</definedName>
    <definedName name="COPY_1_4" localSheetId="12">#REF!</definedName>
    <definedName name="COPY_1_4" localSheetId="0">#REF!</definedName>
    <definedName name="COPY_1_4" localSheetId="13">#REF!</definedName>
    <definedName name="COPY_1_4" localSheetId="11">#REF!</definedName>
    <definedName name="COPY_1_4" localSheetId="10">#REF!</definedName>
    <definedName name="COPY_1_4">#REF!</definedName>
    <definedName name="COPY_5_8" localSheetId="1">#REF!</definedName>
    <definedName name="COPY_5_8" localSheetId="2">#REF!</definedName>
    <definedName name="COPY_5_8" localSheetId="3">#REF!</definedName>
    <definedName name="COPY_5_8" localSheetId="4">#REF!</definedName>
    <definedName name="COPY_5_8" localSheetId="5">#REF!</definedName>
    <definedName name="COPY_5_8" localSheetId="6">#REF!</definedName>
    <definedName name="COPY_5_8" localSheetId="7">#REF!</definedName>
    <definedName name="COPY_5_8" localSheetId="8">#REF!</definedName>
    <definedName name="COPY_5_8" localSheetId="9">#REF!</definedName>
    <definedName name="COPY_5_8" localSheetId="12">#REF!</definedName>
    <definedName name="COPY_5_8" localSheetId="0">#REF!</definedName>
    <definedName name="COPY_5_8" localSheetId="13">#REF!</definedName>
    <definedName name="COPY_5_8" localSheetId="11">#REF!</definedName>
    <definedName name="COPY_5_8" localSheetId="10">#REF!</definedName>
    <definedName name="COPY_5_8">#REF!</definedName>
    <definedName name="Crtao">#REF!</definedName>
    <definedName name="č">[2]popisi!$C$1:$C$3</definedName>
    <definedName name="če">[3]popisi!$C$1:$C$3</definedName>
    <definedName name="čelik">[4]popisi!$C$1:$C$3</definedName>
    <definedName name="ČKFHDVISVPIDASGH">#REF!</definedName>
    <definedName name="DAT_SIT" localSheetId="1">'[1]Osn-Pod'!#REF!</definedName>
    <definedName name="DAT_SIT" localSheetId="2">'[1]Osn-Pod'!#REF!</definedName>
    <definedName name="DAT_SIT" localSheetId="3">'[1]Osn-Pod'!#REF!</definedName>
    <definedName name="DAT_SIT" localSheetId="4">'[1]Osn-Pod'!#REF!</definedName>
    <definedName name="DAT_SIT" localSheetId="5">'[1]Osn-Pod'!#REF!</definedName>
    <definedName name="DAT_SIT" localSheetId="6">'[1]Osn-Pod'!#REF!</definedName>
    <definedName name="DAT_SIT" localSheetId="7">'[1]Osn-Pod'!#REF!</definedName>
    <definedName name="DAT_SIT" localSheetId="8">'[1]Osn-Pod'!#REF!</definedName>
    <definedName name="DAT_SIT" localSheetId="9">'[1]Osn-Pod'!#REF!</definedName>
    <definedName name="DAT_SIT" localSheetId="12">'[1]Osn-Pod'!#REF!</definedName>
    <definedName name="DAT_SIT" localSheetId="0">'[1]Osn-Pod'!#REF!</definedName>
    <definedName name="DAT_SIT" localSheetId="13">'[1]Osn-Pod'!#REF!</definedName>
    <definedName name="DAT_SIT" localSheetId="11">'[1]Osn-Pod'!#REF!</definedName>
    <definedName name="DAT_SIT" localSheetId="10">'[1]Osn-Pod'!#REF!</definedName>
    <definedName name="DAT_SIT">'[1]Osn-Pod'!#REF!</definedName>
    <definedName name="DATOTEKA">'[1]Osn-Pod'!$E$5</definedName>
    <definedName name="datum">#REF!</definedName>
    <definedName name="DATUM_DANAS">'[1]Osn-Pod'!$G$9</definedName>
    <definedName name="DDDDD">#REF!</definedName>
    <definedName name="DIONICE" localSheetId="1">'[1]Osn-Pod'!#REF!</definedName>
    <definedName name="DIONICE" localSheetId="2">'[1]Osn-Pod'!#REF!</definedName>
    <definedName name="DIONICE" localSheetId="3">'[1]Osn-Pod'!#REF!</definedName>
    <definedName name="DIONICE" localSheetId="4">'[1]Osn-Pod'!#REF!</definedName>
    <definedName name="DIONICE" localSheetId="5">'[1]Osn-Pod'!#REF!</definedName>
    <definedName name="DIONICE" localSheetId="6">'[1]Osn-Pod'!#REF!</definedName>
    <definedName name="DIONICE" localSheetId="7">'[1]Osn-Pod'!#REF!</definedName>
    <definedName name="DIONICE" localSheetId="8">'[1]Osn-Pod'!#REF!</definedName>
    <definedName name="DIONICE" localSheetId="9">'[1]Osn-Pod'!#REF!</definedName>
    <definedName name="DIONICE" localSheetId="12">'[1]Osn-Pod'!#REF!</definedName>
    <definedName name="DIONICE" localSheetId="0">'[1]Osn-Pod'!#REF!</definedName>
    <definedName name="DIONICE" localSheetId="13">'[1]Osn-Pod'!#REF!</definedName>
    <definedName name="DIONICE" localSheetId="11">'[1]Osn-Pod'!#REF!</definedName>
    <definedName name="DIONICE" localSheetId="10">'[1]Osn-Pod'!#REF!</definedName>
    <definedName name="DIONICE">'[1]Osn-Pod'!#REF!</definedName>
    <definedName name="Direktor">"$#REF!.$B$19"</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12">#REF!</definedName>
    <definedName name="E" localSheetId="0">#REF!</definedName>
    <definedName name="E" localSheetId="13">#REF!</definedName>
    <definedName name="E" localSheetId="11">#REF!</definedName>
    <definedName name="E" localSheetId="10">#REF!</definedName>
    <definedName name="E">#REF!</definedName>
    <definedName name="Excel_BuiltIn_Print_Area_1_1">"$#REF!.$A$1:$F$68"</definedName>
    <definedName name="Excel_BuiltIn_Print_Area_1_1_1">"$#REF!.$A$1:$I$145"</definedName>
    <definedName name="Excel_BuiltIn_Print_Area_2">"$#REF!.$A$1:$F$993"</definedName>
    <definedName name="Excel_BuiltIn_Print_Titles_1_1">#REF!</definedName>
    <definedName name="Excel_BuiltIn_Print_Titles_1_1_1">"$#REF!.$A$30:$IV$36"</definedName>
    <definedName name="Excel_BuiltIn_Print_Titles_1_1_3">#REF!</definedName>
    <definedName name="Excel_BuiltIn_Print_Titles_2_1">#REF!</definedName>
    <definedName name="Excel_BuiltIn_Print_Titles_2_1_3">#REF!</definedName>
    <definedName name="Excel_BuiltIn_Print_Titles_3_1">'[5]ANALITIČKI ISKAZ'!#REF!</definedName>
    <definedName name="Excel_BuiltIn_Print_Titles_3_1_1">'[5]ANALITIČKI ISKAZ'!#REF!</definedName>
    <definedName name="Excel_BuiltIn_Print_Titles_3_1_3">'[5]ANALITIČKI ISKAZ'!#REF!</definedName>
    <definedName name="Excel_BuiltIn_Print_Titles_3_1_3_1">'[5]ANALITIČKI ISKAZ'!#REF!</definedName>
    <definedName name="G">#REF!</definedName>
    <definedName name="gl_proj">#REF!</definedName>
    <definedName name="GLOB_RJES">'[6]Osn-Pod'!$E$14</definedName>
    <definedName name="GOD_POC" localSheetId="1">'[1]Osn-Pod'!#REF!</definedName>
    <definedName name="GOD_POC" localSheetId="2">'[1]Osn-Pod'!#REF!</definedName>
    <definedName name="GOD_POC" localSheetId="3">'[1]Osn-Pod'!#REF!</definedName>
    <definedName name="GOD_POC" localSheetId="4">'[1]Osn-Pod'!#REF!</definedName>
    <definedName name="GOD_POC" localSheetId="5">'[1]Osn-Pod'!#REF!</definedName>
    <definedName name="GOD_POC" localSheetId="6">'[1]Osn-Pod'!#REF!</definedName>
    <definedName name="GOD_POC" localSheetId="7">'[1]Osn-Pod'!#REF!</definedName>
    <definedName name="GOD_POC" localSheetId="8">'[1]Osn-Pod'!#REF!</definedName>
    <definedName name="GOD_POC" localSheetId="9">'[1]Osn-Pod'!#REF!</definedName>
    <definedName name="GOD_POC" localSheetId="12">'[1]Osn-Pod'!#REF!</definedName>
    <definedName name="GOD_POC" localSheetId="0">'[1]Osn-Pod'!#REF!</definedName>
    <definedName name="GOD_POC" localSheetId="13">'[1]Osn-Pod'!#REF!</definedName>
    <definedName name="GOD_POC" localSheetId="11">'[1]Osn-Pod'!#REF!</definedName>
    <definedName name="GOD_POC" localSheetId="10">'[1]Osn-Pod'!#REF!</definedName>
    <definedName name="GOD_POC">'[1]Osn-Pod'!#REF!</definedName>
    <definedName name="GOD_SIT" localSheetId="1">'[1]Osn-Pod'!#REF!</definedName>
    <definedName name="GOD_SIT" localSheetId="2">'[1]Osn-Pod'!#REF!</definedName>
    <definedName name="GOD_SIT" localSheetId="3">'[1]Osn-Pod'!#REF!</definedName>
    <definedName name="GOD_SIT" localSheetId="4">'[1]Osn-Pod'!#REF!</definedName>
    <definedName name="GOD_SIT" localSheetId="5">'[1]Osn-Pod'!#REF!</definedName>
    <definedName name="GOD_SIT" localSheetId="6">'[1]Osn-Pod'!#REF!</definedName>
    <definedName name="GOD_SIT" localSheetId="7">'[1]Osn-Pod'!#REF!</definedName>
    <definedName name="GOD_SIT" localSheetId="8">'[1]Osn-Pod'!#REF!</definedName>
    <definedName name="GOD_SIT" localSheetId="9">'[1]Osn-Pod'!#REF!</definedName>
    <definedName name="GOD_SIT" localSheetId="12">'[1]Osn-Pod'!#REF!</definedName>
    <definedName name="GOD_SIT" localSheetId="0">'[1]Osn-Pod'!#REF!</definedName>
    <definedName name="GOD_SIT" localSheetId="13">'[1]Osn-Pod'!#REF!</definedName>
    <definedName name="GOD_SIT" localSheetId="11">'[1]Osn-Pod'!#REF!</definedName>
    <definedName name="GOD_SIT" localSheetId="10">'[1]Osn-Pod'!#REF!</definedName>
    <definedName name="GOD_SIT">'[1]Osn-Pod'!#REF!</definedName>
    <definedName name="gradjevina">"$#REF!.$B$6"</definedName>
    <definedName name="hf">#REF!</definedName>
    <definedName name="hgsdhdfhg">#REF!</definedName>
    <definedName name="hjkl" localSheetId="1">#REF!</definedName>
    <definedName name="hjkl" localSheetId="2">#REF!</definedName>
    <definedName name="hjkl" localSheetId="3">#REF!</definedName>
    <definedName name="hjkl" localSheetId="4">#REF!</definedName>
    <definedName name="hjkl" localSheetId="5">#REF!</definedName>
    <definedName name="hjkl" localSheetId="6">#REF!</definedName>
    <definedName name="hjkl" localSheetId="7">#REF!</definedName>
    <definedName name="hjkl" localSheetId="8">#REF!</definedName>
    <definedName name="hjkl" localSheetId="9">#REF!</definedName>
    <definedName name="hjkl" localSheetId="12">#REF!</definedName>
    <definedName name="hjkl" localSheetId="0">#REF!</definedName>
    <definedName name="hjkl" localSheetId="13">#REF!</definedName>
    <definedName name="hjkl" localSheetId="11">#REF!</definedName>
    <definedName name="hjkl" localSheetId="10">#REF!</definedName>
    <definedName name="hjkl">#REF!</definedName>
    <definedName name="I">#REF!</definedName>
    <definedName name="II">#REF!</definedName>
    <definedName name="III">#REF!</definedName>
    <definedName name="IME">#REF!</definedName>
    <definedName name="IME_DAT">#REF!</definedName>
    <definedName name="Investitor_adresa">"$#REF!.$B$4"</definedName>
    <definedName name="Investitor_ime">"$#REF!.$B$3"</definedName>
    <definedName name="ITOZW">#REF!</definedName>
    <definedName name="IV">#REF!</definedName>
    <definedName name="IX">#REF!</definedName>
    <definedName name="Izradio">"$#REF!.$B$#REF!"</definedName>
    <definedName name="k">#REF!</definedName>
    <definedName name="KAT_CES">#REF!</definedName>
    <definedName name="KAT_ČEST">#REF!</definedName>
    <definedName name="KAT_OPC">#REF!</definedName>
    <definedName name="KAT_OPĆ">#REF!</definedName>
    <definedName name="KONZALTING">'[1]Osn-Pod'!$C$12</definedName>
    <definedName name="kopi">#REF!</definedName>
    <definedName name="KOR_IME">'[1]Osn-Pod'!$C$8</definedName>
    <definedName name="KOR_IME_OCA">'[1]Osn-Pod'!$E$8</definedName>
    <definedName name="KOR_PREZIME">'[1]Osn-Pod'!$C$7</definedName>
    <definedName name="KUCE_U_OBRADI" localSheetId="1">#REF!</definedName>
    <definedName name="KUCE_U_OBRADI" localSheetId="2">#REF!</definedName>
    <definedName name="KUCE_U_OBRADI" localSheetId="3">#REF!</definedName>
    <definedName name="KUCE_U_OBRADI" localSheetId="4">#REF!</definedName>
    <definedName name="KUCE_U_OBRADI" localSheetId="5">#REF!</definedName>
    <definedName name="KUCE_U_OBRADI" localSheetId="6">#REF!</definedName>
    <definedName name="KUCE_U_OBRADI" localSheetId="7">#REF!</definedName>
    <definedName name="KUCE_U_OBRADI" localSheetId="8">#REF!</definedName>
    <definedName name="KUCE_U_OBRADI" localSheetId="9">#REF!</definedName>
    <definedName name="KUCE_U_OBRADI" localSheetId="12">#REF!</definedName>
    <definedName name="KUCE_U_OBRADI" localSheetId="0">#REF!</definedName>
    <definedName name="KUCE_U_OBRADI" localSheetId="13">#REF!</definedName>
    <definedName name="KUCE_U_OBRADI" localSheetId="11">#REF!</definedName>
    <definedName name="KUCE_U_OBRADI" localSheetId="10">#REF!</definedName>
    <definedName name="KUCE_U_OBRADI">#REF!</definedName>
    <definedName name="L">#REF!</definedName>
    <definedName name="l.">#REF!</definedName>
    <definedName name="ll" localSheetId="1">#REF!</definedName>
    <definedName name="ll" localSheetId="2">#REF!</definedName>
    <definedName name="ll" localSheetId="3">#REF!</definedName>
    <definedName name="ll" localSheetId="4">#REF!</definedName>
    <definedName name="ll" localSheetId="5">#REF!</definedName>
    <definedName name="ll" localSheetId="6">#REF!</definedName>
    <definedName name="ll" localSheetId="7">#REF!</definedName>
    <definedName name="ll" localSheetId="8">#REF!</definedName>
    <definedName name="ll" localSheetId="9">#REF!</definedName>
    <definedName name="ll" localSheetId="12">#REF!</definedName>
    <definedName name="ll" localSheetId="0">#REF!</definedName>
    <definedName name="ll" localSheetId="13">#REF!</definedName>
    <definedName name="ll" localSheetId="11">#REF!</definedName>
    <definedName name="ll" localSheetId="10">#REF!</definedName>
    <definedName name="ll">#REF!</definedName>
    <definedName name="Lokacija">"$#REF!.$B$8"</definedName>
    <definedName name="ma">[3]popisi!$A$1:$A$9</definedName>
    <definedName name="marke">[7]Sheet2!$A$1:$A$9</definedName>
    <definedName name="MJES_DIONICE">#REF!</definedName>
    <definedName name="MJES_IZVR">#REF!</definedName>
    <definedName name="MJES_OBVEZNICE">#REF!</definedName>
    <definedName name="MJES_POC" localSheetId="1">'[1]Osn-Pod'!#REF!</definedName>
    <definedName name="MJES_POC" localSheetId="2">'[1]Osn-Pod'!#REF!</definedName>
    <definedName name="MJES_POC" localSheetId="3">'[1]Osn-Pod'!#REF!</definedName>
    <definedName name="MJES_POC" localSheetId="4">'[1]Osn-Pod'!#REF!</definedName>
    <definedName name="MJES_POC" localSheetId="5">'[1]Osn-Pod'!#REF!</definedName>
    <definedName name="MJES_POC" localSheetId="6">'[1]Osn-Pod'!#REF!</definedName>
    <definedName name="MJES_POC" localSheetId="7">'[1]Osn-Pod'!#REF!</definedName>
    <definedName name="MJES_POC" localSheetId="8">'[1]Osn-Pod'!#REF!</definedName>
    <definedName name="MJES_POC" localSheetId="9">'[1]Osn-Pod'!#REF!</definedName>
    <definedName name="MJES_POC" localSheetId="12">'[1]Osn-Pod'!#REF!</definedName>
    <definedName name="MJES_POC" localSheetId="0">'[1]Osn-Pod'!#REF!</definedName>
    <definedName name="MJES_POC" localSheetId="13">'[1]Osn-Pod'!#REF!</definedName>
    <definedName name="MJES_POC" localSheetId="11">'[1]Osn-Pod'!#REF!</definedName>
    <definedName name="MJES_POC" localSheetId="10">'[1]Osn-Pod'!#REF!</definedName>
    <definedName name="MJES_POC">'[1]Osn-Pod'!#REF!</definedName>
    <definedName name="MJES_SIT" localSheetId="1">'[1]Osn-Pod'!#REF!</definedName>
    <definedName name="MJES_SIT" localSheetId="2">'[1]Osn-Pod'!#REF!</definedName>
    <definedName name="MJES_SIT" localSheetId="3">'[1]Osn-Pod'!#REF!</definedName>
    <definedName name="MJES_SIT" localSheetId="4">'[1]Osn-Pod'!#REF!</definedName>
    <definedName name="MJES_SIT" localSheetId="5">'[1]Osn-Pod'!#REF!</definedName>
    <definedName name="MJES_SIT" localSheetId="6">'[1]Osn-Pod'!#REF!</definedName>
    <definedName name="MJES_SIT" localSheetId="7">'[1]Osn-Pod'!#REF!</definedName>
    <definedName name="MJES_SIT" localSheetId="8">'[1]Osn-Pod'!#REF!</definedName>
    <definedName name="MJES_SIT" localSheetId="9">'[1]Osn-Pod'!#REF!</definedName>
    <definedName name="MJES_SIT" localSheetId="12">'[1]Osn-Pod'!#REF!</definedName>
    <definedName name="MJES_SIT" localSheetId="0">'[1]Osn-Pod'!#REF!</definedName>
    <definedName name="MJES_SIT" localSheetId="13">'[1]Osn-Pod'!#REF!</definedName>
    <definedName name="MJES_SIT" localSheetId="11">'[1]Osn-Pod'!#REF!</definedName>
    <definedName name="MJES_SIT" localSheetId="10">'[1]Osn-Pod'!#REF!</definedName>
    <definedName name="MJES_SIT">'[1]Osn-Pod'!#REF!</definedName>
    <definedName name="MJES_ZA_OBR" localSheetId="1">'[1]Osn-Pod'!#REF!</definedName>
    <definedName name="MJES_ZA_OBR" localSheetId="2">'[1]Osn-Pod'!#REF!</definedName>
    <definedName name="MJES_ZA_OBR" localSheetId="3">'[1]Osn-Pod'!#REF!</definedName>
    <definedName name="MJES_ZA_OBR" localSheetId="4">'[1]Osn-Pod'!#REF!</definedName>
    <definedName name="MJES_ZA_OBR" localSheetId="5">'[1]Osn-Pod'!#REF!</definedName>
    <definedName name="MJES_ZA_OBR" localSheetId="6">'[1]Osn-Pod'!#REF!</definedName>
    <definedName name="MJES_ZA_OBR" localSheetId="7">'[1]Osn-Pod'!#REF!</definedName>
    <definedName name="MJES_ZA_OBR" localSheetId="8">'[1]Osn-Pod'!#REF!</definedName>
    <definedName name="MJES_ZA_OBR" localSheetId="9">'[1]Osn-Pod'!#REF!</definedName>
    <definedName name="MJES_ZA_OBR" localSheetId="12">'[1]Osn-Pod'!#REF!</definedName>
    <definedName name="MJES_ZA_OBR" localSheetId="0">'[1]Osn-Pod'!#REF!</definedName>
    <definedName name="MJES_ZA_OBR" localSheetId="13">'[1]Osn-Pod'!#REF!</definedName>
    <definedName name="MJES_ZA_OBR" localSheetId="11">'[1]Osn-Pod'!#REF!</definedName>
    <definedName name="MJES_ZA_OBR" localSheetId="10">'[1]Osn-Pod'!#REF!</definedName>
    <definedName name="MJES_ZA_OBR">'[1]Osn-Pod'!#REF!</definedName>
    <definedName name="MJESTO">'[1]Osn-Pod'!$G$7</definedName>
    <definedName name="mjesto_i_datum">"$#REF!.$B$#REF!"</definedName>
    <definedName name="N_REK">"$#REF!.$D$125"</definedName>
    <definedName name="N5_1">"$#REF!.$E$53"</definedName>
    <definedName name="N5_10">"$'5_ ELEKTROTEHNIČKE INSTALACIJE'.$E$#REF!"</definedName>
    <definedName name="N5_11">"$'5_ ELEKTROTEHNIČKE INSTALACIJE'.$E$#REF!"</definedName>
    <definedName name="N5_12">"$'5_ ELEKTROTEHNIČKE INSTALACIJE'.$E$#REF!"</definedName>
    <definedName name="N5_13">"$'5_ ELEKTROTEHNIČKE INSTALACIJE'.$E$#REF!"</definedName>
    <definedName name="N5_14">"$'5_ ELEKTROTEHNIČKE INSTALACIJE'.$E$#REF!"</definedName>
    <definedName name="N5_15">"$'5_ ELEKTROTEHNIČKE INSTALACIJE'.$E$#REF!"</definedName>
    <definedName name="N5_16">"$'5_ ELEKTROTEHNIČKE INSTALACIJE'.$E$#REF!"</definedName>
    <definedName name="N5_2">"$#REF!.$E$71"</definedName>
    <definedName name="N5_3">"$#REF!.$E$82"</definedName>
    <definedName name="N5_4">"$#REF!.$E$95"</definedName>
    <definedName name="N5_5">"$#REF!.$E$112"</definedName>
    <definedName name="N5_6">"$I_Strukturno_kabliranje.$E$#REF!"</definedName>
    <definedName name="N5_7">"$'5_ ELEKTROTEHNIČKE INSTALACIJE'.$E$#REF!"</definedName>
    <definedName name="N5_8">"$'5_ ELEKTROTEHNIČKE INSTALACIJE'.$E$#REF!"</definedName>
    <definedName name="N5_9">"$'5_ ELEKTROTEHNIČKE INSTALACIJE'.$E$#REF!"</definedName>
    <definedName name="NARUCITELJ">#REF!</definedName>
    <definedName name="NARUČITELJ">#REF!</definedName>
    <definedName name="NASELJE">'[1]Osn-Pod'!$G$5</definedName>
    <definedName name="Naslov">"$#REF!.$B$10"</definedName>
    <definedName name="OBVEZNICE" localSheetId="1">'[1]Osn-Pod'!#REF!</definedName>
    <definedName name="OBVEZNICE" localSheetId="2">'[1]Osn-Pod'!#REF!</definedName>
    <definedName name="OBVEZNICE" localSheetId="3">'[1]Osn-Pod'!#REF!</definedName>
    <definedName name="OBVEZNICE" localSheetId="4">'[1]Osn-Pod'!#REF!</definedName>
    <definedName name="OBVEZNICE" localSheetId="5">'[1]Osn-Pod'!#REF!</definedName>
    <definedName name="OBVEZNICE" localSheetId="6">'[1]Osn-Pod'!#REF!</definedName>
    <definedName name="OBVEZNICE" localSheetId="7">'[1]Osn-Pod'!#REF!</definedName>
    <definedName name="OBVEZNICE" localSheetId="8">'[1]Osn-Pod'!#REF!</definedName>
    <definedName name="OBVEZNICE" localSheetId="9">'[1]Osn-Pod'!#REF!</definedName>
    <definedName name="OBVEZNICE" localSheetId="12">'[1]Osn-Pod'!#REF!</definedName>
    <definedName name="OBVEZNICE" localSheetId="0">'[1]Osn-Pod'!#REF!</definedName>
    <definedName name="OBVEZNICE" localSheetId="13">'[1]Osn-Pod'!#REF!</definedName>
    <definedName name="OBVEZNICE" localSheetId="11">'[1]Osn-Pod'!#REF!</definedName>
    <definedName name="OBVEZNICE" localSheetId="10">'[1]Osn-Pod'!#REF!</definedName>
    <definedName name="OBVEZNICE">'[1]Osn-Pod'!#REF!</definedName>
    <definedName name="ODG_PROJEKTANT" localSheetId="1">'[1]Osn-Pod'!#REF!</definedName>
    <definedName name="ODG_PROJEKTANT" localSheetId="2">'[1]Osn-Pod'!#REF!</definedName>
    <definedName name="ODG_PROJEKTANT" localSheetId="3">'[1]Osn-Pod'!#REF!</definedName>
    <definedName name="ODG_PROJEKTANT" localSheetId="4">'[1]Osn-Pod'!#REF!</definedName>
    <definedName name="ODG_PROJEKTANT" localSheetId="5">'[1]Osn-Pod'!#REF!</definedName>
    <definedName name="ODG_PROJEKTANT" localSheetId="6">'[1]Osn-Pod'!#REF!</definedName>
    <definedName name="ODG_PROJEKTANT" localSheetId="7">'[1]Osn-Pod'!#REF!</definedName>
    <definedName name="ODG_PROJEKTANT" localSheetId="8">'[1]Osn-Pod'!#REF!</definedName>
    <definedName name="ODG_PROJEKTANT" localSheetId="9">'[1]Osn-Pod'!#REF!</definedName>
    <definedName name="ODG_PROJEKTANT" localSheetId="12">'[1]Osn-Pod'!#REF!</definedName>
    <definedName name="ODG_PROJEKTANT" localSheetId="0">'[1]Osn-Pod'!#REF!</definedName>
    <definedName name="ODG_PROJEKTANT" localSheetId="13">'[1]Osn-Pod'!#REF!</definedName>
    <definedName name="ODG_PROJEKTANT" localSheetId="11">'[1]Osn-Pod'!#REF!</definedName>
    <definedName name="ODG_PROJEKTANT" localSheetId="10">'[1]Osn-Pod'!#REF!</definedName>
    <definedName name="ODG_PROJEKTANT">'[1]Osn-Pod'!#REF!</definedName>
    <definedName name="OPĆINA">#REF!</definedName>
    <definedName name="p">#REF!</definedName>
    <definedName name="pero" localSheetId="1">'[1]Osn-Pod'!#REF!</definedName>
    <definedName name="pero" localSheetId="2">'[1]Osn-Pod'!#REF!</definedName>
    <definedName name="pero" localSheetId="3">'[1]Osn-Pod'!#REF!</definedName>
    <definedName name="pero" localSheetId="4">'[1]Osn-Pod'!#REF!</definedName>
    <definedName name="pero" localSheetId="5">'[1]Osn-Pod'!#REF!</definedName>
    <definedName name="pero" localSheetId="6">'[1]Osn-Pod'!#REF!</definedName>
    <definedName name="pero" localSheetId="7">'[1]Osn-Pod'!#REF!</definedName>
    <definedName name="pero" localSheetId="8">'[1]Osn-Pod'!#REF!</definedName>
    <definedName name="pero" localSheetId="9">'[1]Osn-Pod'!#REF!</definedName>
    <definedName name="pero" localSheetId="12">'[1]Osn-Pod'!#REF!</definedName>
    <definedName name="pero" localSheetId="0">'[1]Osn-Pod'!#REF!</definedName>
    <definedName name="pero" localSheetId="13">'[1]Osn-Pod'!#REF!</definedName>
    <definedName name="pero" localSheetId="11">'[1]Osn-Pod'!#REF!</definedName>
    <definedName name="pero" localSheetId="10">'[1]Osn-Pod'!#REF!</definedName>
    <definedName name="pero">'[1]Osn-Pod'!#REF!</definedName>
    <definedName name="_xlnm.Print_Area" localSheetId="1">'01 DEZINATURA'!$A$1:$T$92</definedName>
    <definedName name="_xlnm.Print_Area" localSheetId="2">'02 POGON UZ DORADU'!$A$1:$T$104</definedName>
    <definedName name="_xlnm.Print_Area" localSheetId="3">'03 ISTOČNI TRAKT'!$A$1:$T$87</definedName>
    <definedName name="_xlnm.Print_Area" localSheetId="4">'04 SKLADIŠTE'!$A$1:$T$96</definedName>
    <definedName name="_xlnm.Print_Area" localSheetId="5">'05 ZAPADNI TRAKT'!$A$1:$T$88</definedName>
    <definedName name="_xlnm.Print_Area" localSheetId="6">'06 DIGITALNI TISAK'!$A$1:$T$107</definedName>
    <definedName name="_xlnm.Print_Area" localSheetId="7">'07 POGON SMS'!$A$1:$T$94</definedName>
    <definedName name="_xlnm.Print_Area" localSheetId="8">'08 AMBULANTA'!$A$1:$T$97</definedName>
    <definedName name="_xlnm.Print_Area" localSheetId="9">'09 DUĆAN'!$A$1:$T$97</definedName>
    <definedName name="_xlnm.Print_Area" localSheetId="12">ELEKTRO!$A$1:$T$139</definedName>
    <definedName name="_xlnm.Print_Area" localSheetId="0">NASLOVNA!$A$1:$T$38</definedName>
    <definedName name="_xlnm.Print_Area" localSheetId="13">'REKAPITULACIJA TROŠKOVNIKA'!$A$1:$T$34</definedName>
    <definedName name="_xlnm.Print_Area" localSheetId="11">STROJARSTVO!$A$1:$T$349</definedName>
    <definedName name="_xlnm.Print_Area" localSheetId="10">'UKUPNO GRAĐEVINA'!$A$1:$T$40</definedName>
    <definedName name="_xlnm.Print_Area">#REF!</definedName>
    <definedName name="Područje_Ispisa" localSheetId="1">#REF!</definedName>
    <definedName name="Područje_Ispisa" localSheetId="2">#REF!</definedName>
    <definedName name="Područje_Ispisa" localSheetId="3">#REF!</definedName>
    <definedName name="Područje_Ispisa" localSheetId="4">#REF!</definedName>
    <definedName name="Područje_Ispisa" localSheetId="5">#REF!</definedName>
    <definedName name="Područje_Ispisa" localSheetId="6">#REF!</definedName>
    <definedName name="Područje_Ispisa" localSheetId="7">#REF!</definedName>
    <definedName name="Područje_Ispisa" localSheetId="8">#REF!</definedName>
    <definedName name="Područje_Ispisa" localSheetId="9">#REF!</definedName>
    <definedName name="Područje_Ispisa" localSheetId="12">#REF!</definedName>
    <definedName name="Područje_Ispisa" localSheetId="0">#REF!</definedName>
    <definedName name="Područje_Ispisa" localSheetId="13">#REF!</definedName>
    <definedName name="Područje_Ispisa" localSheetId="11">#REF!</definedName>
    <definedName name="Područje_Ispisa" localSheetId="10">#REF!</definedName>
    <definedName name="Područje_Ispisa">#REF!</definedName>
    <definedName name="POVR_IV">'[6]Osn-Pod'!$G$19</definedName>
    <definedName name="PREDH_SIT">#REF!</definedName>
    <definedName name="predmjer">#REF!</definedName>
    <definedName name="PREZIME">#REF!</definedName>
    <definedName name="Print_tritles" localSheetId="1">#REF!</definedName>
    <definedName name="Print_tritles" localSheetId="2">#REF!</definedName>
    <definedName name="Print_tritles" localSheetId="3">#REF!</definedName>
    <definedName name="Print_tritles" localSheetId="4">#REF!</definedName>
    <definedName name="Print_tritles" localSheetId="5">#REF!</definedName>
    <definedName name="Print_tritles" localSheetId="6">#REF!</definedName>
    <definedName name="Print_tritles" localSheetId="7">#REF!</definedName>
    <definedName name="Print_tritles" localSheetId="8">#REF!</definedName>
    <definedName name="Print_tritles" localSheetId="9">#REF!</definedName>
    <definedName name="Print_tritles" localSheetId="12">#REF!</definedName>
    <definedName name="Print_tritles" localSheetId="0">#REF!</definedName>
    <definedName name="Print_tritles" localSheetId="13">#REF!</definedName>
    <definedName name="Print_tritles" localSheetId="11">#REF!</definedName>
    <definedName name="Print_tritles" localSheetId="10">#REF!</definedName>
    <definedName name="Print_tritles">#REF!</definedName>
    <definedName name="Print5">#REF!</definedName>
    <definedName name="Print6">#REF!</definedName>
    <definedName name="printa">#REF!</definedName>
    <definedName name="PRIV_SIT_II">#REF!</definedName>
    <definedName name="PRO_KRAJ_RADA" localSheetId="1">'[1]Osn-Pod'!#REF!</definedName>
    <definedName name="PRO_KRAJ_RADA" localSheetId="2">'[1]Osn-Pod'!#REF!</definedName>
    <definedName name="PRO_KRAJ_RADA" localSheetId="3">'[1]Osn-Pod'!#REF!</definedName>
    <definedName name="PRO_KRAJ_RADA" localSheetId="4">'[1]Osn-Pod'!#REF!</definedName>
    <definedName name="PRO_KRAJ_RADA" localSheetId="5">'[1]Osn-Pod'!#REF!</definedName>
    <definedName name="PRO_KRAJ_RADA" localSheetId="6">'[1]Osn-Pod'!#REF!</definedName>
    <definedName name="PRO_KRAJ_RADA" localSheetId="7">'[1]Osn-Pod'!#REF!</definedName>
    <definedName name="PRO_KRAJ_RADA" localSheetId="8">'[1]Osn-Pod'!#REF!</definedName>
    <definedName name="PRO_KRAJ_RADA" localSheetId="9">'[1]Osn-Pod'!#REF!</definedName>
    <definedName name="PRO_KRAJ_RADA" localSheetId="12">'[1]Osn-Pod'!#REF!</definedName>
    <definedName name="PRO_KRAJ_RADA" localSheetId="0">'[1]Osn-Pod'!#REF!</definedName>
    <definedName name="PRO_KRAJ_RADA" localSheetId="13">'[1]Osn-Pod'!#REF!</definedName>
    <definedName name="PRO_KRAJ_RADA" localSheetId="11">'[1]Osn-Pod'!#REF!</definedName>
    <definedName name="PRO_KRAJ_RADA" localSheetId="10">'[1]Osn-Pod'!#REF!</definedName>
    <definedName name="PRO_KRAJ_RADA">'[1]Osn-Pod'!#REF!</definedName>
    <definedName name="PROJEKTANT">#REF!</definedName>
    <definedName name="PROJEKTANT1">'[1]Osn-Pod'!$C$15</definedName>
    <definedName name="PROJEKTANT2">'[1]Osn-Pod'!$C$16</definedName>
    <definedName name="RED_BR_SIT" localSheetId="1">'[1]Osn-Pod'!#REF!</definedName>
    <definedName name="RED_BR_SIT" localSheetId="2">'[1]Osn-Pod'!#REF!</definedName>
    <definedName name="RED_BR_SIT" localSheetId="3">'[1]Osn-Pod'!#REF!</definedName>
    <definedName name="RED_BR_SIT" localSheetId="4">'[1]Osn-Pod'!#REF!</definedName>
    <definedName name="RED_BR_SIT" localSheetId="5">'[1]Osn-Pod'!#REF!</definedName>
    <definedName name="RED_BR_SIT" localSheetId="6">'[1]Osn-Pod'!#REF!</definedName>
    <definedName name="RED_BR_SIT" localSheetId="7">'[1]Osn-Pod'!#REF!</definedName>
    <definedName name="RED_BR_SIT" localSheetId="8">'[1]Osn-Pod'!#REF!</definedName>
    <definedName name="RED_BR_SIT" localSheetId="9">'[1]Osn-Pod'!#REF!</definedName>
    <definedName name="RED_BR_SIT" localSheetId="12">'[1]Osn-Pod'!#REF!</definedName>
    <definedName name="RED_BR_SIT" localSheetId="0">'[1]Osn-Pod'!#REF!</definedName>
    <definedName name="RED_BR_SIT" localSheetId="13">'[1]Osn-Pod'!#REF!</definedName>
    <definedName name="RED_BR_SIT" localSheetId="11">'[1]Osn-Pod'!#REF!</definedName>
    <definedName name="RED_BR_SIT" localSheetId="10">'[1]Osn-Pod'!#REF!</definedName>
    <definedName name="RED_BR_SIT">'[1]Osn-Pod'!#REF!</definedName>
    <definedName name="s">#REF!</definedName>
    <definedName name="SIFRA">'[6]Osn-Pod'!$G$11</definedName>
    <definedName name="SIFRA_UPUTE">'[1]Osn-Pod'!$E$10</definedName>
    <definedName name="SIT_BROJ" localSheetId="1">'[1]Osn-Pod'!#REF!</definedName>
    <definedName name="SIT_BROJ" localSheetId="2">'[1]Osn-Pod'!#REF!</definedName>
    <definedName name="SIT_BROJ" localSheetId="3">'[1]Osn-Pod'!#REF!</definedName>
    <definedName name="SIT_BROJ" localSheetId="4">'[1]Osn-Pod'!#REF!</definedName>
    <definedName name="SIT_BROJ" localSheetId="5">'[1]Osn-Pod'!#REF!</definedName>
    <definedName name="SIT_BROJ" localSheetId="6">'[1]Osn-Pod'!#REF!</definedName>
    <definedName name="SIT_BROJ" localSheetId="7">'[1]Osn-Pod'!#REF!</definedName>
    <definedName name="SIT_BROJ" localSheetId="8">'[1]Osn-Pod'!#REF!</definedName>
    <definedName name="SIT_BROJ" localSheetId="9">'[1]Osn-Pod'!#REF!</definedName>
    <definedName name="SIT_BROJ" localSheetId="12">'[1]Osn-Pod'!#REF!</definedName>
    <definedName name="SIT_BROJ" localSheetId="0">'[1]Osn-Pod'!#REF!</definedName>
    <definedName name="SIT_BROJ" localSheetId="13">'[1]Osn-Pod'!#REF!</definedName>
    <definedName name="SIT_BROJ" localSheetId="11">'[1]Osn-Pod'!#REF!</definedName>
    <definedName name="SIT_BROJ" localSheetId="10">'[1]Osn-Pod'!#REF!</definedName>
    <definedName name="SIT_BROJ">'[1]Osn-Pod'!#REF!</definedName>
    <definedName name="SKELA" localSheetId="1">#REF!</definedName>
    <definedName name="SKELA" localSheetId="2">#REF!</definedName>
    <definedName name="SKELA" localSheetId="3">#REF!</definedName>
    <definedName name="SKELA" localSheetId="4">#REF!</definedName>
    <definedName name="SKELA" localSheetId="5">#REF!</definedName>
    <definedName name="SKELA" localSheetId="6">#REF!</definedName>
    <definedName name="SKELA" localSheetId="7">#REF!</definedName>
    <definedName name="SKELA" localSheetId="8">#REF!</definedName>
    <definedName name="SKELA" localSheetId="9">#REF!</definedName>
    <definedName name="SKELA" localSheetId="12">#REF!</definedName>
    <definedName name="SKELA" localSheetId="0">#REF!</definedName>
    <definedName name="SKELA" localSheetId="13">#REF!</definedName>
    <definedName name="SKELA" localSheetId="11">#REF!</definedName>
    <definedName name="SKELA" localSheetId="10">#REF!</definedName>
    <definedName name="SKELA">#REF!</definedName>
    <definedName name="SKELARSKI" localSheetId="1">#REF!</definedName>
    <definedName name="SKELARSKI" localSheetId="2">#REF!</definedName>
    <definedName name="SKELARSKI" localSheetId="3">#REF!</definedName>
    <definedName name="SKELARSKI" localSheetId="4">#REF!</definedName>
    <definedName name="SKELARSKI" localSheetId="5">#REF!</definedName>
    <definedName name="SKELARSKI" localSheetId="6">#REF!</definedName>
    <definedName name="SKELARSKI" localSheetId="7">#REF!</definedName>
    <definedName name="SKELARSKI" localSheetId="8">#REF!</definedName>
    <definedName name="SKELARSKI" localSheetId="9">#REF!</definedName>
    <definedName name="SKELARSKI" localSheetId="12">#REF!</definedName>
    <definedName name="SKELARSKI" localSheetId="0">#REF!</definedName>
    <definedName name="SKELARSKI" localSheetId="13">#REF!</definedName>
    <definedName name="SKELARSKI" localSheetId="11">#REF!</definedName>
    <definedName name="SKELARSKI" localSheetId="10">#REF!</definedName>
    <definedName name="SKELARSKI">#REF!</definedName>
    <definedName name="_xlnm.Recorder">#REF!</definedName>
    <definedName name="ssss" localSheetId="1">#REF!</definedName>
    <definedName name="ssss" localSheetId="2">#REF!</definedName>
    <definedName name="ssss" localSheetId="3">#REF!</definedName>
    <definedName name="ssss" localSheetId="4">#REF!</definedName>
    <definedName name="ssss" localSheetId="5">#REF!</definedName>
    <definedName name="ssss" localSheetId="6">#REF!</definedName>
    <definedName name="ssss" localSheetId="7">#REF!</definedName>
    <definedName name="ssss" localSheetId="8">#REF!</definedName>
    <definedName name="ssss" localSheetId="9">#REF!</definedName>
    <definedName name="ssss" localSheetId="12">#REF!</definedName>
    <definedName name="ssss" localSheetId="0">#REF!</definedName>
    <definedName name="ssss" localSheetId="13">#REF!</definedName>
    <definedName name="ssss" localSheetId="11">#REF!</definedName>
    <definedName name="ssss" localSheetId="10">#REF!</definedName>
    <definedName name="ssss">#REF!</definedName>
    <definedName name="Stavka_5_UKUPNO">"$'5_ ELEKTROTEHNIČKE INSTALACIJE'.$I$#REF!"</definedName>
    <definedName name="TD">"$#REF!.$B$#REF!"</definedName>
    <definedName name="TEK_RACUN" localSheetId="1">'[1]Osn-Pod'!#REF!</definedName>
    <definedName name="TEK_RACUN" localSheetId="2">'[1]Osn-Pod'!#REF!</definedName>
    <definedName name="TEK_RACUN" localSheetId="3">'[1]Osn-Pod'!#REF!</definedName>
    <definedName name="TEK_RACUN" localSheetId="4">'[1]Osn-Pod'!#REF!</definedName>
    <definedName name="TEK_RACUN" localSheetId="5">'[1]Osn-Pod'!#REF!</definedName>
    <definedName name="TEK_RACUN" localSheetId="6">'[1]Osn-Pod'!#REF!</definedName>
    <definedName name="TEK_RACUN" localSheetId="7">'[1]Osn-Pod'!#REF!</definedName>
    <definedName name="TEK_RACUN" localSheetId="8">'[1]Osn-Pod'!#REF!</definedName>
    <definedName name="TEK_RACUN" localSheetId="9">'[1]Osn-Pod'!#REF!</definedName>
    <definedName name="TEK_RACUN" localSheetId="12">'[1]Osn-Pod'!#REF!</definedName>
    <definedName name="TEK_RACUN" localSheetId="0">'[1]Osn-Pod'!#REF!</definedName>
    <definedName name="TEK_RACUN" localSheetId="13">'[1]Osn-Pod'!#REF!</definedName>
    <definedName name="TEK_RACUN" localSheetId="11">'[1]Osn-Pod'!#REF!</definedName>
    <definedName name="TEK_RACUN" localSheetId="10">'[1]Osn-Pod'!#REF!</definedName>
    <definedName name="TEK_RACUN">'[1]Osn-Pod'!#REF!</definedName>
    <definedName name="Trosk_Dolje">#REF!</definedName>
    <definedName name="UGOV_AVANS" localSheetId="1">'[1]Osn-Pod'!#REF!</definedName>
    <definedName name="UGOV_AVANS" localSheetId="2">'[1]Osn-Pod'!#REF!</definedName>
    <definedName name="UGOV_AVANS" localSheetId="3">'[1]Osn-Pod'!#REF!</definedName>
    <definedName name="UGOV_AVANS" localSheetId="4">'[1]Osn-Pod'!#REF!</definedName>
    <definedName name="UGOV_AVANS" localSheetId="5">'[1]Osn-Pod'!#REF!</definedName>
    <definedName name="UGOV_AVANS" localSheetId="6">'[1]Osn-Pod'!#REF!</definedName>
    <definedName name="UGOV_AVANS" localSheetId="7">'[1]Osn-Pod'!#REF!</definedName>
    <definedName name="UGOV_AVANS" localSheetId="8">'[1]Osn-Pod'!#REF!</definedName>
    <definedName name="UGOV_AVANS" localSheetId="9">'[1]Osn-Pod'!#REF!</definedName>
    <definedName name="UGOV_AVANS" localSheetId="12">'[1]Osn-Pod'!#REF!</definedName>
    <definedName name="UGOV_AVANS" localSheetId="0">'[1]Osn-Pod'!#REF!</definedName>
    <definedName name="UGOV_AVANS" localSheetId="13">'[1]Osn-Pod'!#REF!</definedName>
    <definedName name="UGOV_AVANS" localSheetId="11">'[1]Osn-Pod'!#REF!</definedName>
    <definedName name="UGOV_AVANS" localSheetId="10">'[1]Osn-Pod'!#REF!</definedName>
    <definedName name="UGOV_AVANS">'[1]Osn-Pod'!#REF!</definedName>
    <definedName name="UGOV_KRAJ_RADA" localSheetId="1">'[1]Osn-Pod'!#REF!</definedName>
    <definedName name="UGOV_KRAJ_RADA" localSheetId="2">'[1]Osn-Pod'!#REF!</definedName>
    <definedName name="UGOV_KRAJ_RADA" localSheetId="3">'[1]Osn-Pod'!#REF!</definedName>
    <definedName name="UGOV_KRAJ_RADA" localSheetId="4">'[1]Osn-Pod'!#REF!</definedName>
    <definedName name="UGOV_KRAJ_RADA" localSheetId="5">'[1]Osn-Pod'!#REF!</definedName>
    <definedName name="UGOV_KRAJ_RADA" localSheetId="6">'[1]Osn-Pod'!#REF!</definedName>
    <definedName name="UGOV_KRAJ_RADA" localSheetId="7">'[1]Osn-Pod'!#REF!</definedName>
    <definedName name="UGOV_KRAJ_RADA" localSheetId="8">'[1]Osn-Pod'!#REF!</definedName>
    <definedName name="UGOV_KRAJ_RADA" localSheetId="9">'[1]Osn-Pod'!#REF!</definedName>
    <definedName name="UGOV_KRAJ_RADA" localSheetId="12">'[1]Osn-Pod'!#REF!</definedName>
    <definedName name="UGOV_KRAJ_RADA" localSheetId="0">'[1]Osn-Pod'!#REF!</definedName>
    <definedName name="UGOV_KRAJ_RADA" localSheetId="13">'[1]Osn-Pod'!#REF!</definedName>
    <definedName name="UGOV_KRAJ_RADA" localSheetId="11">'[1]Osn-Pod'!#REF!</definedName>
    <definedName name="UGOV_KRAJ_RADA" localSheetId="10">'[1]Osn-Pod'!#REF!</definedName>
    <definedName name="UGOV_KRAJ_RADA">'[1]Osn-Pod'!#REF!</definedName>
    <definedName name="UGOV_POC_RADA" localSheetId="1">'[1]Osn-Pod'!#REF!</definedName>
    <definedName name="UGOV_POC_RADA" localSheetId="2">'[1]Osn-Pod'!#REF!</definedName>
    <definedName name="UGOV_POC_RADA" localSheetId="3">'[1]Osn-Pod'!#REF!</definedName>
    <definedName name="UGOV_POC_RADA" localSheetId="4">'[1]Osn-Pod'!#REF!</definedName>
    <definedName name="UGOV_POC_RADA" localSheetId="5">'[1]Osn-Pod'!#REF!</definedName>
    <definedName name="UGOV_POC_RADA" localSheetId="6">'[1]Osn-Pod'!#REF!</definedName>
    <definedName name="UGOV_POC_RADA" localSheetId="7">'[1]Osn-Pod'!#REF!</definedName>
    <definedName name="UGOV_POC_RADA" localSheetId="8">'[1]Osn-Pod'!#REF!</definedName>
    <definedName name="UGOV_POC_RADA" localSheetId="9">'[1]Osn-Pod'!#REF!</definedName>
    <definedName name="UGOV_POC_RADA" localSheetId="12">'[1]Osn-Pod'!#REF!</definedName>
    <definedName name="UGOV_POC_RADA" localSheetId="0">'[1]Osn-Pod'!#REF!</definedName>
    <definedName name="UGOV_POC_RADA" localSheetId="13">'[1]Osn-Pod'!#REF!</definedName>
    <definedName name="UGOV_POC_RADA" localSheetId="11">'[1]Osn-Pod'!#REF!</definedName>
    <definedName name="UGOV_POC_RADA" localSheetId="10">'[1]Osn-Pod'!#REF!</definedName>
    <definedName name="UGOV_POC_RADA">'[1]Osn-Pod'!#REF!</definedName>
    <definedName name="v">#REF!</definedName>
    <definedName name="VI">#REF!</definedName>
    <definedName name="VII">#REF!</definedName>
    <definedName name="VIII">#REF!</definedName>
    <definedName name="VOD_PROJ">#REF!</definedName>
    <definedName name="VRSTA_SIT" localSheetId="1">'[1]Osn-Pod'!#REF!</definedName>
    <definedName name="VRSTA_SIT" localSheetId="2">'[1]Osn-Pod'!#REF!</definedName>
    <definedName name="VRSTA_SIT" localSheetId="3">'[1]Osn-Pod'!#REF!</definedName>
    <definedName name="VRSTA_SIT" localSheetId="4">'[1]Osn-Pod'!#REF!</definedName>
    <definedName name="VRSTA_SIT" localSheetId="5">'[1]Osn-Pod'!#REF!</definedName>
    <definedName name="VRSTA_SIT" localSheetId="6">'[1]Osn-Pod'!#REF!</definedName>
    <definedName name="VRSTA_SIT" localSheetId="7">'[1]Osn-Pod'!#REF!</definedName>
    <definedName name="VRSTA_SIT" localSheetId="8">'[1]Osn-Pod'!#REF!</definedName>
    <definedName name="VRSTA_SIT" localSheetId="9">'[1]Osn-Pod'!#REF!</definedName>
    <definedName name="VRSTA_SIT" localSheetId="12">'[1]Osn-Pod'!#REF!</definedName>
    <definedName name="VRSTA_SIT" localSheetId="0">'[1]Osn-Pod'!#REF!</definedName>
    <definedName name="VRSTA_SIT" localSheetId="13">'[1]Osn-Pod'!#REF!</definedName>
    <definedName name="VRSTA_SIT" localSheetId="11">'[1]Osn-Pod'!#REF!</definedName>
    <definedName name="VRSTA_SIT" localSheetId="10">'[1]Osn-Pod'!#REF!</definedName>
    <definedName name="VRSTA_SIT">'[1]Osn-Pod'!#REF!</definedName>
    <definedName name="wp9000282_1">"$'5 Naslova'.$B$#REF!"</definedName>
    <definedName name="wp9000283_1">"$'5 Naslova'.$B$#REF!"</definedName>
    <definedName name="wp9000284_1">"$'5 Naslova'.$B$#REF!"</definedName>
    <definedName name="wp9000285_1">"$'5 Naslova'.$B$#REF!"</definedName>
    <definedName name="wp9000286_1">"$'5 Naslova'.$A$#REF!"</definedName>
    <definedName name="wp9000287_1">"$'5 Naslova'.$B$#REF!"</definedName>
    <definedName name="wp9000288_1">"$'5 Naslova'.$B$#REF!"</definedName>
    <definedName name="wp9000289_1">"$'5 Naslova'.$B$#REF!"</definedName>
    <definedName name="wp9000290_1">"$'5 Naslova'.$A$#REF!"</definedName>
    <definedName name="wp9000291_1">"$'5 Naslova'.$A$#REF!"</definedName>
    <definedName name="wp9000292_1">"$'5 Naslova'.$A$#REF!"</definedName>
    <definedName name="wp9000293_1">"$'5 Naslova'.$B$#REF!"</definedName>
    <definedName name="wp9000379_1">"$I_Strukturno_kabliranje.$#REF!$#REF!"</definedName>
    <definedName name="wp9000380_1">"$I_Strukturno_kabliranje.$#REF!$#REF!"</definedName>
    <definedName name="wp9000381_1">"$I_Strukturno_kabliranje.$#REF!$#REF!"</definedName>
    <definedName name="wp9000382_1">"$I_Strukturno_kabliranje.$#REF!$#REF!"</definedName>
    <definedName name="wp9000383_1">"$I_Strukturno_kabliranje.$#REF!$#REF!"</definedName>
    <definedName name="wp9000384_1">"$I_Strukturno_kabliranje.$#REF!$#REF!"</definedName>
    <definedName name="wp9000385_1">"$I_Strukturno_kabliranje.$#REF!$#REF!"</definedName>
    <definedName name="wp9000386_1">"$I_Strukturno_kabliranje.$#REF!$#REF!"</definedName>
    <definedName name="wp9000387_1">"$I_Strukturno_kabliranje.$#REF!$#REF!"</definedName>
    <definedName name="wp9000388_1">"$#REF!.$A$44"</definedName>
    <definedName name="wp9000389_1">"$#REF!.$A$45"</definedName>
    <definedName name="wp9000390_1">"$#REF!.$A$46"</definedName>
    <definedName name="X">#REF!</definedName>
    <definedName name="XI">#REF!</definedName>
    <definedName name="XII">#REF!</definedName>
    <definedName name="XIII">#REF!</definedName>
    <definedName name="XIV">#REF!</definedName>
    <definedName name="XV">#REF!</definedName>
    <definedName name="XX">#REF!</definedName>
    <definedName name="XXX">#REF!</definedName>
    <definedName name="xyz">#REF!</definedName>
    <definedName name="ZAP" localSheetId="1">'[1]Osn-Pod'!#REF!</definedName>
    <definedName name="ZAP" localSheetId="2">'[1]Osn-Pod'!#REF!</definedName>
    <definedName name="ZAP" localSheetId="3">'[1]Osn-Pod'!#REF!</definedName>
    <definedName name="ZAP" localSheetId="4">'[1]Osn-Pod'!#REF!</definedName>
    <definedName name="ZAP" localSheetId="5">'[1]Osn-Pod'!#REF!</definedName>
    <definedName name="ZAP" localSheetId="6">'[1]Osn-Pod'!#REF!</definedName>
    <definedName name="ZAP" localSheetId="7">'[1]Osn-Pod'!#REF!</definedName>
    <definedName name="ZAP" localSheetId="8">'[1]Osn-Pod'!#REF!</definedName>
    <definedName name="ZAP" localSheetId="9">'[1]Osn-Pod'!#REF!</definedName>
    <definedName name="ZAP" localSheetId="12">'[1]Osn-Pod'!#REF!</definedName>
    <definedName name="ZAP" localSheetId="0">'[1]Osn-Pod'!#REF!</definedName>
    <definedName name="ZAP" localSheetId="13">'[1]Osn-Pod'!#REF!</definedName>
    <definedName name="ZAP" localSheetId="11">'[1]Osn-Pod'!#REF!</definedName>
    <definedName name="ZAP" localSheetId="10">'[1]Osn-Pod'!#REF!</definedName>
    <definedName name="ZAP">'[1]Osn-Pod'!#REF!</definedName>
    <definedName name="zutl">#REF!</definedName>
    <definedName name="ŽUPANIJ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7" i="8" l="1"/>
  <c r="R26" i="8"/>
  <c r="R21" i="8"/>
  <c r="R22" i="8"/>
  <c r="R23" i="8"/>
  <c r="R24" i="8"/>
  <c r="R20" i="8"/>
  <c r="R18" i="8"/>
  <c r="R17" i="8"/>
  <c r="R15" i="8"/>
  <c r="R14" i="8"/>
  <c r="R7" i="8"/>
  <c r="R8" i="8"/>
  <c r="R9" i="8"/>
  <c r="R10" i="8"/>
  <c r="R11" i="8"/>
  <c r="R12" i="8"/>
  <c r="R6" i="8"/>
  <c r="R5" i="8" s="1"/>
  <c r="R71" i="7"/>
  <c r="R72" i="7"/>
  <c r="R73" i="7"/>
  <c r="R74" i="7"/>
  <c r="R75" i="7"/>
  <c r="R70" i="7"/>
  <c r="R68" i="7"/>
  <c r="R67" i="7"/>
  <c r="R65" i="7"/>
  <c r="R61" i="7"/>
  <c r="R62" i="7"/>
  <c r="R63" i="7"/>
  <c r="R60" i="7"/>
  <c r="R57" i="7"/>
  <c r="R58" i="7"/>
  <c r="R56" i="7"/>
  <c r="R52" i="7"/>
  <c r="R51" i="7"/>
  <c r="R47" i="7"/>
  <c r="R45" i="7"/>
  <c r="R44" i="7"/>
  <c r="R41" i="7"/>
  <c r="R42" i="7"/>
  <c r="R40" i="7"/>
  <c r="R33" i="7"/>
  <c r="R34" i="7"/>
  <c r="R35" i="7"/>
  <c r="R32" i="7"/>
  <c r="R30" i="7"/>
  <c r="R27" i="7" s="1"/>
  <c r="R29" i="7"/>
  <c r="R24" i="7"/>
  <c r="R25" i="7"/>
  <c r="R26" i="7"/>
  <c r="R23" i="7"/>
  <c r="R17" i="7"/>
  <c r="R18" i="7"/>
  <c r="R19" i="7"/>
  <c r="R20" i="7"/>
  <c r="R21" i="7"/>
  <c r="R16" i="7"/>
  <c r="R7" i="7"/>
  <c r="R8" i="7"/>
  <c r="R9" i="7"/>
  <c r="R10" i="7"/>
  <c r="R11" i="7"/>
  <c r="R12" i="7"/>
  <c r="R13" i="7"/>
  <c r="R14" i="7"/>
  <c r="R6" i="7"/>
  <c r="R92" i="5"/>
  <c r="R91" i="5"/>
  <c r="R84" i="5"/>
  <c r="R85" i="5"/>
  <c r="R86" i="5"/>
  <c r="R87" i="5"/>
  <c r="R88" i="5"/>
  <c r="R83" i="5"/>
  <c r="R81" i="5"/>
  <c r="R80" i="5"/>
  <c r="R75" i="5"/>
  <c r="R76" i="5"/>
  <c r="R77" i="5"/>
  <c r="R78" i="5"/>
  <c r="R74" i="5"/>
  <c r="R71" i="5"/>
  <c r="R72" i="5"/>
  <c r="R70" i="5"/>
  <c r="R66" i="5"/>
  <c r="R65" i="5"/>
  <c r="R61" i="5"/>
  <c r="R59" i="5"/>
  <c r="R47" i="5" s="1"/>
  <c r="R58" i="5"/>
  <c r="R52" i="5"/>
  <c r="R53" i="5"/>
  <c r="R54" i="5"/>
  <c r="R55" i="5"/>
  <c r="R56" i="5"/>
  <c r="R51" i="5"/>
  <c r="R37" i="5"/>
  <c r="R38" i="5"/>
  <c r="R39" i="5"/>
  <c r="R40" i="5"/>
  <c r="R41" i="5"/>
  <c r="R42" i="5"/>
  <c r="R43" i="5"/>
  <c r="R44" i="5"/>
  <c r="R45" i="5"/>
  <c r="R46" i="5"/>
  <c r="R36" i="5"/>
  <c r="R34" i="5"/>
  <c r="R32" i="5"/>
  <c r="R29" i="5"/>
  <c r="R30" i="5"/>
  <c r="R28" i="5"/>
  <c r="R26" i="5" s="1"/>
  <c r="R7" i="5"/>
  <c r="R8" i="5"/>
  <c r="R9" i="5"/>
  <c r="R10" i="5"/>
  <c r="R11" i="5"/>
  <c r="R12" i="5"/>
  <c r="R13" i="5"/>
  <c r="R14" i="5"/>
  <c r="R15" i="5"/>
  <c r="R16" i="5"/>
  <c r="R17" i="5"/>
  <c r="R18" i="5"/>
  <c r="R20" i="5"/>
  <c r="R21" i="5"/>
  <c r="R22" i="5"/>
  <c r="R23" i="5"/>
  <c r="R24" i="5"/>
  <c r="R25" i="5"/>
  <c r="R6" i="5"/>
  <c r="R78" i="1"/>
  <c r="R77" i="1" s="1"/>
  <c r="R72" i="1"/>
  <c r="R73" i="1"/>
  <c r="R74" i="1"/>
  <c r="R75" i="1"/>
  <c r="R76" i="1"/>
  <c r="R71" i="1"/>
  <c r="R68" i="1"/>
  <c r="R69" i="1"/>
  <c r="R67" i="1"/>
  <c r="R64" i="1"/>
  <c r="R61" i="1"/>
  <c r="R60" i="1"/>
  <c r="R56" i="1"/>
  <c r="R55" i="1"/>
  <c r="R51" i="1"/>
  <c r="R43" i="1"/>
  <c r="R44" i="1"/>
  <c r="R45" i="1"/>
  <c r="R46" i="1"/>
  <c r="R47" i="1"/>
  <c r="R48" i="1"/>
  <c r="R49" i="1"/>
  <c r="R42" i="1"/>
  <c r="R36" i="1"/>
  <c r="R37" i="1"/>
  <c r="R35" i="1"/>
  <c r="R33" i="1"/>
  <c r="R32" i="1"/>
  <c r="R29" i="1"/>
  <c r="R28" i="1"/>
  <c r="R7" i="1"/>
  <c r="R8" i="1"/>
  <c r="R9" i="1"/>
  <c r="R10" i="1"/>
  <c r="R11" i="1"/>
  <c r="R12" i="1"/>
  <c r="R14" i="1"/>
  <c r="R15" i="1"/>
  <c r="R16" i="1"/>
  <c r="R18" i="1"/>
  <c r="R19" i="1"/>
  <c r="R21" i="1"/>
  <c r="R22" i="1"/>
  <c r="R23" i="1"/>
  <c r="R24" i="1"/>
  <c r="R25" i="1"/>
  <c r="R26" i="1"/>
  <c r="R6" i="1"/>
  <c r="R128" i="20"/>
  <c r="R127" i="20"/>
  <c r="R126" i="20"/>
  <c r="R123" i="20"/>
  <c r="R122" i="20"/>
  <c r="R118" i="20"/>
  <c r="R114" i="20"/>
  <c r="R113" i="20"/>
  <c r="R112" i="20"/>
  <c r="R111" i="20"/>
  <c r="R110" i="20"/>
  <c r="R106" i="20"/>
  <c r="R129" i="20"/>
  <c r="R125" i="20"/>
  <c r="R124" i="20"/>
  <c r="R121" i="20"/>
  <c r="R119" i="20"/>
  <c r="R117" i="20"/>
  <c r="R115" i="20"/>
  <c r="R109" i="20"/>
  <c r="R107" i="20"/>
  <c r="R105" i="20"/>
  <c r="R102" i="20"/>
  <c r="R101" i="20"/>
  <c r="R99" i="20"/>
  <c r="R97" i="20"/>
  <c r="R95" i="20"/>
  <c r="R92" i="20"/>
  <c r="R90" i="20"/>
  <c r="R91" i="20"/>
  <c r="R89" i="20"/>
  <c r="R87" i="20"/>
  <c r="R86" i="20"/>
  <c r="R84" i="20"/>
  <c r="R83" i="20"/>
  <c r="R81" i="20"/>
  <c r="R80" i="20"/>
  <c r="R77" i="20"/>
  <c r="R59" i="7" l="1"/>
  <c r="R46" i="7"/>
  <c r="R36" i="7"/>
  <c r="R31" i="7"/>
  <c r="R5" i="7"/>
  <c r="R73" i="5"/>
  <c r="R60" i="5"/>
  <c r="R31" i="5"/>
  <c r="R5" i="5"/>
  <c r="R34" i="1"/>
  <c r="R30" i="1"/>
  <c r="R38" i="1"/>
  <c r="R27" i="1"/>
  <c r="P82" i="1" s="1"/>
  <c r="R5" i="1"/>
  <c r="P81" i="1" s="1"/>
  <c r="R63" i="1"/>
  <c r="R76" i="20"/>
  <c r="R75" i="20"/>
  <c r="R74" i="20"/>
  <c r="R73" i="20"/>
  <c r="R71" i="20"/>
  <c r="R70" i="20"/>
  <c r="R69" i="20"/>
  <c r="R66" i="20"/>
  <c r="R67" i="20"/>
  <c r="R65" i="20"/>
  <c r="R64" i="20"/>
  <c r="R63" i="20"/>
  <c r="R61" i="20"/>
  <c r="R60" i="20"/>
  <c r="R57" i="20"/>
  <c r="R58" i="20"/>
  <c r="R56" i="20"/>
  <c r="R55" i="20"/>
  <c r="R52" i="20"/>
  <c r="R53" i="20"/>
  <c r="R51" i="20"/>
  <c r="R49" i="20"/>
  <c r="R48" i="20"/>
  <c r="R46" i="20"/>
  <c r="R45" i="20"/>
  <c r="R43" i="20"/>
  <c r="R42" i="20"/>
  <c r="R40" i="20"/>
  <c r="R39" i="20"/>
  <c r="R37" i="20"/>
  <c r="R36" i="20"/>
  <c r="R34" i="20"/>
  <c r="R33" i="20"/>
  <c r="R31" i="20"/>
  <c r="R30" i="20"/>
  <c r="R28" i="20"/>
  <c r="R27" i="20"/>
  <c r="R26" i="20"/>
  <c r="R25" i="20"/>
  <c r="R24" i="20"/>
  <c r="R23" i="20"/>
  <c r="R22" i="20"/>
  <c r="R20" i="20"/>
  <c r="R21" i="20"/>
  <c r="R19" i="20"/>
  <c r="R18" i="20"/>
  <c r="R17" i="20"/>
  <c r="C135" i="20"/>
  <c r="C134" i="20"/>
  <c r="C133" i="20"/>
  <c r="C132" i="20"/>
  <c r="R337" i="19"/>
  <c r="R336" i="19"/>
  <c r="R334" i="19"/>
  <c r="R333" i="19"/>
  <c r="R331" i="19"/>
  <c r="R330" i="19"/>
  <c r="R327" i="19"/>
  <c r="R326" i="19"/>
  <c r="R324" i="19"/>
  <c r="R323" i="19"/>
  <c r="R321" i="19"/>
  <c r="R320" i="19"/>
  <c r="R319" i="19"/>
  <c r="R318" i="19"/>
  <c r="R317" i="19"/>
  <c r="R316" i="19"/>
  <c r="R315" i="19"/>
  <c r="R314" i="19"/>
  <c r="R313" i="19"/>
  <c r="R312" i="19"/>
  <c r="R310" i="19"/>
  <c r="R306" i="19"/>
  <c r="R305" i="19"/>
  <c r="R304" i="19"/>
  <c r="R309" i="19"/>
  <c r="R308" i="19"/>
  <c r="R307" i="19"/>
  <c r="R303" i="19"/>
  <c r="R302" i="19"/>
  <c r="R300" i="19"/>
  <c r="R299" i="19"/>
  <c r="R297" i="19"/>
  <c r="R296" i="19"/>
  <c r="R294" i="19"/>
  <c r="R293" i="19"/>
  <c r="R289" i="19"/>
  <c r="R291" i="19"/>
  <c r="R290" i="19"/>
  <c r="R288" i="19"/>
  <c r="R287" i="19"/>
  <c r="R285" i="19"/>
  <c r="R284" i="19"/>
  <c r="R283" i="19"/>
  <c r="R282" i="19"/>
  <c r="R280" i="19"/>
  <c r="R279" i="19"/>
  <c r="R277" i="19"/>
  <c r="R272" i="19"/>
  <c r="R271" i="19"/>
  <c r="R270" i="19"/>
  <c r="R269" i="19"/>
  <c r="R267" i="19"/>
  <c r="R266" i="19"/>
  <c r="R265" i="19"/>
  <c r="R262" i="19"/>
  <c r="R260" i="19"/>
  <c r="R259" i="19"/>
  <c r="R257" i="19"/>
  <c r="R256" i="19"/>
  <c r="R255" i="19"/>
  <c r="R276" i="19"/>
  <c r="R275" i="19"/>
  <c r="R274" i="19"/>
  <c r="R273" i="19"/>
  <c r="R263" i="19"/>
  <c r="R253" i="19"/>
  <c r="R252" i="19"/>
  <c r="R251" i="19"/>
  <c r="R250" i="19"/>
  <c r="R248" i="19"/>
  <c r="R247" i="19"/>
  <c r="R246" i="19"/>
  <c r="R245" i="19"/>
  <c r="R244" i="19"/>
  <c r="R243" i="19"/>
  <c r="R242" i="19"/>
  <c r="R240" i="19"/>
  <c r="R239" i="19"/>
  <c r="R238" i="19"/>
  <c r="R237" i="19"/>
  <c r="R235" i="19"/>
  <c r="R234" i="19"/>
  <c r="R233" i="19"/>
  <c r="R232" i="19"/>
  <c r="R229" i="19"/>
  <c r="R228" i="19"/>
  <c r="R227" i="19"/>
  <c r="R230" i="19"/>
  <c r="R226" i="19"/>
  <c r="R223" i="19"/>
  <c r="R222" i="19"/>
  <c r="R221" i="19"/>
  <c r="R220" i="19"/>
  <c r="R224" i="19"/>
  <c r="R217" i="19"/>
  <c r="R218" i="19"/>
  <c r="R216" i="19"/>
  <c r="R215" i="19"/>
  <c r="R103" i="20" l="1"/>
  <c r="P135" i="20" s="1"/>
  <c r="R16" i="20"/>
  <c r="P132" i="20" s="1"/>
  <c r="R93" i="20"/>
  <c r="P134" i="20" s="1"/>
  <c r="R78" i="20"/>
  <c r="P133" i="20" s="1"/>
  <c r="R211" i="19"/>
  <c r="R210" i="19"/>
  <c r="R213" i="19"/>
  <c r="R212" i="19"/>
  <c r="R209" i="19"/>
  <c r="R214" i="19"/>
  <c r="R208" i="19"/>
  <c r="R206" i="19"/>
  <c r="R205" i="19"/>
  <c r="R203" i="19"/>
  <c r="R202" i="19"/>
  <c r="R201" i="19"/>
  <c r="R200" i="19"/>
  <c r="R199" i="19"/>
  <c r="R197" i="19"/>
  <c r="R195" i="19"/>
  <c r="R193" i="19"/>
  <c r="R191" i="19"/>
  <c r="R190" i="19"/>
  <c r="R188" i="19"/>
  <c r="R186" i="19"/>
  <c r="R184" i="19"/>
  <c r="R183" i="19"/>
  <c r="R180" i="19"/>
  <c r="R181" i="19"/>
  <c r="R178" i="19"/>
  <c r="R177" i="19"/>
  <c r="R176" i="19"/>
  <c r="P136" i="20" l="1"/>
  <c r="R175" i="19"/>
  <c r="P137" i="20" l="1"/>
  <c r="P138" i="20" s="1"/>
  <c r="P23" i="21"/>
  <c r="R174" i="19"/>
  <c r="R172" i="19"/>
  <c r="R171" i="19"/>
  <c r="R169" i="19"/>
  <c r="R167" i="19"/>
  <c r="R165" i="19"/>
  <c r="R164" i="19"/>
  <c r="R162" i="19"/>
  <c r="R161" i="19"/>
  <c r="R160" i="19"/>
  <c r="R159" i="19"/>
  <c r="R158" i="19"/>
  <c r="R157" i="19"/>
  <c r="R156" i="19"/>
  <c r="R163" i="19"/>
  <c r="R155" i="19"/>
  <c r="R154" i="19"/>
  <c r="R153" i="19"/>
  <c r="R152" i="19"/>
  <c r="R151" i="19"/>
  <c r="R150" i="19"/>
  <c r="R149" i="19"/>
  <c r="R147" i="19"/>
  <c r="R146" i="19"/>
  <c r="R145" i="19"/>
  <c r="R143" i="19"/>
  <c r="R141" i="19"/>
  <c r="R139" i="19"/>
  <c r="R137" i="19"/>
  <c r="R135" i="19"/>
  <c r="R133" i="19"/>
  <c r="R131" i="19"/>
  <c r="R130" i="19"/>
  <c r="R129" i="19"/>
  <c r="R127" i="19"/>
  <c r="R126" i="19"/>
  <c r="R125" i="19"/>
  <c r="R124" i="19"/>
  <c r="R123" i="19"/>
  <c r="R122" i="19"/>
  <c r="R121" i="19"/>
  <c r="R119" i="19"/>
  <c r="R118" i="19"/>
  <c r="R128" i="19"/>
  <c r="R111" i="19"/>
  <c r="R110" i="19"/>
  <c r="R113" i="19"/>
  <c r="R112" i="19"/>
  <c r="R109" i="19"/>
  <c r="R115" i="19"/>
  <c r="R114" i="19"/>
  <c r="R103" i="19"/>
  <c r="R104" i="19"/>
  <c r="R101" i="19"/>
  <c r="R116" i="19"/>
  <c r="R106" i="19"/>
  <c r="R105" i="19"/>
  <c r="R99" i="19"/>
  <c r="R107" i="19"/>
  <c r="R97" i="19"/>
  <c r="R96" i="19"/>
  <c r="R95" i="19"/>
  <c r="R94" i="19"/>
  <c r="R93" i="19"/>
  <c r="R92" i="19"/>
  <c r="R91" i="19"/>
  <c r="R90" i="19"/>
  <c r="R89" i="19"/>
  <c r="R88" i="19"/>
  <c r="R87" i="19"/>
  <c r="R86" i="19"/>
  <c r="R85" i="19"/>
  <c r="R84" i="19"/>
  <c r="R83" i="19"/>
  <c r="R82" i="19"/>
  <c r="R80" i="19"/>
  <c r="R79" i="19"/>
  <c r="R78" i="19"/>
  <c r="R77" i="19"/>
  <c r="R76" i="19"/>
  <c r="R75" i="19"/>
  <c r="R74" i="19"/>
  <c r="R71" i="19"/>
  <c r="R70" i="19"/>
  <c r="R73" i="19" l="1"/>
  <c r="R144" i="19"/>
  <c r="R72" i="19"/>
  <c r="R67" i="19"/>
  <c r="R68"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5" i="19"/>
  <c r="R33" i="19"/>
  <c r="R31" i="19"/>
  <c r="R30" i="19"/>
  <c r="R29" i="19"/>
  <c r="R28" i="19"/>
  <c r="R27" i="19"/>
  <c r="R26" i="19"/>
  <c r="R25" i="19"/>
  <c r="R24" i="19"/>
  <c r="R23" i="19"/>
  <c r="C345" i="19"/>
  <c r="C344" i="19"/>
  <c r="C343" i="19"/>
  <c r="C342" i="19"/>
  <c r="C341" i="19"/>
  <c r="C340" i="19"/>
  <c r="A21" i="19"/>
  <c r="R36" i="19" l="1"/>
  <c r="P341" i="19" s="1"/>
  <c r="R20" i="19"/>
  <c r="P340" i="19" s="1"/>
  <c r="R328" i="19"/>
  <c r="P345" i="19" s="1"/>
  <c r="P344" i="19" l="1"/>
  <c r="P343" i="19" l="1"/>
  <c r="P342" i="19" l="1"/>
  <c r="P346" i="19" s="1"/>
  <c r="P347" i="19" l="1"/>
  <c r="P348" i="19" s="1"/>
  <c r="P22" i="21"/>
  <c r="R45" i="13"/>
  <c r="R47" i="13"/>
  <c r="R46" i="13"/>
  <c r="R44" i="13"/>
  <c r="R43" i="13"/>
  <c r="R42" i="13"/>
  <c r="R24" i="13"/>
  <c r="R19" i="13"/>
  <c r="C93" i="13"/>
  <c r="C92" i="13"/>
  <c r="C91" i="13"/>
  <c r="C90" i="13"/>
  <c r="C89" i="13"/>
  <c r="C88" i="13"/>
  <c r="C87" i="13"/>
  <c r="C86" i="13"/>
  <c r="R83" i="13"/>
  <c r="R82" i="13" s="1"/>
  <c r="P93" i="13" s="1"/>
  <c r="B83" i="13"/>
  <c r="A83" i="13"/>
  <c r="R81" i="13"/>
  <c r="A81" i="13"/>
  <c r="R80" i="13"/>
  <c r="R79" i="13"/>
  <c r="R78" i="13"/>
  <c r="R77" i="13"/>
  <c r="R76" i="13"/>
  <c r="R74" i="13"/>
  <c r="R73" i="13"/>
  <c r="R72" i="13"/>
  <c r="R69" i="13"/>
  <c r="B69" i="13"/>
  <c r="B70" i="13" s="1"/>
  <c r="B73" i="13" s="1"/>
  <c r="B74" i="13" s="1"/>
  <c r="B75" i="13" s="1"/>
  <c r="A69" i="13"/>
  <c r="A70" i="13" s="1"/>
  <c r="A73" i="13" s="1"/>
  <c r="A74" i="13" s="1"/>
  <c r="A75" i="13" s="1"/>
  <c r="R67" i="13"/>
  <c r="A67" i="13"/>
  <c r="R66" i="13"/>
  <c r="A66" i="13"/>
  <c r="R65" i="13"/>
  <c r="R61" i="13"/>
  <c r="R60" i="13"/>
  <c r="A57" i="13"/>
  <c r="R56" i="13"/>
  <c r="A56" i="13"/>
  <c r="A62" i="13" s="1"/>
  <c r="R54" i="13"/>
  <c r="R53" i="13"/>
  <c r="R52" i="13"/>
  <c r="R51" i="13"/>
  <c r="R50" i="13"/>
  <c r="R49" i="13"/>
  <c r="R48" i="13"/>
  <c r="R41" i="13"/>
  <c r="A38" i="13"/>
  <c r="R36" i="13"/>
  <c r="R35" i="13"/>
  <c r="R34" i="13"/>
  <c r="R32" i="13"/>
  <c r="R31" i="13"/>
  <c r="R28" i="13"/>
  <c r="R27" i="13"/>
  <c r="R25" i="13"/>
  <c r="R23" i="13"/>
  <c r="R22" i="13"/>
  <c r="A22" i="13"/>
  <c r="R21" i="13"/>
  <c r="R20" i="13"/>
  <c r="R18" i="13"/>
  <c r="R16" i="13"/>
  <c r="R15" i="13"/>
  <c r="R14" i="13"/>
  <c r="R12" i="13"/>
  <c r="R11" i="13"/>
  <c r="R10" i="13"/>
  <c r="R9" i="13"/>
  <c r="R8" i="13"/>
  <c r="R7" i="13"/>
  <c r="R6" i="13"/>
  <c r="A6" i="13"/>
  <c r="A21" i="13" s="1"/>
  <c r="C90" i="12"/>
  <c r="C89" i="12"/>
  <c r="C88" i="12"/>
  <c r="C87" i="12"/>
  <c r="C92" i="12"/>
  <c r="C93" i="12"/>
  <c r="R81" i="12"/>
  <c r="R80" i="12"/>
  <c r="R79" i="12"/>
  <c r="A81" i="12"/>
  <c r="R78" i="12"/>
  <c r="R77" i="12"/>
  <c r="R76" i="12"/>
  <c r="R74" i="12"/>
  <c r="R73" i="12"/>
  <c r="R72" i="12"/>
  <c r="R69" i="12"/>
  <c r="B69" i="12"/>
  <c r="B70" i="12" s="1"/>
  <c r="B73" i="12" s="1"/>
  <c r="B74" i="12" s="1"/>
  <c r="B75" i="12" s="1"/>
  <c r="A69" i="12"/>
  <c r="A70" i="12" s="1"/>
  <c r="A73" i="12" s="1"/>
  <c r="A74" i="12" s="1"/>
  <c r="A75" i="12" s="1"/>
  <c r="R60" i="12"/>
  <c r="R34" i="12"/>
  <c r="R33" i="12"/>
  <c r="R27" i="12"/>
  <c r="R26" i="12"/>
  <c r="A25" i="12"/>
  <c r="R21" i="12"/>
  <c r="R20" i="12"/>
  <c r="R19" i="12"/>
  <c r="R17" i="12"/>
  <c r="R16" i="12"/>
  <c r="R15" i="12"/>
  <c r="C91" i="12"/>
  <c r="C86" i="12"/>
  <c r="R83" i="12"/>
  <c r="R82" i="12" s="1"/>
  <c r="P93" i="12" s="1"/>
  <c r="B83" i="12"/>
  <c r="A83" i="12"/>
  <c r="R67" i="12"/>
  <c r="A67" i="12"/>
  <c r="R66" i="12"/>
  <c r="A66" i="12"/>
  <c r="R65" i="12"/>
  <c r="R61" i="12"/>
  <c r="A57" i="12"/>
  <c r="R56" i="12"/>
  <c r="A56" i="12"/>
  <c r="A62" i="12" s="1"/>
  <c r="R54" i="12"/>
  <c r="R53" i="12"/>
  <c r="R52" i="12"/>
  <c r="R51" i="12"/>
  <c r="R50" i="12"/>
  <c r="R49" i="12"/>
  <c r="R48" i="12"/>
  <c r="R47" i="12"/>
  <c r="A44" i="12"/>
  <c r="R42" i="12"/>
  <c r="R41" i="12"/>
  <c r="R40" i="12"/>
  <c r="R38" i="12"/>
  <c r="R37" i="12"/>
  <c r="R31" i="12"/>
  <c r="R30" i="12"/>
  <c r="R29" i="12"/>
  <c r="A29" i="12"/>
  <c r="R28" i="12"/>
  <c r="R24" i="12"/>
  <c r="R23" i="12"/>
  <c r="R14" i="12"/>
  <c r="R13" i="12"/>
  <c r="R12" i="12"/>
  <c r="R11" i="12"/>
  <c r="R10" i="12"/>
  <c r="A10" i="12"/>
  <c r="A11" i="12" s="1"/>
  <c r="A18" i="12" s="1"/>
  <c r="R9" i="12"/>
  <c r="R8" i="12"/>
  <c r="R7" i="12"/>
  <c r="R6" i="12"/>
  <c r="A6" i="12"/>
  <c r="A28" i="12" s="1"/>
  <c r="C88" i="11"/>
  <c r="C87" i="11"/>
  <c r="R70" i="11"/>
  <c r="R69" i="11"/>
  <c r="R68" i="11"/>
  <c r="R61" i="11"/>
  <c r="R60" i="11"/>
  <c r="R59" i="11"/>
  <c r="R45" i="11"/>
  <c r="R35" i="11"/>
  <c r="R31" i="11"/>
  <c r="R26" i="11"/>
  <c r="R21" i="11"/>
  <c r="A21" i="11"/>
  <c r="C90" i="11"/>
  <c r="C89" i="11"/>
  <c r="C86" i="11"/>
  <c r="R83" i="11"/>
  <c r="A83" i="11"/>
  <c r="R82" i="11"/>
  <c r="A82" i="11"/>
  <c r="R81" i="11"/>
  <c r="R77" i="11"/>
  <c r="A74" i="11"/>
  <c r="R73" i="11"/>
  <c r="A73" i="11"/>
  <c r="A78" i="11" s="1"/>
  <c r="R71" i="11"/>
  <c r="R66" i="11"/>
  <c r="R65" i="11"/>
  <c r="R64" i="11"/>
  <c r="R63" i="11"/>
  <c r="R62" i="11"/>
  <c r="R58" i="11"/>
  <c r="R57" i="11"/>
  <c r="R56" i="11"/>
  <c r="R55" i="11"/>
  <c r="R54" i="11"/>
  <c r="R53" i="11"/>
  <c r="R52" i="11"/>
  <c r="R51" i="11"/>
  <c r="A48" i="11"/>
  <c r="R46" i="11"/>
  <c r="R44" i="11"/>
  <c r="R43" i="11"/>
  <c r="R42" i="11"/>
  <c r="R41" i="11"/>
  <c r="R40" i="11"/>
  <c r="R39" i="11"/>
  <c r="R38" i="11"/>
  <c r="R37" i="11"/>
  <c r="R33" i="11"/>
  <c r="R30" i="11"/>
  <c r="R27" i="11"/>
  <c r="R25" i="11"/>
  <c r="A25" i="11"/>
  <c r="R24" i="11"/>
  <c r="R23" i="11"/>
  <c r="R20" i="11"/>
  <c r="R19" i="11"/>
  <c r="A18" i="11"/>
  <c r="R17" i="11"/>
  <c r="R16" i="11"/>
  <c r="R14" i="11"/>
  <c r="R13" i="11"/>
  <c r="R12" i="11"/>
  <c r="R11" i="11"/>
  <c r="R10" i="11"/>
  <c r="A10" i="11"/>
  <c r="A15" i="11" s="1"/>
  <c r="R9" i="11"/>
  <c r="R8" i="11"/>
  <c r="R7" i="11"/>
  <c r="R6" i="11"/>
  <c r="A6" i="11"/>
  <c r="A20" i="11" s="1"/>
  <c r="R72" i="10"/>
  <c r="R53" i="10"/>
  <c r="R54" i="10"/>
  <c r="R55" i="10"/>
  <c r="R56" i="10"/>
  <c r="R57" i="10"/>
  <c r="R58" i="10"/>
  <c r="R59" i="10"/>
  <c r="R60" i="10"/>
  <c r="R45" i="10"/>
  <c r="R43" i="10"/>
  <c r="R42" i="10"/>
  <c r="R44" i="10"/>
  <c r="R41" i="10"/>
  <c r="R40" i="10"/>
  <c r="R39" i="10"/>
  <c r="R37" i="10"/>
  <c r="R24" i="10"/>
  <c r="A24" i="10"/>
  <c r="R23" i="10"/>
  <c r="R22" i="10"/>
  <c r="R21" i="10"/>
  <c r="A20" i="10"/>
  <c r="R19" i="10"/>
  <c r="R18" i="10"/>
  <c r="R16" i="10"/>
  <c r="R15" i="10"/>
  <c r="R14" i="10"/>
  <c r="C103" i="10"/>
  <c r="C102" i="10"/>
  <c r="C101" i="10"/>
  <c r="C100" i="10"/>
  <c r="C99" i="10"/>
  <c r="C98" i="10"/>
  <c r="C97" i="10"/>
  <c r="R94" i="10"/>
  <c r="R93" i="10"/>
  <c r="R92" i="10"/>
  <c r="R91" i="10"/>
  <c r="R90" i="10"/>
  <c r="R89" i="10"/>
  <c r="R87" i="10"/>
  <c r="R86" i="10"/>
  <c r="R85" i="10"/>
  <c r="R82" i="10"/>
  <c r="B82" i="10"/>
  <c r="B83" i="10" s="1"/>
  <c r="B86" i="10" s="1"/>
  <c r="B87" i="10" s="1"/>
  <c r="B88" i="10" s="1"/>
  <c r="B92" i="10" s="1"/>
  <c r="B93" i="10" s="1"/>
  <c r="B94" i="10" s="1"/>
  <c r="A82" i="10"/>
  <c r="A83" i="10" s="1"/>
  <c r="A86" i="10" s="1"/>
  <c r="A87" i="10" s="1"/>
  <c r="A88" i="10" s="1"/>
  <c r="A92" i="10" s="1"/>
  <c r="A93" i="10" s="1"/>
  <c r="R79" i="10"/>
  <c r="A79" i="10"/>
  <c r="R78" i="10"/>
  <c r="A78" i="10"/>
  <c r="R77" i="10"/>
  <c r="R73" i="10"/>
  <c r="A69" i="10"/>
  <c r="R68" i="10"/>
  <c r="A68" i="10"/>
  <c r="A74" i="10" s="1"/>
  <c r="R66" i="10"/>
  <c r="R65" i="10"/>
  <c r="R64" i="10"/>
  <c r="R63" i="10"/>
  <c r="R62" i="10"/>
  <c r="R61" i="10"/>
  <c r="R52" i="10"/>
  <c r="A49" i="10"/>
  <c r="R47" i="10"/>
  <c r="R46" i="10"/>
  <c r="R35" i="10"/>
  <c r="R32" i="10"/>
  <c r="A32" i="10"/>
  <c r="R31" i="10"/>
  <c r="R29" i="10"/>
  <c r="R28" i="10"/>
  <c r="A28" i="10"/>
  <c r="R27" i="10"/>
  <c r="R26" i="10"/>
  <c r="R13" i="10"/>
  <c r="R11" i="10"/>
  <c r="R10" i="10"/>
  <c r="A10" i="10"/>
  <c r="A11" i="10" s="1"/>
  <c r="R9" i="10"/>
  <c r="R8" i="10"/>
  <c r="R7" i="10"/>
  <c r="R6" i="10"/>
  <c r="A6" i="10"/>
  <c r="A23" i="10" s="1"/>
  <c r="R75" i="9"/>
  <c r="R40" i="9"/>
  <c r="R41" i="9"/>
  <c r="R42" i="9"/>
  <c r="R25" i="9"/>
  <c r="R24" i="9"/>
  <c r="C84" i="9"/>
  <c r="C83" i="9"/>
  <c r="C82" i="9"/>
  <c r="C81" i="9"/>
  <c r="C80" i="9"/>
  <c r="C79" i="9"/>
  <c r="R76" i="9"/>
  <c r="R74" i="9"/>
  <c r="R73" i="9"/>
  <c r="A73" i="9"/>
  <c r="R72" i="9"/>
  <c r="R71" i="9"/>
  <c r="R70" i="9"/>
  <c r="R68" i="9"/>
  <c r="R67" i="9"/>
  <c r="A67" i="9"/>
  <c r="R65" i="9"/>
  <c r="R63" i="9"/>
  <c r="R62" i="9"/>
  <c r="R61" i="9"/>
  <c r="R60" i="9"/>
  <c r="B60" i="9"/>
  <c r="A60" i="9"/>
  <c r="A61" i="9" s="1"/>
  <c r="A62" i="9" s="1"/>
  <c r="N58" i="9"/>
  <c r="R58" i="9" s="1"/>
  <c r="A58" i="9"/>
  <c r="R57" i="9"/>
  <c r="A57" i="9"/>
  <c r="R56" i="9"/>
  <c r="R52" i="9"/>
  <c r="R51" i="9"/>
  <c r="A48" i="9"/>
  <c r="R47" i="9"/>
  <c r="A47" i="9"/>
  <c r="A53" i="9" s="1"/>
  <c r="R45" i="9"/>
  <c r="R44" i="9"/>
  <c r="R43" i="9"/>
  <c r="R39" i="9"/>
  <c r="A36" i="9"/>
  <c r="R34" i="9"/>
  <c r="R33" i="9"/>
  <c r="R32" i="9"/>
  <c r="R30" i="9"/>
  <c r="R29" i="9"/>
  <c r="R26" i="9"/>
  <c r="R23" i="9"/>
  <c r="R22" i="9"/>
  <c r="R21" i="9"/>
  <c r="R19" i="9"/>
  <c r="R18" i="9"/>
  <c r="R17" i="9"/>
  <c r="R16" i="9"/>
  <c r="R15" i="9"/>
  <c r="R13" i="9"/>
  <c r="R12" i="9"/>
  <c r="A12" i="9"/>
  <c r="A13" i="9" s="1"/>
  <c r="R11" i="9"/>
  <c r="R10" i="9"/>
  <c r="R9" i="9"/>
  <c r="R8" i="9"/>
  <c r="R7" i="9"/>
  <c r="R6" i="9"/>
  <c r="A6" i="9"/>
  <c r="A20" i="9" s="1"/>
  <c r="C92" i="8"/>
  <c r="C91" i="8"/>
  <c r="R79" i="8"/>
  <c r="R78" i="8"/>
  <c r="R77" i="8"/>
  <c r="R76" i="8"/>
  <c r="R73" i="8"/>
  <c r="A16" i="8"/>
  <c r="C90" i="8"/>
  <c r="C89" i="8"/>
  <c r="C88" i="8"/>
  <c r="C87" i="8"/>
  <c r="C86" i="8"/>
  <c r="C85" i="8"/>
  <c r="C84" i="8"/>
  <c r="R81" i="8"/>
  <c r="R80" i="8" s="1"/>
  <c r="P92" i="8" s="1"/>
  <c r="R74" i="8"/>
  <c r="R72" i="8"/>
  <c r="R71" i="8"/>
  <c r="R70" i="8"/>
  <c r="R69" i="8"/>
  <c r="R68" i="8"/>
  <c r="R66" i="8"/>
  <c r="R65" i="8"/>
  <c r="R64" i="8"/>
  <c r="R61" i="8"/>
  <c r="B61" i="8"/>
  <c r="B62" i="8" s="1"/>
  <c r="B65" i="8" s="1"/>
  <c r="B66" i="8" s="1"/>
  <c r="B67" i="8" s="1"/>
  <c r="B71" i="8" s="1"/>
  <c r="B72" i="8" s="1"/>
  <c r="B73" i="8" s="1"/>
  <c r="A61" i="8"/>
  <c r="A62" i="8" s="1"/>
  <c r="A65" i="8" s="1"/>
  <c r="A66" i="8" s="1"/>
  <c r="A67" i="8" s="1"/>
  <c r="A71" i="8" s="1"/>
  <c r="A72" i="8" s="1"/>
  <c r="A74" i="8" s="1"/>
  <c r="R58" i="8"/>
  <c r="A58" i="8"/>
  <c r="R57" i="8"/>
  <c r="A57" i="8"/>
  <c r="R56" i="8"/>
  <c r="R52" i="8"/>
  <c r="A49" i="8"/>
  <c r="R48" i="8"/>
  <c r="A48" i="8"/>
  <c r="A53" i="8" s="1"/>
  <c r="R46" i="8"/>
  <c r="R45" i="8"/>
  <c r="R44" i="8"/>
  <c r="R43" i="8"/>
  <c r="R42" i="8"/>
  <c r="R41" i="8"/>
  <c r="R40" i="8"/>
  <c r="A37" i="8"/>
  <c r="R35" i="8"/>
  <c r="R34" i="8"/>
  <c r="R33" i="8"/>
  <c r="R31" i="8"/>
  <c r="R30" i="8"/>
  <c r="A27" i="8"/>
  <c r="A22" i="8"/>
  <c r="A10" i="8"/>
  <c r="A11" i="8" s="1"/>
  <c r="A6" i="8"/>
  <c r="A13" i="8" s="1"/>
  <c r="C83" i="7"/>
  <c r="C82" i="7"/>
  <c r="C81" i="7"/>
  <c r="C80" i="7"/>
  <c r="C79" i="7"/>
  <c r="C78" i="7"/>
  <c r="A73" i="7"/>
  <c r="B60" i="7"/>
  <c r="A60" i="7"/>
  <c r="A61" i="7" s="1"/>
  <c r="A62" i="7" s="1"/>
  <c r="A67" i="7" s="1"/>
  <c r="N58" i="7"/>
  <c r="A58" i="7"/>
  <c r="A57" i="7"/>
  <c r="A48" i="7"/>
  <c r="A47" i="7"/>
  <c r="A53" i="7" s="1"/>
  <c r="A37" i="7"/>
  <c r="A13" i="7"/>
  <c r="A14" i="7" s="1"/>
  <c r="A6" i="7"/>
  <c r="A22" i="7" s="1"/>
  <c r="C100" i="5"/>
  <c r="C99" i="5"/>
  <c r="C98" i="5"/>
  <c r="C97" i="5"/>
  <c r="C96" i="5"/>
  <c r="C95" i="5"/>
  <c r="B74" i="5"/>
  <c r="A74" i="5"/>
  <c r="A86" i="5" s="1"/>
  <c r="A87" i="5" s="1"/>
  <c r="A88" i="5" s="1"/>
  <c r="A89" i="5" s="1"/>
  <c r="N72" i="5"/>
  <c r="A72" i="5"/>
  <c r="A71" i="5"/>
  <c r="A62" i="5"/>
  <c r="A61" i="5"/>
  <c r="A67" i="5" s="1"/>
  <c r="A48" i="5"/>
  <c r="A23" i="5"/>
  <c r="A24" i="5" s="1"/>
  <c r="A25" i="5" s="1"/>
  <c r="A14" i="5"/>
  <c r="A15" i="5" s="1"/>
  <c r="A6" i="5"/>
  <c r="A19" i="5" s="1"/>
  <c r="C87" i="1"/>
  <c r="C88" i="1"/>
  <c r="C82" i="1"/>
  <c r="C83" i="1"/>
  <c r="C84" i="1"/>
  <c r="C85" i="1"/>
  <c r="C86" i="1"/>
  <c r="C81" i="1"/>
  <c r="P88" i="1"/>
  <c r="B64" i="1"/>
  <c r="B65" i="1" s="1"/>
  <c r="B68" i="1" s="1"/>
  <c r="B69" i="1" s="1"/>
  <c r="B70" i="1" s="1"/>
  <c r="B74" i="1" s="1"/>
  <c r="B75" i="1" s="1"/>
  <c r="B76" i="1" s="1"/>
  <c r="A64" i="1"/>
  <c r="A65" i="1" s="1"/>
  <c r="A68" i="1" s="1"/>
  <c r="A69" i="1" s="1"/>
  <c r="A70" i="1" s="1"/>
  <c r="A74" i="1" s="1"/>
  <c r="A75" i="1" s="1"/>
  <c r="A76" i="1" s="1"/>
  <c r="N62" i="1"/>
  <c r="R62" i="1" s="1"/>
  <c r="R50" i="1" s="1"/>
  <c r="A62" i="1"/>
  <c r="A61" i="1"/>
  <c r="A52" i="1"/>
  <c r="A51" i="1"/>
  <c r="A57" i="1" s="1"/>
  <c r="A39" i="1"/>
  <c r="A29" i="1"/>
  <c r="A17" i="1"/>
  <c r="A20" i="1" s="1"/>
  <c r="A23" i="1" s="1"/>
  <c r="A10" i="1"/>
  <c r="A11" i="1" s="1"/>
  <c r="A6" i="1"/>
  <c r="A13" i="1" s="1"/>
  <c r="R28" i="11" l="1"/>
  <c r="P87" i="11" s="1"/>
  <c r="R59" i="9"/>
  <c r="P84" i="9" s="1"/>
  <c r="R46" i="9"/>
  <c r="P83" i="9" s="1"/>
  <c r="R35" i="9"/>
  <c r="P82" i="9" s="1"/>
  <c r="R5" i="9"/>
  <c r="P79" i="9" s="1"/>
  <c r="R59" i="8"/>
  <c r="P90" i="8" s="1"/>
  <c r="R47" i="8"/>
  <c r="P89" i="8" s="1"/>
  <c r="R68" i="12"/>
  <c r="P92" i="12" s="1"/>
  <c r="R75" i="8"/>
  <c r="P91" i="8" s="1"/>
  <c r="P84" i="1"/>
  <c r="P87" i="1"/>
  <c r="P85" i="1"/>
  <c r="P86" i="1"/>
  <c r="P83" i="1"/>
  <c r="R55" i="13"/>
  <c r="P91" i="13" s="1"/>
  <c r="R26" i="13"/>
  <c r="P87" i="13" s="1"/>
  <c r="R37" i="13"/>
  <c r="P90" i="13" s="1"/>
  <c r="R68" i="13"/>
  <c r="P92" i="13" s="1"/>
  <c r="R29" i="13"/>
  <c r="P88" i="13" s="1"/>
  <c r="A10" i="13"/>
  <c r="A13" i="13" s="1"/>
  <c r="R5" i="13"/>
  <c r="P86" i="13" s="1"/>
  <c r="R33" i="13"/>
  <c r="P89" i="13" s="1"/>
  <c r="R32" i="12"/>
  <c r="P87" i="12" s="1"/>
  <c r="R43" i="12"/>
  <c r="P90" i="12" s="1"/>
  <c r="R55" i="12"/>
  <c r="P91" i="12" s="1"/>
  <c r="R35" i="12"/>
  <c r="P88" i="12" s="1"/>
  <c r="R39" i="12"/>
  <c r="P89" i="12" s="1"/>
  <c r="R5" i="12"/>
  <c r="P86" i="12" s="1"/>
  <c r="A22" i="12"/>
  <c r="R32" i="11"/>
  <c r="P88" i="11" s="1"/>
  <c r="A11" i="11"/>
  <c r="R47" i="11"/>
  <c r="P89" i="11" s="1"/>
  <c r="R72" i="11"/>
  <c r="P90" i="11" s="1"/>
  <c r="R5" i="11"/>
  <c r="P86" i="11" s="1"/>
  <c r="A17" i="10"/>
  <c r="R33" i="10"/>
  <c r="P99" i="10" s="1"/>
  <c r="R30" i="10"/>
  <c r="P98" i="10" s="1"/>
  <c r="R36" i="10"/>
  <c r="P100" i="10" s="1"/>
  <c r="R48" i="10"/>
  <c r="P101" i="10" s="1"/>
  <c r="R67" i="10"/>
  <c r="P102" i="10" s="1"/>
  <c r="R80" i="10"/>
  <c r="P103" i="10" s="1"/>
  <c r="R5" i="10"/>
  <c r="P97" i="10" s="1"/>
  <c r="A94" i="10"/>
  <c r="R27" i="9"/>
  <c r="P80" i="9" s="1"/>
  <c r="R31" i="9"/>
  <c r="P81" i="9" s="1"/>
  <c r="A73" i="8"/>
  <c r="R25" i="8"/>
  <c r="P85" i="8" s="1"/>
  <c r="R28" i="8"/>
  <c r="P86" i="8" s="1"/>
  <c r="R32" i="8"/>
  <c r="P87" i="8" s="1"/>
  <c r="R36" i="8"/>
  <c r="P88" i="8" s="1"/>
  <c r="P84" i="8"/>
  <c r="P80" i="7"/>
  <c r="P79" i="7"/>
  <c r="P81" i="7"/>
  <c r="P82" i="7"/>
  <c r="P83" i="7"/>
  <c r="P78" i="7"/>
  <c r="A75" i="5"/>
  <c r="A76" i="5" s="1"/>
  <c r="A77" i="5" s="1"/>
  <c r="A78" i="5" s="1"/>
  <c r="A80" i="5" s="1"/>
  <c r="A81" i="5" s="1"/>
  <c r="P98" i="5"/>
  <c r="P99" i="5"/>
  <c r="P97" i="5"/>
  <c r="P96" i="5"/>
  <c r="P100" i="5"/>
  <c r="P95" i="5"/>
  <c r="P91" i="11" l="1"/>
  <c r="P27" i="17" s="1"/>
  <c r="P94" i="12"/>
  <c r="P93" i="8"/>
  <c r="P94" i="13"/>
  <c r="P104" i="10"/>
  <c r="P85" i="9"/>
  <c r="P84" i="7"/>
  <c r="P101" i="5"/>
  <c r="P89" i="1"/>
  <c r="P92" i="11" l="1"/>
  <c r="P93" i="11" s="1"/>
  <c r="P95" i="12"/>
  <c r="P96" i="12" s="1"/>
  <c r="P28" i="17"/>
  <c r="P105" i="10"/>
  <c r="P106" i="10" s="1"/>
  <c r="P26" i="17"/>
  <c r="P86" i="9"/>
  <c r="P87" i="9" s="1"/>
  <c r="P25" i="17"/>
  <c r="P94" i="8"/>
  <c r="P95" i="8" s="1"/>
  <c r="P24" i="17"/>
  <c r="P85" i="7"/>
  <c r="P86" i="7" s="1"/>
  <c r="P23" i="17"/>
  <c r="P95" i="13"/>
  <c r="P96" i="13" s="1"/>
  <c r="P29" i="17"/>
  <c r="P102" i="5"/>
  <c r="P103" i="5" s="1"/>
  <c r="P22" i="17"/>
  <c r="P90" i="1"/>
  <c r="P91" i="1" s="1"/>
  <c r="P21" i="17"/>
  <c r="P30" i="17" l="1"/>
  <c r="P21" i="21" s="1"/>
  <c r="P24" i="21" s="1"/>
  <c r="P25" i="21" s="1"/>
  <c r="P26" i="21" s="1"/>
  <c r="P31" i="17" l="1"/>
  <c r="P32" i="17" s="1"/>
</calcChain>
</file>

<file path=xl/sharedStrings.xml><?xml version="1.0" encoding="utf-8"?>
<sst xmlns="http://schemas.openxmlformats.org/spreadsheetml/2006/main" count="3322" uniqueCount="865">
  <si>
    <t xml:space="preserve"> TROŠKOVNIK
GRAĐEVINSKO - OBRTNIČKI RADOVI
ZGRADA DEZINATURE</t>
  </si>
  <si>
    <t>Red. br.</t>
  </si>
  <si>
    <t>opis</t>
  </si>
  <si>
    <t>jdm</t>
  </si>
  <si>
    <t xml:space="preserve">kol. </t>
  </si>
  <si>
    <t>jed. cijena</t>
  </si>
  <si>
    <t>ukupna cijena</t>
  </si>
  <si>
    <t>1.</t>
  </si>
  <si>
    <t>PRIPREMNI RADOVI I RADOVI UKLANJANJA</t>
  </si>
  <si>
    <r>
      <t>Postavljanje privremenih gradilišnih građevina</t>
    </r>
    <r>
      <rPr>
        <sz val="10"/>
        <rFont val="Arial"/>
        <family val="2"/>
        <charset val="238"/>
      </rPr>
      <t xml:space="preserve">
Postavljanje privremenih gradilišnih građevina (baraka, kontejnera, kemijskih WC-a i sl.), postavljanje zaštitne ograde na za to potrebnim (predviđenim) mjestima, izrada i postavljanje ulazne table gradilišta, postavljanje znakova upozorenja i izvedba svih za rad neophodnih instalacija (priključenje struje i sl.), osiguranje gradilišta od ulaska neovlaštenih osoba i nakon završetka radnog vremena. Stavkom je obuhvaćeno i skladištenje predviđenih materijala. Obračun po kompletu izvedenih radova.</t>
    </r>
  </si>
  <si>
    <t>kom</t>
  </si>
  <si>
    <r>
      <rPr>
        <b/>
        <sz val="10"/>
        <rFont val="Arial"/>
        <family val="2"/>
        <charset val="238"/>
      </rPr>
      <t>Cijevne fasadne skele</t>
    </r>
    <r>
      <rPr>
        <sz val="10"/>
        <rFont val="Arial"/>
        <family val="2"/>
        <charset val="238"/>
      </rPr>
      <t xml:space="preserve">
Doprema, montaža i demontaža po završetku svih radova cijevne fasadne skele. Radna skela po cijelom opsegu građevine u širini 70-90 cm. Svi radovi oko postave, razne preinake (prepravci) u svrhu obnove pročelja i demontaža pročeljne skele uključeni su u jediničnu cijenu. Skelu treba postaviti tako da se nesmetano može pristupiti svim pročeljnim elementima. Svi prepravci skele za radove obnove trebaju se uključiti u cijenu. Skela mora biti propisno popođena i ukrućena prema svim važećim propisima zaštite na radu i hrvatskim normama, a sigurna za sve prolaznike. Skelu je potrebno tako izvesti da omogući nesmetan ulaz u građevinu. Skela mora biti opremljena zaštitnom jutom, penjalicama unutar skele, ogradom te zaštitnim krovom na gornjoj etaži radi kontinuirane izvedbe radova. Oslanjanje skele izvesti na čvrstoj podlozi, sa svim potrebnim ukrućenjima, podnicama, Ijestvama za prelazak sa jedne radne etaže na drugu, zaštitom podnica od pada materijala i alata, leđobranima i sl. Sve u skladu s propisima zaštite na radu. Prije izvedbe skele izvođač je dužan izraditi projekt skele što je u cijeni stavke. Obračun po m2 postavljene skele s uključenim svim konzolnim dijelovima.</t>
    </r>
  </si>
  <si>
    <r>
      <t>m</t>
    </r>
    <r>
      <rPr>
        <vertAlign val="superscript"/>
        <sz val="10"/>
        <rFont val="Arial"/>
        <family val="2"/>
        <charset val="238"/>
      </rPr>
      <t>2</t>
    </r>
  </si>
  <si>
    <r>
      <rPr>
        <b/>
        <sz val="10"/>
        <rFont val="Arial"/>
        <family val="2"/>
        <charset val="238"/>
      </rPr>
      <t>Tunelska skela</t>
    </r>
    <r>
      <rPr>
        <sz val="10"/>
        <rFont val="Arial"/>
        <family val="2"/>
        <charset val="238"/>
      </rPr>
      <t xml:space="preserve">
Doprema, montaža, demontaža i otprema tunelske skele - prolaza za pješake, izrađenog od bešavnih cijevi i potrebnih spojnih elemenata, sa svim potrebnim ukrućenjima i sidrenjima. Tunelska skela se izvodi na sjeverozapadnom (glavni ulaz u građevinu ) pročelju. Pokrov tunela izraditi od fosni položenih jedne do druge, a preko njih postaviti bitumensku ljepenku s preklopom minimalno 10 cm ili alternativno PVC foliju. Prije izvedbe skele izvođač je dužan izraditi projekt skele što je u cijeni stavke. Obračun se vrši po m2 tlocrtne površine skele. </t>
    </r>
  </si>
  <si>
    <t>4.</t>
  </si>
  <si>
    <r>
      <rPr>
        <b/>
        <sz val="10"/>
        <rFont val="Arial"/>
        <family val="2"/>
        <charset val="238"/>
      </rPr>
      <t>Demontaža i ponovna montaža metalnih ljestvi</t>
    </r>
    <r>
      <rPr>
        <sz val="10"/>
        <rFont val="Arial"/>
        <family val="2"/>
        <charset val="238"/>
      </rPr>
      <t xml:space="preserve">
Demontaža i ponovna montaža metalnih ljestvi. Stavka uključuje demontažu, odgovarajuće čišćenje, AKZ zaštitu i završno bojanje u boji po izboru investitora, skladištenje do završetka radov, te ponovnu montažu nakon izvedbe toplinske izolacije. Metalne ljestve su visine cca 500 cm. Uključiti i sva nova pričvrsna sredstva. U cijenu uključiti rad i materijal, skladištenje materijala, potrebnu radnu skelu, te sve mjere osiguranja. Obračun po komadu.</t>
    </r>
  </si>
  <si>
    <t>5.</t>
  </si>
  <si>
    <r>
      <rPr>
        <b/>
        <sz val="10"/>
        <rFont val="Arial"/>
        <family val="2"/>
        <charset val="238"/>
      </rPr>
      <t>Demontaža i ponovna montaža postojećih manjih rasvjetnih tijela na pročeljima zgrade</t>
    </r>
    <r>
      <rPr>
        <sz val="10"/>
        <rFont val="Arial"/>
        <family val="2"/>
        <charset val="238"/>
      </rPr>
      <t xml:space="preserve">
Demontaža i ponovna montaža postojećih rasvjetnih tijela na pročeljima zgrade. Rasvjetna tijela potrebno je zaštititi od oštećenja prilikom skladištenja. Izvoditelj snosi sve troškove ponovne dobave ili izrade pojedinih elemenata u slučaju oštećenja ili otuđenja sa gradilišta. Stavka uključuje demontažu, skladištenje do završetka radova, te ponovnu montažu istih na za to odgovarajuća mjesta. Uključiti i elektroinstalaterske radove, te sva nova spojna i pričvrsna sredstva, potrebne tiple i vijke, koji su prilagođeni novoj debljini fasade. Radove je dužna izvesti za to ovlaštena osoba. U cijenu uključiti rad i materijal, potrebnu radnu skelu, nova spojna sredstva, skladištenje materijala i sve mjere osiguranja. Obračun po komadu.</t>
    </r>
  </si>
  <si>
    <t>6.</t>
  </si>
  <si>
    <r>
      <rPr>
        <b/>
        <sz val="10"/>
        <rFont val="Arial"/>
        <family val="2"/>
        <charset val="238"/>
      </rPr>
      <t>Privremeno izmještanje senzora i ventilatora</t>
    </r>
    <r>
      <rPr>
        <sz val="10"/>
        <rFont val="Arial"/>
        <family val="2"/>
        <charset val="238"/>
      </rPr>
      <t xml:space="preserve">
Privremeno izmiještanje elektro ormara i ventilatora, kako bi se mogla izvesti toplinska izolacija vanjskih zidova objekta. Stavka uključuje demontažu senzora i ventilatora, skladištenje do završetka radova, te ponovnu montažu istog na za to odgovarajuća mjesta. Uključiti elektroinstalaterske radove, sva nova spojna i pričvrsna sredstva, potrebne tiple i vijke koji su prilagođeni novoj debljini fasade. Senzor i ventilator zaštiti od oštećenja. U cijenu uključiti rad, skladištenje materijala, potrebnu radnu skelu, te sve mjere osiguranja. Obračun po komadu.</t>
    </r>
  </si>
  <si>
    <t>7.</t>
  </si>
  <si>
    <r>
      <t xml:space="preserve">Demontaža vertikalnih oluka
</t>
    </r>
    <r>
      <rPr>
        <sz val="10"/>
        <rFont val="Arial"/>
        <family val="2"/>
        <charset val="238"/>
      </rPr>
      <t>Demontaža vertikalnih oluka dimenzija cca Ø80 sa pročelja zgrade. Stavka uključuje demontažu, te odvoz na za to ovlaštenu deponiju udaljenosti do 20 km. Stavka podrazumijeva demontažu kompletno sa pripadajućim fazonskim komadima (koljena, obujmice, kuke...), rezanje na manje komade, te spuštanje sa objekta, utovar, odvoz na deponiju, deponiranje, potrebnu radnu skele, sav rad i sredstva za rad, te sve mjere osiguranja. Obračun po m1.</t>
    </r>
  </si>
  <si>
    <r>
      <t>m</t>
    </r>
    <r>
      <rPr>
        <vertAlign val="superscript"/>
        <sz val="10"/>
        <rFont val="Arial"/>
        <family val="2"/>
        <charset val="238"/>
      </rPr>
      <t>1</t>
    </r>
  </si>
  <si>
    <t>8.</t>
  </si>
  <si>
    <r>
      <rPr>
        <b/>
        <sz val="10"/>
        <rFont val="Arial"/>
        <family val="2"/>
        <charset val="238"/>
      </rPr>
      <t>Demontaža vanjskih i unutarnjih prozorskih klupčica</t>
    </r>
    <r>
      <rPr>
        <sz val="10"/>
        <rFont val="Arial"/>
        <family val="2"/>
        <charset val="238"/>
      </rPr>
      <t xml:space="preserve">
Demontaža svih postojećih vanjskih i unutarnjih prozorskih klupčica. Stavka uključuje  demontažu i odvoz materijala na za to ovlaštenu deponiju udaljenosti do 20 km. U cijenu uključiti sav potreban rad i sredstva za rad, potrebnu radne skelu, te sve mjere osiguranja. Obračun po m1 demontiranih klupčica.</t>
    </r>
  </si>
  <si>
    <t>a) vanjske klupčice</t>
  </si>
  <si>
    <r>
      <t>m</t>
    </r>
    <r>
      <rPr>
        <vertAlign val="superscript"/>
        <sz val="9"/>
        <rFont val="Arial"/>
        <family val="2"/>
        <charset val="238"/>
      </rPr>
      <t>1</t>
    </r>
  </si>
  <si>
    <t>b) unutarnje klupčice</t>
  </si>
  <si>
    <t>9.</t>
  </si>
  <si>
    <r>
      <rPr>
        <b/>
        <sz val="10"/>
        <rFont val="Arial"/>
        <family val="2"/>
        <charset val="238"/>
      </rPr>
      <t xml:space="preserve">Demontaža postojećih okapnih limova  </t>
    </r>
    <r>
      <rPr>
        <sz val="10"/>
        <rFont val="Arial"/>
        <family val="2"/>
        <charset val="238"/>
      </rPr>
      <t xml:space="preserve">
Demontaža postojećeg okapnog lima po vanjskom obodu ravnog prohodnog krova, r.š cca 20-35 cm. Stavka obuhvaća utovar i odvoz materijala na gradsku deponiju udaljenosti do 20 km. U cijenu uključiti sav potreban rad i sredstva za rad, potrebnu radnu skelu, te sve mjere osiguranja. Obračun po m1 demontiranih limova.</t>
    </r>
  </si>
  <si>
    <t>10.</t>
  </si>
  <si>
    <t>a) metalna rešetka 120x135 cm</t>
  </si>
  <si>
    <t>b) metalna rešetka 135x360 cm</t>
  </si>
  <si>
    <t>11.</t>
  </si>
  <si>
    <r>
      <rPr>
        <b/>
        <sz val="10"/>
        <rFont val="Arial"/>
        <family val="2"/>
        <charset val="238"/>
      </rPr>
      <t>Demontaža postojeće vanjske stolarije</t>
    </r>
    <r>
      <rPr>
        <sz val="10"/>
        <rFont val="Arial"/>
        <family val="2"/>
        <charset val="238"/>
      </rPr>
      <t xml:space="preserve">
Demontaža postojeće vanjske stolarije, koju je potrebno zamijeniti s novom. Stavka uključuje demontažu stolarije, te odvoz šute, demontiranih prozora i vrata na za to ovlaštenu deponiju udaljenosti do 20 km. U cijenu uključiti sav potreban rad i sredstva za rad, potrebnu radnu skelu, te sve mjere osiguranja. Obračun po komadu demontiranih vrata ili prozora.</t>
    </r>
  </si>
  <si>
    <t>a) veličina do 3 m2</t>
  </si>
  <si>
    <t>b) veličina od 3 - 5 m2</t>
  </si>
  <si>
    <t>12.</t>
  </si>
  <si>
    <r>
      <rPr>
        <b/>
        <sz val="10"/>
        <rFont val="Arial"/>
        <family val="2"/>
        <charset val="238"/>
      </rPr>
      <t xml:space="preserve">Čišćenje ravnog krova
</t>
    </r>
    <r>
      <rPr>
        <sz val="10"/>
        <rFont val="Arial"/>
        <family val="2"/>
        <charset val="238"/>
      </rPr>
      <t xml:space="preserve">Čišćenje ravnog krova, kako bi se mogla postaviti nova toplinska i hidroizolacija. S podloga se mora ukloniti riječni oblutak, prljavštine, prašine i drugi nepripadajući predmeti. Čisti se površina do postojeće hidroizolacije. Stavka obuhvaća i odvoz materijala na deponiju udaljenosti do 20 km. U cijenu uključiti rad, potrebnu radnu skelu i sve mjere osiguranja. Obračun po m2. </t>
    </r>
  </si>
  <si>
    <r>
      <t>m</t>
    </r>
    <r>
      <rPr>
        <vertAlign val="superscript"/>
        <sz val="9"/>
        <rFont val="Arial"/>
        <family val="2"/>
        <charset val="238"/>
      </rPr>
      <t>2</t>
    </r>
  </si>
  <si>
    <t>13.</t>
  </si>
  <si>
    <t>14.</t>
  </si>
  <si>
    <r>
      <rPr>
        <b/>
        <sz val="10"/>
        <rFont val="Arial"/>
        <family val="2"/>
        <charset val="238"/>
      </rPr>
      <t>Obijanje žbuke</t>
    </r>
    <r>
      <rPr>
        <sz val="10"/>
        <rFont val="Arial"/>
        <family val="2"/>
        <charset val="238"/>
      </rPr>
      <t xml:space="preserve">
Obijanje postojeće žbuke na pročeljima zgrade i podgledu simsa debljine d=2-3 cm, koja je u lošem stanju na mjestima gdje je to potrebno. Žbuku treba obiti do čvrste podloge, a nakon toga otprašiti. Potrebnu površinu obijanja usuglasiti s Nadzornim inženjerom. Stavka obuhvaća sav potreban rad i sredstva za rad te odvoz šute na deponiju udaljenosti do 20 km. U cijenu uključiti sav potreban rad,  potrebnu radnu skelu, te sve mjere osiguranja. Obračun po m</t>
    </r>
    <r>
      <rPr>
        <vertAlign val="superscript"/>
        <sz val="10"/>
        <rFont val="Arial"/>
        <family val="2"/>
        <charset val="238"/>
      </rPr>
      <t>2</t>
    </r>
    <r>
      <rPr>
        <sz val="10"/>
        <rFont val="Arial"/>
        <family val="2"/>
        <charset val="238"/>
      </rPr>
      <t xml:space="preserve"> stvarno obijene površine zida.</t>
    </r>
  </si>
  <si>
    <t>15.</t>
  </si>
  <si>
    <r>
      <rPr>
        <b/>
        <sz val="10"/>
        <rFont val="Arial"/>
        <family val="2"/>
        <charset val="238"/>
      </rPr>
      <t xml:space="preserve">Otprašivanje svih zidova i stropova </t>
    </r>
    <r>
      <rPr>
        <sz val="10"/>
        <rFont val="Arial"/>
        <family val="2"/>
        <charset val="238"/>
      </rPr>
      <t xml:space="preserve">
Otprašivanje svih vanjskih zidova i simsa, nakon svih obijanja, a prije nanošenja impregnacije. Stavka obuhvaća sav potreban rad i sredstva za rad, potrebnu radnu skelu, te sve mjere osiguranja. Obračun po m2.</t>
    </r>
  </si>
  <si>
    <t>2.</t>
  </si>
  <si>
    <t>TESARSKI RADOVI</t>
  </si>
  <si>
    <r>
      <rPr>
        <b/>
        <sz val="10"/>
        <rFont val="Arial"/>
        <family val="2"/>
        <charset val="238"/>
      </rPr>
      <t>Dobava i ugradnja drvene jelove grede za atiku ravnog krova</t>
    </r>
    <r>
      <rPr>
        <sz val="10"/>
        <rFont val="Arial"/>
        <family val="2"/>
        <charset val="238"/>
      </rPr>
      <t xml:space="preserve">
Dobava i ugradnja drvene jelove grede dimenzija 12x14 cm, koja se postavlja na ravnom krovu po vanjskom rubu zgrade, kako bi se mogla izvesti nova toplinska i hidroizolacija ravnog krova. Po rubu ravnog krova postavlja se greda prema DETALJU 5, kako bi se dobila visina zbog min. debljine toplinske izolacije. Gredu je potrebno zaštititi fungicidnim insekticidnim sredstvom za zaštitu drvene građe. U cijenu uključiti sva potrebna spojna i pričvrsna sredstva. Stavka obuhvaća sav potreban rad i materijal, potrebnu radnu skelu, te sve mjere osiguranja. Obračun po m3 ugrađene grede.</t>
    </r>
  </si>
  <si>
    <r>
      <t>m</t>
    </r>
    <r>
      <rPr>
        <vertAlign val="superscript"/>
        <sz val="9"/>
        <rFont val="Arial"/>
        <family val="2"/>
        <charset val="238"/>
      </rPr>
      <t>3</t>
    </r>
  </si>
  <si>
    <r>
      <rPr>
        <b/>
        <sz val="10"/>
        <rFont val="Arial"/>
        <family val="2"/>
        <charset val="238"/>
      </rPr>
      <t>Dobava i ugradnja OSB ploče na atiku ravnog krova</t>
    </r>
    <r>
      <rPr>
        <sz val="10"/>
        <rFont val="Arial"/>
        <family val="2"/>
        <charset val="238"/>
      </rPr>
      <t xml:space="preserve">
Dobava i ugradnja OSB ploče na drvenu gredu po rubu ravnog krova. OSB ploča se pričvršćuje na drvenu gredu prema DETALJU 6. Na OSB ploču se postavlja okapni lim. Minimalna širina OSB ploče iznosi l=25 cm. Debljina OSB ploče iznosi d=18 mm. U cijenu uključiti sva potrebna spojna i pričvrsna sredstva. Stavka obuhvaća sav potreban rad i materijal, potrebnu radnu skelu, te sve mjere osiguranja. Detalj ugradnje u grafičkim prilozima. Obračun po m1 postavljene OSB ploče.</t>
    </r>
  </si>
  <si>
    <t>3.</t>
  </si>
  <si>
    <t>ZIDARSKI RADOVI</t>
  </si>
  <si>
    <r>
      <t xml:space="preserve">NAPOMENA: Prilikom izvođenja radova na obradi unutarnjih špaleta </t>
    </r>
    <r>
      <rPr>
        <b/>
        <u/>
        <sz val="10"/>
        <rFont val="Arial"/>
        <family val="2"/>
        <charset val="238"/>
      </rPr>
      <t>obavezno zaštititi sve stolarske stavke.</t>
    </r>
  </si>
  <si>
    <r>
      <rPr>
        <b/>
        <sz val="10"/>
        <rFont val="Arial"/>
        <family val="2"/>
        <charset val="238"/>
      </rPr>
      <t xml:space="preserve">Unutarnja obrada špaleta </t>
    </r>
    <r>
      <rPr>
        <sz val="10"/>
        <rFont val="Arial"/>
        <family val="2"/>
        <charset val="238"/>
      </rPr>
      <t xml:space="preserve">
Zidarski i ličilački popravak tj. obrada unutarnjih špaleta nakon zamjene postojeće stolarije s novom stolarijom. Obradu izvesti s vapneno-cementnom žbukom ili gipskartonskim pločama, te nakon faze sušenja, gletanjem i završnim bojanjem bijelom bojom. Obrada podrazumijeva manje i veće zahvate ovisno o oštećenju prilikom demontaže vanjske stolarije, te eventualno dodatno obijanje špalete, ukoliko je ista u lošem stanju. Stavka obuhvaća sav potreban rad i materijal, potrebnu radnje skelu, te sve mjere osiguranja. Obračun po m1 obrađene špalete. </t>
    </r>
  </si>
  <si>
    <r>
      <rPr>
        <b/>
        <sz val="10"/>
        <rFont val="Arial"/>
        <family val="2"/>
        <charset val="238"/>
      </rPr>
      <t xml:space="preserve">Žbukanje vapneno-cementnom žbukom svih obijenih dijelova </t>
    </r>
    <r>
      <rPr>
        <sz val="10"/>
        <rFont val="Arial"/>
        <family val="2"/>
        <charset val="238"/>
      </rPr>
      <t xml:space="preserve">
Žbukanje vapneno-cementnom žbukom svih obijenih dijelova zidova i stropova debljine d=2-4 cm prije izrade toplinske izolacije fasade. Stavka obuhvaća sav potreban rad i materijal, potrebnu radnu skelu, te sve mjere osiguranja. Obračun po m2 ožbukane površine.</t>
    </r>
  </si>
  <si>
    <t>m2</t>
  </si>
  <si>
    <t>LIMARSKI RADOVI</t>
  </si>
  <si>
    <r>
      <rPr>
        <b/>
        <sz val="10"/>
        <rFont val="Arial"/>
        <family val="2"/>
        <charset val="238"/>
      </rPr>
      <t>Izrada, doprema i montaža okapnog lima na OSB ploču</t>
    </r>
    <r>
      <rPr>
        <sz val="10"/>
        <rFont val="Arial"/>
        <family val="2"/>
        <charset val="238"/>
      </rPr>
      <t xml:space="preserve">
Izrada i montaža okapnog lima po vanjskom obodu ravnog krova zrade. Lim se postavlja na predhodno postavljenu OSB ploču. Lim je galvanizirani čelični lim, kaširan sa TPO slojem materijala. Donja površina je zaštićena epoksi premazom.  Sastav lima: gornja površina TPO kaširanje 1,1 mm, donja površina čelični lim 0,6 mm, ukupne debljine 1,7 mm. Razvijena širina do cca 40 cm. Sva potrebna brtvljenja spojeva izvesti trajnoelastičnim kitom. Sve dimenzije uzeti na licu mjesta. Radove izvesti prema svim važećim pravilima struke. Stavka obuhvaća izradu i postavljanje lima, fiksiranje lima odgovarajućim vijcima, sav potreban rad i materijal, te potrebnu radnu skelu i sve mjere osiguranja. Obračun po m1 ugrađenog okapnog lima.</t>
    </r>
  </si>
  <si>
    <r>
      <rPr>
        <b/>
        <sz val="10"/>
        <rFont val="Arial"/>
        <family val="2"/>
        <charset val="238"/>
      </rPr>
      <t>Izrada, doprema i montaža vertikalnog oluka</t>
    </r>
    <r>
      <rPr>
        <sz val="10"/>
        <rFont val="Arial"/>
        <family val="2"/>
        <charset val="238"/>
      </rPr>
      <t xml:space="preserve">
Izrada, doprema i montaža novih vertikalnih oluka kružnog presjeka  Ø 110 cm. Oluke izraditi pocinčanim bojanim limom debljine 0,55 mm. Oluke je potrebno spojiti na postojeću odvodnju i nove kutne slivnike ravnog krova. Stavka obuhvaća sav potreban rad i materijal (nove obujmice, spojni elementi, koljena i dr.), potrebnu radnu skelu, te sve mjere osiguranja. Sva potrebna brtvljenja spojeva izvesti trajnoelastičnim kitom. Sve dimenzije uzeti na licu mjesta. Obračun po m1 izvedenih vertikalnih oluka. </t>
    </r>
  </si>
  <si>
    <t>STOLARSKI RADOVI</t>
  </si>
  <si>
    <t>U cijenu uključiti izradu, transport do gradilišta, ugradnju, sav potreban okov (uključivo kvake, cilindre, brave, ključeve, i dr.), okov za otklopna krila (komplet okov za otklopno prozorsko krilo - ručka s kutnim prijenosnikom, škare, šipka (duljina za otvaranje na visini od 150cm od poda) i pokrovni profil), brtvljenje za RAL ugradnju, trajnoelastični kit, purpen pjenu, vijke i dr. te potrebnu radnu skelu. Sve spojeve stolarije i unutarnje klupice brtviti trajnoelastičnim kitom, a spojeve stolarije sa špaletama brtviti akrilnim kitom. Ispod donjeg horizontalnog okvira ugrađuje se podprozorski profil za ugradnju vanjske prozorske klupice. Sve stavke izraditi prema shemama stolarije u grafičkim prilozima, te priložiti dokaze o kvaliteti ugrađenih materijala (ateste za prozore, fasadne stijene i vrata). Prije početka radova Izvođač je dužan dostaviti svu potrebnu atestnu dokumentaciju za vanjsku stolariju. Sve eventualne promjene dogovoriti sa Nadzornim inženjerom i Investitorom. Sve dimenzije uzeti na licu mjesta. Stavka uključuje sav rad i materijal, potrebnu radnu skelu, te sve mjere osiguranja. Obračun po komadu ugrađene pozicije.</t>
  </si>
  <si>
    <t xml:space="preserve">NAPOMENA:
Prilikom izvođenja fasaderskih radova, obratiti pažnju na zaštitu prozorskih profila i prozorskih stakala od ljepila, žbuke i sl. Nakon završetka radova, a prije demontaže skele, Izvođač je dužan očistiti kompletnu vanjsku stolariju. Sva stolarija oštećena prilikom radova i čišćenja (oštećena strugajem) neće biti priznata. </t>
  </si>
  <si>
    <t>POZ 1 - trokrilni prozor 360x135cm</t>
  </si>
  <si>
    <t>POZ 2 - dvokrilni prozor 220x135cm</t>
  </si>
  <si>
    <t>POZ 3 - jednokrilni prozor 125x70cm</t>
  </si>
  <si>
    <t>POZ 4 - jednokrilni prozor 125x135cm</t>
  </si>
  <si>
    <t>POZ 5 - jednokrilna vrata 100x200cm</t>
  </si>
  <si>
    <t>POZ 6 - dvokrilna vrata 200x240cm</t>
  </si>
  <si>
    <t>POZ 7 - jednokrilna vrata s nadsvjetlom 130x210+80cm</t>
  </si>
  <si>
    <r>
      <rPr>
        <b/>
        <sz val="10"/>
        <rFont val="Arial"/>
        <family val="2"/>
        <charset val="238"/>
      </rPr>
      <t>Dobava i montaža unutarnjih PVC prozorskih klupčica</t>
    </r>
    <r>
      <rPr>
        <sz val="10"/>
        <rFont val="Arial"/>
        <family val="2"/>
        <charset val="238"/>
      </rPr>
      <t xml:space="preserve">
Dobava i montaža unutarnjih PVC prozorskih klupčica u bijeloj boji, razvijene širine do 30 cm, debljine d=2 cm s bočnim završecima. Klupčice postaviti odmah po završetku ugradnje PVC stolarije. Ugradnju izvesti odgovarajućom poliuretanskom pjenom uključujući i sva potrebna silikoniranja spojeva. Klupčice moraju biti istaknute minimalno 2 cm u odnosu na unutarnji zid. Sve dimenzije uzeti na licu mjesta. U cijenu uključiti rad, potrebnu radnu skelu i sve mjere osiguranja. Obračun po m1 ugrađenih prozorskih klupčica.</t>
    </r>
  </si>
  <si>
    <t>FASADERSKI RADOVI</t>
  </si>
  <si>
    <r>
      <rPr>
        <b/>
        <sz val="10"/>
        <rFont val="Arial"/>
        <family val="2"/>
        <charset val="238"/>
      </rPr>
      <t xml:space="preserve">Impregnacija svih zidova
</t>
    </r>
    <r>
      <rPr>
        <sz val="10"/>
        <rFont val="Arial"/>
        <family val="2"/>
        <charset val="238"/>
      </rPr>
      <t>Impregnacija svih zidova i stropova sredstvom za dubinsko učvršćivanje podloge (SN veza) prije postave toplinske izolacije na vanjsku ovojnicu objekta (kamena mineralna vuna i XPS). Prije početaka radova Izvođač je dužan dostaviti važeću atestnu dokumentaciju. Stavka podrazumjeva nabavu, dobavu i ugradnju potrebnog materijala, zaštitu stolarije i bravarije, uz sav potreban rad i sredstva za rad, te sve mjere osiguranja. Skela je obračunata u posebnoj stavci. Obračun po m2 impregnirane površine.</t>
    </r>
  </si>
  <si>
    <t>Stavka obuhvaća izradu ETICS sustava prema uputi proizvođača, sve pripreme, dobavu materijala; kamena mineralna vuna debljine d=12 cm za vanjske zidove Z1 i Z2, kamena mineralna vuna debljine d=3 cm za podgled i čelo simsa, te kamena mineralna vuna debljine d=2-3 cm za obradu špaleta oko prozora, mineralno fasadno ljepilo, armirajuću staklenu mrežicu, plastične ili metalne pričvrsnice, pocinčane sokl profile jednake širine kao toplinska izolacija, PVC kutnike za rubove i sve okapne profile. Završna dekorativna obrada obračunata je u posebnoj stavci. U cijenu je uključena OBVEZNA zaštita vrata, prozora, prozorskih klupčica i dr. do potpunog završetka fasade PVC folijom i ljepljivom trakom, koje su u cijeni stavke. Klasični obračun vrši se po m2, a izvodi se na punim zidovima. Prije početaka radova Izvođač je dužan dostaviti kompletnu važeću atestnu dokumentaciju. U cijenu uključiti sav potreban rad i sredstva za rad, te sve mjere osiguranja. Skela je obračunata u posebnoj stavci. Obračun po m2 postavljene fasade.</t>
  </si>
  <si>
    <t>vanjski zid Z1 i Z2: kamena mineralna vuna d=12 cm</t>
  </si>
  <si>
    <t>sims: kamena mineralna vuna d=3 cm</t>
  </si>
  <si>
    <r>
      <t xml:space="preserve">Izrada toplinske izolacije fasade građevine
</t>
    </r>
    <r>
      <rPr>
        <sz val="10"/>
        <rFont val="Arial"/>
        <family val="2"/>
        <charset val="238"/>
      </rPr>
      <t xml:space="preserve">Izrada ETICS fasadnog sustava (External Thermal Insulation Composite System, odnosno vanjski toplinsko-izolacijski kompozitni sustav; u daljenjm tekstu "ETICS") od ekstrudiranog polistirena (XPS) sa svim potrebnim međuslojevima i materijalom za pričvršćenje prema HRN EN 13499:2004 ili jednakovrijedan __________ i HRN EN 13500:2004 ili jednakovrijedan ___________. Fasadni sustav se izvodi u svemu prema tehničkoj uputi i uz kontrolu tehnologa fasadnog sustava. Potrebna garancija na fasadni sustav iznosi 10 godina. </t>
    </r>
  </si>
  <si>
    <t xml:space="preserve">sokl: XPS (HRN EN 13164:2015 ili jednakovrijedan ____________) d=8 cm </t>
  </si>
  <si>
    <r>
      <t xml:space="preserve">Izvedba završne dekorativne žbuke
</t>
    </r>
    <r>
      <rPr>
        <sz val="10"/>
        <rFont val="Arial"/>
        <family val="2"/>
        <charset val="238"/>
      </rPr>
      <t>Izvedba završne dekorativne silikatno-silikonske žbuke na svim vanjskim zidovima objekta i podgledima balkona, granulacije 3 mm u max. 3 kombinacije po izboru Investitora. Prije izvedbe završne dekorativne žbuke podlogu je potrebno impregnirati temeljnim premazom minimalno 24 sata prije nanošenja završnog sloja. Stavka podrazumjeva nabavu, dobavu i ugradnju potrebnog materijala, zaštitu stolarije, limarije i bravarije, uz sav potreban rad i sredstva za rad. Prije početaka radova Izvođač je dužan dostaviti važeću atestnu dokumentaciju. U cijenu uključiti sav potreban rad i sredstva za rad, te sve mjere osiguranja. Skela je obračunata u posebnoj stavci. Obračun po m2 postavljene žbuke.</t>
    </r>
  </si>
  <si>
    <r>
      <t xml:space="preserve">Izvedba sokla fasade </t>
    </r>
    <r>
      <rPr>
        <sz val="10"/>
        <rFont val="Arial"/>
        <family val="2"/>
        <charset val="238"/>
      </rPr>
      <t xml:space="preserve">
Izrada sokla zgrade završnom dekorativnom kulir žbukom po izboru  Investitora na bazi akrilnih veziva (vodoodbojan, periv, otporan na UV zrake i atmosferlije) zaglađene strukture sa svim potrebnim slojevima i materijalom za pričvršćenje. Izrada prema uputstvu proizvođača. Prije izvedbe završne dekorativne žbuke podlogu je potrebno impregnirati temeljnim premazom minimalno 24 sata prije nanošenja završnog sloja. Stavka podrazumjeva nabavu, dobavu i ugradnju potrebnog materijala, zaštitu stolarije i bravarije, uz sav potreban rad i sredstva za rad. Prije početaka radova Izvođač je dužan dostaviti važeću atestnu dokumentaciju. U cijenu uključiti sav potreban rad i sredstva za rad, te sve mjere osiguranja. Skela je obračunata u posebnoj stavci. Obračun po m2 postavljene žbuke.</t>
    </r>
  </si>
  <si>
    <t>IZOLATERSKI RADOVI</t>
  </si>
  <si>
    <r>
      <rPr>
        <b/>
        <sz val="10"/>
        <rFont val="Arial"/>
        <family val="2"/>
        <charset val="238"/>
      </rPr>
      <t>Dobava i izrada parne brane</t>
    </r>
    <r>
      <rPr>
        <sz val="10"/>
        <rFont val="Arial"/>
        <family val="2"/>
        <charset val="238"/>
      </rPr>
      <t xml:space="preserve">
Dobava i izrada parne brane od sintetičke folije na bazi polietilena visoke gustoće, d=0,25 mm. Folija se slobodno polaže na postojeću podlogu i spaja samoljepljivom trakom. U cijenu uključiti sav potreban rad i materijal, potrebna preklapanja folije od 10 cm, potrebnu radnu skelu, te sve mjere osiguranja. Obračun po tlocrtnoj površini po m2.</t>
    </r>
  </si>
  <si>
    <r>
      <rPr>
        <b/>
        <sz val="10"/>
        <rFont val="Arial"/>
        <family val="2"/>
        <charset val="238"/>
      </rPr>
      <t>Dobava toplinske izolacije na ravni krov RK</t>
    </r>
    <r>
      <rPr>
        <sz val="10"/>
        <rFont val="Arial"/>
        <family val="2"/>
        <charset val="238"/>
      </rPr>
      <t xml:space="preserve">
Dobava i ugradnja toplinske izolacije od tvrde kamene mineralne vune namjenjene za izolaciju ravnog krova RK objekta debljine d=20 cm. Toplinsku izolaciju potrebno je postaviti na način da se padovi izvode prema rubu ravnog krova. Prije početaka radova Izvođač je dužan dostaviti važeću atestnu dokumentaciju. U cijenu uključiti sav potreban rad i materijal, potrebnu radnu skelu, te sve mjere osiguranja. Obračun po m2 postavljene toplinske izolacije.</t>
    </r>
  </si>
  <si>
    <t>ravni krov RK: kamena mineralna vuna d=20 cm</t>
  </si>
  <si>
    <r>
      <rPr>
        <b/>
        <sz val="10"/>
        <rFont val="Arial"/>
        <family val="2"/>
        <charset val="238"/>
      </rPr>
      <t xml:space="preserve">Dobava i postava nove hidroizolacije
</t>
    </r>
    <r>
      <rPr>
        <sz val="10"/>
        <rFont val="Arial"/>
        <family val="2"/>
        <charset val="238"/>
      </rPr>
      <t>Dobava materijala, te izrada hidroizolacije na bazi TPO-a, višeslojne sintetičke krovne mebrane, armirane poliesterskom mrežicom, UV stabiliziranom, debljine 1,5 mm. Trake se polažu direktno na kamenu mineralnu vunu. Mehaničko pričvršćenje izvodi se nehrđajućim vijcima sa širokom podložnom pločicom od 8 kom/m</t>
    </r>
    <r>
      <rPr>
        <vertAlign val="superscript"/>
        <sz val="10"/>
        <rFont val="Arial"/>
        <family val="2"/>
        <charset val="238"/>
      </rPr>
      <t>2</t>
    </r>
    <r>
      <rPr>
        <sz val="10"/>
        <rFont val="Arial"/>
        <family val="2"/>
        <charset val="238"/>
      </rPr>
      <t>. Spojevi se obrađuju toplinskim ili kemijskim putem sa širinom spoja od min. 50 mm i preklopom traka min. 10 cm u skladu s propisanim normama od strane proizvođača trake. U cijenu stavke uobzirit potrebna preklanja nove hidroizolacije. Hidroizolacija se na detaljima učvršćuje plastificiranim limovima istog proizvođača i hermetizira po potrebi poliuretanskim kitom. Sve radove potrebno je izvesti isključivo prema preporuci i tehničkim uputama proizvođača izolacije, kako bi se dobilo jamstvo na materijale i izvedene radove. Kvaliteta ugrađene hidroizolacije dokazuje se ispitivanjem vodenom probom u trajanju minimalno 24 sata, a predaje upisom u građevinski dnevnik. Prije početaka radova Izvođač je dužan dostaviti važeću atestnu dokumentaciju. Sva potrebna brtvljenja spojeva izvesti trajnoelastičnim kitom. Radove izvesti prema svim važećim pravilima struke. U cijenu uključiti sav potreban rad i materijal, potrebnu radnu skelu, te sve mjere osiguranja. Obračun po tlocrtnoj površini po m</t>
    </r>
    <r>
      <rPr>
        <vertAlign val="superscript"/>
        <sz val="10"/>
        <rFont val="Arial"/>
        <family val="2"/>
        <charset val="238"/>
      </rPr>
      <t>2</t>
    </r>
    <r>
      <rPr>
        <sz val="10"/>
        <rFont val="Arial"/>
        <family val="2"/>
        <charset val="238"/>
      </rPr>
      <t>.</t>
    </r>
  </si>
  <si>
    <r>
      <rPr>
        <b/>
        <sz val="10"/>
        <rFont val="Arial"/>
        <family val="2"/>
        <charset val="238"/>
      </rPr>
      <t>Dobava i postava vertikalne hidroizolacije</t>
    </r>
    <r>
      <rPr>
        <sz val="10"/>
        <rFont val="Arial"/>
        <family val="2"/>
        <charset val="238"/>
      </rPr>
      <t xml:space="preserve">
Dobava i postava vertikalne hidroizolacije kao u stavci 7.3 na dimnjak. Vertikalna hidroizolacija se podiže 30-40 cm iznad kote gotovog krova uz obod dimnjaka. Sva potrebna brtvljenja spojeva izvesti trajnoelastičnim kitom. Radove izvesti prema svim važećim pravilima struke. U cijenu uključiti sav potreban rad i materijal, uključivo preklopi, potrebnu radnu skelu, te sve mjere osiguranja. Obračun po m1.</t>
    </r>
  </si>
  <si>
    <r>
      <rPr>
        <b/>
        <sz val="10"/>
        <rFont val="Arial"/>
        <family val="2"/>
        <charset val="238"/>
      </rPr>
      <t>Dobava izrada i postava okapnih profiliranih traka na ravnom neprohodnom krovu</t>
    </r>
    <r>
      <rPr>
        <sz val="10"/>
        <rFont val="Arial"/>
        <family val="2"/>
        <charset val="238"/>
      </rPr>
      <t xml:space="preserve">
Dobava materijala, izrada i postava okapnih profiliranih traka od plastificiranog lima d=1,2 mm na koji se spaja horizontalna folija holkerima 50x50 mm. Limovi se postavljaju na betonske nosače i učvršćuju udarnim tiplama na razmaku 15-25 cm. U cijenu uključiti sav potreban rad i materijal, potrebnu radnu skelu, te sve mjere osiguranja. Obračun po m1.</t>
    </r>
  </si>
  <si>
    <t>a) kutni učvršćujući lim (holker) r.š. 10 cm</t>
  </si>
  <si>
    <t>b) okapnice r.š. do 25 cm</t>
  </si>
  <si>
    <t>c) završna zidna letvica (putz-lajsna) r.š. 7 cm</t>
  </si>
  <si>
    <r>
      <rPr>
        <b/>
        <sz val="10"/>
        <rFont val="Arial"/>
        <family val="2"/>
        <charset val="238"/>
      </rPr>
      <t>Dobava i izvedba kitanja spoja</t>
    </r>
    <r>
      <rPr>
        <sz val="10"/>
        <rFont val="Arial"/>
        <family val="2"/>
        <charset val="238"/>
      </rPr>
      <t xml:space="preserve">
Dobava i izvedba kitanja spoja zida i lima, te eventualnih pukotina u zidu trajnoelastičnim kitom na bazi poliuretana uz prethodno čišćenje podloge od nevezanih čestica i nanošenje odgovarajućeg primer-a. U cijenu uključiti sav potreban rad i materijal, potrebnu radnu skelu, te sve mjere osiguranja. Obračun po m</t>
    </r>
    <r>
      <rPr>
        <vertAlign val="superscript"/>
        <sz val="10"/>
        <rFont val="Arial"/>
        <family val="2"/>
        <charset val="238"/>
      </rPr>
      <t>1</t>
    </r>
    <r>
      <rPr>
        <sz val="10"/>
        <rFont val="Arial"/>
        <family val="2"/>
        <charset val="238"/>
      </rPr>
      <t>.</t>
    </r>
  </si>
  <si>
    <r>
      <rPr>
        <b/>
        <sz val="10"/>
        <rFont val="Arial"/>
        <family val="2"/>
        <charset val="238"/>
      </rPr>
      <t>Dobava i montaža novih odzračnika</t>
    </r>
    <r>
      <rPr>
        <sz val="10"/>
        <rFont val="Arial"/>
        <family val="2"/>
        <charset val="238"/>
      </rPr>
      <t xml:space="preserve">
Dobava i montaža odzračnika promjera  Ø 50-110 mm, izrađenih od tvrdog TPO-a s mogućnošću demontaže. Sva potrebna brtvljenja spojeva izvesti trajnoelastičnim kitom. Radove izvesti prema svim važećim pravilima struke. U cijenu uključitit sav potreban rad i materijal, potrebnu radnu skelu, te sve mjere osiguranja. Obračun po komadu ugrađenog odzračnika.</t>
    </r>
  </si>
  <si>
    <r>
      <rPr>
        <b/>
        <sz val="10"/>
        <rFont val="Arial"/>
        <family val="2"/>
        <charset val="238"/>
      </rPr>
      <t>Dobava i montaža novih slivnika</t>
    </r>
    <r>
      <rPr>
        <sz val="10"/>
        <rFont val="Arial"/>
        <family val="2"/>
        <charset val="238"/>
      </rPr>
      <t xml:space="preserve">
Dobava i ugradnja zidnih (bočnih) slivnika za odvodnju krovne oborinske vode s ravnog krova. Po vanjskom obodu ravnog krova ugraditi bočne zidne slivnike Ø 110 mm. Sva potrebna brtvljenja spojeva izvesti trajnoelastičnim kitom. Radove izvesti prema svim važećim pravilima struke. Cijenom je obuhvaćen sav potreban rad, spojni pribor i materijal po specifikaciji proizvođača opreme, potrebna radna skela i sve mjere osiguranja. Obračun po komadu ugrađenog slivnika.</t>
    </r>
  </si>
  <si>
    <t>ELEKTRIČARSKI RADOVI</t>
  </si>
  <si>
    <t>kpl</t>
  </si>
  <si>
    <t>OSTALI RADOVI</t>
  </si>
  <si>
    <r>
      <rPr>
        <b/>
        <sz val="10"/>
        <rFont val="Arial"/>
        <family val="2"/>
        <charset val="238"/>
      </rPr>
      <t xml:space="preserve">Čišćenje kompletnog objekta </t>
    </r>
    <r>
      <rPr>
        <sz val="10"/>
        <rFont val="Arial"/>
        <family val="2"/>
        <charset val="238"/>
      </rPr>
      <t xml:space="preserve">
Čišćenje kompletnog objekta nakon završenih radova. U cijenu uključiti sav potreban rad i sredstva za rad, potrebnu radnu skelu, te sve mjere osiguranja. Bruto površina objekta iznosi 418,55 m2. Obračun po kompletu izvedenih radova. </t>
    </r>
  </si>
  <si>
    <t>NAPOMENA! 
Prilikom izvođenja radova na rekonstrukciji objekta, obavezno se pridržavati zaštite na radu, voditi računa o postojećoj stolariji, zaštićivati sve prozore i vrata tokom svih radova, voditi brigu o čistoći okolišta i zaštiti prolaznika. Obračun radova će se izvršiti prema stvarno izvedenim količinama prema građevinskoj knjizi.</t>
  </si>
  <si>
    <t>REKAPITULACIJA   - GRAĐEVINSKO-OBRTNIČKI RADOVI</t>
  </si>
  <si>
    <t>A</t>
  </si>
  <si>
    <t>UKUPNO (1-8)</t>
  </si>
  <si>
    <t>B</t>
  </si>
  <si>
    <t>PDV 25 %</t>
  </si>
  <si>
    <t>C</t>
  </si>
  <si>
    <t>UKUPNO SA PDV-om</t>
  </si>
  <si>
    <r>
      <rPr>
        <b/>
        <sz val="10"/>
        <rFont val="Arial"/>
        <family val="2"/>
        <charset val="238"/>
      </rPr>
      <t xml:space="preserve">Demontaža postojećih rešetki na prozoru </t>
    </r>
    <r>
      <rPr>
        <sz val="10"/>
        <rFont val="Arial"/>
        <family val="2"/>
        <charset val="238"/>
      </rPr>
      <t xml:space="preserve">
Demontaža svih postojećih zaštitnih metalnih rešetki s otvora. Stavka obuhvaća utovar i odvoz materijala na gradsku deponiju udaljenosti do 20 km. U cijenu uključiti sav potreban rad i sredstva za rad, potrebnu radnu skelu, te sve mjere osiguranja. Obračun po komadu demontiranih rešetki. </t>
    </r>
  </si>
  <si>
    <r>
      <rPr>
        <b/>
        <sz val="10"/>
        <rFont val="Arial"/>
        <family val="2"/>
        <charset val="238"/>
      </rPr>
      <t>Demontaža raznih metalnih dijelova</t>
    </r>
    <r>
      <rPr>
        <sz val="10"/>
        <rFont val="Arial"/>
        <family val="2"/>
        <charset val="238"/>
      </rPr>
      <t xml:space="preserve">
Demontaža raznih metalnih dijelova na zidovima i ravnom krovu, kako bi se mogla izvesti toplinska izolacija i hidroizolacija. Stavka obuhvaća demontažu, iznošenje iz građevine, utovar i odvoz materijala na gradsku deponiju, troškove deponiranja u komunalnom poduzeću, te sav rad i sredstva za rad. Troškove deponiranja snosi izvođač. Obračun po komadu.</t>
    </r>
  </si>
  <si>
    <r>
      <t xml:space="preserve">Izrada toplinske izolacije fasade građevine na vanjske zidove oznaka Z1 i Z2
</t>
    </r>
    <r>
      <rPr>
        <sz val="10"/>
        <rFont val="Arial"/>
        <family val="2"/>
        <charset val="238"/>
      </rPr>
      <t xml:space="preserve">Izrada ETICS fasadnog sustava (External Thermal Insulation Composite System, odnosno vanjski toplinsko-izolacijski kompozitni sustav; u daljenjm tekstu "ETICS") od kamene mineralne vune sa svim potrebnim međuslojevima i materijalom za pričvršćenje prema HRN EN 13499:2004 ili jednakovrijedan __________ i HRN EN 13500:2004 ili jednakovrijedan __________. Fasadni sustav se izvodi u svemu prema tehničkoj uputi i uz kontrolu tehnologa fasadnog sustava. Potrebna garancija na fasadni sustav iznosi 10 godina. </t>
    </r>
  </si>
  <si>
    <t>Tehničke karakteristike koje mora ispunjavati izolacijski sustav su:
- klasa negorivosti (reakcija na požar) HRN EN 13501-1:2019 ili jednakovrijedan __________ = A1 
- koeficijent toplinske provodljivosti HRN EN 12667:2002 ili jednakovrijedan ____________ = 0,035 W/mK</t>
  </si>
  <si>
    <t>Stavka obuhvaća izradu ETICS sustava prema uputi proizvođača, sve pripreme, dobavu materijala; ekstrudirani polistiren (XPS) debljine d=8 cm na sokl objekta, mineralno fasadno ljepilo, armirajuću staklenu mrežicu, pričvrsnice, pocinčane sokl profile jednake širine kao lamele pričvršćene pričvrsnicima za zid, PVC kutnike za rubove i okapne profile. Završna dekorativna obrada je obračunata u posebnoj stavci. U cijenu je uključena OBVEZNA zaštita vrata, prozora, prozorskih klupčica i dr. do potpunog završetka fasade. Klasični obračun vrši se po m2, a izvodi se na punim zidovima. Prije početaka radova Izvođač je dužan dostaviti važeću atestnu dokumentaciju. U cijenu uključiti sav potreban rad i sredstva za rad, te sve mjere osiguranja. Skela je obračunata u posebnoj stavci. Obračun po m2 postavljene fasade.</t>
  </si>
  <si>
    <t>Tehničke karakteristike koje mora ispunjavati toplinsko izolacijski materijal su:
- koeficijent toplinske provodljivosti HRN EN 12667:2002 ili jednakovrijedan _____________ = 0,034 W/mK</t>
  </si>
  <si>
    <t>Tehničke karakteristike koje mora ispunjavati toplinsko izolacijski materijal su:
- klasa negorivosti (reakcija na požar) HRN EN 13501-1:2019 ili jednakovrijedan __________ = A1 
- koeficijent toplinske provodljivosti HRN EN 12667:2002 ili jednakovrijedan ___________ = 0,038 W/mK
- Paropropusnost HRN EN 12086:2013 ili jednakovrijedan  _____________ = 1 - 1,4</t>
  </si>
  <si>
    <t>REKAPITULACIJA   - GRAĐEVINSKO-OBRTNIČKI RADOVI - ZGRADA DEZINATURE</t>
  </si>
  <si>
    <r>
      <rPr>
        <b/>
        <sz val="10"/>
        <rFont val="Arial"/>
        <family val="2"/>
        <charset val="238"/>
      </rPr>
      <t>Demontaža i ponovna montaža natpisnih ploča</t>
    </r>
    <r>
      <rPr>
        <sz val="10"/>
        <rFont val="Arial"/>
        <family val="2"/>
        <charset val="238"/>
      </rPr>
      <t xml:space="preserve">
Demontaža i ponovna montaža natpisne ploče koje se nalaze pored ulaza u zgradu na sjevernom. Ploče su metalne dimenzija cca 0,60 x 0,30 m. Stavka uključuje demontažu, odgovarajuće čišćenje, skladištenje do završetka radova te ponovnu montažu nakon izvedbe toplinske izolacije. Uključiti i sva nova pričvrsna sredstva. U cijenu uključiti rad, skladištenje materijala i sve mjere osiguranja. Skela u posebnoj stavci. Obračun po komadu.</t>
    </r>
  </si>
  <si>
    <r>
      <rPr>
        <b/>
        <sz val="10"/>
        <rFont val="Arial"/>
        <family val="2"/>
        <charset val="238"/>
      </rPr>
      <t xml:space="preserve">Izmještanje električnih kablova
</t>
    </r>
    <r>
      <rPr>
        <sz val="10"/>
        <rFont val="Arial"/>
        <family val="2"/>
        <charset val="238"/>
      </rPr>
      <t>Izmještanje električnih kablova sa pročelja zgrade, kako bi se mogla izvesti toplinska izolacija pročelja zgrade. Stavka uključuje demontažu, privremeno pridržanje i osiguranje kablova do završetka radova, te ponovnu montažu istih na za to odgovarajuća mjesta. U cijenu uključiti rad, materijal, potrebnu radnu skelu, privremena pridržanja kablova i sve mjere osiguranja. Obračun po kompletu.</t>
    </r>
  </si>
  <si>
    <r>
      <rPr>
        <b/>
        <sz val="10"/>
        <rFont val="Arial"/>
        <family val="2"/>
        <charset val="238"/>
      </rPr>
      <t xml:space="preserve">Izmještanje reflektora i nosača
</t>
    </r>
    <r>
      <rPr>
        <sz val="10"/>
        <rFont val="Arial"/>
        <family val="2"/>
        <charset val="238"/>
      </rPr>
      <t>Izmještanje reflektora i nosača sa pročelja zgrade, kako bi se mogla izvesti toplinska izolacija pročelja zgrade. Stavka uključuje demontažu, privremeno pridržanje i osiguranje kablova do završetka radova, te ponovnu montažu istih na za to odgovarajuća mjesta. U cijenu uključiti rad, materijal, potrebnu radnu skelu, privremena pridržanja kablova i sve mjere osiguranja, nove prčvrsne elemente prilagođene debljini fasade. Obračun po komadu.</t>
    </r>
  </si>
  <si>
    <r>
      <rPr>
        <b/>
        <sz val="10"/>
        <rFont val="Arial"/>
        <family val="2"/>
        <charset val="238"/>
      </rPr>
      <t xml:space="preserve">Izmještanje električnih prekidača i kutija
</t>
    </r>
    <r>
      <rPr>
        <sz val="10"/>
        <rFont val="Arial"/>
        <family val="2"/>
        <charset val="238"/>
      </rPr>
      <t>Izmještanje električnih kutija i prekidača sa pročelja zgrade, kako bi se mogla izvesti toplinska izolacija pročelja zgrade. Stavka uključuje demontažu, privremeno pridržanje i osiguranje kablova do završetka radova, te ponovnu montažu istih na za to odgovarajuća mjesta. U cijenu uključiti rad, materijal, potrebnu radnu skelu, privremena pridržanja kablova i sve mjere osiguranja. Obračun po komadu.</t>
    </r>
  </si>
  <si>
    <r>
      <rPr>
        <b/>
        <sz val="10"/>
        <rFont val="Arial"/>
        <family val="2"/>
        <charset val="238"/>
      </rPr>
      <t xml:space="preserve">Demontaža postojećih limenih vertikalnih oluka </t>
    </r>
    <r>
      <rPr>
        <sz val="10"/>
        <rFont val="Arial"/>
        <family val="2"/>
        <charset val="238"/>
      </rPr>
      <t xml:space="preserve">
Stavka obuhvaća demontažu i odvoz materijala na deponiju udaljenosti do 20 km. U cijenu uključiti sav potreban rad, sredstva za rad, potrebnu radnu skelu te sve mjere osiguranja. Obračun po m</t>
    </r>
    <r>
      <rPr>
        <vertAlign val="superscript"/>
        <sz val="10"/>
        <rFont val="Arial"/>
        <family val="2"/>
        <charset val="238"/>
      </rPr>
      <t>1</t>
    </r>
    <r>
      <rPr>
        <sz val="10"/>
        <rFont val="Arial"/>
        <family val="2"/>
        <charset val="238"/>
      </rPr>
      <t xml:space="preserve"> demontirane limarije.</t>
    </r>
  </si>
  <si>
    <r>
      <rPr>
        <b/>
        <sz val="10"/>
        <rFont val="Arial"/>
        <family val="2"/>
        <charset val="238"/>
      </rPr>
      <t xml:space="preserve">Demontaža postojećih limenih horizontalnih oluka
</t>
    </r>
    <r>
      <rPr>
        <sz val="10"/>
        <rFont val="Arial"/>
        <family val="2"/>
        <charset val="238"/>
      </rPr>
      <t>za odvodnju oborinske vode uključivo demontažu  obujmica i koljena. U cijenu uključiti rad, sve mjere osiguranja te odvoz na za to ovlaštenu deponiju udaljenosti do 20 km sa svim troškovima deponiranja. Obračun po m' demontiranih limenih oluka.</t>
    </r>
  </si>
  <si>
    <r>
      <rPr>
        <b/>
        <sz val="10"/>
        <rFont val="Arial"/>
        <family val="2"/>
        <charset val="238"/>
      </rPr>
      <t>Demontaža opšavnih limova (kutni lim)</t>
    </r>
    <r>
      <rPr>
        <sz val="10"/>
        <rFont val="Arial"/>
        <family val="2"/>
        <charset val="238"/>
      </rPr>
      <t xml:space="preserve">
Demontaža opšavnih limova na spojevima krova i zida (kutni lim). Stavka obuhvaća demontažu i odvoz materijala na deponiju. U cijenu uključiti sav potreban rad i sredstva za rad te sve mjere osiguranja. Skela je u posebnoj stavci. Obračun po m</t>
    </r>
    <r>
      <rPr>
        <vertAlign val="superscript"/>
        <sz val="10"/>
        <rFont val="Arial"/>
        <family val="2"/>
        <charset val="238"/>
      </rPr>
      <t>1</t>
    </r>
    <r>
      <rPr>
        <sz val="10"/>
        <rFont val="Arial"/>
        <family val="2"/>
        <charset val="238"/>
      </rPr>
      <t xml:space="preserve"> demontiranih limova.</t>
    </r>
  </si>
  <si>
    <r>
      <rPr>
        <b/>
        <sz val="10"/>
        <rFont val="Arial"/>
        <family val="2"/>
        <charset val="238"/>
      </rPr>
      <t>Demontaža vjetarlajsni</t>
    </r>
    <r>
      <rPr>
        <sz val="10"/>
        <rFont val="Arial"/>
        <family val="2"/>
        <charset val="238"/>
      </rPr>
      <t xml:space="preserve">
Demontaža veterlajsni na spoju zida i krova, a učvršćeni su ispod postojećeg pokrova. Stavka obuhvaća demontažu i odvoz materijala na deponiju. U cijenu uključiti sav potreban rad i sredstva za rad te sve mjere osiguranja. Skela je u posebnoj stavci. Obračun po m</t>
    </r>
    <r>
      <rPr>
        <vertAlign val="superscript"/>
        <sz val="10"/>
        <rFont val="Arial"/>
        <family val="2"/>
        <charset val="238"/>
      </rPr>
      <t>1</t>
    </r>
    <r>
      <rPr>
        <sz val="10"/>
        <rFont val="Arial"/>
        <family val="2"/>
        <charset val="238"/>
      </rPr>
      <t xml:space="preserve"> demontiranih limova.</t>
    </r>
  </si>
  <si>
    <r>
      <rPr>
        <b/>
        <sz val="10"/>
        <rFont val="Arial"/>
        <family val="2"/>
        <charset val="238"/>
      </rPr>
      <t>Demontaža pokrova od lima</t>
    </r>
    <r>
      <rPr>
        <sz val="10"/>
        <rFont val="Arial"/>
        <family val="2"/>
        <charset val="238"/>
      </rPr>
      <t xml:space="preserve">
Stavka obuhvaća uklanjenje postojećeg limenog pokrova lima sa svim pratećim elementima (opšavi, prodori, snjegobrani i slično). U cijenu uključiti sav potreban rad i sredstva za rad, sve mjere osiguranja, odvoz materijala na deponiju. Skela je u posebnoj stavci. Obračun po m</t>
    </r>
    <r>
      <rPr>
        <vertAlign val="superscript"/>
        <sz val="10"/>
        <rFont val="Arial"/>
        <family val="2"/>
        <charset val="238"/>
      </rPr>
      <t>2</t>
    </r>
    <r>
      <rPr>
        <sz val="10"/>
        <rFont val="Arial"/>
        <family val="2"/>
        <charset val="238"/>
      </rPr>
      <t xml:space="preserve"> demontiranih limova.</t>
    </r>
  </si>
  <si>
    <r>
      <rPr>
        <b/>
        <sz val="10"/>
        <rFont val="Arial"/>
        <family val="2"/>
        <charset val="238"/>
      </rPr>
      <t xml:space="preserve">Demontaža zidnog lima </t>
    </r>
    <r>
      <rPr>
        <sz val="10"/>
        <rFont val="Arial"/>
        <family val="2"/>
        <charset val="238"/>
      </rPr>
      <t xml:space="preserve">
Demontaža zidnog lima. Stavka obuhvaća uklanjenje postojećeg zidnog lima sa svim pratećim elementima. U cijenu uključiti sav potreban rad i sredstva za rad, sve mjere osiguranja, odvoz materijala na deponiju. Skela je u posebnoj stavci. Obračun po m</t>
    </r>
    <r>
      <rPr>
        <vertAlign val="superscript"/>
        <sz val="10"/>
        <rFont val="Arial"/>
        <family val="2"/>
        <charset val="238"/>
      </rPr>
      <t>2</t>
    </r>
    <r>
      <rPr>
        <sz val="10"/>
        <rFont val="Arial"/>
        <family val="2"/>
        <charset val="238"/>
      </rPr>
      <t xml:space="preserve"> demontiranih limova.</t>
    </r>
  </si>
  <si>
    <r>
      <rPr>
        <b/>
        <sz val="10"/>
        <rFont val="Arial"/>
        <family val="2"/>
        <charset val="238"/>
      </rPr>
      <t>Demontaža postojeće vanjske PVC stolarije i metalne bravarije</t>
    </r>
    <r>
      <rPr>
        <sz val="10"/>
        <rFont val="Arial"/>
        <family val="2"/>
        <charset val="238"/>
      </rPr>
      <t xml:space="preserve">
Demontaža postojeće PVC stolarije i metalne bravarije koju je potrebno zamijeniti novom. Stavka uključuje demontažu stolarije i bravarije te odvoz šute, demontiranih prozora i vrata na za to ovlaštenu deponiju udaljenosti do 20 km. U cijenu uključiti sav potreban rad i sredstva za rad, potrebnu radnu skelu, te sve mjere osiguranja. Obračun po komadu demontiranih vrata ili prozora. Prozori se sastoje od više krila.</t>
    </r>
  </si>
  <si>
    <t>c) veličina veća od 5 m2</t>
  </si>
  <si>
    <r>
      <rPr>
        <b/>
        <sz val="10"/>
        <rFont val="Arial"/>
        <family val="2"/>
        <charset val="238"/>
      </rPr>
      <t>Čišćenje postojećeg ravnog krova</t>
    </r>
    <r>
      <rPr>
        <sz val="10"/>
        <rFont val="Arial"/>
        <family val="2"/>
        <charset val="238"/>
      </rPr>
      <t xml:space="preserve">
Čišćenje postojećeg ravnog krova kako bi se mogla izvesti toplinska izolacija vanjskih zidova i ravnog krova. Stavka obuhvaća čišćenje postojećeg šljunka, zaštite hidroizolacije skidanje sa krova te odvoz na deponuju udaljeosti do 20 km.  U cijenu uključiti sav rad i sredstva za rad, potrebnu radnu skelu, te sve mjere osiguranja. Obračun po m2 očišćene površine.</t>
    </r>
  </si>
  <si>
    <r>
      <rPr>
        <b/>
        <sz val="10"/>
        <rFont val="Arial"/>
        <family val="2"/>
        <charset val="238"/>
      </rPr>
      <t>Demontaža, skraćivanje i ponovna montaža vanjske ograde i obloge</t>
    </r>
    <r>
      <rPr>
        <sz val="10"/>
        <rFont val="Arial"/>
        <family val="2"/>
        <charset val="238"/>
      </rPr>
      <t xml:space="preserve">
Demontaža, skraćivanje i ponovna montaža vanjske ograde i obloge uz objekt. Demontaža ograde, demontaža stupa odspajanje ograde od objekta. Ogradu je potrebno skratiti za debljinu izolacije te ju montirati. U cijenu uključiti demontažu ograde i stupa, AKZ zaštitu, bojanje dijela ograde i stupa temeljnom bojom te dva puta završnom bojom prema izboru investitora, odvoz i zbrinjavanje višak materijala. U stavku uključiti sav rad i materijal i sredstva za rad. Prilikom izvođenja radova obavezno zaštiti stolariju fasadu i ostale elemente od ošećenja. Skela u posebnoj stavci.Obračun po m2 demontirane ograde.</t>
    </r>
  </si>
  <si>
    <r>
      <rPr>
        <b/>
        <sz val="10"/>
        <rFont val="Arial"/>
        <family val="2"/>
        <charset val="238"/>
      </rPr>
      <t>Obijanje žbuke</t>
    </r>
    <r>
      <rPr>
        <sz val="10"/>
        <rFont val="Arial"/>
        <family val="2"/>
        <charset val="238"/>
      </rPr>
      <t xml:space="preserve">
Obijanje postojeće žbuke na pročeljima zgrade, podgledima balkona i dimnjacima debljine d=2-4 cm koja je u lošem stanju na mjestima gdje je to potrebno. Žbuku treba obiti do čvrste podloge, a nakon toga otprašiti. Potrebnu površinu obijanja usuglasiti s Nadzornim inženjerom. Stavka obuhvaća sav potreban rad i sredstva za rad te odvoz šute na deponiju udaljenosti do 20 km. U cijenu uključiti sav potreban rad,  potrebnu radnu skelu, te sve mjere osiguranja. Obračun po m</t>
    </r>
    <r>
      <rPr>
        <vertAlign val="superscript"/>
        <sz val="10"/>
        <rFont val="Arial"/>
        <family val="2"/>
        <charset val="238"/>
      </rPr>
      <t>2</t>
    </r>
    <r>
      <rPr>
        <sz val="10"/>
        <rFont val="Arial"/>
        <family val="2"/>
        <charset val="238"/>
      </rPr>
      <t xml:space="preserve"> stvarno obijene površine zida.</t>
    </r>
  </si>
  <si>
    <r>
      <rPr>
        <b/>
        <sz val="10"/>
        <rFont val="Arial"/>
        <family val="2"/>
        <charset val="238"/>
      </rPr>
      <t xml:space="preserve">Izrada pokrova na krovu oznake K1
</t>
    </r>
    <r>
      <rPr>
        <sz val="10"/>
        <rFont val="Arial"/>
        <family val="2"/>
        <charset val="238"/>
      </rPr>
      <t>Nabava, dostava i montaža profiliranih krovnih panela, d = 15 cm ispunjen mineralnom vunom, na postojeću podkonstrukciju. Boja panela bijela. Ugradnja panela isključivo po uputi proizvođača panela za pokrov. Stavka uključuje nabavu, dopremu i ugradnju svega potrebnog materijala, potrebnu radnu skelu, sav pričvrsni materijal, te sav rad i sredstva za rad.
Obračun po m2 mjereno po kosini</t>
    </r>
  </si>
  <si>
    <r>
      <rPr>
        <b/>
        <sz val="10"/>
        <rFont val="Arial"/>
        <family val="2"/>
        <charset val="238"/>
      </rPr>
      <t xml:space="preserve">Izrada i montaža okapnog lima preko pokrova (maska)
</t>
    </r>
    <r>
      <rPr>
        <sz val="10"/>
        <rFont val="Arial"/>
        <family val="2"/>
        <charset val="238"/>
      </rPr>
      <t>Lim je pocinčani bojani bijele boje, debljine 0,55 mm, r.š. do 35 cm. Lim se polaže na pokrov te ulazi u horizontalni oluk. Sve dimenzije uzeti na licu mjesta. Stavka obuhvaća sva spojna i pričvrsna sredstva, sav potreban rad, potrebna kitanja i materijal. Skela je u posebnoj stavci. Obračun po m1 ugrađenog okapnog lima.</t>
    </r>
  </si>
  <si>
    <r>
      <rPr>
        <b/>
        <sz val="10"/>
        <rFont val="Arial"/>
        <family val="2"/>
        <charset val="238"/>
      </rPr>
      <t xml:space="preserve">Izrada i montaža opšavnog lima ispod pokrova
</t>
    </r>
    <r>
      <rPr>
        <sz val="10"/>
        <rFont val="Arial"/>
        <family val="2"/>
        <charset val="238"/>
      </rPr>
      <t>Lim je pocinčani bojani bijele boje, debljine 0,55 mm, r.š. do 35 cm. Lim služi kao maska čeonog dijela krovnog panela i spoja izvedenog termoizolacijom, a polaže se pod postojeći pokrov. Opšav izvesti prema uputi proizvođača. Sve dimenzije uzeti na licu mjesta. Stavka obuhvaća potrebna kitanja, sva spojna i pričvrsna sredstva, sav potreban rad i materijal. Skela je u posebnoj stavci. Obračun po m1 ugrađenog opšavnog lima.</t>
    </r>
  </si>
  <si>
    <r>
      <rPr>
        <b/>
        <sz val="10"/>
        <rFont val="Arial"/>
        <family val="2"/>
        <charset val="238"/>
      </rPr>
      <t xml:space="preserve">Izrada i montaža unutarnje maske
</t>
    </r>
    <r>
      <rPr>
        <sz val="10"/>
        <rFont val="Arial"/>
        <family val="2"/>
        <charset val="238"/>
      </rPr>
      <t>Lim je pocinčani bojani bijele boje, debljine 0,55 mm, r.š. do 20 cm. Lim služi kao maska spoja krovnog i zidnog panela, a postavlja se s unutarnje strane objekta. Prije postave lima, obavezno zračni prostor ispuniti odgovarajućom poliuretanskom pjenom u debljini do 3 cm. Izvesti prema uputi proizvođača. Sve dimenzije uzeti na licu mjesta. Stavka obuhvaća potrebna kitanja, sva spojna i pričvrsna sredstva, sav potreban rad i materijal. Skela je u posebnoj stavci. Obračun po m1 postavljene maske.</t>
    </r>
  </si>
  <si>
    <r>
      <t xml:space="preserve">Izrada i montaža limova zabata - vjetar lajsne
</t>
    </r>
    <r>
      <rPr>
        <sz val="10"/>
        <rFont val="Arial"/>
        <family val="2"/>
        <charset val="238"/>
      </rPr>
      <t>Izrada i montaža vjetar lajsne na zabatnim zidovima nakon postave krovnih panela i toplinske izoalcije zidova. Lim je pocinčani bojani bijele, debljine 0,55mm, r.š. do 80 cm. Postavlja se na mjesto postojećih demontiranih limova. Sve dimenzije uzeti na licu mjesta. Stavka obuhvaća potrebna kitanja, sva spojna i pričvrsna sredstva, sav potreban rad i materijal. Skela je u posebnoj stavci. Obračun po m1 ugrađenog okapnog lima.</t>
    </r>
  </si>
  <si>
    <r>
      <rPr>
        <b/>
        <sz val="10"/>
        <rFont val="Arial"/>
        <family val="2"/>
        <charset val="238"/>
      </rPr>
      <t xml:space="preserve">Izrada, doprema i montaža okapnog lima između zida sa ETICS-om i zidnog panela </t>
    </r>
    <r>
      <rPr>
        <sz val="10"/>
        <rFont val="Arial"/>
        <family val="2"/>
        <charset val="238"/>
      </rPr>
      <t xml:space="preserve">
Izrada, doprema i montaža okapnog lima po zidu. Lim je mehanički pričvršćen za zid te se montira prije zidnog panela.  Lim je pocinčani, bojani iz RAL ton karte prema odabiru Investitora, debljine 0,55 mm, r.š. do 50 cm. Sve dimenzije uzeti na licu mjesta, a profiliranje lima izvesti tvornički. Ugradnju lima izvesti prema detalju iz grafičkih priloga.  Stavka obuhvaća potrebna kitanja, sva spojna i pričvrsna sredstva, sav potreban rad i materijal. Skela u posebnoj stavci. Obračun po m1 ugrađenog okapnog lima.</t>
    </r>
  </si>
  <si>
    <r>
      <rPr>
        <b/>
        <sz val="10"/>
        <rFont val="Arial"/>
        <family val="2"/>
        <charset val="238"/>
      </rPr>
      <t>Izrada, doprema i montaža dilatacijskog lima</t>
    </r>
    <r>
      <rPr>
        <sz val="10"/>
        <rFont val="Arial"/>
        <family val="2"/>
        <charset val="238"/>
      </rPr>
      <t xml:space="preserve">
Izrada, doprema i montaža dilatacijskog lima po zidu. Lim je pocinčani, bojani iz RAL ton karte prema odabiru Investitora, debljine 0,55 mm, r.š. do 50 cm. Sve dimenzije uzeti na licu mjesta, a profiliranje lima izvesti tvornički. Stavka obuhvaća potrebna kitanja, sva spojna i pričvrsna sredstva, sav potreban rad i materijal. Skela u posebnoj stavci. Obračun po m1 ugrađenog dilatacijskog lima.</t>
    </r>
  </si>
  <si>
    <r>
      <rPr>
        <b/>
        <sz val="10"/>
        <rFont val="Arial"/>
        <family val="2"/>
        <charset val="238"/>
      </rPr>
      <t xml:space="preserve">Izrada, doprema i montaža kutnog lima između zida sa ETICS-om i zidnog panela </t>
    </r>
    <r>
      <rPr>
        <sz val="10"/>
        <rFont val="Arial"/>
        <family val="2"/>
        <charset val="238"/>
      </rPr>
      <t xml:space="preserve">
Izrada, doprema i montaža kutnog lima. Lim je mehanički pričvršćen za zid i panel te se montira prije zidnog panela.  Lim je pocinčani, bojani iz RAL ton karte prema odabiru Investitora, debljine 0,55 mm, r.š. do 50 cm. Sve dimenzije uzeti na licu mjesta, a profiliranje lima izvesti tvornički.  Stavka obuhvaća potrebna kitanja, sva spojna i pričvrsna sredstva, sav potreban rad i materijal.  Skela u posebnoj stavci. Obračun po m1 ugrađenog okapnog lima.</t>
    </r>
  </si>
  <si>
    <r>
      <rPr>
        <b/>
        <sz val="10"/>
        <rFont val="Arial"/>
        <family val="2"/>
        <charset val="238"/>
      </rPr>
      <t>Izrada i montaža snjegobrana</t>
    </r>
    <r>
      <rPr>
        <sz val="10"/>
        <rFont val="Arial"/>
        <family val="2"/>
        <charset val="238"/>
      </rPr>
      <t xml:space="preserve">
Izrada, dostava i ugradnja linijskih snjegobrana za pokrov od profiliranih krovnih panela, od pocinčanog bojanog lima bijele boje RAL 9002. Snjegobrane postaviti linijski. Stavkom obuhvatiti izradu, dobavu i ugradnju, potrebna spojna sredstva (vijci isl.), sav rad i sredstva za rad. Obračun po m' ugrađenih snjegobrana.</t>
    </r>
  </si>
  <si>
    <r>
      <rPr>
        <b/>
        <sz val="10"/>
        <rFont val="Arial"/>
        <family val="2"/>
        <charset val="238"/>
      </rPr>
      <t xml:space="preserve">Izrada i montaža horizontalnog žljeba 
</t>
    </r>
    <r>
      <rPr>
        <sz val="10"/>
        <rFont val="Arial"/>
        <family val="2"/>
        <charset val="238"/>
      </rPr>
      <t>Izrada, doprema i montaža horizontalnog oluka polukružnog presjeka Ø 160 mm. Horizontalni žljeb izraditi od pocinčanog bojanog lima bijele boje, debljine 0,55 mm, razvijene širine do 50 cm. Stavka obuhvaća sav potreban rad, materijal (nove kuke, spojni elementi i dr.), sredstva za rad i radnu skelu.  Radove izvesti prema pravilima struke. Obračun po m1 izvedenih horizontalnih oluka.</t>
    </r>
  </si>
  <si>
    <r>
      <rPr>
        <b/>
        <sz val="10"/>
        <rFont val="Arial"/>
        <family val="2"/>
        <charset val="238"/>
      </rPr>
      <t xml:space="preserve">Izrada i montaža vertikalnih oluka
</t>
    </r>
    <r>
      <rPr>
        <sz val="10"/>
        <rFont val="Arial"/>
        <family val="2"/>
        <charset val="238"/>
      </rPr>
      <t xml:space="preserve">Izrada, doprema i montaža vertikalnih oluka kružnog presjeka Ø 120 mm. Oluke izraditi od pocinčanog bojanog lima bijele boje, debljine 0,55 mm. Stavka obuhvaća sav potreban rad, materijal (nove spojni elementi, obujmice i dr.), potrebnu radnu skelu i srestva za rad. U cijenu su uračunata i potrebna koljena. Radove izvesti prema pravilima struke. Obračun po m1 izvedenih vertikalnih oluka. </t>
    </r>
  </si>
  <si>
    <r>
      <t xml:space="preserve">U cijenu uključiti izradu, transport do gradilišta, ugradnju, sav potreban okov (uključivo kvake, cilindre, brave, ključeve, i dr.), okov za otklopna krila (komplet okov za otklopno prozorsko krilo - ručka s kutnim prijenosnikom, škare, šipka (duljina za otvaranje na visini od 150cm od poda) i pokrovni profil),  zaokretna krila i otklopna, brtvljenje za RAL ugradnju, trajnoelastični kit, poliuretansku pjenu, vijke i dr. te potrebnu radnu skelu. Sve spojeve stolarije i unutarnje klupice brtviti trajnoelastičnim kitom, a spojeve stolarije sa špaletama brtviti akrilnim kitom. Ispod donjeg horizontalnog okvira ugrađuje se podprozorski profil za ugradnju vanjske prozorske klupice. Sve stavke izraditi prema shemama stolarije u grafičkim prilozima, te priložiti dokaze o kvaliteti ugrađenih materijala (ateste za prozore, fasadne stijene i vrata). Prije početka radova Izvođač je dužan dostaviti svu potrebnu atestnu dokumentaciju za vanjsku stolariju. </t>
    </r>
    <r>
      <rPr>
        <b/>
        <sz val="10"/>
        <rFont val="Arial"/>
        <family val="2"/>
        <charset val="238"/>
      </rPr>
      <t>Također napraviti izmjeru na licu mjesta.</t>
    </r>
    <r>
      <rPr>
        <sz val="10"/>
        <rFont val="Arial"/>
        <family val="2"/>
        <charset val="238"/>
      </rPr>
      <t xml:space="preserve"> Sve eventualne promjene dogovoriti sa Nadzornim inženjerom i Investitorom. Sve dimenzije uzeti na licu mjesta. Obračun po komadu ugrađene pozicije.</t>
    </r>
  </si>
  <si>
    <t>NAPOMENA:
Prilikom izvođenja fasaderskih radova, obratiti pažnju na zaštitu aluminijskih profila i prozorskih stakala od ljepila, žbuke i sl. Nakon završetka radova, a prije demontaže skele, Izvođač je dužan očistiti kompletnu vanjsku stolariju. Sva stolarija oštećena prilikom radova i čišćenja (oštećena strugajem) neće biti priznata. 
U slučaju da dođe do oštećenja klupčice, izvođač sam snosi trošak popravka iste.</t>
  </si>
  <si>
    <t>POZ 1 - prozor 284x150cm</t>
  </si>
  <si>
    <t>POZ 2 - prozor 365x150cm</t>
  </si>
  <si>
    <t>POZ 3 - prozor 950x150cm</t>
  </si>
  <si>
    <t>POZ 4 - prozor 650x150cm</t>
  </si>
  <si>
    <t>POZ 6 - vrata 210x250cm</t>
  </si>
  <si>
    <t>POZ 7 - prozor 255x135cm</t>
  </si>
  <si>
    <t>POZ 5 - vrata 300x450cm</t>
  </si>
  <si>
    <r>
      <rPr>
        <b/>
        <sz val="10"/>
        <rFont val="Arial"/>
        <family val="2"/>
        <charset val="238"/>
      </rPr>
      <t>Dobava i montaža unutarnjih PVC prozorskih klupčica</t>
    </r>
    <r>
      <rPr>
        <sz val="10"/>
        <rFont val="Arial"/>
        <family val="2"/>
        <charset val="238"/>
      </rPr>
      <t xml:space="preserve">
Dobava i montaža unutarnjih PVC prozorskih klupčica u bijeloj boji, razvijene širine do 45 cm, debljine d=2 cm s bočnim završecima. Klupčice postaviti odmah po završetku ugradnje ALU stolarije. Ugradnju izvesti odgovarajućom poliuretanskom pjenom uključujući i sva potrebna silikoniranja spojeva. Klupčice moraju biti istaknute minimalno 2 cm u odnosu na unutarnji zid. Sve dimenzije uzeti na licu mjesta. U cijenu uključiti rad, potrebnu radnu skelu i sve mjere osiguranja. Obračun po m1 ugrađenih prozorskih klupčica.</t>
    </r>
  </si>
  <si>
    <r>
      <t>Stavka obuhvaća izradu ETICS sustava prema uputi proizvođača, sve pripreme, dobavu materijala; kamena mineralna vuna d=12 cm za zidove koji graniče s grijanim prostorom, 5 cm za obradu istaka i kamena vuna debljine d=2-3 cm za obradu špaleta oko prozora, mineralno fasadno ljepilo, armirajuću staklenu mrežicu, pričvrsnice, pocinčane sokl profile jednake širine kao lamele pričvršćene pričvrsnicima za zid, PVC kutnike za rubove i okapne profile. Završna dekorativna obrada - silikatna žbuka obračunata u posebnoj stavci. U cijenu je uključena OBVEZNA zaštita vrata, prozora, prozorskih klupčica i dr. do potpunog završetka fasade. Obračun po m</t>
    </r>
    <r>
      <rPr>
        <vertAlign val="superscript"/>
        <sz val="10"/>
        <rFont val="Arial"/>
        <family val="2"/>
        <charset val="238"/>
      </rPr>
      <t>2</t>
    </r>
    <r>
      <rPr>
        <sz val="10"/>
        <rFont val="Arial"/>
        <family val="2"/>
        <charset val="238"/>
      </rPr>
      <t xml:space="preserve"> postavljene fasade.</t>
    </r>
  </si>
  <si>
    <t>zid: kamena mineralna vuna d=12 cm</t>
  </si>
  <si>
    <t>zid: kamena mineralna vuna d=5 cm</t>
  </si>
  <si>
    <t xml:space="preserve">Stavka obuhvaća izradu ETICS sustava prema uputi proizvođača, sve pripreme, dobavu materijala; ekstrudirani polistiren (XPS) debljine d=12 cm na sokl objekta, mineralno fasadno ljepilo, armirajuću staklenu mrežicu, pričvrsnice, pocinčane sokl profile jednake širine kao lamele pričvršćene pričvrsnicima za zid, PVC kutnike za rubove i okapne profile. Završna dekorativna obrada je obračunata u posebnoj stavci. U cijenu je uključena OBVEZNA zaštita vrata, prozora, prozorskih klupčica i dr. do potpunog završetka fasade. Klasični obračun vrši se po m2, a izvodi se na punim zidovima. Prije početaka radova Izvođač je dužan dostaviti važeću atestnu dokumentaciju. U cijenu uključiti sav potreban rad i sredstva za rad, te sve mjere osiguranja. Skela je obračunata u posebnoj stavci. Obračun po m2 postavljene fasade.
</t>
  </si>
  <si>
    <r>
      <rPr>
        <b/>
        <sz val="10"/>
        <rFont val="Arial"/>
        <family val="2"/>
        <charset val="238"/>
      </rPr>
      <t>Dobava i ugradnja drvene jelove grede za atiku ravnog neprohodnog krova</t>
    </r>
    <r>
      <rPr>
        <sz val="10"/>
        <rFont val="Arial"/>
        <family val="2"/>
        <charset val="238"/>
      </rPr>
      <t xml:space="preserve">
Dobava i ugradnja drvene jelove grede dimenzija 2x12x10 cm, koja se postavlja na ravnom neprohodnom krovu po vanjskom rubu zgrade, kako bi se mogla izvesti toplinska i hidroizolacija ravnog neprohodnog krova. Po rubu ravnog krova postavlja se greda, kako bi se dobila visina zbog min. debljine toplinske izolacije. Gredu je potrebno zaštititi fungicidnim insekticidnim sredstvom za zaštitu drvene građe. U cijenu uključiti sva potrebna spojna i pričvrsna sredstva. Stavka obuhvaća sav potreban rad i materijal. Detalj ugradnje u grafičkim prilozima. Obračun po m3 ugrađene grede.</t>
    </r>
  </si>
  <si>
    <r>
      <rPr>
        <b/>
        <sz val="10"/>
        <rFont val="Arial"/>
        <family val="2"/>
        <charset val="238"/>
      </rPr>
      <t>Dobava i ugradnja OSB ploče na atiku ravnog neprohodnog krova</t>
    </r>
    <r>
      <rPr>
        <sz val="10"/>
        <rFont val="Arial"/>
        <family val="2"/>
        <charset val="238"/>
      </rPr>
      <t xml:space="preserve">
Dobava i ugradnja OSB ploče na drvenu gredu po rubu ravnog krova. OSB ploča se pričvršćuje na drvenu gredu prema DETALJU 5. Na OSB ploču se postavlja okapni lim. Minimalna širina OSB ploče iznosi l=25 cm. Debljina OSB ploče iznosi minimalno d=20 mm. U cijenu uključiti sva potrebna spojna i pričvrsna sredstva. Stavka obuhvaća sav potreban rad i materijal. Detalj ugradnje u grafičkim prilozima. Obračun po m1 postavljene OSB ploče.</t>
    </r>
  </si>
  <si>
    <r>
      <rPr>
        <b/>
        <sz val="10"/>
        <rFont val="Arial"/>
        <family val="2"/>
        <charset val="238"/>
      </rPr>
      <t>Dobava i izrada parne brane</t>
    </r>
    <r>
      <rPr>
        <sz val="10"/>
        <rFont val="Arial"/>
        <family val="2"/>
        <charset val="238"/>
      </rPr>
      <t xml:space="preserve">
Dobava i izrada parne brane od sintetičke folije na bazi polietilena visoke gustoće, d=0,20 mm. Folija se slobodno polaže na podlogu i spaja samoljepljivom trakom. U cijenu uključiti sav potreban rad i materijal te sve mjere osiguranja. Obračun po tlocrtnoj površini po m2.</t>
    </r>
  </si>
  <si>
    <r>
      <rPr>
        <b/>
        <sz val="10"/>
        <rFont val="Arial"/>
        <family val="2"/>
        <charset val="238"/>
      </rPr>
      <t>Dobava i postavljanje razdjelnog i zaštitnog sloja netkanog tekstila (filc-geotekstil)</t>
    </r>
    <r>
      <rPr>
        <sz val="10"/>
        <rFont val="Arial"/>
        <family val="2"/>
        <charset val="238"/>
      </rPr>
      <t xml:space="preserve">
Dobava i postavljanje razdjelnog i zaštitnog sloja netkanog tekstila (filc-geotekstil). Gustoća 300 g/m2, s preklopom od 20 cm u svrhu razdvajanja hidroizolacije i  betonske ploče. U cijenu uključiti sav potreban rad i materijal, potrebnu radnu skelu, te sve mjere osiguranja. Obračun po m2 tlocrtne površine.</t>
    </r>
  </si>
  <si>
    <r>
      <rPr>
        <b/>
        <sz val="10"/>
        <rFont val="Arial"/>
        <family val="2"/>
        <charset val="238"/>
      </rPr>
      <t>Dobava materijala i izrada hidroizolacije na bazi TPO-a za ravni krov oznake K2</t>
    </r>
    <r>
      <rPr>
        <sz val="10"/>
        <rFont val="Arial"/>
        <family val="2"/>
        <charset val="238"/>
      </rPr>
      <t xml:space="preserve">
Dobava materijala i izrada hidroizolacije na bazi TPO-a - višeslojne sintetičke krovne mebrane armirane poliesterskom mrežicom, UV stabiliziranom, debljine 1,5 mm. Trake se polažu direktno na geotekstil. Mehaničko pričvršćenje izvodi se nehrđajućim vijcima sa širokom podložnom pločicom od 8 kom/m2. Spojevi se obrađuju toplinskim ili kemijskim putem sa širinom spoja od min. 40 mm i preklopom traka min. 10 cm u skladu s propisanim normama od strane proizvođača trake. Hidroizolacija se na detaljima učvršćuje plastificiranim limovima istog proizvođača i hermetizira po potrebi poliuretanskim kitovima. Kvaliteta ugrađene hidroizolacije dokazuje se ispitivanjem vodenom probom u trajanju minimalno 24 sata, a predaje upisom u građevinski dnevnik. U cijenu uključiti sav potreban rad i materijal te sve mjere osiguranja. Obračun po tlocrtnoj površini po m2.</t>
    </r>
  </si>
  <si>
    <r>
      <rPr>
        <b/>
        <sz val="10"/>
        <rFont val="Arial"/>
        <family val="2"/>
        <charset val="238"/>
      </rPr>
      <t>Dobava i postava vertikalne hidroizolacije</t>
    </r>
    <r>
      <rPr>
        <sz val="10"/>
        <rFont val="Arial"/>
        <family val="2"/>
        <charset val="238"/>
      </rPr>
      <t xml:space="preserve">
Dobava i postava vertikalne hidroizolacije kao u stavci 6.6 na vanjskim zidovima i dimnjacima. Vertikalna hidroizolacija se podiže 40 cm iznad kote ulazna nadstrešnice zgrade. U cijenu uključiti sav potreban rad i materijal, uključivo preklopi, te sve mjere osiguranja. Obračun po m1.</t>
    </r>
  </si>
  <si>
    <r>
      <rPr>
        <b/>
        <sz val="10"/>
        <rFont val="Arial"/>
        <family val="2"/>
        <charset val="238"/>
      </rPr>
      <t>Dobava izrada i postava okapnih profiliranih traka</t>
    </r>
    <r>
      <rPr>
        <sz val="10"/>
        <rFont val="Arial"/>
        <family val="2"/>
        <charset val="238"/>
      </rPr>
      <t xml:space="preserve">
Dobava materijala, izrada i postava okapnih profiliranih traka od plastificiranog lima d=1,2 mm na koji se spaja horizontalna folija holkerima 50x50 mm. Limovi se postavljaju na vanjske zidove zgrade. Limovi se učvršćuju udarnim tiplama na razmaku 15-25 cm. U cijenu uključiti sav potreban rad i materijal te sve mjere osiguranja. Obračun po m1.</t>
    </r>
  </si>
  <si>
    <r>
      <rPr>
        <b/>
        <sz val="10"/>
        <rFont val="Arial"/>
        <family val="2"/>
        <charset val="238"/>
      </rPr>
      <t>Dobava i izvedba kitanja spoja</t>
    </r>
    <r>
      <rPr>
        <sz val="10"/>
        <rFont val="Arial"/>
        <family val="2"/>
        <charset val="238"/>
      </rPr>
      <t xml:space="preserve">
Dobava i izvedba kitanja spoja zida i lima, te eventualnih pukotina u zidu trajnoelastičnim kitom na bazi poliuretana uz prethodno čišćenje podloge od nevezanih čestica i nanošenje odgovarajućeg primer-a. U cijenu uključiti sav potreban rad i materijal, transport, te sve mjere osiguranja. Obračun po m</t>
    </r>
    <r>
      <rPr>
        <vertAlign val="superscript"/>
        <sz val="10"/>
        <rFont val="Arial"/>
        <family val="2"/>
        <charset val="238"/>
      </rPr>
      <t>1</t>
    </r>
    <r>
      <rPr>
        <sz val="10"/>
        <rFont val="Arial"/>
        <family val="2"/>
        <charset val="238"/>
      </rPr>
      <t>.</t>
    </r>
  </si>
  <si>
    <r>
      <rPr>
        <b/>
        <sz val="10"/>
        <rFont val="Arial"/>
        <family val="2"/>
        <charset val="238"/>
      </rPr>
      <t>Izrada i montaža okapnog lima</t>
    </r>
    <r>
      <rPr>
        <sz val="10"/>
        <rFont val="Arial"/>
        <family val="2"/>
        <charset val="238"/>
      </rPr>
      <t xml:space="preserve">
Izrada i montaža okapnog lima po vanjskom obodu ulazne nadstrešnice zrade. Lim se postavlja po obodu AB ploče. Lim je galvanizirani čelični lim, kaširan sa TPO slojem materijala. Donja površina je zaštićena epoksi premazom.  Sastav lima: gornja površina TPO kaširanje 1,1 mm, donja površina čelični lim 0,6 mm, ukupne debljine 1,7 mm. Razvijena širina do 40 cm. Sve dimenzije uzeti na licu mjesta. Stavka obuhvaća izradu i postavljanje lima, fiksiranje lima odgovarajućim vijcima, sav potreban rad i materijal, te potrebnu radnu skelu i sve mjere osiguranja. Obračun po m1 ugrađenog okapnog lima.</t>
    </r>
  </si>
  <si>
    <r>
      <rPr>
        <b/>
        <sz val="10"/>
        <rFont val="Arial"/>
        <family val="2"/>
        <charset val="238"/>
      </rPr>
      <t>Dobava i montaža novih odzračnika</t>
    </r>
    <r>
      <rPr>
        <sz val="10"/>
        <rFont val="Arial"/>
        <family val="2"/>
        <charset val="238"/>
      </rPr>
      <t xml:space="preserve">
Dobava i montaža odzračnika promjera  Ø 50-110 mm, izrađenih od tvrdog PVC-a s mogućnošću demontaže. U cijenu uključitit sav potreban rad i materijal, transport, te sve mjere osiguranja. Obračun po komadu ugrađenog odzračnika.</t>
    </r>
  </si>
  <si>
    <t xml:space="preserve"> - PE folija 0,2 mm</t>
  </si>
  <si>
    <t xml:space="preserve"> - mineralna vuna deb. 5 cm</t>
  </si>
  <si>
    <t>UKUPNO (1-6)</t>
  </si>
  <si>
    <t>16.</t>
  </si>
  <si>
    <t>17.</t>
  </si>
  <si>
    <t>18.</t>
  </si>
  <si>
    <t>19.</t>
  </si>
  <si>
    <r>
      <rPr>
        <b/>
        <sz val="10"/>
        <rFont val="Arial"/>
        <family val="2"/>
        <charset val="238"/>
      </rPr>
      <t xml:space="preserve">Rušenje zidova 
</t>
    </r>
    <r>
      <rPr>
        <sz val="10"/>
        <rFont val="Arial"/>
        <family val="2"/>
        <charset val="238"/>
      </rPr>
      <t>Pažljivo rušenje postojećih zidova sjevernog pročelja za potrebe zazidavanja odnosno smanjivanja otvora i sl. debljine do 30 cm izvedenih od pune opeke, ožbukanih s vapneno cementnom žbukom debljine d=2-4 cm. Stavka uključuje pažljivo rušenje, iznošenje materijala iz građevine, utovar i odvoz na gradsku deponiju,deponiranje, te sav rad i sredstva za rad. Obračun po m3 otučenog zida</t>
    </r>
  </si>
  <si>
    <r>
      <t>m</t>
    </r>
    <r>
      <rPr>
        <vertAlign val="superscript"/>
        <sz val="10"/>
        <rFont val="Arial"/>
        <family val="2"/>
        <charset val="238"/>
      </rPr>
      <t>3</t>
    </r>
  </si>
  <si>
    <t xml:space="preserve">Tehničke karakteristike koje mora ispunjavati izolacijski sustav su:
- klasa negorivosti (reakcija na požar) HRN EN 13501-1:2019 ili jednakovrijedan _______________ = A1 
- koeficijent toplinske provodljivosti za mineralnu vunu HRN EN 12667:2002 ili jednakovrijedan  _______________  - 0,041 W/mK. </t>
  </si>
  <si>
    <r>
      <rPr>
        <b/>
        <sz val="10"/>
        <rFont val="Arial"/>
        <family val="2"/>
        <charset val="238"/>
      </rPr>
      <t xml:space="preserve">Izrada zidne obloge na krovu 
</t>
    </r>
    <r>
      <rPr>
        <sz val="10"/>
        <rFont val="Arial"/>
        <family val="2"/>
        <charset val="238"/>
      </rPr>
      <t>Nabava, dostava i montaža profiliranih zidnih panela, d = 15 cm ispunjen mineralnom vunom, na postojeću čeličnu i zidanu konstrukciju. Boja panela bijela. Ugradnja panela isključivo po uputi proizvođača panela. Stavka uključuje nabavu, dopremu i ugradnju svega potrebnog materijala, potrebnu radnu skelu, sav pričvrsni materijal, te sav rad i sredstva za rad. Obračun po m2.</t>
    </r>
  </si>
  <si>
    <t>Tehničke karakteristike koje mora ispunjavati izolacijski sustav su:
- klasa negorivosti (reakcija na požar) HRN EN 13501-1:2019 ili jednakovrijedan  _______________  = A1 
- koeficijent toplinske provodljivosti za panel HRN EN 12667:2002 ili jednakovrijedan  _______________ 
 U= 0,24 W/m2K</t>
  </si>
  <si>
    <r>
      <t xml:space="preserve">Izrada toplinske izolacije fasade građevine na vanjske zidove oznake Z1
</t>
    </r>
    <r>
      <rPr>
        <sz val="10"/>
        <rFont val="Arial"/>
        <family val="2"/>
        <charset val="238"/>
      </rPr>
      <t xml:space="preserve">Izrada ETICS fasadnog sustava (External Thermal Insulation Composite System, odnosno vanjski toplinsko-izolacijski kompozitni sustav; u daljenjm tekstu "ETICS") od kamene mineralne vune sa svim potrebnim međuslojevima i materijalom za pričvršćenje prema HRN EN 13499:2004 ili jednakovrijedan __________ i HRN EN 13500:2004 ili jednakovrijedan __________. Fasadni sustav se izvodi u svemu prema tehničkoj uputi i uz kontrolu tehnologa fasadnog sustava. Potrebna garancija na fasadni sustav iznosi 10 godina. </t>
    </r>
  </si>
  <si>
    <t>Tehničke karakteristike koje mora ispunjavati izolacijski sustav su:
- klasa negorivosti (reakcija na požar) HRN EN 13501-1:2019 ili jednakovrijedan _______________  = A1 
- koeficijent toplinske provodljivosti HRN EN 12667:2002 ili jednakovrijedan _______________  = 0,035 W/mK</t>
  </si>
  <si>
    <t>Tehničke karakteristike koje mora ispunjavati toplinsko izolacijski materijal su:
- koeficijent toplinske provodljivosti HRN EN 12667:2002 ili jednakovrijedan  _______________ = 0,034 W/mK</t>
  </si>
  <si>
    <t xml:space="preserve">sokl: XPS (HRN EN 13164:2015 ili jednakovrijedan ____________) d=12 cm </t>
  </si>
  <si>
    <r>
      <rPr>
        <b/>
        <sz val="10"/>
        <rFont val="Arial"/>
        <family val="2"/>
        <charset val="238"/>
      </rPr>
      <t>Izvedba toplinske i zvučne izolacije AB ploče na krovu oznake K1</t>
    </r>
    <r>
      <rPr>
        <sz val="10"/>
        <rFont val="Arial"/>
        <family val="2"/>
        <charset val="238"/>
      </rPr>
      <t xml:space="preserve">
Stavka obuhvaća postavu PE folije 0,2 mm, mineralne vune prema HRN EN 13162 ili jednakovrijedan ______________ debljine 5 cm. U cijenu je uključen sav potreban rad i materijal (folija, mineralna vuna, tiple, vijci, bandažne trake, visilice i dr.) te potrebna radna skela.
Obračun po m2 postavljene folije (preklopi uključeni u obračun), izvedene izolacije debljine d=5 cm.</t>
    </r>
  </si>
  <si>
    <t>Ponuđene tehničke karakteristike:
- klasa negorivosti (reakcija na požar): ___________________________
- koeficijent toplinske provodljivosti za mineralnu vunu:
___________________________</t>
  </si>
  <si>
    <t>Ponuđene tehničke karakteristike:
- klasa negorivosti (reakcija na požar): ___________________________
- koeficijent toplinske provodljivosti za panel:
___________________________</t>
  </si>
  <si>
    <t>Ponuđene tehničke karakteristike:
- klasa negorivosti (reakcija na požar): ___________________________
- koeficijent toplinske provodljivosti:
___________________________</t>
  </si>
  <si>
    <t>Ponuđene tehničke karakteristike:
- koeficijent toplinske provodljivosti:
___________________________
sokl: XPS d=12: ____________________</t>
  </si>
  <si>
    <r>
      <rPr>
        <b/>
        <sz val="10"/>
        <rFont val="Arial"/>
        <family val="2"/>
        <charset val="238"/>
      </rPr>
      <t>Dobava i ugradnja toplinske izolacije za ravni krov oznake K2</t>
    </r>
    <r>
      <rPr>
        <sz val="10"/>
        <rFont val="Arial"/>
        <family val="2"/>
        <charset val="238"/>
      </rPr>
      <t xml:space="preserve">
Dobava i ugradnja toplinske izolacije od tvrde kamene mineralne vune namjenjene za izolaciju ravnog krova RK objekta debljine d=20 cm. Toplinsku izolaciju potrebno je postaviti na način da se padovi izvode prema rubu ravnog krova. Prije početaka radova Izvođač je dužan dostaviti važeću atestnu dokumentaciju. U cijenu uključiti sav potreban rad i materijal, potrebnu radnu skelu, te sve mjere osiguranja. Obračun po m2 postavljene toplinske izolacije.</t>
    </r>
  </si>
  <si>
    <t>Ponuđene tehničke karakteristike:
- klasa negorivosti (reakcija na požar):
___________________________
- koeficijent toplinske provodljivosti :
___________________________
- paropropusnost:
___________________________</t>
  </si>
  <si>
    <t>REKAPITULACIJA   - GRAĐEVINSKO-OBRTNIČKI RADOVI - POGON UZ DORADU</t>
  </si>
  <si>
    <t>Ponuđene tehničke karakteristike:
- ETICS fasadnog sustava: ___________________________
___________________________</t>
  </si>
  <si>
    <t>Ponuđene tehničke karakteristike:
- koeficijent toplinske provodljivosti:
___________________________
sokl: XPS d=8: ____________________</t>
  </si>
  <si>
    <t>TROŠKOVNIK
GRAĐEVINSKO - OBRTNIČKI RADOVI
ISTOČNI TRAKT</t>
  </si>
  <si>
    <t xml:space="preserve"> TROŠKOVNIK
GRAĐEVINSKO - OBRTNIČKI RADOVI
POGON UZ DORADU</t>
  </si>
  <si>
    <r>
      <rPr>
        <b/>
        <sz val="10"/>
        <rFont val="Arial"/>
        <family val="2"/>
        <charset val="238"/>
      </rPr>
      <t xml:space="preserve">Izmještanje električnih kanalica
</t>
    </r>
    <r>
      <rPr>
        <sz val="10"/>
        <rFont val="Arial"/>
        <family val="2"/>
        <charset val="238"/>
      </rPr>
      <t>Izmještanje električnihkanalica sa pročelja susjedne zgrade, kako bi se mogla izvesti toplinska izolacija ravnog krova Stavka uključuje demontažu, privremeno pridržanje i osiguranje kanalice i kablova do završetka radova, produženje postojećih nosača te ponovnu montažu istih na za to odgovarajuća mjesta a sve u dogvoru s nadzornim inženjerom.. U cijenu uključiti rad, materijal, potrebnu radnu skelu, privremena pridržanja kablova i sve mjere osiguranja. Obračun po kompletu.</t>
    </r>
  </si>
  <si>
    <t>m</t>
  </si>
  <si>
    <r>
      <rPr>
        <b/>
        <sz val="10"/>
        <rFont val="Arial"/>
        <family val="2"/>
        <charset val="238"/>
      </rPr>
      <t>Demontaža i ponovna montaža postojećih manjih rasvjetnih tijela na pročeljima zgrade</t>
    </r>
    <r>
      <rPr>
        <sz val="10"/>
        <rFont val="Arial"/>
        <family val="2"/>
        <charset val="238"/>
      </rPr>
      <t xml:space="preserve">
Demontaža i ponovna montaža postojećih manjih rasvjetnih tijela na pročeljima zgrade. Stavka uključuje demontažu, skladištenje do završetka radova te ponovnu montažu istih na za to odgovarajuća mjesta. Uključiti i elektroinstalaterske radove sva nova spojna i pričvrsna sredstva, potrebne tiple i vijke koji su prilagođeni novoj debljini fasade. Rasvjetna tijela i kablove zaštiti od oštećenja. U cijenu uključiti rad, skladištenje materijala i sve mjere osiguranja. Skela u posebnoj stavci. Obračun po komadu.</t>
    </r>
  </si>
  <si>
    <r>
      <rPr>
        <b/>
        <sz val="10"/>
        <rFont val="Arial"/>
        <family val="2"/>
        <charset val="238"/>
      </rPr>
      <t>Demontaža postojećih limenih horizontalnih oluka</t>
    </r>
    <r>
      <rPr>
        <sz val="10"/>
        <rFont val="Arial"/>
        <family val="2"/>
        <charset val="238"/>
      </rPr>
      <t xml:space="preserve">
za odvodnju oborinske vode uključivo demontažu  obujmica i koljena. U cijenu uključiti rad, sve mjere osiguranja te odvoz na za to ovlaštenu deponiju udaljenosti do 20 km sa svim troškovima deponiranja. Obračun po m' demontiranih limenih oluka.</t>
    </r>
  </si>
  <si>
    <r>
      <rPr>
        <b/>
        <sz val="10"/>
        <rFont val="Arial"/>
        <family val="2"/>
        <charset val="238"/>
      </rPr>
      <t>Demontaža vanjskih i unutarnjih prozorskih klupčica</t>
    </r>
    <r>
      <rPr>
        <sz val="10"/>
        <rFont val="Arial"/>
        <family val="2"/>
        <charset val="238"/>
      </rPr>
      <t xml:space="preserve">
Demontaža svih postojećih kamenih, betonskih, limenih i plastičnih  vanjskih prozorskih klupčica i unutarnjih na pozicijama na kojima se mijenja stolarija. Stavka uključuje  demontažu i odvoz materijala na za to ovlaštenu deponiju udaljenosti do 20 km. Skela u posebnoj stavci. U cijenu uključiti sav potreban rad i sredstva za rad te sve mjere osiguranja. Obračun po m1 demontiranih klupčica.</t>
    </r>
  </si>
  <si>
    <r>
      <rPr>
        <b/>
        <sz val="10"/>
        <rFont val="Arial"/>
        <family val="2"/>
        <charset val="238"/>
      </rPr>
      <t>Demontaža opšavnih limova (kutni lim)</t>
    </r>
    <r>
      <rPr>
        <sz val="10"/>
        <rFont val="Arial"/>
        <family val="2"/>
        <charset val="238"/>
      </rPr>
      <t xml:space="preserve">
Demontaža opšavnih limova na spojevima krova i zida (kutni lim). Stavka obuhvaća demontažu i odvoz materijala na deponiju. U cijenu uključiti sav potreban rad i sredstva za rad te sve mjere osiguranja. Skela je u posebnoj stavci. Obračun po m1 demontiranih limova.</t>
    </r>
  </si>
  <si>
    <r>
      <rPr>
        <b/>
        <sz val="10"/>
        <rFont val="Arial"/>
        <family val="2"/>
        <charset val="238"/>
      </rPr>
      <t>Demontaža dilatacijskog lima</t>
    </r>
    <r>
      <rPr>
        <sz val="10"/>
        <rFont val="Arial"/>
        <family val="2"/>
        <charset val="238"/>
      </rPr>
      <t xml:space="preserve">
Demontaža dilatacijskog lima na spoju dva zida između dva objekta. Stavka obuhvaća demontažu i odvoz materijala na deponiju. U cijenu uključiti sav potreban rad i sredstva za rad te sve mjere osiguranja. Skela je u posebnoj stavci. Obračun po m1 demontiranih limova.</t>
    </r>
  </si>
  <si>
    <r>
      <rPr>
        <b/>
        <sz val="10"/>
        <rFont val="Arial"/>
        <family val="2"/>
        <charset val="238"/>
      </rPr>
      <t>Demontaža okapnih limova</t>
    </r>
    <r>
      <rPr>
        <sz val="10"/>
        <rFont val="Arial"/>
        <family val="2"/>
        <charset val="238"/>
      </rPr>
      <t xml:space="preserve">
Demontaža okapnih limova kod horizontalnog oluka. Stavka obuhvaća demontažu i odvoz materijala na deponiju. U cijenu uključiti sav potreban rad i sredstva za rad te sve mjere osiguranja. Skela je u posebnoj stavci. Obračun po m1 demontiranih limova.</t>
    </r>
  </si>
  <si>
    <r>
      <rPr>
        <b/>
        <sz val="10"/>
        <rFont val="Arial"/>
        <family val="2"/>
        <charset val="238"/>
      </rPr>
      <t>Demontaža okapnih i opšavnih limova AB tregera na ravnom krovu</t>
    </r>
    <r>
      <rPr>
        <sz val="10"/>
        <rFont val="Arial"/>
        <family val="2"/>
        <charset val="238"/>
      </rPr>
      <t xml:space="preserve">
Demontaža okapnih i opšavnih limova AB tregera na ravnom krovu. Stavka obuhvaća demontažu i odvoz materijala na deponiju. U cijenu uključiti sav potreban rad i sredstva za rad te sve mjere osiguranja. Skela je u posebnoj stavci. Obračun po m1 tregera.</t>
    </r>
  </si>
  <si>
    <r>
      <rPr>
        <b/>
        <sz val="10"/>
        <rFont val="Arial"/>
        <family val="2"/>
        <charset val="238"/>
      </rPr>
      <t>Demontaža postojeće vanjske drvene stolarije i metalne bravarije</t>
    </r>
    <r>
      <rPr>
        <sz val="10"/>
        <rFont val="Arial"/>
        <family val="2"/>
        <charset val="238"/>
      </rPr>
      <t xml:space="preserve">
Demontaža postojeće drvene stolarije i metalne bravarije koju je potrebno zamijeniti novom. Stavka uključuje demontažu stolarije i bravarije te odvoz šute, demontiranih prozora i vrata na za to ovlaštenu deponiju udaljenosti do 20 km. U cijenu uključiti sav potreban rad i sredstva za rad, potrebnu radnu skelu, te sve mjere osiguranja. Obračun po komadu demontiranih vrata ili prozora. Prozori se sastoje od više krila.</t>
    </r>
  </si>
  <si>
    <t>b) veličina od 0-3 m2</t>
  </si>
  <si>
    <r>
      <rPr>
        <b/>
        <sz val="10"/>
        <rFont val="Arial"/>
        <family val="2"/>
        <charset val="238"/>
      </rPr>
      <t xml:space="preserve">Zidanje zidova </t>
    </r>
    <r>
      <rPr>
        <sz val="10"/>
        <rFont val="Arial"/>
        <family val="2"/>
        <charset val="238"/>
      </rPr>
      <t xml:space="preserve">
Zidanje zidova na sjevernom pročelju na mjestima smanjenih otvora s punom opekom normalnog formata u PCM-u 1:2:6. Debljina zida po uzoru na postojeće (25 cm). Pozicije zidanja usaglasiti s nadzornim inženjerom i prema projektu. Stavka obuhvaća materijal, sav potreban rad i sredstva za rad.
U cijenu je potrebno uračunati sva potrebna osiguranja i dodatke na složenost, te horizontalne i vertikalne serklaže prema pravilima struke. Obračun po m3 izvedenog zida.</t>
    </r>
  </si>
  <si>
    <r>
      <rPr>
        <b/>
        <sz val="10"/>
        <rFont val="Arial"/>
        <family val="2"/>
        <charset val="238"/>
      </rPr>
      <t>Izrada, doprema i montaža dilatacijskog lima</t>
    </r>
    <r>
      <rPr>
        <sz val="10"/>
        <rFont val="Arial"/>
        <family val="2"/>
        <charset val="238"/>
      </rPr>
      <t xml:space="preserve">
Izrada, doprema i montaža dilatacijskog lima. Lim je pocinčani, bojani iz RAL ton karte prema odabiru Investitora, debljine 0,55 mm, r.š. do 70 cm. Sve dimenzije uzeti na licu mjesta, a profiliranje lima izvesti tvornički. Stavka obuhvaća sav potreban rad i materijal. Skela u posebnoj stavci. Obračun po m1 ugrađenog okapnog lima.</t>
    </r>
  </si>
  <si>
    <r>
      <rPr>
        <b/>
        <sz val="10"/>
        <rFont val="Arial"/>
        <family val="2"/>
        <charset val="238"/>
      </rPr>
      <t xml:space="preserve">Izrada i montaža horizontalnog žljeba </t>
    </r>
    <r>
      <rPr>
        <sz val="10"/>
        <rFont val="Arial"/>
        <family val="2"/>
        <charset val="238"/>
      </rPr>
      <t xml:space="preserve">
Izrada, doprema i montaža horizontalnog oluka polukružnog presjeka Ø 160 mm. Horizontalni žljeb izraditi od pocinčanog bojanog lima bijele boje, debljine 0,55 mm, razvijene širine do 50 cm. Stavka obuhvaća sav potreban rad, materijal (nove kuke, spojni elementi i dr.), sredstva za rad i radnu skelu.  Radove izvesti prema pravilima struke. Obračun po m1 izvedenih horizontalnih oluka.</t>
    </r>
  </si>
  <si>
    <r>
      <rPr>
        <b/>
        <sz val="10"/>
        <rFont val="Arial"/>
        <family val="2"/>
        <charset val="238"/>
      </rPr>
      <t>Izrada i montaža vertikalnih oluka</t>
    </r>
    <r>
      <rPr>
        <sz val="10"/>
        <rFont val="Arial"/>
        <family val="2"/>
        <charset val="238"/>
      </rPr>
      <t xml:space="preserve">
Izrada, doprema i montaža vertikalnih oluka kružnog presjeka Ø 120 mm. Oluke izraditi od pocinčanog bojanog lima bijele boje, debljine 0,55 mm. Stavka obuhvaća sav potreban rad, materijal (nove spojni elementi, obujmice i dr.), potrebnu radnu skelu i srestva za rad. U cijenu su uračunata i potrebna koljena. Radove izvesti prema pravilima struke. Obračun po m1 izvedenih vertikalnih oluka. </t>
    </r>
  </si>
  <si>
    <r>
      <rPr>
        <b/>
        <sz val="10"/>
        <rFont val="Arial"/>
        <family val="2"/>
        <charset val="238"/>
      </rPr>
      <t>Ugradnja ALU/PVC stolarije</t>
    </r>
    <r>
      <rPr>
        <sz val="10"/>
        <rFont val="Arial"/>
        <family val="2"/>
        <charset val="238"/>
      </rPr>
      <t xml:space="preserve">
ALU/PVC stolariju izvesti od standardnih bijelih ALU/PVC profila s prekinutim termičkim mostom, višestruko brtvljenu sa svim fazonskim komadima. ALU/PVC profili moraju imati mogućnost skupljanja i drenaže kondenzata. Ostakljenje izvesti trostrukim IZO staklom (4/16/4/16/4) s plinovitim punjenjem, low-e premazom i trostrukim brtvljenjem s definiranim maximalnim koeficijentom prolaska topline za cijeli otvor Uw=1,40 W/m2K.</t>
    </r>
  </si>
  <si>
    <t>POZ 1 - prozor 240x80cm</t>
  </si>
  <si>
    <t>POZ 2 - prozor 275x190cm</t>
  </si>
  <si>
    <t>POZ 4 - vrata 215x320cm</t>
  </si>
  <si>
    <t>POZ 3 - vrata 285*320cm</t>
  </si>
  <si>
    <t>Stavka obuhvaća izradu ETICS sustava prema uputi proizvođača, sve pripreme, dobavu materijala; kamena mineralna vuna d=12 cm za zidove koji graniče s grijanim prostorom, mineralna vuna 5cm za strehu i kamena vuna debljine d=2-3 cm za obradu špaleta oko prozora, mineralno fasadno ljepilo, armirajuću staklenu mrežicu, pričvrsnice, pocinčane sokl profile jednake širine kao lamele pričvršćene pričvrsnicima za zid, PVC kutnike za rubove i okapne profile. Završna dekorativna obrada - silikatna žbuka obračunata u posebnoj stavci. U cijenu je uključena OBVEZNA zaštita vrata, prozora, prozorskih klupčica i dr. do potpunog završetka fasade. Obračun po m2 postavljene fasade.</t>
  </si>
  <si>
    <t>zid Z1 : kamena mineralna vuna d=12 cm</t>
  </si>
  <si>
    <t xml:space="preserve">streha: kamena mineralna vuna d=5 cm </t>
  </si>
  <si>
    <r>
      <rPr>
        <b/>
        <sz val="10"/>
        <rFont val="Arial"/>
        <family val="2"/>
        <charset val="238"/>
      </rPr>
      <t>Dobava i ugradnja OSB ploče na atiku ravnog neprohodnog krova</t>
    </r>
    <r>
      <rPr>
        <sz val="10"/>
        <rFont val="Arial"/>
        <family val="2"/>
        <charset val="238"/>
      </rPr>
      <t xml:space="preserve">
Dobava i ugradnja OSB ploče na drvenu gredu po rubu ravnog krova. OSB ploča se pričvršćuje na drvenu gredu prema DETALJU 5. Na OSB ploču se postavlja okapni lim. Minimalna širina OSB ploče iznosi l=25 cm. Debljina OSB ploče iznosi d=18 mm. U cijenu uključiti sva potrebna spojna i pričvrsna sredstva. Stavka obuhvaća sav potreban rad i materijal. Detalj ugradnje u grafičkim prilozima. Obračun po m1 postavljene OSB ploče.</t>
    </r>
  </si>
  <si>
    <r>
      <rPr>
        <b/>
        <sz val="10"/>
        <rFont val="Arial"/>
        <family val="2"/>
        <charset val="238"/>
      </rPr>
      <t xml:space="preserve">Dobava i ugradnja toplinske izolacije za ravni krov K1
</t>
    </r>
    <r>
      <rPr>
        <sz val="10"/>
        <rFont val="Arial"/>
        <family val="2"/>
        <charset val="238"/>
      </rPr>
      <t>Dobava i ugradnja toplinske izolacije od tvrde kamene mineralne vune namjenjene za izolaciju ravnog krova RK objekta debljine d=20 cm. Toplinsku izolaciju potrebno je postaviti na način da se padovi izvode prema rubu ravnog krova. Prije početaka radova Izvođač je dužan dostaviti važeću atestnu dokumentaciju. U cijenu uključiti sav potreban rad i materijal, potrebnu radnu skelu, te sve mjere osiguranja. Obračun po m2 postavljene toplinske izolacije.</t>
    </r>
  </si>
  <si>
    <r>
      <rPr>
        <b/>
        <sz val="10"/>
        <rFont val="Arial"/>
        <family val="2"/>
        <charset val="238"/>
      </rPr>
      <t xml:space="preserve">Dobava i ugradnja toplinske izolacije preko AB tregera na ravnom krovu
</t>
    </r>
    <r>
      <rPr>
        <sz val="10"/>
        <rFont val="Arial"/>
        <family val="2"/>
        <charset val="238"/>
      </rPr>
      <t>Dobava i ugradnja toplinske izolacije od tvrde kamene vune namjenjene za izolaciju ravnog neprohodnog krova ukupne debljine</t>
    </r>
    <r>
      <rPr>
        <b/>
        <sz val="10"/>
        <rFont val="Arial"/>
        <family val="2"/>
        <charset val="238"/>
      </rPr>
      <t xml:space="preserve"> d=5 cm</t>
    </r>
    <r>
      <rPr>
        <sz val="10"/>
        <rFont val="Arial"/>
        <family val="2"/>
        <charset val="238"/>
      </rPr>
      <t xml:space="preserve">. Prilikom postavljanja izolacije pratiti postojeće padove ravnog krova. </t>
    </r>
  </si>
  <si>
    <r>
      <rPr>
        <b/>
        <sz val="10"/>
        <rFont val="Arial"/>
        <family val="2"/>
        <charset val="238"/>
      </rPr>
      <t>Dobava materijala i izrada hidroizolacije na bazi TPO-a</t>
    </r>
    <r>
      <rPr>
        <sz val="10"/>
        <rFont val="Arial"/>
        <family val="2"/>
        <charset val="238"/>
      </rPr>
      <t xml:space="preserve">
Dobava materijala i izrada hidroizolacije na bazi TPO-a - višeslojne sintetičke krovne mebrane armirane poliesterskom mrežicom, UV stabiliziranom, debljine 1,5 mm. Trake se polažu direktno na geotekstil. Mehaničko pričvršćenje izvodi se nehrđajućim vijcima sa širokom podložnom pločicom od 8 kom/m2. Spojevi se obrađuju toplinskim ili kemijskim putem sa širinom spoja od min. 40 mm i preklopom traka min. 10 cm u skladu s propisanim normama od strane proizvođača trake. Hidroizolacija se na detaljima učvršćuje plastificiranim limovima istog proizvođača i hermetizira po potrebi poliuretanskim kitovima. Kvaliteta ugrađene hidroizolacije dokazuje se ispitivanjem vodenom probom u trajanju minimalno 24 sata, a predaje upisom u građevinski dnevnik. U cijenu uključiti sav potreban rad i materijal te sve mjere osiguranja. Obračun po tlocrtnoj površini po m2.</t>
    </r>
  </si>
  <si>
    <r>
      <rPr>
        <b/>
        <sz val="10"/>
        <rFont val="Arial"/>
        <family val="2"/>
        <charset val="238"/>
      </rPr>
      <t>Dobava i postava vertikalne hidroizolacije</t>
    </r>
    <r>
      <rPr>
        <sz val="10"/>
        <rFont val="Arial"/>
        <family val="2"/>
        <charset val="238"/>
      </rPr>
      <t xml:space="preserve">
Dobava i postava vertikalne hidroizolacije kao u stavci 6.6 na vanjskim zidovima. Vertikalna hidroizolacija se podiže 40 cm iznad kote ulazna nadstrešnice zgrade. U cijenu uključiti sav potreban rad i materijal, uključivo preklopi, te sve mjere osiguranja. Obračun po m1.</t>
    </r>
  </si>
  <si>
    <t>TROŠKOVNIK
GRAĐEVINSKO - OBRTNIČKI RADOVI
SKLADIŠTE UZ BRAVARIJU</t>
  </si>
  <si>
    <r>
      <rPr>
        <b/>
        <sz val="10"/>
        <rFont val="Arial"/>
        <family val="2"/>
        <charset val="238"/>
      </rPr>
      <t>Ispitivanje instalacije sustava zaštite od djelovanja munje</t>
    </r>
    <r>
      <rPr>
        <sz val="10"/>
        <rFont val="Arial"/>
        <family val="2"/>
        <charset val="238"/>
      </rPr>
      <t xml:space="preserve">
Ispitivanje instalacije sustava zaštite od djelovanja munje prije izvođenja radova rekonstrukcije, izrada snimka postojeće gromobranske instalacije te izdavanje protokola i izrada revizione knjige ispitivanja zaštite od munje. Ispitivanje instalacije mora obaviti ovlaštena osoba. U cijenu uključiti sav potreban rad i materijal. Obračun po kompletu.</t>
    </r>
  </si>
  <si>
    <r>
      <rPr>
        <b/>
        <sz val="10"/>
        <rFont val="Arial"/>
        <family val="2"/>
        <charset val="238"/>
      </rPr>
      <t>Demontaža gromobranskih traka</t>
    </r>
    <r>
      <rPr>
        <sz val="10"/>
        <rFont val="Arial"/>
        <family val="2"/>
        <charset val="238"/>
      </rPr>
      <t xml:space="preserve">
Demontaža postojećih gromobranskih traka sa pročelja i krova zgrade. U cijenu uključiti rad, potrebnu radnu skelu,odvoz na deponiju na udaljenosti do 20 km i sve mjere osiguranja. Obračun po m' gromobranske trake.</t>
    </r>
  </si>
  <si>
    <r>
      <rPr>
        <b/>
        <sz val="10"/>
        <rFont val="Arial"/>
        <family val="2"/>
        <charset val="238"/>
      </rPr>
      <t>Demontaža okapnih limova</t>
    </r>
    <r>
      <rPr>
        <sz val="10"/>
        <rFont val="Arial"/>
        <family val="2"/>
        <charset val="238"/>
      </rPr>
      <t xml:space="preserve">
Demontaža postojećih okapnih limova po vanjskom obodu zgrade ravnog krova. Demontažu odraditi rezanjem postojećeg lima i hidroizolacije. Stavka obuhvaća demontažu i odvoz materijala na deponiju. U cijenu uključiti sav potreban rad i sredstva za rad te sve mjere osiguranja. Skela je u posebnoj stavci. Obračun po m1 demontiranih limova.</t>
    </r>
  </si>
  <si>
    <r>
      <t xml:space="preserve">Demontaža vanjskih jedinica klima uređaja
</t>
    </r>
    <r>
      <rPr>
        <sz val="10"/>
        <rFont val="Arial"/>
        <family val="2"/>
        <charset val="238"/>
      </rPr>
      <t xml:space="preserve">Demontaža vanjskih jedinica klima uređaja i njihovih nosača radi izvedbe toplinske izolacije zidova. Klima uređaje demontirati, te ih uskladištiti u zatvoreni prostor do završetka izvedbe radova fasade, a postojeće nosače deponirati na deponiju. Demontirane vanjske klima jedinice uskladištiti na primjeren način - zaštititi od vanjskih utjecaja i čuvati od otuđivanja. Nakon završetka radova fasade, klima uređaje montirati na pripadajuće mjesto na nove nosače prilagođene novoj debljini fasade uključivo elektroinstalaterske radove i kompletan servis sustava za hlađenje i grijanje (čišćenje i punjenje klima jedinica odgovarajućim plinom R410 ili jednakovrijednim, te puštanje u rad istih) od strane ovlaštenog servisera. </t>
    </r>
    <r>
      <rPr>
        <b/>
        <sz val="10"/>
        <rFont val="Arial"/>
        <family val="2"/>
        <charset val="238"/>
      </rPr>
      <t xml:space="preserve">
</t>
    </r>
    <r>
      <rPr>
        <sz val="10"/>
        <rFont val="Arial"/>
        <family val="2"/>
        <charset val="238"/>
      </rPr>
      <t xml:space="preserve">U cijenu uračunati sva nova spojna i pričvrsna sredstva, potrebne tiple i vijke koji su prilagođeni novoj debljini fasade i nove cijevi za odvod kondenzata. </t>
    </r>
    <r>
      <rPr>
        <b/>
        <u/>
        <sz val="10"/>
        <rFont val="Arial"/>
        <family val="2"/>
        <charset val="238"/>
      </rPr>
      <t>Nove nosače ugraditi prije početka ljepljenja toplinske izolacije,</t>
    </r>
    <r>
      <rPr>
        <sz val="10"/>
        <rFont val="Arial"/>
        <family val="2"/>
        <charset val="238"/>
      </rPr>
      <t xml:space="preserve"> a vanjske jedinice nakon izrade završnog sloja fasade. Prije demontaže klima uređaja provjeriti ispravnost svakog uređaja te o tome obavijestiti Nadzor. U slučaju da ponovno montirani klima uređaj ne radi ispravno sve troškove popravka i eventualne zamjene s novim uređajem snosi Izvođač radova. U cijenu uključiti rad, skladištenje materijala, potrebnu radnu skelu i sve mjere osiguranja. Obračun po komadu.</t>
    </r>
  </si>
  <si>
    <r>
      <rPr>
        <b/>
        <sz val="10"/>
        <rFont val="Arial"/>
        <family val="2"/>
        <charset val="238"/>
      </rPr>
      <t>Demontaža odvodnih oluka i sabirnog kotlića</t>
    </r>
    <r>
      <rPr>
        <sz val="10"/>
        <rFont val="Arial"/>
        <family val="2"/>
        <charset val="238"/>
      </rPr>
      <t xml:space="preserve">
Demontaža vertikalnih oluka i sabirnog kotlića s pročelja zgrade. Stavka uključuje demontažu, te odvoz na za to ovlaštenu deponiju udaljenosti do 20 km. Stavka podrazumijeva demontažu kompletno sa pripadajućim fazonskim komadima (koljena, obujmice...), rezanje na manje komade te spuštanje sa objekta, utovar, odvoz na deponiju, deponiranje, potrebna radna skela, sav rad i sredstva za rad. Obračun po m1, odnosno komadu.</t>
    </r>
  </si>
  <si>
    <t>a) vertikalni oluci</t>
  </si>
  <si>
    <t>b) kotlić</t>
  </si>
  <si>
    <r>
      <rPr>
        <b/>
        <sz val="10"/>
        <rFont val="Arial"/>
        <family val="2"/>
        <charset val="238"/>
      </rPr>
      <t>Demontaža vanjskih i unutarnjih prozorskih klupčica</t>
    </r>
    <r>
      <rPr>
        <sz val="10"/>
        <rFont val="Arial"/>
        <family val="2"/>
        <charset val="238"/>
      </rPr>
      <t xml:space="preserve">
Demontaža svih postojećih kamenih, limenih i plastičnih  vanjskih prozorskih klupčica i unutarnjih na pozicijama na kojima se mijenja stolarija. Stavka uključuje  demontažu i odvoz materijala na za to ovlaštenu deponiju udaljenosti do 20 km. Skela u posebnoj stavci. U cijenu uključiti sav potreban rad i sredstva za rad te sve mjere osiguranja. Obračun po m1 demontiranih klupčica.</t>
    </r>
  </si>
  <si>
    <t>a) veličina do 5 m2</t>
  </si>
  <si>
    <t>b) veličina preko 5 m2</t>
  </si>
  <si>
    <r>
      <rPr>
        <b/>
        <sz val="10"/>
        <rFont val="Arial"/>
        <family val="2"/>
        <charset val="238"/>
      </rPr>
      <t>Demontaža raznih metalnih dijelova</t>
    </r>
    <r>
      <rPr>
        <sz val="10"/>
        <rFont val="Arial"/>
        <family val="2"/>
        <charset val="238"/>
      </rPr>
      <t xml:space="preserve">
Demontaža raznih metalnih dijelova na zidovima i krovovima kako bi se mogla izvesti toplinska izolacija i hidroizolacija. Stavka obuhvaća demontažu, iznošenje iz građevine, utovar i odvoz materijala na gradsku deponiju, troškove deponiranja u komunalnom poduzeću, te sav rad i sredstva za rad. Troškove deponiranja snosi izvođač. Obračun po komadu demontiranog držača. </t>
    </r>
  </si>
  <si>
    <r>
      <rPr>
        <b/>
        <sz val="10"/>
        <rFont val="Arial"/>
        <family val="2"/>
        <charset val="238"/>
      </rPr>
      <t>Produženje postojećih odzračnika</t>
    </r>
    <r>
      <rPr>
        <sz val="10"/>
        <rFont val="Arial"/>
        <family val="2"/>
        <charset val="238"/>
      </rPr>
      <t xml:space="preserve">
Produženje postojećih odzračnih elemenata na ravnom krovu. Potrebno je izvesti produljenje raznih odzračnih cijevi zbog izvedbe novih slojeva toplinske izolacije i hidroizolacije. Promjeri cijevi su od cca Ø 50-110 mm, produženje izvesti PVC cijevima, a promjere prilagoditi na licu mjesta. Dužina cijevi 50 cm. U cijenu ukljičiti nove  odgovarajuće zaštitne kape. Stavkom obuhvatiti sav potrebni rad, PVC cijevi, nove zaštitne kape potrebna spojna i pričvrsna sredstva i sav materijal. Obračun po komadu.</t>
    </r>
  </si>
  <si>
    <r>
      <rPr>
        <b/>
        <sz val="10"/>
        <rFont val="Arial"/>
        <family val="2"/>
        <charset val="238"/>
      </rPr>
      <t>Dobava i ugradnja drvene jelove grede za atiku ravnog neprohodnog krova</t>
    </r>
    <r>
      <rPr>
        <sz val="10"/>
        <rFont val="Arial"/>
        <family val="2"/>
        <charset val="238"/>
      </rPr>
      <t xml:space="preserve">
Dobava i ugradnja drvene jelove grede dimenzija 10x10 cm u dva sloja, koja se postavlja na ravnom krovu po vanjskom rubu zgrade, kako bi se mogla izvesti toplinska i hidroizolacija ravnog krova. Po rubu ravnog krova postavlja se dva sloja greda, kako bi se dobila visina zbog min. debljine toplinske izolacije. Gredu je potrebno zaštititi fungicidnim insekticidnim sredstvom za zaštitu drvene građe. U cijenu uključiti sva potrebna spojna i pričvrsna sredstva. Stavka obuhvaća sav potreban rad i materijal. Detalj ugradnje u grafičkim prilozima. Obračun po m3 ugrađene grede.</t>
    </r>
  </si>
  <si>
    <r>
      <rPr>
        <b/>
        <sz val="10"/>
        <rFont val="Arial"/>
        <family val="2"/>
        <charset val="238"/>
      </rPr>
      <t>Dobava i ugradnja OSB ploče na atiku ravnog neprohodnog krova</t>
    </r>
    <r>
      <rPr>
        <sz val="10"/>
        <rFont val="Arial"/>
        <family val="2"/>
        <charset val="238"/>
      </rPr>
      <t xml:space="preserve">
Dobava i ugradnja OSB ploče na drvenu gredu po rubu ravnog krova. OSB ploča se pričvršćuje na drvenu gredu. Na OSB ploču se postavlja okapni lim. Minimalna širina OSB ploče iznosi l=30 cm. Debljina OSB ploče iznosi d=18 mm. U cijenu uključiti sva potrebna spojna i pričvrsna sredstva. Stavka obuhvaća sav potreban rad i materijal. Detalj ugradnje u grafičkim prilozima. Obračun po m1 postavljene OSB ploče.</t>
    </r>
  </si>
  <si>
    <r>
      <rPr>
        <b/>
        <sz val="10"/>
        <rFont val="Arial"/>
        <family val="2"/>
        <charset val="238"/>
      </rPr>
      <t>Izrada i montaža vertikalnih oluka</t>
    </r>
    <r>
      <rPr>
        <sz val="10"/>
        <rFont val="Arial"/>
        <family val="2"/>
        <charset val="238"/>
      </rPr>
      <t xml:space="preserve">
Izrada, doprema i montaža vertikalnih oluka kružnog presjeka Ø 160 mm. Oluke izraditi od pocinčanog bojanog lima bijele boje, debljine 0,55 mm. Stavka obuhvaća sav potreban rad, materijal (nove spojni elementi, obujmice i dr.), potrebnu radnu skelu i srestva za rad. U cijenu su uračunata i potrebna koljena. Radove izvesti prema pravilima struke. Obračun po m1 izvedenih vertikalnih oluka. </t>
    </r>
  </si>
  <si>
    <r>
      <rPr>
        <b/>
        <sz val="10"/>
        <rFont val="Arial"/>
        <family val="2"/>
        <charset val="238"/>
      </rPr>
      <t>Izrada i montaža sabirnog kotlića</t>
    </r>
    <r>
      <rPr>
        <sz val="10"/>
        <rFont val="Arial"/>
        <family val="2"/>
        <charset val="238"/>
      </rPr>
      <t xml:space="preserve">
Izrada, doprema i montaža sabirnog kotlića koji se spaja u vertikalni oluk Ø 160 mm. Kotlić izraditi od pocinčanog bojanog lima bijele boje, debljine 0,55 mm. Stavka obuhvaća sav potreban rad, materijal (nove spojni elementi, obujmice i dr.), potrebnu radnu skelu i srestva za rad. U cijenu su uračunata i potrebna koljena. Radove izvesti prema pravilima struke. Obračun po komadu ugrađenog koltlića. </t>
    </r>
  </si>
  <si>
    <t>U cijenu uključiti izradu, transport do gradilišta, ugradnju, sav potreban okov (uključivo kvake, cilindre, brave, ključeve, i dr.), okov za otklopna krila (komplet okov za otklopno prozorsko krilo - ručka s kutnim prijenosnikom, škare, šipka (duljina za otvaranje na visini od 150cm od poda) i pokrovni profil),  zaokretna krila i otklopna, brtvljenje za RAL ugradnju, trajnoelastični kit, poliuretansku pjenu, vijke i dr. te potrebnu radnu skelu. Sve spojeve stolarije i unutarnje klupice brtviti trajnoelastičnim kitom, a spojeve stolarije sa špaletama brtviti akrilnim kitom. Ispod donjeg horizontalnog okvira ugrađuje se podprozorski profil za ugradnju vanjske prozorske klupice. Sve stavke izraditi prema shemama stolarije u grafičkim prilozima, te priložiti dokaze o kvaliteti ugrađenih materijala (ateste za prozore, fasadne stijene i vrata). Prije početka radova Izvođač je dužan dostaviti svu potrebnu atestnu dokumentaciju za vanjsku stolariju. Također napraviti izmjeru na licu mjesta. Sve eventualne promjene dogovoriti sa Nadzornim inženjerom i Investitorom. Sve dimenzije uzeti na licu mjesta. Obračun po komadu ugrađene pozicije.</t>
  </si>
  <si>
    <t>POZ 1 - prozor 140x90cm</t>
  </si>
  <si>
    <t>POZ 2 - prozor 140 x140cm</t>
  </si>
  <si>
    <t>POZ 3 - prozor 120x140cm</t>
  </si>
  <si>
    <t>POZ 4 - prozor 120x60cm</t>
  </si>
  <si>
    <t>POZ 5 - vrata 355x300cm</t>
  </si>
  <si>
    <t>POZ 6 - vrata 180x300cm</t>
  </si>
  <si>
    <r>
      <rPr>
        <b/>
        <sz val="10"/>
        <rFont val="Arial"/>
        <family val="2"/>
        <charset val="238"/>
      </rPr>
      <t>Impregnacija svih zidova</t>
    </r>
    <r>
      <rPr>
        <sz val="10"/>
        <rFont val="Arial"/>
        <family val="2"/>
        <charset val="238"/>
      </rPr>
      <t xml:space="preserve">
Impregnacija svih zidova i stropova sredstvom za dubinsko učvršćivanje podloge (SN veza) prije postave toplinske izolacije na vanjsku ovojnicu objekta (kamena mineralna vuna i XPS). Prije početaka radova Izvođač je dužan dostaviti važeću atestnu dokumentaciju. Stavka podrazumjeva nabavu, dobavu i ugradnju potrebnog materijala, zaštitu stolarije i bravarije, uz sav potreban rad i sredstva za rad, te sve mjere osiguranja. Skela je obračunata u posebnoj stavci. Obračun po m2 impregnirane površine.</t>
    </r>
  </si>
  <si>
    <r>
      <t xml:space="preserve">Izrada toplinske izolacije fasade građevine na zidovima oznake Z1
</t>
    </r>
    <r>
      <rPr>
        <sz val="10"/>
        <rFont val="Arial"/>
        <family val="2"/>
        <charset val="238"/>
      </rPr>
      <t xml:space="preserve">Izrada ETICS fasadnog sustava (External Thermal Insulation Composite System, odnosno vanjski toplinsko-izolacijski kompozitni sustav; u daljenjm tekstu "ETICS") od kamene mineralne vune sa svim potrebnim međuslojevima i materijalom za pričvršćenje prema HRN EN 13499:2004 ili jednakovrijedan___________________ i HRN EN 13500:2004 ili jednakovrijedan____________________. Fasadni sustav se izvodi u svemu prema tehničkoj uputi i uz kontrolu tehnologa fasadnog sustava. Potrebna garancija na fasadni sustav iznosi 10 godina. </t>
    </r>
  </si>
  <si>
    <t>Stavka obuhvaća izradu ETICS sustava prema uputi proizvođača, sve pripreme, dobavu materijala; kamena mineralna vuna d=12 cm za zidove koji graniče s grijanim prostorom i kamena vuna debljine d=2-3 cm za obradu špaleta oko prozora, mineralno fasadno ljepilo, armirajuću staklenu mrežicu, pričvrsnice, pocinčane sokl profile jednake širine kao lamele pričvršćene pričvrsnicima za zid, PVC kutnike za rubove i okapne profile. Završna dekorativna obrada - silikatna žbuka obračunata u posebnoj stavci. U cijenu je uključena OBVEZNA zaštita vrata, prozora, prozorskih klupčica i dr. do potpunog završetka fasade. Obračun po m2 postavljene fasade.</t>
  </si>
  <si>
    <t>zid Z1: kamena mineralna vuna d=12 cm</t>
  </si>
  <si>
    <r>
      <t xml:space="preserve">Izvedba sokla fasade 
</t>
    </r>
    <r>
      <rPr>
        <sz val="10"/>
        <rFont val="Arial"/>
        <family val="2"/>
        <charset val="238"/>
      </rPr>
      <t>Izrada sokla zgrade završnom dekorativnom kulir žbukom po izboru  Investitora na bazi akrilnih veziva (vodoodbojan, periv, otporan na UV zrake i atmosferlije) zaglađene strukture sa svim potrebnim slojevima i materijalom za pričvršćenje. Izrada prema uputstvu proizvođača. Prije izvedbe završne dekorativne žbuke podlogu je potrebno impregnirati temeljnim premazom minimalno 24 sata prije nanošenja završnog sloja. Stavka podrazumjeva nabavu, dobavu i ugradnju potrebnog materijala, zaštitu stolarije i bravarije, uz sav potreban rad i sredstva za rad. Prije početaka radova Izvođač je dužan dostaviti važeću atestnu dokumentaciju. U cijenu uključiti sav potreban rad i sredstva za rad, te sve mjere osiguranja. Skela je obračunata u posebnoj stavci. Obračun po m2 postavljene žbuke.</t>
    </r>
  </si>
  <si>
    <t>NEPROHODNI RAVNI KROV - mehanički učvršćen</t>
  </si>
  <si>
    <r>
      <rPr>
        <b/>
        <sz val="10"/>
        <rFont val="Arial"/>
        <family val="2"/>
        <charset val="238"/>
      </rPr>
      <t xml:space="preserve">Dobava i ugradnja toplinske izolacije za ravni krov oznake K1
</t>
    </r>
    <r>
      <rPr>
        <sz val="10"/>
        <rFont val="Arial"/>
        <family val="2"/>
        <charset val="238"/>
      </rPr>
      <t>Dobava i ugradnja toplinske izolacije od tvrde kamene vune namjenjene za izolaciju ravnog neprohodnog krova ukupne debljine d=20 cm, izolaciju postaviti u dva sloja sa smaknutim preklopima - tako da se reške prvog i drugog sloja ne poklapaju. Prilikom postavljanja izolacije pratiti postojeće padove ravnog krova. U cijenu uključiti sav potreban rad i materijal te sve mjere osiguranja. Obračun po m2.</t>
    </r>
  </si>
  <si>
    <t>ravni krov K1: kamena mineralna vuna d=20 cm</t>
  </si>
  <si>
    <r>
      <rPr>
        <b/>
        <sz val="10"/>
        <rFont val="Arial"/>
        <family val="2"/>
        <charset val="238"/>
      </rPr>
      <t>Dobava materijala i izrada hidroizolacije na bazi TPO-a</t>
    </r>
    <r>
      <rPr>
        <sz val="10"/>
        <rFont val="Arial"/>
        <family val="2"/>
        <charset val="238"/>
      </rPr>
      <t xml:space="preserve">
Dobava materijala i izrada hidroizolacije na bazi TPO-a - višeslojne sintetičke krovne mebrane armirane poliesterskom mrežicom, UV stabiliziranom, debljine 1,5 mm. Trake se polažu direktno na kamenu vunu odnosno geotekstil. Mehaničko pričvršćenje izvodi se nehrđajućim vijcima sa širokom podložnom pločicom od 8 kom/m2. Spojevi se obrađuju toplinskim ili kemijskim putem sa širinom spoja od min. 40 mm i preklopom traka min. 10 cm u skladu s propisanim normama od strane proizvođača trake. Hidroizolacija se na detaljima učvršćuje plastificiranim limovima istog proizvođača i hermetizira po potrebi poliuretanskim kitovima. Kvaliteta ugrađene hidroizolacije dokazuje se ispitivanjem vodenom probom u trajanju minimalno 24 sata, a predaje upisom u građevinski dnevnik. U cijenu uključiti sav potreban rad i materijal te sve mjere osiguranja. Obračun po tlocrtnoj površini po m2.</t>
    </r>
  </si>
  <si>
    <r>
      <rPr>
        <b/>
        <sz val="10"/>
        <rFont val="Arial"/>
        <family val="2"/>
        <charset val="238"/>
      </rPr>
      <t>Dobava i postava vertikalne hidroizolacije</t>
    </r>
    <r>
      <rPr>
        <sz val="10"/>
        <rFont val="Arial"/>
        <family val="2"/>
        <charset val="238"/>
      </rPr>
      <t xml:space="preserve">
Dobava i postava vertikalne hidroizolacije kao u prethodnoj stavci. Vertikalna hidroizolacija se podiže 40 cm iznad kote gotovog krova uz zida, ventilacionih kanala i sl. U cijenu uključiti sav potreban rad i materijal, uključivo preklopi, te sve mjere osiguranja. Obračun po m1.</t>
    </r>
  </si>
  <si>
    <r>
      <rPr>
        <b/>
        <sz val="10"/>
        <rFont val="Arial"/>
        <family val="2"/>
        <charset val="238"/>
      </rPr>
      <t>Dobava izrada i postava okapnih profiliranih traka na ravnom neprohodnom krovu</t>
    </r>
    <r>
      <rPr>
        <sz val="10"/>
        <rFont val="Arial"/>
        <family val="2"/>
        <charset val="238"/>
      </rPr>
      <t xml:space="preserve">
Dobava materijala, izrada i postava okapnih profiliranih traka od plastificiranog lima d=1,2 mm na koji se spaja horizontalna folija holkerima 50x50 mm. Limovi se postavljaju na dimnjake i vanjske zidove strojarnice. Limovi se učvršćuju udarnim tiplama na razmaku 15-25 cm. U cijenu uključiti sav potreban rad i materijal te sve mjere osiguranja. Obračun po m1.</t>
    </r>
  </si>
  <si>
    <r>
      <rPr>
        <b/>
        <sz val="10"/>
        <rFont val="Arial"/>
        <family val="2"/>
        <charset val="238"/>
      </rPr>
      <t>Izrada i montaža slivnika</t>
    </r>
    <r>
      <rPr>
        <sz val="10"/>
        <rFont val="Arial"/>
        <family val="2"/>
        <charset val="238"/>
      </rPr>
      <t xml:space="preserve">
Dobava i ugradnja slivnika od tvrdog PVC-a promjera 160 mm s pripadajućom manžetom za priključak na hidroizolaciju, uključujući brtvu i kišnu rešetku. Veličinu prilagoditi visini postojećih i novih slojeva izolacije ravnog krova. Novi slivnici se stavljaju na nove vertikale oborinske odvodnje, koje se postavljaju na mjestu postojećih vertikala. U cijenu uključiti sav potreban rad i materijal, potrebnu radnu skelu, te sve mjere osiguranja. Obračun po komadu ugrađenog slivnika. </t>
    </r>
  </si>
  <si>
    <r>
      <rPr>
        <b/>
        <sz val="10"/>
        <rFont val="Arial"/>
        <family val="2"/>
        <charset val="238"/>
      </rPr>
      <t>Montaža gromobranskog vodiča - ravni krov</t>
    </r>
    <r>
      <rPr>
        <sz val="10"/>
        <rFont val="Arial"/>
        <family val="2"/>
        <charset val="238"/>
      </rPr>
      <t xml:space="preserve">
Nabava, dobava i montaža aluminijskog vodiča promjera Ø10 mm zajedno s plastičnim nosačima (ispunjenih pijeskom) i svim potrebnim spojnicama na ravnom krovu (križne spojnice, spojnice žica/traka i ostale potrebne spojnice za tehničku ispravnost sustava). Stavka podrazumjeva nabavu, dobavu i montažu, sva spojna sredstva i sav materijal, sav rad i sredstva za rad. Obračun po m1.</t>
    </r>
  </si>
  <si>
    <r>
      <rPr>
        <b/>
        <sz val="10"/>
        <rFont val="Arial"/>
        <family val="2"/>
        <charset val="238"/>
      </rPr>
      <t xml:space="preserve">Montaža gromobranskog vodiča - zidovi pročelja </t>
    </r>
    <r>
      <rPr>
        <sz val="10"/>
        <rFont val="Arial"/>
        <family val="2"/>
        <charset val="238"/>
      </rPr>
      <t xml:space="preserve">
Nabava, dobava i montaža aluminijskog vodiča promjera Ø10 mm zajedno sa zidnim nosačima i potrebnim spojnicama na zidovima pročelja (križne spojnice, spojnice žica/traka i ostale potrebne spojnice za tehničku ispravnost sustava). Gromobranski vodič ugraditi prije postave toplinske izolacije pročelja. Stavka podrazumjeva nabavu, dobavu i montažu, sva spojna sredstva i sav materijal, sav rad i sredstva za rad. Skela je obračunata u posebnoj stavci. Obračun po m1 postavljenog gromobranskog vodiča. </t>
    </r>
  </si>
  <si>
    <r>
      <rPr>
        <b/>
        <sz val="10"/>
        <rFont val="Arial"/>
        <family val="2"/>
        <charset val="238"/>
      </rPr>
      <t>Ispitivanje instalacije sustava zaštite od djelovanja munje</t>
    </r>
    <r>
      <rPr>
        <sz val="10"/>
        <rFont val="Arial"/>
        <family val="2"/>
        <charset val="238"/>
      </rPr>
      <t xml:space="preserve">
Ispitivanje instalacije sustava zaštite od djelovanja munje nakon rekonstrukcije te izdavanje protokola i izrada revizione knjige ispitivanja zaštite od munje. Ispitivanje instalacije mora obaviti ovlaštena osoba. U cijenu uključiti sav potreban rad i materijal. Obračun po kompletu..</t>
    </r>
  </si>
  <si>
    <r>
      <rPr>
        <b/>
        <sz val="10"/>
        <rFont val="Arial"/>
        <family val="2"/>
        <charset val="238"/>
      </rPr>
      <t xml:space="preserve">Izrada i montaža novih mjernih mjesta </t>
    </r>
    <r>
      <rPr>
        <sz val="10"/>
        <rFont val="Arial"/>
        <family val="2"/>
        <charset val="238"/>
      </rPr>
      <t xml:space="preserve">
Izrada i montaža novih mjernih mjesta gromobranske instalacije na pročeljima zgrade na svim vertikalama koje se nalaze na zidovima pročelja. Nova mjerna mjesta postaviti na 1,5m visine od kote terena. Izvođenje izvršiti u dogovoru s fasaderskim radovima. Stavka obuhvaća dobavu i ugradnju kutije za mjerno mjesto na fasadi, sav potreban rad i materijal za izradu mjernog mjesta te potrebnu radnu skelu. Obračun po komadu novih ugrađenih mjernih mjesta.</t>
    </r>
  </si>
  <si>
    <t>LIČILAČKI RADOVI</t>
  </si>
  <si>
    <r>
      <rPr>
        <b/>
        <sz val="10"/>
        <rFont val="Arial"/>
        <family val="2"/>
        <charset val="238"/>
      </rPr>
      <t>Sanacija, bojanje i zaštitia postojećeg hidrantskog ormarića</t>
    </r>
    <r>
      <rPr>
        <sz val="10"/>
        <rFont val="Arial"/>
        <family val="2"/>
        <charset val="238"/>
      </rPr>
      <t xml:space="preserve"> 
Sanacija, bojanje i zaštita postojećeg ormarića na zgradi na način da se izvede čišćenje odnosno brušenje zahrđanih dijelova, antikorozivna zaštita, dva premaza temeljne zaštitne boje i dva premaza završne boje. U slučaju da je ograde potrebno prekrojiti i prilagoditi novoj debljini toplinske izolacije objekta izvesti njeno prilagođavanje i prekrajanje. Boja po Izboru Investitora. U cijenu uključiti prekrajanje ograde, sav rad, materijal i sve mjere osiguranja te potrebnu radnu skelu. Obračun po komadu. </t>
    </r>
  </si>
  <si>
    <t>TROŠKOVNIK
GRAĐEVINSKO - OBRTNIČKI RADOVI
ZAPADNI TRAKT</t>
  </si>
  <si>
    <t>b) veličina  3-5 m2</t>
  </si>
  <si>
    <r>
      <rPr>
        <b/>
        <sz val="10"/>
        <rFont val="Arial"/>
        <family val="2"/>
        <charset val="238"/>
      </rPr>
      <t xml:space="preserve">Demontaža nadstrešnice
</t>
    </r>
    <r>
      <rPr>
        <sz val="10"/>
        <rFont val="Arial"/>
        <family val="2"/>
        <charset val="238"/>
      </rPr>
      <t>Demontaža metalne nadstrešnice dimenzija 550x200cm s zapadnog pročelja objekta, uključujući i pokrov nadstrešnice, kako bi se mogla izvesti toplinska izolacija vanjskih zidova. Stavka obuhvaća demontažu, utovar i odvoz na deponiju udaljenosti do 20 km. U cijenu uključiti sav potreban rad, materijal, potrebnu radnu skelu, deponiranje, te sve mjere osiguranja. Obračun po komadu.</t>
    </r>
  </si>
  <si>
    <r>
      <rPr>
        <b/>
        <sz val="10"/>
        <rFont val="Arial"/>
        <family val="2"/>
        <charset val="238"/>
      </rPr>
      <t xml:space="preserve">Strojno bušenje atike ravnog krova </t>
    </r>
    <r>
      <rPr>
        <sz val="10"/>
        <rFont val="Arial"/>
        <family val="2"/>
        <charset val="238"/>
      </rPr>
      <t xml:space="preserve">
Strojno bušenje krunskom pilom odnosno rezanje i probijanje novih rupa promjera Ø120mm na simsu ravnog krova. Sims je izveden kao armiranobetonska ploča debljine d=10-15 cm. Otvore probijati u blizini postojećih protura ali odmaknuto prema rubu simsa za debljinu toplinske izolacije koja se postavlja na vanjski zid objekta. Prilikom rezanja i probijanja potrebno je poduzeti sve mjere zaštite na radu. Stavka uključuje rezanje/probijanje simsa, te odvoz šute na za to ovlaštenu deponiju. U cijenu uključiti sav potreban rad i sredstva za rad, potrebnu radnu skelu, te sve mjere osiguranja. Jedinična cijena stavke uključuje zaštitu ostalih elemenata od oštećenja prilikom probijanja. Obračun po komadu probijenog otvora. </t>
    </r>
  </si>
  <si>
    <r>
      <rPr>
        <b/>
        <sz val="10"/>
        <rFont val="Arial"/>
        <family val="2"/>
        <charset val="238"/>
      </rPr>
      <t xml:space="preserve">Izrada i montaža horizontalnog žljeba </t>
    </r>
    <r>
      <rPr>
        <sz val="10"/>
        <rFont val="Arial"/>
        <family val="2"/>
        <charset val="238"/>
      </rPr>
      <t xml:space="preserve">
Izrada, doprema i montaža horizontalnog oluka polukružnog presjeka Ø 120 mm. Horizontalni žljeb izraditi od pocinčanog bojanog lima bijele boje, debljine 0,55 mm, razvijene širine do 50 cm. Stavka obuhvaća sav potreban rad, materijal (nove kuke, spojni elementi i dr.), sredstva za rad i radnu skelu.  Radove izvesti prema pravilima struke. Obračun po m1 izvedenih horizontalnih oluka.</t>
    </r>
  </si>
  <si>
    <t>POZ 1 - prozor 240x200cm</t>
  </si>
  <si>
    <t>POZ 2 - prozor 180x200cm</t>
  </si>
  <si>
    <t>POZ 3 - vrata 170x300cm</t>
  </si>
  <si>
    <t>POZ 5 - vrata 200x280cm</t>
  </si>
  <si>
    <t>POZ 6 - vrata 200x305cm</t>
  </si>
  <si>
    <r>
      <rPr>
        <b/>
        <sz val="10"/>
        <rFont val="Arial"/>
        <family val="2"/>
        <charset val="238"/>
      </rPr>
      <t xml:space="preserve">Dobava i ugradnja toplinske izolacije za ravni krov K1
</t>
    </r>
    <r>
      <rPr>
        <sz val="10"/>
        <rFont val="Arial"/>
        <family val="2"/>
        <charset val="238"/>
      </rPr>
      <t xml:space="preserve">Dobava i ugradnja toplinske izolacije od tvrde kamene mineralne vune namjenjene za izolaciju ravnog krova RK objekta debljine </t>
    </r>
    <r>
      <rPr>
        <b/>
        <sz val="10"/>
        <rFont val="Arial"/>
        <family val="2"/>
        <charset val="238"/>
      </rPr>
      <t>d=20 cm</t>
    </r>
    <r>
      <rPr>
        <sz val="10"/>
        <rFont val="Arial"/>
        <family val="2"/>
        <charset val="238"/>
      </rPr>
      <t>. Toplinsku izolaciju potrebno je postaviti na način da se padovi izvode prema rubu ravnog krova. Prije početaka radova Izvođač je dužan dostaviti važeću atestnu dokumentaciju. U cijenu uključiti sav potreban rad i materijal, potrebnu radnu skelu, te sve mjere osiguranja. Obračun po m2 postavljene toplinske izolacije.</t>
    </r>
  </si>
  <si>
    <r>
      <t>Izrada i montaža okapnog lima</t>
    </r>
    <r>
      <rPr>
        <b/>
        <sz val="10"/>
        <rFont val="Arial"/>
        <family val="2"/>
        <charset val="238"/>
      </rPr>
      <t xml:space="preserve">
</t>
    </r>
    <r>
      <rPr>
        <sz val="10"/>
        <rFont val="Arial"/>
        <family val="2"/>
        <charset val="238"/>
      </rPr>
      <t>Izrada i montaža okapnog lima po vanjskom obodu ulazne nadstrešnice zrade. Lim se postavlja po obodu AB ploče. Lim je galvanizirani čelični lim, kaširan sa TPO slojem materijala. Donja površina je zaštićena epoksi premazom.  Sastav lima: gornja površina TPO kaširanje 1,1 mm, donja površina čelični lim 0,6 mm, ukupne debljine 1,7 mm. Razvijena širina do 40 cm. Sve dimenzije uzeti na licu mjesta. Stavka obuhvaća izradu i postavljanje lima, fiksiranje lima odgovarajućim vijcima, sav potreban rad i materijal, te potrebnu radnu skelu i sve mjere osiguranja. Obračun po m1 ugrađenog okapnog lima.</t>
    </r>
  </si>
  <si>
    <t>TROŠKOVNIK
GRAĐEVINSKO - OBRTNIČKI RADOVI
ZGRADA DIGITALNOG TISKA</t>
  </si>
  <si>
    <r>
      <rPr>
        <b/>
        <sz val="10"/>
        <rFont val="Arial"/>
        <family val="2"/>
        <charset val="238"/>
      </rPr>
      <t>Produženje postojećih ventilacijskih cijevi</t>
    </r>
    <r>
      <rPr>
        <sz val="10"/>
        <rFont val="Arial"/>
        <family val="2"/>
        <charset val="238"/>
      </rPr>
      <t xml:space="preserve">
Produženje postojećih ventilacijskih cijevi na svim pročeljima. Potrebno je izvesti produljenje odzračnih cijevi zbog izvedbe novih slojeva toplinske izolacije vanjskih zidova. Promjeri cijevi su od cca Ø 125 mm, produženje izvesti PVC ili limenim cijevima, a promjere prilagoditi na licu mjesta. Stavkom obuhvatiti sav potrebni rad, PVC cijevi, pričvrsna sredstva i sav materijal. Obračun po komadu.</t>
    </r>
  </si>
  <si>
    <r>
      <rPr>
        <b/>
        <sz val="10"/>
        <rFont val="Arial"/>
        <family val="2"/>
        <charset val="238"/>
      </rPr>
      <t>Demontaža i ponovna montaža natpisnih ploča</t>
    </r>
    <r>
      <rPr>
        <sz val="10"/>
        <rFont val="Arial"/>
        <family val="2"/>
        <charset val="238"/>
      </rPr>
      <t xml:space="preserve">
Demontaža i ponovna montaža natpisnih ploče koje se nalaze na pročeljima objekta. Stavka uključuje demontažu, odgovarajuće čišćenje, skladištenje do završetka radova te ponovnu montažu nakon izvedbe toplinske izolacije. Uključiti i sva nova pričvrsna sredstva. U cijenu uključiti rad, skladištenje materijala i sve mjere osiguranja. Skela u posebnoj stavci. Obračun po komadu.</t>
    </r>
  </si>
  <si>
    <r>
      <rPr>
        <b/>
        <sz val="10"/>
        <rFont val="Arial"/>
        <family val="2"/>
        <charset val="238"/>
      </rPr>
      <t>Demontaža pokrova iznad skladišta izvedenog salonit pločama</t>
    </r>
    <r>
      <rPr>
        <sz val="10"/>
        <rFont val="Arial"/>
        <family val="2"/>
        <charset val="238"/>
      </rPr>
      <t xml:space="preserve">
Prije uklanjanja ploča pokrova, ploče je potrebno prije zahvata ili pomicanja namočiti. Močenje se izvodi raspršivanjem ili škropljenjem s raspršivačem niskog pritiska (nije dopušteno špricanje vode pod visokim pritiskom). Azbestna vlakna koja su se nakupila u odvodima - horizontalnim olucima potrebno je namočiti tako da nastane gusta smjesa koju se može odstraniti lopaticom u polietilen vreću (PE). Vreća se mora nepropusno zatvoriti ili zaljepiti.
Ploče se pri uklanjanju moraju dignuti, a ne smiju se čupati ili lomiti. Kuke, vijke ili čavle s kojima su ploče bile učvršćene valja ukloniti tako da se pritom ploče ne oštećuju. Kada se uklone elementi učvršćenja, ploča se mora osigurati od klizanja. Pri demontaži se ne smiju rabiti svrdla, pile ili alati za kidanje s velikom brzinom. Ako se ploče na mogu ukloniti bez uporabe alata, važno je da se upotrebljavaju isključivo ručna oruđa ili mehanička pomagala za obradu azbestcementa s. Ploče se ne smiju vući preko rubova i preko drugih elemenata.
Uklonjene se ploče ne smiju bacati s krova. Na tlo se spuštaju primjerenim dizalima.
Ploče se na tlu ponovno namoče s obje strane, a zatim se slažu na drvenu paletu. Paleta se zatim ovija polietilenskom folijom koja se nepropusno zalijepi ljepljivim trakama. Nakon uklanjanja materijal se ne smije drobiti.</t>
    </r>
  </si>
  <si>
    <t>Područje s kojega su se uklanjale ploče, mora se dobro pregledati da još negdje ne bi ostali otpaci. Krovnu konstrukciju, letve, grede, oplatu nakon uklanjanja ploča potrebno je pažljivo očistiti usisavačem koji ima HEPA filtar. Ako izvođač nema takav usisavač, navedeni se elementi krova moraju obrisati mokrom krpom. Upotrijebljene se krpe nakon obavljenoga posla odlažu u PE vreću. Voda u posudama u kojima su se prale krpe mora se nakon čišćenja izliti u odvod preko mokre krpe koja služi kao filtar. I ta se krpa zatim odlaže u PE vreću.
Demontiran i za transport pripremljen otpadni krovni pokrov potrebno je odložiti na odlagalište namijenjeno za opasni otpad.</t>
  </si>
  <si>
    <r>
      <t xml:space="preserve">Demontaža nadstrešnica
</t>
    </r>
    <r>
      <rPr>
        <sz val="10"/>
        <rFont val="Arial"/>
        <family val="2"/>
        <charset val="238"/>
      </rPr>
      <t>Demontaža postojećih metalnih nadstrešnica sa pročelja objekta, uključivo i pokrov od salonit ploča. Salonit ploče deponirati kao u prethodno navedenoj stavci. Stavka uključuje demontažu te deponiranje prema vrstama materijala i sve mjere osiguranja. Skela u posebnoj stavci. Obračun po m2 tlocrtno demontirane nadstrešnice.</t>
    </r>
  </si>
  <si>
    <r>
      <t xml:space="preserve">Izmještanje električnih kablova i prekidača
</t>
    </r>
    <r>
      <rPr>
        <sz val="10"/>
        <rFont val="Arial"/>
        <family val="2"/>
        <charset val="238"/>
      </rPr>
      <t>Izmještanje električnih kablova i prekidača sa pročelja zgrade, kako bi se mogla izvesti toplinska izolacija, te završno žbukanje pročelja zgrade. Stavka uključuje demontažu, privremeno pridržanje i osiguranje kablova do završetka radova, te ponovnu montažu istih na za to odgovarajuća mjesta. U cijenu uključiti rad, materijal, potrebnu radnu skelu, privremena pridržanja kablova i sve mjere osiguranja. Obračun po kompletu.</t>
    </r>
  </si>
  <si>
    <r>
      <t xml:space="preserve">Demontaža postojećih opšavnih limova 
</t>
    </r>
    <r>
      <rPr>
        <sz val="10"/>
        <rFont val="Arial"/>
        <family val="2"/>
        <charset val="238"/>
      </rPr>
      <t>Demontaža svih postojećih opšavnih limova koji se nalaze uz horizontalni oluk r.š cca 35 cm. Stavka obuhvaća utovar i odvoz materijala na gradsku deponiju udaljenosti do 20 km. U cijenu uključiti sav potreban rad i sredstva za rad, potrebnu radnu skelu te sve mjere osiguranja. Obračun po m1 demontiranih limova.</t>
    </r>
  </si>
  <si>
    <r>
      <rPr>
        <b/>
        <sz val="10"/>
        <rFont val="Arial"/>
        <family val="2"/>
        <charset val="238"/>
      </rPr>
      <t>Demontaža odvodnih oluka</t>
    </r>
    <r>
      <rPr>
        <sz val="10"/>
        <rFont val="Arial"/>
        <family val="2"/>
        <charset val="238"/>
      </rPr>
      <t xml:space="preserve">
Demontaža vertikalnih i horizontalnih oluka s krovova i pročelja zgrade. Stavka uključuje demontažu, te odvoz na za to ovlaštenu deponiju udaljenosti do 20 km. Stavka podrazumijeva demontažu kompletno sa pripadajućim fazonskim komadima (koljena, obujmice, kuke...), rezanje na manje komade te spuštanje sa objekta, utovar, odvoz na deponiju, deponiranje, potrebna radna skela, sav rad i sredstva za rad. Obračun po m1.</t>
    </r>
  </si>
  <si>
    <t>b) horizontalni oluci</t>
  </si>
  <si>
    <r>
      <rPr>
        <b/>
        <sz val="10"/>
        <rFont val="Arial"/>
        <family val="2"/>
        <charset val="238"/>
      </rPr>
      <t xml:space="preserve">Demontaža postojećih okapnih limova  </t>
    </r>
    <r>
      <rPr>
        <sz val="10"/>
        <rFont val="Arial"/>
        <family val="2"/>
        <charset val="238"/>
      </rPr>
      <t xml:space="preserve">
Demontaža svih postojećih okapnih limova zajedno sa limenom zaštitom za šoder po vanjskom obodu atike ravnog  krova r.š cca 30 cm. Stavka obuhvaća utovar i odvoz materijala na gradsku deponiju udaljenosti do 20 km. U cijenu uključiti sav potreban rad i sredstva za rad, potrebnu radnu skelu te sve mjere osiguranja. Obračun po m1 demontiranih limova.</t>
    </r>
  </si>
  <si>
    <r>
      <rPr>
        <b/>
        <sz val="10"/>
        <rFont val="Arial"/>
        <family val="2"/>
        <charset val="238"/>
      </rPr>
      <t xml:space="preserve">Demontaža postojećih rešetki na prozoru </t>
    </r>
    <r>
      <rPr>
        <sz val="10"/>
        <rFont val="Arial"/>
        <family val="2"/>
        <charset val="238"/>
      </rPr>
      <t xml:space="preserve">
Demontaža svih postojećih zaštitnih metalnih rešetki na prozorima. Stavka obuhvaća utovar i odvoz materijala na gradsku deponiju udaljenosti do 20 km. U cijenu uključiti sav potreban rad i sredstva za rad, potrebnu radnu skelu te sve mjere osiguranja. Obračun po m2 demontiranih rešetki. </t>
    </r>
  </si>
  <si>
    <r>
      <rPr>
        <b/>
        <sz val="10"/>
        <rFont val="Arial"/>
        <family val="2"/>
        <charset val="238"/>
      </rPr>
      <t>Čišćenje ravnog krova</t>
    </r>
    <r>
      <rPr>
        <sz val="10"/>
        <rFont val="Arial"/>
        <family val="2"/>
        <charset val="238"/>
      </rPr>
      <t xml:space="preserve">
Čišćenje ravnih krovova kako bi se mogla postaviti toplinska i hidroizolacija. S podloga se mora ukloniti šljunak debljine 2-5 cm, prljavštine, prašine i drugi nepripadajući predmeti. Čisti se površina do postojeće hidroizolacije (ljepenke). Stavka obuhvaća i odvoz materijala na deponiju udaljenosti do 20 km. Obračun po m2. U cijenu uključiti rad, potrebnu radnu skelu i sve mjere osiguranja.</t>
    </r>
  </si>
  <si>
    <r>
      <rPr>
        <b/>
        <sz val="10"/>
        <rFont val="Arial"/>
        <family val="2"/>
        <charset val="238"/>
      </rPr>
      <t>Izrada pokrova skladišta na krovu oznake K2</t>
    </r>
    <r>
      <rPr>
        <sz val="10"/>
        <rFont val="Arial"/>
        <family val="2"/>
        <charset val="238"/>
      </rPr>
      <t xml:space="preserve">
Nabava, dostava i montaža profiliranih krovnih panela, d = 20 cm ispunjen mineralnom vunom, na postojeću čeličnu podkonstrukciju. Boja panela bijela. Ugradnja panela isključivo po uputi proizvođača panela za pokrov. Stavka uključuje nabavu, dopremu i ugradnju svega potrebnog materijala, potrebnu radnu skelu, sav pričvrsni materijal, te sav rad i sredstva za rad. Obračun po m2 mjereno po kosini</t>
    </r>
  </si>
  <si>
    <t>Tehničke karakteristike koje mora ispunjavati izolacijski sustav su:
- klasa negorivosti (reakcija na požar) HRN EN 13501-1:2019 ili jednakovrijedan __________ = A1 
- koeficijent toplinske provodljivosti  za panel HRN EN 12667:2002 ili jednakovrijedan ___________ = 0,038 W/mK</t>
  </si>
  <si>
    <t xml:space="preserve">Ponuđene tehničke karakteristike:
- klasa negorivosti (reakcija na požar):
___________________________
- koeficijent toplinske provodljivosti :
___________________________
</t>
  </si>
  <si>
    <r>
      <rPr>
        <b/>
        <sz val="10"/>
        <rFont val="Arial"/>
        <family val="2"/>
        <charset val="238"/>
      </rPr>
      <t xml:space="preserve">Izrada i montaža horizontalnog žljeba </t>
    </r>
    <r>
      <rPr>
        <sz val="10"/>
        <rFont val="Arial"/>
        <family val="2"/>
        <charset val="238"/>
      </rPr>
      <t xml:space="preserve">
Izrada, doprema i montaža horizontalnog oluka polukružnog presjeka Ø 160 mm. Horizontalni žljeb izraditi od pocinčanog bojanog lima bijele boje, debljine 0,55 mm, razvijene širine do 60 cm. Stavka obuhvaća sav potreban rad, materijal (nove kuke, spojni elementi i dr.), sredstva za rad i radnu skelu.  Radove izvesti prema pravilima struke. Obračun po m1 izvedenih horizontalnih oluka.</t>
    </r>
  </si>
  <si>
    <r>
      <rPr>
        <b/>
        <sz val="10"/>
        <rFont val="Arial"/>
        <family val="2"/>
        <charset val="238"/>
      </rPr>
      <t>Izrada, doprema i montaža visećeg horizontalnog oluka</t>
    </r>
    <r>
      <rPr>
        <sz val="10"/>
        <rFont val="Arial"/>
        <family val="2"/>
        <charset val="238"/>
      </rPr>
      <t xml:space="preserve">
Horizontalni oluk je iz pocinčanog bojanog lima debljine 0.55mm, s nagibom prema vertikalama, a pričvršćen je pocinčanim željeznim kukama 30/3 mm za nosače. Postaviti na mjestu prethodno demontiranih horizontalnih oluka ili u dogovoru s Nadzornim inženjerom ako postoji bolje rješenje.  Stavka obuhvaća sav potreban rad i materijal, potrebnu radnu skelu, te sve mjere osiguranja. Sve dimenzije uzeti na licu mjesta.  Žljeb pravokutnog presjeka dimenzije cca 6x10cm Obračun po m1 izvedenih horizontalnih oluka. </t>
    </r>
  </si>
  <si>
    <r>
      <rPr>
        <b/>
        <sz val="10"/>
        <rFont val="Arial"/>
        <family val="2"/>
        <charset val="238"/>
      </rPr>
      <t xml:space="preserve">Izrada i montaža okapnog lima preko pokrova (maska)
</t>
    </r>
    <r>
      <rPr>
        <sz val="10"/>
        <rFont val="Arial"/>
        <family val="2"/>
        <charset val="238"/>
      </rPr>
      <t>Lim je pocinčani bojani bijele boje, debljine 0,55 mm, r.š. do 35 cm. Lim se polaže na pokrov te ulazi u horizontalni oluk. Sve dimenzije uzeti na licu mjesta. Stavka obuhvaća demontažu pokrova, sva spojna i pričvrsna sredstva, sav potreban rad i materijal. Skela je u posebnoj stavci. Obračun po m1 ugrađenog okapnog lima.</t>
    </r>
  </si>
  <si>
    <r>
      <rPr>
        <b/>
        <sz val="10"/>
        <rFont val="Arial"/>
        <family val="2"/>
        <charset val="238"/>
      </rPr>
      <t>Izrada i montaža okapnog lima preko pokrova (maska)</t>
    </r>
    <r>
      <rPr>
        <sz val="10"/>
        <rFont val="Arial"/>
        <family val="2"/>
        <charset val="238"/>
      </rPr>
      <t xml:space="preserve">
Lim je pocinčani bojani bijele boje, debljine 0,55 mm, r.š. do 35 cm. Lim se polaže na pokrov te ulazi u horizontalni oluk. Sve dimenzije uzeti na licu mjesta. Stavka obuhvaća demontažu pokrova, sva spojna i pričvrsna sredstva, sav potreban rad i materijal. Skela je u posebnoj stavci. Obračun po m1 ugrađenog okapnog lima.</t>
    </r>
  </si>
  <si>
    <r>
      <rPr>
        <b/>
        <sz val="10"/>
        <rFont val="Arial"/>
        <family val="2"/>
        <charset val="238"/>
      </rPr>
      <t>Izrada i montaža opšavnog lima ispod pokrova</t>
    </r>
    <r>
      <rPr>
        <sz val="10"/>
        <rFont val="Arial"/>
        <family val="2"/>
        <charset val="238"/>
      </rPr>
      <t xml:space="preserve">
Lim je pocinčani bojani bijele boje, debljine 0,55 mm, r.š. do 35 cm. Lim služi kao maska čeonog dijela krovnog panela i spoja izvedenog termoizolacijom, a polaže se pod postojeći pokrov. Opšav izvesti prema uputi proizvođača. Sve dimenzije uzeti na licu mjesta. Stavka obuhvaća demontažu pokrova, sva spojna i pričvrsna sredstva, sav potreban rad i materijal. Skela je u posebnoj stavci. Obračun po m1 ugrađenog opšavnog lima.</t>
    </r>
  </si>
  <si>
    <r>
      <rPr>
        <b/>
        <sz val="10"/>
        <rFont val="Arial"/>
        <family val="2"/>
        <charset val="238"/>
      </rPr>
      <t>Izrada i montaža limova zabata - vjetar lajsne</t>
    </r>
    <r>
      <rPr>
        <sz val="10"/>
        <rFont val="Arial"/>
        <family val="2"/>
        <charset val="238"/>
      </rPr>
      <t xml:space="preserve">
Izrada i montaža vjetar lajsne na zabatnim zidovima nakon postave krovnih panela i toplinske izoalcije zidova. Lim je pocinčani bojani bijele, debljine 0,55mm, r.š. do 70 cm. Sve dimenzije uzeti na licu mjesta. Stavka obuhvaća sav potreban rad i materijal. Skela je u posebnoj stavci. Obračun po m1 ugrađenog okapnog lima.</t>
    </r>
  </si>
  <si>
    <r>
      <rPr>
        <b/>
        <sz val="10"/>
        <rFont val="Arial"/>
        <family val="2"/>
        <charset val="238"/>
      </rPr>
      <t>Izrada i montaža uvala</t>
    </r>
    <r>
      <rPr>
        <sz val="10"/>
        <rFont val="Arial"/>
        <family val="2"/>
        <charset val="238"/>
      </rPr>
      <t xml:space="preserve">
Izrada i montaža uvale (spoj kosog krova i zida) nakon postave krovnih panela i toplinske izolacije zidova. Lim je pocinčani bojani bijele boje, debljine 0,55mm, r.š. do 80 cm.  Sve dimenzije uzeti na licu mjesta. Stavka obuhvaća sav potreban rad i materijal. Skela je u posebnoj stavci. Obračun po m1 ugrađenog okapnog lima.</t>
    </r>
  </si>
  <si>
    <r>
      <rPr>
        <b/>
        <sz val="10"/>
        <rFont val="Arial"/>
        <family val="2"/>
        <charset val="238"/>
      </rPr>
      <t>Izrada i montaža snjegobrana</t>
    </r>
    <r>
      <rPr>
        <sz val="10"/>
        <rFont val="Arial"/>
        <family val="2"/>
        <charset val="238"/>
      </rPr>
      <t xml:space="preserve">
Izrada, dostava i ugradnja linijskih snjegobrana za pokrov od profiliranih krovnih panela, od pocinčanog bojanog lima bijele boje. Snjegobrane postaviti linijski u jedan red. Stavkom obuhvatiti izradu, dobavu i ugradnju, potrebna spojna sredstva (vijci isl.), sav rad i sredstva za rad. Obračun po m' ugrađenih snjegobrana.</t>
    </r>
  </si>
  <si>
    <t>POZ 1 - prozor 150x90cm</t>
  </si>
  <si>
    <t>POZ 2 - prozor 165x90cm</t>
  </si>
  <si>
    <t>POZ 3 - prozor 135x135cm</t>
  </si>
  <si>
    <t>POZ 4 - prozor 200x140cm</t>
  </si>
  <si>
    <t>POZ 5 - prozor 300x140cm</t>
  </si>
  <si>
    <t>POZ 6 - vrata 210x260cm</t>
  </si>
  <si>
    <t>POZ 7 - vrata 145x285cm</t>
  </si>
  <si>
    <t>POZ 8 - vrata 220x295cm</t>
  </si>
  <si>
    <t>POZ 9 - vrata 100x220cm</t>
  </si>
  <si>
    <t>POZ 10 - vrata 95x200cm</t>
  </si>
  <si>
    <t>POZ 11 - vrata 315x240cm</t>
  </si>
  <si>
    <t>POZ 12 - vrata 100x300cm</t>
  </si>
  <si>
    <t>POZ 13 - vrata 155x195cm</t>
  </si>
  <si>
    <t>POZ 14 - prozor 200x140cm</t>
  </si>
  <si>
    <r>
      <rPr>
        <b/>
        <sz val="10"/>
        <rFont val="Arial"/>
        <family val="2"/>
        <charset val="238"/>
      </rPr>
      <t>Dobava i montaža unutarnjih PVC prozorskih klupčica</t>
    </r>
    <r>
      <rPr>
        <sz val="10"/>
        <rFont val="Arial"/>
        <family val="2"/>
        <charset val="238"/>
      </rPr>
      <t xml:space="preserve">
Dobava i montaža unutarnjih PVC prozorskih klupčica u bijeloj boji, razvijene širine do 45 cm, debljine d=2 cm s bočnim završecima. Klupčice postaviti odmah po završetku ugradnje PVC stolarije. Ugradnju izvesti odgovarajućom poliuretanskom pjenom uključujući i sva potrebna silikoniranja spojeva. Klupčice moraju biti istaknute minimalno 2 cm u odnosu na unutarnji zid. Sve dimenzije uzeti na licu mjesta. U cijenu uključiti rad, potrebnu radnu skelu i sve mjere osiguranja. Obračun po m1 ugrađenih prozorskih klupčica.</t>
    </r>
  </si>
  <si>
    <t>betonski sims: kamena mineralna vuna d=3 cm</t>
  </si>
  <si>
    <t>TROŠKOVNIK
GRAĐEVINSKO - OBRTNIČKI RADOVI
POGON SKLAPANJA I MONTAŽE</t>
  </si>
  <si>
    <r>
      <rPr>
        <b/>
        <sz val="10"/>
        <rFont val="Arial"/>
        <family val="2"/>
        <charset val="238"/>
      </rPr>
      <t>Demontaža postojećeg pokrova</t>
    </r>
    <r>
      <rPr>
        <sz val="10"/>
        <rFont val="Arial"/>
        <family val="2"/>
        <charset val="238"/>
      </rPr>
      <t xml:space="preserve">
Stavka uključuje uklanjanje postojećeg krovnog pokrova koji se sastoji od dva sloja lima između kojeg se nalazi mineralna vuna debljine 5 cm sa svim pratećim elementima (sljemenjaci, opšavi, prodori i sl.), spuštanje i iznošenje iz građevine,  utovar i odvoz prema vrstama materijala na deponiju do 10 km udaljenosti, deponiranje, te sav rad i sredstva za rad. Troškove deponiranja snosi izvođač. Obračun po m2 demontiranog pokrova. </t>
    </r>
  </si>
  <si>
    <r>
      <rPr>
        <b/>
        <sz val="10"/>
        <rFont val="Arial"/>
        <family val="2"/>
        <charset val="238"/>
      </rPr>
      <t>Demontaža i ponovna montaža postojećih rasvjetnih tijela na pročeljima zgrade</t>
    </r>
    <r>
      <rPr>
        <sz val="10"/>
        <rFont val="Arial"/>
        <family val="2"/>
        <charset val="238"/>
      </rPr>
      <t xml:space="preserve">
Demontaža i ponovna montaža postojećih rasvjetnih tijela (ulična rasvjeta) na pročeljima zgrade. Stavka uključuje demontažu, skladištenje do završetka radova te ponovnu montažu istih na za to odgovarajuća mjesta. Uključiti i elektroinstalaterske radove sva nova spojna i pričvrsna sredstva, potrebne tiple i vijke koji su prilagođeni novoj debljini fasade. Rasvjetna tijela i kablove zaštiti od oštećenja. U cijenu uključiti rad, skladištenje materijala i sve mjere osiguranja. Skela u posebnoj stavci. Obračun po komadu.</t>
    </r>
  </si>
  <si>
    <r>
      <rPr>
        <b/>
        <sz val="10"/>
        <rFont val="Arial"/>
        <family val="2"/>
        <charset val="238"/>
      </rPr>
      <t xml:space="preserve">Demontaža i ponovna montaža videonadzora </t>
    </r>
    <r>
      <rPr>
        <sz val="10"/>
        <rFont val="Arial"/>
        <family val="2"/>
        <charset val="238"/>
      </rPr>
      <t xml:space="preserve">
Demontaža i ponovna montaža videonadzora na pročeljima zgrade nakon radova na sanaciji pročelja. U radove su uključeni i elektroinstalaterski radovi, sva nova spojna i pričvrsna sredstva, potrebne tiple, vijke i kablove. Sve skupa zaštiti od oštećenja. U cijenu uključen rad, sav potreban materijal i sve mjere osiguranja. Obračun po komadu.</t>
    </r>
  </si>
  <si>
    <r>
      <t xml:space="preserve">Izmještanje električnih kablova i prekidača
</t>
    </r>
    <r>
      <rPr>
        <sz val="10"/>
        <rFont val="Arial"/>
        <family val="2"/>
        <charset val="238"/>
      </rPr>
      <t>Izmještanje električnih kablova i prekidača sa pročelja zgrade, kako bi se mogao izvesti sustav toplinske izolacije. Stavka uključuje demontažu, privremeno pridržanje i osiguranje kablova do završetka radova, te ponovnu montažu istih na za to odgovarajuća mjesta. U cijenu uključiti rad, materijal, potrebnu radnu skelu, privremena pridržanja kablova i sve mjere osiguranja. Obračun po kompletu.</t>
    </r>
  </si>
  <si>
    <r>
      <t xml:space="preserve">Produženje postojećih ventilacijskih cijevi
</t>
    </r>
    <r>
      <rPr>
        <sz val="10"/>
        <rFont val="Arial"/>
        <family val="2"/>
        <charset val="238"/>
      </rPr>
      <t>Produženje postojećih ventilacijskih cijevi na svim pročeljima. Potrebno je izvesti produljenje raznih odzračnih cijevi zbog izvedbe novih slojeva toplinske izolacije vanjskih zidova. Promjeri cijevi su od cca Ø 250-500 mm, produženje izvesti PVC ili limenim cijevima, a promjere prilagoditi na licu mjesta. Stavkom obuhvatiti sav potrebni rad, PVC cijevi, pričvrsna sredstva i sav materijal. Obračun po komadu.</t>
    </r>
  </si>
  <si>
    <r>
      <t xml:space="preserve">Demontaža i ponovna montaža LŽ cijevi
</t>
    </r>
    <r>
      <rPr>
        <sz val="10"/>
        <rFont val="Arial"/>
        <family val="2"/>
        <charset val="238"/>
      </rPr>
      <t>Demontaža postojećih ljevano-željeznih vertikalnih cijevi za odvodnju oborinske vode uključivo demontažu obujmica. Nakon završetka izrade fasade, potrebno ugraditi nove obujmice odgovarajućih dimenzija te LŽ cijevi ponovno namontirati i uzemljiti po pravilima struke na pročelja zgrade. Stavka obuhvaća ponovno spajanje novog vertikalnog oluka i ljevano - željezne cijevi sa svim potrebnim fazonskim komadima, i sl. te spajanje ljevanoželjeznih cijevi na oborinsku kanalizaciju te zatrpavanje. Potrebno čišćenje ljevano željezne cijevi, akz zaštita, dva temeljna premaza boje i dva završna premaza boje. Lijevano-željezne cijevi u visini od 1 m.  U cijenu uključiti rad, potrebnu radnu skelu, skladištenje materijala i sve mjere osiguranja, sav rad i sredstva za rad Obračun po komadu.</t>
    </r>
  </si>
  <si>
    <r>
      <rPr>
        <b/>
        <sz val="10"/>
        <rFont val="Arial"/>
        <family val="2"/>
        <charset val="238"/>
      </rPr>
      <t>Demontaža odvodnih oluka</t>
    </r>
    <r>
      <rPr>
        <sz val="10"/>
        <rFont val="Arial"/>
        <family val="2"/>
        <charset val="238"/>
      </rPr>
      <t xml:space="preserve">
Demontaža vertikalnih i horizontalnih oluka kružnog presjeka  promjera 90-120 mm sa pročelja i krova zgrade. Stavka uključuje demontažu, te odvoz na za to ovlaštenu deponiju udaljenosti do 20 km. Stavka podrazumijeva demontažu kompletno sa pripadajućim fazonskim komadima (koljena, obujmice, kuke...), rezanje na manje komade te spuštanje sa objekta, utovar, odvoz na deponiju, deponiranje, potrebna radna skela, sav rad i sredstva za rad. Obračun po m1.</t>
    </r>
  </si>
  <si>
    <r>
      <rPr>
        <b/>
        <sz val="10"/>
        <rFont val="Arial"/>
        <family val="2"/>
        <charset val="238"/>
      </rPr>
      <t>Demontaža vanjskih prozorskih klupčica</t>
    </r>
    <r>
      <rPr>
        <sz val="10"/>
        <rFont val="Arial"/>
        <family val="2"/>
        <charset val="238"/>
      </rPr>
      <t xml:space="preserve">
Demontaža svih postojećih limenih vanjskih prozorskih klupčica. Stavka uključuje  demontažu i odvoz materijala na za to ovlaštenu deponiju udaljenosti do 20 km. Skela u posebnoj stavci. U cijenu uključiti sav potreban rad i sredstva za rad te sve mjere osiguranja. Obračun po m1 demontiranih klupčica.</t>
    </r>
  </si>
  <si>
    <r>
      <rPr>
        <b/>
        <sz val="10"/>
        <rFont val="Arial"/>
        <family val="2"/>
        <charset val="238"/>
      </rPr>
      <t xml:space="preserve">Demontaža postojećih opšavnih limova - vjetar lajsne  </t>
    </r>
    <r>
      <rPr>
        <sz val="10"/>
        <rFont val="Arial"/>
        <family val="2"/>
        <charset val="238"/>
      </rPr>
      <t xml:space="preserve">
Demontaža svih postojećih opšavnih limova (vjetar lajsne) na kosinama zabata r.š cca 80 cm. Stavka obuhvaća utovar i odvoz materijala na gradsku deponiju udaljenosti do 20 km. U cijenu uključiti sav potreban rad i sredstva za rad, potrebnu radnu skelu te sve mjere osiguranja. Obračun po m1 demontiranih limova.</t>
    </r>
  </si>
  <si>
    <r>
      <rPr>
        <b/>
        <sz val="10"/>
        <rFont val="Arial"/>
        <family val="2"/>
        <charset val="238"/>
      </rPr>
      <t xml:space="preserve">Demontaža limenih obloga sa zidova  </t>
    </r>
    <r>
      <rPr>
        <sz val="10"/>
        <rFont val="Arial"/>
        <family val="2"/>
        <charset val="238"/>
      </rPr>
      <t xml:space="preserve">
Demontaža svih postojećih limenih obloga na pročeljima objekta komplet s metalnom ili drvenom potkonstrukcijom kako bi se mogla izvesti toplinska izoalcija vanjskih zidova. Stavka obuhvaća utovar i odvoz materijala na gradsku deponiju udaljenosti do 20 km. U cijenu uključiti sav potreban rad i sredstva za rad, potrebnu radnu skelu te sve mjere osiguranja. Obračun po m2 demontiranih limenih obloga.</t>
    </r>
  </si>
  <si>
    <r>
      <rPr>
        <b/>
        <sz val="10"/>
        <rFont val="Arial"/>
        <family val="2"/>
        <charset val="238"/>
      </rPr>
      <t>Demontaža postojećih vanjskih metalnih otvora</t>
    </r>
    <r>
      <rPr>
        <sz val="10"/>
        <rFont val="Arial"/>
        <family val="2"/>
        <charset val="238"/>
      </rPr>
      <t xml:space="preserve">
Demontaža postojeće ostakljene bravarije koju je potrebno zamijeniti novom. Stavka uključuje demontažu, te odvoz šute, demontiranih prozora i vrata na za to ovlaštenu deponiju udaljenosti do 20 km. U cijenu uključiti sav potreban rad i sredstva za rad, potrebnu radnu skelu, te sve mjere osiguranja. Obračun po komadu demontiranih vrata ili prozora. Prozori se sastoje od više krila.</t>
    </r>
  </si>
  <si>
    <r>
      <rPr>
        <b/>
        <sz val="10"/>
        <rFont val="Arial"/>
        <family val="2"/>
        <charset val="238"/>
      </rPr>
      <t>Demontaža raznih metalnih dijelova</t>
    </r>
    <r>
      <rPr>
        <sz val="10"/>
        <rFont val="Arial"/>
        <family val="2"/>
        <charset val="238"/>
      </rPr>
      <t xml:space="preserve">
Demontaža raznih metalnih dijelova na zidovima pročelja i krovovima kako bi se mogla izvesti toplinska izolacija (sajle za toplovod, nosači koji nisu u funkciji i sl.). Stavka obuhvaća demontažu, iznošenje iz građevine, utovar i odvoz materijala na gradsku deponiju, troškove deponiranja u komunalnom poduzeću, te sav rad i sredstva za rad. Troškove deponiranja snosi izvođač. Obračun po komadu demontiranog dijela.</t>
    </r>
  </si>
  <si>
    <r>
      <rPr>
        <b/>
        <sz val="10"/>
        <rFont val="Arial"/>
        <family val="2"/>
        <charset val="238"/>
      </rPr>
      <t>Demontaža nosača za ventilaciju</t>
    </r>
    <r>
      <rPr>
        <sz val="10"/>
        <rFont val="Arial"/>
        <family val="2"/>
        <charset val="238"/>
      </rPr>
      <t xml:space="preserve">
Demontaža postojećeg ventilatora komplet s motorom, cijevima cca 3m, metalnim i limenim profilima kako bi se mogla izvesti toplinska izolacija zidova. Stavka obuhvaća demontažu, te predaju istog investitoru. Obračun po kompletu demontiranog držača. </t>
    </r>
  </si>
  <si>
    <r>
      <rPr>
        <b/>
        <sz val="10"/>
        <rFont val="Arial"/>
        <family val="2"/>
        <charset val="238"/>
      </rPr>
      <t>Obijanje žbuke</t>
    </r>
    <r>
      <rPr>
        <sz val="10"/>
        <rFont val="Arial"/>
        <family val="2"/>
        <charset val="238"/>
      </rPr>
      <t xml:space="preserve">
Obijanje postojeće žbuke na pročeljima zgrade debljine d=2-3 cm koja je u lošem stanju na mjestima gdje je to potrebno. Žbuku treba obiti do čvrste podloge, a nakon toga otprašiti. Potrebnu površinu obijanja usuglasiti s Nadzornim inženjerom. Stavka obuhvaća sav potreban rad i sredstva za rad te odvoz šute na deponiju udaljenosti do 20 km. U cijenu uključiti sav potreban rad,  potrebnu radnu skelu, te sve mjere osiguranja. Obračun po m2 stvarno obijene površine zida.</t>
    </r>
  </si>
  <si>
    <r>
      <rPr>
        <b/>
        <sz val="10"/>
        <rFont val="Arial"/>
        <family val="2"/>
        <charset val="238"/>
      </rPr>
      <t>Izrada pokrova dvorane oznake RK</t>
    </r>
    <r>
      <rPr>
        <sz val="10"/>
        <rFont val="Arial"/>
        <family val="2"/>
        <charset val="238"/>
      </rPr>
      <t xml:space="preserve">
Nabava, dostava i montaža profiliranih krovnih panela, d = 20 cm ispunjen mineralnom vunom, na postojeću čeličnu podkonstrukciju. Boja panela bijela. Ugradnja panela isključivo po uputi proizvođača panela za pokrov. Stavka uključuje nabavu, dopremu i ugradnju svega potrebnog materijala, potrebnu radnu skelu, sav pričvrsni materijal, te sav rad i sredstva za rad. Obračun po m2 mjereno po kosini</t>
    </r>
  </si>
  <si>
    <r>
      <rPr>
        <b/>
        <sz val="10"/>
        <rFont val="Arial"/>
        <family val="2"/>
        <charset val="238"/>
      </rPr>
      <t>Izrada zidne obloge oznake Z2</t>
    </r>
    <r>
      <rPr>
        <sz val="10"/>
        <rFont val="Arial"/>
        <family val="2"/>
        <charset val="238"/>
      </rPr>
      <t xml:space="preserve">
Nabava, dostava i montaža profiliranih zidnih panela, d = 15 cm ispunjen mineralnom vunom, na postojeću čeličnu i zidanu konstrukciju. Boja panela bijela. Ugradnja panela isključivo po uputi proizvođača panela. Stavka uključuje nabavu, dopremu i ugradnju svega potrebnog materijala, potrebnu radnu skelu, sav pričvrsni materijal, te sav rad i sredstva za rad. Obračun po m2.</t>
    </r>
  </si>
  <si>
    <r>
      <rPr>
        <b/>
        <sz val="10"/>
        <rFont val="Arial"/>
        <family val="2"/>
        <charset val="238"/>
      </rPr>
      <t>Izrada i montaža unutarnje maske</t>
    </r>
    <r>
      <rPr>
        <sz val="10"/>
        <rFont val="Arial"/>
        <family val="2"/>
        <charset val="238"/>
      </rPr>
      <t xml:space="preserve">
Lim je pocinčani bojani bijele boje, debljine 0,55 mm, r.š. do 20 cm. Lim služi kao maska spoja krovnog i zidnog panela, a postavlja se s unutarnje strane objekta. Prije postave lima, obavezno zračni prostor ispuniti odgovarajućom poliuretanskom pjenom u debljini do 3 cm. Izvesti prema uputi proizvođača. Sve dimenzije uzeti na licu mjesta. Stavka obuhvaća demontažu pokrova, sva spojna i pričvrsna sredstva, sav potreban rad i materijal. Skela je u posebnoj stavci. Obračun po m1 postavljene maske.</t>
    </r>
  </si>
  <si>
    <r>
      <rPr>
        <b/>
        <sz val="10"/>
        <rFont val="Arial"/>
        <family val="2"/>
        <charset val="238"/>
      </rPr>
      <t>Izrada i montaža limova zabata - vjetar lajsne</t>
    </r>
    <r>
      <rPr>
        <sz val="10"/>
        <rFont val="Arial"/>
        <family val="2"/>
        <charset val="238"/>
      </rPr>
      <t xml:space="preserve">
Izrada i montaža vjetar lajsne na zabatnim zidovima nakon postave krovnih panela i toplinske izoalcije zidova. Lim je pocinčani bojani bijele, debljine 0,55mm, r.š. do 80 cm. Postavlja se na mjesto postojećih demontiranih limova. Sve dimenzije uzeti na licu mjesta. Stavka obuhvaća sav potreban rad i materijal. Skela je u posebnoj stavci. Obračun po m1 ugrađenog okapnog lima.</t>
    </r>
  </si>
  <si>
    <r>
      <rPr>
        <b/>
        <sz val="10"/>
        <rFont val="Arial"/>
        <family val="2"/>
        <charset val="238"/>
      </rPr>
      <t>Izrada i montaža sljemena</t>
    </r>
    <r>
      <rPr>
        <sz val="10"/>
        <rFont val="Arial"/>
        <family val="2"/>
        <charset val="238"/>
      </rPr>
      <t xml:space="preserve">
Sljemenjake izvesti iz pocinčanog bojanog lima bijele boje  debljine 0,55 mm, razvijene širine do 60 cm. Stavka obuhvaća izradu, dobavu, ugradnju, potrebnu radnu skelu, sav potreban rad i materijal sa svim spojnim sredstvima. Obračun po metru izvedenog opšava. Prije izvedbe opšava uzeti mjere na licu mjesta.</t>
    </r>
  </si>
  <si>
    <r>
      <rPr>
        <b/>
        <sz val="10"/>
        <rFont val="Arial"/>
        <family val="2"/>
        <charset val="238"/>
      </rPr>
      <t xml:space="preserve">Izrada, doprema i montaža okapnog lima između Etics sustava i zidnog panela </t>
    </r>
    <r>
      <rPr>
        <sz val="10"/>
        <rFont val="Arial"/>
        <family val="2"/>
        <charset val="238"/>
      </rPr>
      <t xml:space="preserve">
Izrada, doprema i montaža okapnog lima po zidu. Lim je mehanički pričvršćen za zid te se montira prije zidnog panela.  Lim je pocinčani, bojani u bijeloj boji, debljine 0,55 mm, r.š. do 50 cm. Sve dimenzije uzeti na licu mjesta, a profiliranje lima izvesti tvornički. Ugradnju lima izvesti prema detalju iz grafičkih priloga. Stavka obuhvaća sav potreban rad i materijal. Skela u posebnoj stavci. Obračun po m1 ugrađenog okapnog lima.</t>
    </r>
  </si>
  <si>
    <t>POZ 1 - prozor 500x200cm</t>
  </si>
  <si>
    <t>POZ 2 - prozor 380x200cm</t>
  </si>
  <si>
    <t>POZ 3 - prozor 120x200cm</t>
  </si>
  <si>
    <t>POZ 4 - prozor 240x140cm</t>
  </si>
  <si>
    <t>POZ 5 - prozor 335x140cm</t>
  </si>
  <si>
    <t>POZ 6 - prozor 120x170cm</t>
  </si>
  <si>
    <t>POZ 7 - prozor 100x170cm</t>
  </si>
  <si>
    <t>POZ 8 - prozor 275x120cm</t>
  </si>
  <si>
    <t>POZ 9 - prozor 400x120cm</t>
  </si>
  <si>
    <t>POZ 10 - prozor 240x170cm</t>
  </si>
  <si>
    <t>POZ 11 - vrata 160x325cm</t>
  </si>
  <si>
    <t>POZ 12 - vrata 220x325cm</t>
  </si>
  <si>
    <t>POZ 13 - vrata 180x325cm</t>
  </si>
  <si>
    <t>POZ 14 - vrata 120x280cm</t>
  </si>
  <si>
    <t>POZ 15 - vrata 125x375cm</t>
  </si>
  <si>
    <t>POZ 17 - prozor 695x200cm</t>
  </si>
  <si>
    <t>POZ 16 - vrata 300x375cm</t>
  </si>
  <si>
    <t>POZ 18 - vrata 300x325cm</t>
  </si>
  <si>
    <t>POZ 19 - vrata 240x375cm</t>
  </si>
  <si>
    <r>
      <rPr>
        <b/>
        <sz val="10"/>
        <rFont val="Arial"/>
        <family val="2"/>
        <charset val="238"/>
      </rPr>
      <t>Dobava i montaža unutarnjih PVC prozorskih klupčica</t>
    </r>
    <r>
      <rPr>
        <sz val="10"/>
        <rFont val="Arial"/>
        <family val="2"/>
        <charset val="238"/>
      </rPr>
      <t xml:space="preserve">
Dobava i montaža unutarnjih PVC prozorskih klupčica u bijeloj boji, razvijene širine do 25 cm, debljine d=2 cm s bočnim završecima. Klupčice postaviti odmah po završetku ugradnje PVC stolarije. Ugradnju izvesti odgovarajućom poliuretanskom pjenom uključujući i sva potrebna silikoniranja spojeva. Klupčice moraju biti istaknute minimalno 2 cm u odnosu na unutarnji zid. Sve dimenzije uzeti na licu mjesta. U cijenu uključiti rad, potrebnu radnu skelu i sve mjere osiguranja. Obračun po m1 ugrađenih prozorskih klupčica.</t>
    </r>
  </si>
  <si>
    <t>REKAPITULACIJA   - GRAĐEVINSKO-OBRTNIČKI RADOVI - ISTOČNI TRAKT</t>
  </si>
  <si>
    <t>REKAPITULACIJA   - GRAĐEVINSKO-OBRTNIČKI RADOVI - SKLADIŠTE UZ BRAVARIJU</t>
  </si>
  <si>
    <t>REKAPITULACIJA   - GRAĐEVINSKO-OBRTNIČKI RADOVI - ZAPADNI TRAKT</t>
  </si>
  <si>
    <t>REKAPITULACIJA   - GRAĐEVINSKO-OBRTNIČKI RADOVI - DIGITALNI TISAK</t>
  </si>
  <si>
    <t>REKAPITULACIJA   - GRAĐEVINSKO-OBRTNIČKI RADOVI - POGON SKLAPANJA I MONTAŽE</t>
  </si>
  <si>
    <t>UKUPNO (1-7)</t>
  </si>
  <si>
    <t>UKUPNO (1-9)</t>
  </si>
  <si>
    <t>TROŠKOVNIK
GRAĐEVINSKO - OBRTNIČKI RADOVI
ZGRADA AMBULANTE</t>
  </si>
  <si>
    <r>
      <rPr>
        <b/>
        <sz val="10"/>
        <rFont val="Arial"/>
        <family val="2"/>
        <charset val="238"/>
      </rPr>
      <t>Demontaža drvenih vrata</t>
    </r>
    <r>
      <rPr>
        <sz val="10"/>
        <rFont val="Arial"/>
        <family val="2"/>
        <charset val="238"/>
      </rPr>
      <t xml:space="preserve">
Demontaža drvenih vrata s istočnog pročelja dimenzija 80x140 cm. Stavka obuhvaća demontažu, utovar i odvoz na deponiju udaljenosti do 20 km. U cijenu uključiti sav potreban rad, materijal, potrebnu radnu skelu, deponiranje, te sve mjere osiguranja. </t>
    </r>
  </si>
  <si>
    <r>
      <rPr>
        <b/>
        <sz val="10"/>
        <rFont val="Arial"/>
        <family val="2"/>
        <charset val="238"/>
      </rPr>
      <t>Demontaža i ponovna montaža metalnih ljestvi</t>
    </r>
    <r>
      <rPr>
        <sz val="10"/>
        <rFont val="Arial"/>
        <family val="2"/>
        <charset val="238"/>
      </rPr>
      <t xml:space="preserve">
Demontaža i ponovna montaža metalnih ljestvi. Stavka uključuje demontažu, odgovarajuće čišćenje, AKZ zaštitu i završno bojanje u boji po izboru investitora, skladištenje do završetka radov, te ponovnu montažu nakon izvedbe toplinske izolacije. Metalne ljestve su visine cca 450 cm. Uključiti i sva nova pričvrsna sredstva. U cijenu uključiti rad i materijal, skladištenje materijala, potrebnu radnu skelu, te sve mjere osiguranja. Obračun po komadu.</t>
    </r>
  </si>
  <si>
    <r>
      <t xml:space="preserve">Privremeno izmještanje elektro ormara
</t>
    </r>
    <r>
      <rPr>
        <sz val="10"/>
        <rFont val="Arial"/>
        <family val="2"/>
        <charset val="238"/>
      </rPr>
      <t xml:space="preserve">Privremeno izmiještanje elektro ormara, kako bi se mogla izvesti toplinska izolacija vanjskih zidova objekta. </t>
    </r>
    <r>
      <rPr>
        <b/>
        <sz val="10"/>
        <rFont val="Arial"/>
        <family val="2"/>
        <charset val="238"/>
      </rPr>
      <t xml:space="preserve">Prilikom izmještanja elektro ormara potrebno je nabaviti suglasnosti od nadležnog tijela. </t>
    </r>
    <r>
      <rPr>
        <sz val="10"/>
        <rFont val="Arial"/>
        <family val="2"/>
        <charset val="238"/>
      </rPr>
      <t>Stavka uključuje demontažu elektro ormara, skladištenje do završetka radova, te ponovnu montažu istog na za to odgovarajuća mjesta.  Uključiti elektroinstalaterske radov,e sva nova spojna i pričvrsna sredstva, potrebne tiple i vijke koji su prilagođeni novoj debljini fasade. Elektro ormar zaštiti od oštećenja. U cijenu uključiti rad, skladištenje materijala, potrebnu radnu skelu, te sve mjere osiguranja. Obračun po komadu.</t>
    </r>
  </si>
  <si>
    <r>
      <t xml:space="preserve">Izmještanje prekidača
</t>
    </r>
    <r>
      <rPr>
        <sz val="10"/>
        <rFont val="Arial"/>
        <family val="2"/>
        <charset val="238"/>
      </rPr>
      <t>Izmještanje prekidača sa pročelja zgrade, kako bi se mogla izvesti toplinska izolacija, te završno žbukanje pročelja zgrade. Stavka uključuje demontažu, te ponovnu montažu istih na za to odgovarajuća mjesta. U cijenu uključiti rad i materijal, potrebnu radnu skelu, nova spojna sredstva, skladištenje materijala i sve mjere osiguranja. Obračun po kompletu.</t>
    </r>
  </si>
  <si>
    <r>
      <t xml:space="preserve">Izmještanje priključka vode s sjevernog pročelja zgrade
</t>
    </r>
    <r>
      <rPr>
        <sz val="10"/>
        <rFont val="Arial"/>
        <family val="2"/>
        <charset val="238"/>
      </rPr>
      <t>Izmještanje i produljenje postojećeg priključka vode s sjevernog pročelja zgrade, kako bi se mogla izvesti toplinska izolacija vanjskog zida i završno žbukanje. Stavka uključuje demontažu, produljenje, te ponovnu montažu istih na za to odgovarajuća mjesta. U cijenu uključiti rad i materijal, potrebnu radnu skelu, nova spojna sredstva, skladištenje materijala i sve mjere osiguranja. Obračun po kompletu.</t>
    </r>
  </si>
  <si>
    <r>
      <t xml:space="preserve">Izmještanje metalnog nosača
</t>
    </r>
    <r>
      <rPr>
        <sz val="10"/>
        <rFont val="Arial"/>
        <family val="2"/>
        <charset val="238"/>
      </rPr>
      <t>Izmještanje i produljeenje postojećeg metalnog nosača s zapadnog pročelja zgrade, kako bi se mogla izvesti toplinska izolacija vanjskog zida i završno žbukanje. Stavka uključuje demontažu, produljenje, te ponovnu montažu istih na za to odgovarajuća mjesta. U cijenu uključiti rad i materijal, potrebnu radnu skelu, nova spojna sredstva, skladištenje materijala i sve mjere osiguranja. Obračun po kompletu.</t>
    </r>
  </si>
  <si>
    <r>
      <t xml:space="preserve">Demontaža čeličnog nosača
</t>
    </r>
    <r>
      <rPr>
        <sz val="10"/>
        <rFont val="Arial"/>
        <family val="2"/>
        <charset val="238"/>
      </rPr>
      <t>Demontaža čeličnog nosača dimenzija 30x30x30 cm s istočnog pročelja objekta. Stavka obuhvaća demontažu, utovar i odvoz na deponiju udaljenosti do 20 km. U cijenu uključiti sav potreban rad, materijal, potrebnu radnu skelu, deponiranje, te sve mjere osiguranja. Obračun po komadu.</t>
    </r>
  </si>
  <si>
    <r>
      <t xml:space="preserve">Demontaža postojećih okapnih limova  
</t>
    </r>
    <r>
      <rPr>
        <sz val="10"/>
        <rFont val="Arial"/>
        <family val="2"/>
        <charset val="238"/>
      </rPr>
      <t>Demontaža postojećeg okapnog lima po vanjskom obodu ravnog prohodnog krova, r.š cca 20-35 cm. Stavka obuhvaća utovar i odvoz materijala na gradsku deponiju udaljenosti do 20 km. U cijenu uključiti sav potreban rad i sredstva za rad, potrebnu radnu skelu, te sve mjere osiguranja. Obračun po m1 demontiranih limova.</t>
    </r>
  </si>
  <si>
    <t>a) metalna rešetka 290x120 cm</t>
  </si>
  <si>
    <t>b) metalna rešetka 130x135 cm</t>
  </si>
  <si>
    <r>
      <rPr>
        <b/>
        <sz val="10"/>
        <rFont val="Arial"/>
        <family val="2"/>
        <charset val="238"/>
      </rPr>
      <t>Demontaža postojeće vanjske stolarije</t>
    </r>
    <r>
      <rPr>
        <sz val="10"/>
        <rFont val="Arial"/>
        <family val="2"/>
        <charset val="238"/>
      </rPr>
      <t xml:space="preserve">
Demontaža postojeće vanjske stolarije, koju je potrebno zamijeniti s novom. Stavka uključuje demontažu stolarije, te odvoz šute, demontiranih prozora i vrata na za to ovlaštenu deponiju udaljenosti do 20 km. U cijenu uključiti sav potreban rad i sredstva za rad, potrebnu radnu skelu, te sve mjere osiguranja. Obračun po komadu demontiranih vrata ili prozora. Prozori se sastoje od više krila.</t>
    </r>
  </si>
  <si>
    <r>
      <rPr>
        <b/>
        <sz val="10"/>
        <rFont val="Arial"/>
        <family val="2"/>
        <charset val="238"/>
      </rPr>
      <t>Čišćenje ravnog krova</t>
    </r>
    <r>
      <rPr>
        <sz val="10"/>
        <rFont val="Arial"/>
        <family val="2"/>
        <charset val="238"/>
      </rPr>
      <t xml:space="preserve">
Čišćenje ravnog krova, kako bi se mogla postaviti nova toplinska i hidroizolacija. S podloga se mora ukloniti riječni oblutak, prljavštine, prašine i drugi nepripadajući predmeti. Čisti se površina do postojeće hidroizolacije. Stavka obuhvaća i odvoz materijala na deponiju udaljenosti do 20 km. U cijenu uključiti rad, potrebnu radnu skelu i sve mjere osiguranja. Obračun po m2. </t>
    </r>
  </si>
  <si>
    <r>
      <rPr>
        <b/>
        <sz val="10"/>
        <rFont val="Arial"/>
        <family val="2"/>
        <charset val="238"/>
      </rPr>
      <t>Obijanje žbuke</t>
    </r>
    <r>
      <rPr>
        <sz val="10"/>
        <rFont val="Arial"/>
        <family val="2"/>
        <charset val="238"/>
      </rPr>
      <t xml:space="preserve">
Obijanje postojeće žbuke na pročeljima zgrade i podgledu simsa debljine d=2-3 cm, koja je u lošem stanju na mjestima gdje je to potrebno. Žbuku treba obiti do čvrste podloge, a nakon toga otprašiti. Potrebnu površinu obijanja usuglasiti s Nadzornim inženjerom. Stavka obuhvaća sav potreban rad i sredstva za rad te odvoz šute na deponiju udaljenosti do 20 km. U cijenu uključiti sav potreban rad,  potrebnu radnu skelu, te sve mjere osiguranja. Obračun po m2 stvarno obijene površine zida.</t>
    </r>
  </si>
  <si>
    <r>
      <rPr>
        <b/>
        <sz val="10"/>
        <rFont val="Arial"/>
        <family val="2"/>
        <charset val="238"/>
      </rPr>
      <t>Žbukanje vapneno-cementnom žbukom svih obijenih dijelova</t>
    </r>
    <r>
      <rPr>
        <sz val="10"/>
        <rFont val="Arial"/>
        <family val="2"/>
        <charset val="238"/>
      </rPr>
      <t xml:space="preserve"> 
Žbukanje vapneno-cementnom žbukom svih obijenih dijelova zidova i stropova debljine d=2-4 cm prije izrade toplinske izolacije fasade. Stavka obuhvaća sav potreban rad i materijal, potrebnu radnu skelu, te sve mjere osiguranja. Obračun po m2 ožbukane površine.</t>
    </r>
  </si>
  <si>
    <r>
      <rPr>
        <b/>
        <sz val="10"/>
        <rFont val="Arial"/>
        <family val="2"/>
        <charset val="238"/>
      </rPr>
      <t>Žbukanje vapneno-cementnom žbukom svih obijenih dijelova</t>
    </r>
    <r>
      <rPr>
        <sz val="10"/>
        <rFont val="Arial"/>
        <family val="2"/>
        <charset val="238"/>
      </rPr>
      <t xml:space="preserve"> 
Žbukanje vapneno-cementnom žbukom svih obijenih dijelova zidova debljine d=2-3 cm prije izrade toplinske izolacije fasade. Stavka obuhvaća sav potreban rad i materijal te potrebna radna skela. Obračun po m2 ožbukane površine.</t>
    </r>
  </si>
  <si>
    <r>
      <rPr>
        <b/>
        <sz val="10"/>
        <rFont val="Arial"/>
        <family val="2"/>
        <charset val="238"/>
      </rPr>
      <t>Ugradnja aluminijske/PVC stolarije</t>
    </r>
    <r>
      <rPr>
        <sz val="10"/>
        <rFont val="Arial"/>
        <family val="2"/>
        <charset val="238"/>
      </rPr>
      <t xml:space="preserve">
ALU/PVC stolariju izvesti od ALU/PVC profila s prekinutim toplinskim mostom, brtvljenu sa svim fazonskim komadima. ALU/PVC profili moraju imati mogućnost skupljanja i drenaže kondenzata. Ustakljenje izvesti trostrukim IZO staklom (4/16/4/16/4) s plinovitim punjenjem, low-e premazom i trostrukim brtvljenjem s definiranim maximalnim koeficijentom prolaska topline za cijeli prozor Uw=1,40 W/m2K, dok je koeficijent za staklo jednak Ug=0,70 W/m2K. Ugradnju stolarije izvoditi isključivo RAL načinom ugradnje gdje se koriste posebne brtvene trake namjenjene isključivo za takav način brtvljenja. Stolarija se ugrađuje RAL postupkom ugradnje (ugradnja prozora koja potpuno sprječava pojavu vlage i ostvaruje uštedu energije na spojevima prozorskih elemenata i zidova; dalje u tekstu: RAL ugradnja). Boja profila stolarije po izboru investitora.</t>
    </r>
  </si>
  <si>
    <t>POZ 1 - dvokrilni prozor 60x120cm</t>
  </si>
  <si>
    <t>POZ 2 - ulazna vrata s nadsvjetlom 100x210+60cm</t>
  </si>
  <si>
    <t>POZ 3 - četverokrilni prozor 290x120cm</t>
  </si>
  <si>
    <t>POZ 4 - dvokrilni prozor 140x160cm</t>
  </si>
  <si>
    <t>POZ 5 - četverokrilni 140x160cm</t>
  </si>
  <si>
    <t>POZ 6 - dvokrilni prozor 130x135cm</t>
  </si>
  <si>
    <t>POZ 7 - jednokrilni prozor 120x135cm</t>
  </si>
  <si>
    <r>
      <t xml:space="preserve">Izrada toplinske izolacije fasade građevine na zidovima oznake Z
</t>
    </r>
    <r>
      <rPr>
        <sz val="10"/>
        <rFont val="Arial"/>
        <family val="2"/>
        <charset val="238"/>
      </rPr>
      <t xml:space="preserve">Izrada ETICS fasadnog sustava (External Thermal Insulation Composite System, odnosno vanjski toplinsko-izolacijski kompozitni sustav; u daljenjm tekstu "ETICS") od kamene mineralne vune sa svim potrebnim međuslojevima i materijalom za pričvršćenje prema HRN EN 13499:2004 ili jednakovrijedan___________________ i HRN EN 13500:2004 ili jednakovrijedan____________________. Fasadni sustav se izvodi u svemu prema tehničkoj uputi i uz kontrolu tehnologa fasadnog sustava. Potrebna garancija na fasadni sustav iznosi 10 godina. </t>
    </r>
  </si>
  <si>
    <t>Stavka obuhvaća izradu ETICS sustava prema uputi proizvođača, sve pripreme, dobavu materijala; kamena mineralna vuna debljine d=12 cm vanjske zidove Z, kamena mineralna vuna debljine d=3 cm za podgled i čelo simsa, te kamena mineralna vuna debljine d=2-3 cm za obradu špaleta oko prozora, mineralno fasadno ljepilo, armirajuću staklenu mrežicu, plastične ili metalne pričvrsnice, pocinčane sokl profile jednake širine kao toplinska izolacija, PVC kutnike za rubove i sve okapne profile. Završna dekorativna obrada obračunata je u posebnoj stavci. U cijenu je uključena OBVEZNA zaštita vrata, prozora, prozorskih klupčica i dr. do potpunog završetka fasade PVC folijom i ljepljivom trakom, koje su u cijeni stavke. Klasični obračun vrši se po m2, a izvodi se na punim zidovima. Prije početaka radova Izvođač je dužan dostaviti kompletnu važeću atestnu dokumentaciju. U cijenu uključiti sav potreban rad i sredstva za rad, te sve mjere osiguranja. Skela je obračunata u posebnoj stavci. Obračun po m2 postavljene fasade.</t>
  </si>
  <si>
    <t>vanjski zid Z: kamena mineralna vuna d=12 cm</t>
  </si>
  <si>
    <r>
      <rPr>
        <b/>
        <sz val="10"/>
        <rFont val="Arial"/>
        <family val="2"/>
        <charset val="238"/>
      </rPr>
      <t>Dobava i izrada parne brane</t>
    </r>
    <r>
      <rPr>
        <sz val="10"/>
        <rFont val="Arial"/>
        <family val="2"/>
        <charset val="238"/>
      </rPr>
      <t xml:space="preserve">
Dobava i izrada parne brane od sintetičke folije na bazi polietilena visoke gustoće, d=0,25 mm. Folija se slobodno polaže na podlogu i spaja samoljepljivom trakom. U cijenu uključiti sav potreban rad i materijal te sve mjere osiguranja. Obračun po tlocrtnoj površini po m2.</t>
    </r>
  </si>
  <si>
    <r>
      <rPr>
        <b/>
        <sz val="10"/>
        <rFont val="Arial"/>
        <family val="2"/>
        <charset val="238"/>
      </rPr>
      <t xml:space="preserve">Dobava i ugradnja toplinske izolacije za ravni krov oznake RK
</t>
    </r>
    <r>
      <rPr>
        <sz val="10"/>
        <rFont val="Arial"/>
        <family val="2"/>
        <charset val="238"/>
      </rPr>
      <t>Dobava i ugradnja toplinske izolacije od tvrde kamene vune namjenjene za izolaciju ravnog neprohodnog krova ukupne debljine d=20 cm, izolaciju postaviti u dva sloja sa smaknutim preklopima - tako da se reške prvog i drugog sloja ne poklapaju. Prilikom postavljanja izolacije pratiti postojeće padove ravnog krova. U cijenu uključiti sav potreban rad i materijal te sve mjere osiguranja. Obračun po m2.</t>
    </r>
  </si>
  <si>
    <r>
      <rPr>
        <b/>
        <sz val="10"/>
        <rFont val="Arial"/>
        <family val="2"/>
        <charset val="238"/>
      </rPr>
      <t>Dobava i postava nove hidroizolacije</t>
    </r>
    <r>
      <rPr>
        <sz val="10"/>
        <rFont val="Arial"/>
        <family val="2"/>
        <charset val="238"/>
      </rPr>
      <t xml:space="preserve">
Dobava materijala, te izrada hidroizolacije na bazi TPO-a, višeslojne sintetičke krovne mebrane, armirane poliesterskom mrežicom, UV stabiliziranom, debljine 1,5 mm. Trake se polažu direktno na kamenu mineralnu vunu. Mehaničko pričvršćenje izvodi se nehrđajućim vijcima sa širokom podložnom pločicom od 8 kom/m2. Spojevi se obrađuju toplinskim ili kemijskim putem sa širinom spoja od min. 50 mm i preklopom traka min. 10 cm u skladu s propisanim normama od strane proizvođača trake. U cijenu stavke uobzirit potrebna preklanja nove hidroizolacije. Hidroizolacija se na detaljima učvršćuje plastificiranim limovima istog proizvođača i hermetizira po potrebi poliuretanskim kitom. Sve radove potrebno je izvesti isključivo prema preporuci i tehničkim uputama proizvođača izolacije, kako bi se dobilo jamstvo na materijale i izvedene radove. Kvaliteta ugrađene hidroizolacije dokazuje se ispitivanjem vodenom probom u trajanju minimalno 24 sata, a predaje upisom u građevinski dnevnik. Prije početaka radova Izvođač je dužan dostaviti važeću atestnu dokumentaciju. Sva potrebna brtvljenja spojeva izvesti trajnoelastičnim kitom. Radove izvesti prema svim važećim pravilima struke. U cijenu uključiti sav potreban rad i materijal, potrebnu radnu skelu, te sve mjere osiguranja. Obračun po tlocrtnoj površini po m2.</t>
    </r>
  </si>
  <si>
    <r>
      <rPr>
        <b/>
        <sz val="10"/>
        <rFont val="Arial"/>
        <family val="2"/>
        <charset val="238"/>
      </rPr>
      <t>Dobava i postava vertikalne hidroizolacije</t>
    </r>
    <r>
      <rPr>
        <sz val="10"/>
        <rFont val="Arial"/>
        <family val="2"/>
        <charset val="238"/>
      </rPr>
      <t xml:space="preserve">
Dobava i postava vertikalne hidroizolacije kao u stavci 7.3 na betonske nosače cijevi za grijanje. Vertikalna hidroizolacija se podiže 30-40 cm iznad kote gotovog krova uz obod betonskog nosača. Sva potrebna brtvljenja spojeva izvesti trajnoelastičnim kitom. Radove izvesti prema svim važećim pravilima struke. U cijenu uključiti sav potreban rad i materijal, uključivo preklopi, potrebnu radnu skelu, te sve mjere osiguranja. Obračun po m1.</t>
    </r>
  </si>
  <si>
    <r>
      <rPr>
        <b/>
        <sz val="10"/>
        <rFont val="Arial"/>
        <family val="2"/>
        <charset val="238"/>
      </rPr>
      <t>Dobava i izvedba kitanja spoja</t>
    </r>
    <r>
      <rPr>
        <sz val="10"/>
        <rFont val="Arial"/>
        <family val="2"/>
        <charset val="238"/>
      </rPr>
      <t xml:space="preserve">
Dobava i izvedba kitanja spoja zida i lima, te eventualnih pukotina u zidu trajnoelastičnim kitom na bazi poliuretana uz prethodno čišćenje podloge od nevezanih čestica i nanošenje odgovarajućeg primer-a. U cijenu uključiti sav potreban rad i materijal, potrebnu radnu skelu, te sve mjere osiguranja. Obračun po m1.</t>
    </r>
  </si>
  <si>
    <r>
      <rPr>
        <b/>
        <sz val="10"/>
        <rFont val="Arial"/>
        <family val="2"/>
        <charset val="238"/>
      </rPr>
      <t xml:space="preserve">Čišćenje kompletnog objekta </t>
    </r>
    <r>
      <rPr>
        <sz val="10"/>
        <rFont val="Arial"/>
        <family val="2"/>
        <charset val="238"/>
      </rPr>
      <t xml:space="preserve">
Čišćenje kompletnog objekta nakon završenih radova. U cijenu uključiti sav potreban rad i sredstva za rad, potrebnu radnu skelu, te sve mjere osiguranja. Bruto površina objekta iznosi 212,38 m2. Obračun po kompletu izvedenih radova. </t>
    </r>
  </si>
  <si>
    <t>REKAPITULACIJA   - GRAĐEVINSKO-OBRTNIČKI RADOVI - DUĆAN I GARAŽA</t>
  </si>
  <si>
    <t>TROŠKOVNIK
GRAĐEVINSKO - OBRTNIČKI RADOVI
DUĆAN I GARAŽA</t>
  </si>
  <si>
    <r>
      <t xml:space="preserve">Demontaža nadstrešnice
</t>
    </r>
    <r>
      <rPr>
        <sz val="10"/>
        <rFont val="Arial"/>
        <family val="2"/>
        <charset val="238"/>
      </rPr>
      <t>Demontaža metalne nadstrešnice dimenzija 100x150cm s zapadnog pročelja objekta, uključujući i pokrov nadstrešnice, kako bi se mogla izvesti toplinska izolacija vanjskih zidova. Stavka obuhvaća demontažu, utovar i odvoz na deponiju udaljenosti do 20 km. U cijenu uključiti sav potreban rad, materijal, potrebnu radnu skelu, deponiranje, te sve mjere osiguranja. Obračun po komadu.</t>
    </r>
  </si>
  <si>
    <t>c) veličina preko 5 m2</t>
  </si>
  <si>
    <t>POZ 1 - trokrilni prozor 225x125cm</t>
  </si>
  <si>
    <t>POZ 2 - četverokrilni prozor 300x125cm</t>
  </si>
  <si>
    <t>POZ 3 - četverokrilni prozor 290x125cm</t>
  </si>
  <si>
    <t>POZ 4 - staklena stijena 300x250cm</t>
  </si>
  <si>
    <t>POZ 5 - četverokrilni prozor 300x125cm</t>
  </si>
  <si>
    <t>POZ 6 - četverokrilni prozor 312x125cm</t>
  </si>
  <si>
    <t>POZ 7 - dvokrilna vrata 300x260cm</t>
  </si>
  <si>
    <t>POZ 8 - jednokrilna vrata s nadsvjetlom 80x200+60cm</t>
  </si>
  <si>
    <t>POZ 9 - trokrilni prozor 295x125cm</t>
  </si>
  <si>
    <t>POZ 10 - ulazna vrata s nadsvjetlom 290x205+55cm</t>
  </si>
  <si>
    <t>POZ 11 - jednokrilna vrata 90x205cm</t>
  </si>
  <si>
    <t>POZ 12 - dvokrilni prozor 135x130cm</t>
  </si>
  <si>
    <t>POZ 13 - jednokrilna vrata s nadsvjetlom 95x200+55cm</t>
  </si>
  <si>
    <r>
      <rPr>
        <b/>
        <sz val="10"/>
        <rFont val="Arial"/>
        <family val="2"/>
        <charset val="238"/>
      </rPr>
      <t>Ugradnja ALU/PVC stolarije</t>
    </r>
    <r>
      <rPr>
        <sz val="10"/>
        <rFont val="Arial"/>
        <family val="2"/>
        <charset val="238"/>
      </rPr>
      <t xml:space="preserve">
ALU/PVC stolariju izvesti od ALU/PVC profila s prekinutim toplinskim mostom, brtvljenu sa svim fazonskim komadima. ALU/PVC profili moraju imati mogućnost skupljanja i drenaže kondenzata. Ustakljenje izvesti trostrukim IZO staklom (4/16/4/16/4) s plinovitim punjenjem, low-e premazom i trostrukim brtvljenjem s definiranim maximalnim koeficijentom prolaska topline za cijeli prozor Uw=1,40 W/m2K, dok je koeficijent za staklo jednak Ug=0,70 W/m2K. Ugradnju stolarije izvoditi isključivo RAL načinom ugradnje gdje se koriste posebne brtvene trake namjenjene isključivo za takav način brtvljenja. Stolarija se ugrađuje RAL postupkom ugradnje (ugradnja prozora koja potpuno sprječava pojavu vlage i ostvaruje uštedu energije na spojevima prozorskih elemenata i zidova; dalje u tekstu: RAL ugradnja). Boja profila stolarije po izboru investitora.</t>
    </r>
  </si>
  <si>
    <t>VIS PROMOTEX d.o.o.</t>
  </si>
  <si>
    <r>
      <rPr>
        <b/>
        <sz val="10"/>
        <color theme="1"/>
        <rFont val="Arial"/>
        <family val="2"/>
        <charset val="238"/>
      </rPr>
      <t xml:space="preserve">Adresa: </t>
    </r>
    <r>
      <rPr>
        <sz val="10"/>
        <color theme="1"/>
        <rFont val="Arial"/>
        <family val="2"/>
        <charset val="238"/>
      </rPr>
      <t xml:space="preserve">Adolfa Wisserta 3A. 42000 Varaždin, Republika Hrvatska </t>
    </r>
  </si>
  <si>
    <r>
      <rPr>
        <b/>
        <sz val="10"/>
        <color theme="1"/>
        <rFont val="Arial"/>
        <family val="2"/>
        <charset val="238"/>
      </rPr>
      <t xml:space="preserve">OIB: </t>
    </r>
    <r>
      <rPr>
        <sz val="10"/>
        <color theme="1"/>
        <rFont val="Arial"/>
        <family val="2"/>
        <charset val="238"/>
      </rPr>
      <t>97213320651</t>
    </r>
  </si>
  <si>
    <r>
      <t xml:space="preserve">Naziv projekta: </t>
    </r>
    <r>
      <rPr>
        <sz val="10"/>
        <color theme="1"/>
        <rFont val="Arial"/>
        <family val="2"/>
        <charset val="238"/>
      </rPr>
      <t>Povećanje energetske učinkovitosti i korištenja obnovljivih izvora energije u proizvodnim industrijama – VIS PROMOTEX d.o.o.</t>
    </r>
  </si>
  <si>
    <t>PRILOG B - TROŠKOVNIK</t>
  </si>
  <si>
    <t xml:space="preserve">Ponuđač radova mora ponuditi sve stavke iz ovog troškovnika. </t>
  </si>
  <si>
    <t>Ukoliko za neke od stavki, u kojima je  naveden tip, predlaže alternativu mora dokazati da je alternativa jednako vrijedna.</t>
  </si>
  <si>
    <t xml:space="preserve">Cijene iz ponude ugovaratelja radova su fiksne tijekom cijelog vremena gradnje. </t>
  </si>
  <si>
    <t>U svim stavkama u kojima se radi definiranja tehničkih svojstava i minimalnih tehničkih uvjeta predmeta nabave predlaže proizvođač i tip predmeta nabave, može se nuditi i neki drugi jednakovrijedan predmet nabave istih ili odgovarajućih svojstava.</t>
  </si>
  <si>
    <r>
      <t xml:space="preserve">Evidencijski broj nabave: </t>
    </r>
    <r>
      <rPr>
        <sz val="10"/>
        <color theme="1"/>
        <rFont val="Arial"/>
        <family val="2"/>
        <charset val="238"/>
      </rPr>
      <t>KK.04.1.1.03.0258/3</t>
    </r>
  </si>
  <si>
    <r>
      <t xml:space="preserve">Predmet nabave: </t>
    </r>
    <r>
      <rPr>
        <sz val="10"/>
        <color theme="1"/>
        <rFont val="Arial"/>
        <family val="2"/>
        <charset val="238"/>
      </rPr>
      <t>Radovi za povećanje energetske učinkovitosti te korištenje obnovljivih izvora energije u proizvodnom pogonu – VIS PROMOTEX d.o.o.</t>
    </r>
  </si>
  <si>
    <r>
      <rPr>
        <b/>
        <sz val="10"/>
        <rFont val="Arial"/>
        <family val="2"/>
        <charset val="238"/>
      </rPr>
      <t xml:space="preserve">Izrada i montaža vanjskih ALU plastificiranih/PVC prozorskih klupčica
</t>
    </r>
    <r>
      <rPr>
        <sz val="10"/>
        <rFont val="Arial"/>
        <family val="2"/>
        <charset val="238"/>
      </rPr>
      <t>Izrada i montaža ALU plastificiranih/PVC prozorskih klupčica u bijeloj boji RAL 9010, razvijene širine do 35 cm, debljine 2 mm s bočnim završecima. Klupčice postaviti odmah po završetku ljepljenja vanjske toplinske izolacije, a prije nanošenja ljepila i završnog sloja fasade uz dogovor s izvođačem fasaderskih radova. Ugradnju klupčice obavezno izvesti na način da se zakači na za to predviđeni utor u prozorskom profilu. Sva potrebna brtvljenja spojeva izvesti trajnoelastičnim kitom. Klupčice moraju biti istaknute 3 cm u odnosu na završni sloj fasade. Sve dimenzije uzeti na licu mjesta. Stavka obuhvaća sav potreban rad i materijal, potrebnu radnu skelu, te potrebnu radnu skelu. Obračun po m1 ugrađenih prozorskih klupčica.</t>
    </r>
  </si>
  <si>
    <t>NAPOMENA: Popunjavaju se samo sivo označene ćelije. Upisuju se jedinične cijene u kunama, bez PDV-a, te norma gdje je zatraženo.</t>
  </si>
  <si>
    <r>
      <rPr>
        <b/>
        <sz val="10"/>
        <rFont val="Arial"/>
        <family val="2"/>
        <charset val="238"/>
      </rPr>
      <t>Ugradnja ALU/PVC stolarije</t>
    </r>
    <r>
      <rPr>
        <sz val="10"/>
        <rFont val="Arial"/>
        <family val="2"/>
        <charset val="238"/>
      </rPr>
      <t xml:space="preserve">
ALU/PVC stolariju izvesti od ALU/PVC profila s prekinutim toplinskim mostom, brtvljenu sa svim fazonskim komadima. ALU/PVC profili moraju imati mogućnost skupljanja i drenaže kondenzata. Ustakljenje izvesti trostrukim IZO staklom (4/16/4/16/4) s plinovitim punjenjem, low-e premazom i trostrukim brtvljenjem s definiranim maximalnim koeficijentom prolaska topline za cijeli prozor Uw=1,40 W/m2K.</t>
    </r>
  </si>
  <si>
    <t>Izrada, doprema i ugradnja vanjskih sekcijskih vrata 
Izrada, dobava i ugradnja vanjskih industrijskih sekcijskih vrata na motorni pogon. Vrata su sekcijska, puna, paneli su punjeni poliuteranom. Vratno krilo od izoliranih, vruće pocinćanih čeličnih lamela. Otvaranje električno. U cijeni potpuno funkcionalna, završno ugrađena i obrađena stavka, sav okov po izboru investitora. Maksimalni koeficijent prolaska topline za otvor je U=1,40 W/m2K.Stavka uključuje nabavu, dopremu i ugradnju kompletnih vrata na gradilište, sa svim potrebnim pomoćnim priborom (brtvom, okovima i sl.). Prije početka radova Izvođač je dužan dostaviti svu potrebnu atestnu dokumentaciju za vrata. Također napraviti izmjeru na licu mjesta. Sve eventualne promjene dogovoriti sa Nadzornim inženjerom i Investitorom. Obračun po komadu ugrađene pozicije.</t>
  </si>
  <si>
    <r>
      <t xml:space="preserve">Izrada i montaža vanjskih ALU plastificiranih/PVC prozorskih klupčica
</t>
    </r>
    <r>
      <rPr>
        <sz val="10"/>
        <rFont val="Arial"/>
        <family val="2"/>
        <charset val="238"/>
      </rPr>
      <t>Izrada i montaža ALU plastificiranih/PVC prozorskih klupčica u bijeloj boji RAL 9010, razvijene širine do 35 cm, debljine 2 mm s bočnim završecima. Klupčice postaviti odmah po završetku ljepljenja vanjske toplinske izolacije, a prije nanošenja ljepila i završnog sloja fasade uz dogovor s izvođačem fasaderskih radova. Ugradnju klupčice obavezno izvesti na način da se zakači na za to predviđeni utor u prozorskom profilu. Sva potrebna brtvljenja spojeva izvesti trajnoelastičnim kitom. Klupčice moraju biti istaknute 3 cm u odnosu na završni sloj fasade. Sve dimenzije uzeti na licu mjesta. Stavka obuhvaća sav potreban rad i materijal, potrebnu radnu skelu, te potrebnu radnu skelu. Obračun po m1 ugrađenih prozorskih klupčica.</t>
    </r>
  </si>
  <si>
    <t>UKUPNO (1-5)</t>
  </si>
  <si>
    <r>
      <t xml:space="preserve">Izrada i montaža vanjskih ALU plastificiranih/PVC prozorskih klupčica
</t>
    </r>
    <r>
      <rPr>
        <sz val="10"/>
        <rFont val="Arial"/>
        <family val="2"/>
        <charset val="238"/>
      </rPr>
      <t>Izrada i montaža ALU plastificiranih ili PVC prozorskih klupčica u bijeloj boji RAL 9010, razvijene širine do 38 cm, debljine 2 mm s bočnim završecima. Klupčice postaviti odmah po završetku ljepljenja vanjske toplinske izolacije, a prije nanošenja ljepila i završnog sloja fasade uz dogovor s izvođačem fasaderskih radova. Ugradnju klupčice obavezno izvesti na način da se zakači na za to predviđeni utor u stolarskom profilu. Ugradnju izvesti sa svim potrebnim spojevima obrađenih trajnoelastičnim kitom. Klupčice moraju biti istaknute 3 cm u odnosu na završni sloj fasade. Sve dimenzije uzeti na licu mjesta. Stavka obuhvaća sav potreban rad i materijal te potrebnu radnu skelu. Obračun po m1 ugrađenih prozorskih klupčica.</t>
    </r>
  </si>
  <si>
    <t xml:space="preserve">1. </t>
  </si>
  <si>
    <t>GRAĐEVINSKO-OBRTNIČKI RADOVI - ZGRADA DEZINATURE</t>
  </si>
  <si>
    <t>GRAĐEVINSKO-OBRTNIČKI RADOVI - POGON UZ DORADU</t>
  </si>
  <si>
    <t>GRAĐEVINSKO-OBRTNIČKI RADOVI - ISTOČNI TRAKT</t>
  </si>
  <si>
    <t>GRAĐEVINSKO-OBRTNIČKI RADOVI - SKLADIŠTE UZ BRAVARIJU</t>
  </si>
  <si>
    <t>GRAĐEVINSKO-OBRTNIČKI RADOVI - ZAPADNI TRAKT</t>
  </si>
  <si>
    <t>GRAĐEVINSKO-OBRTNIČKI RADOVI - DIGITALNI TISAK</t>
  </si>
  <si>
    <t>GRAĐEVINSKO-OBRTNIČKI RADOVI - POGON SKLAPANJA I MONTAŽE</t>
  </si>
  <si>
    <t>REKAPITULACIJA   - GRAĐEVINSKO-OBRTNIČKI RADOVI - ZGRADA AMBULANTE</t>
  </si>
  <si>
    <t>GRAĐEVINSKO-OBRTNIČKI RADOVI - ZGRADA AMBULANTE</t>
  </si>
  <si>
    <t>GRAĐEVINSKO-OBRTNIČKI RADOVI - DUĆAN I GARAŽA</t>
  </si>
  <si>
    <t>PDV 25%</t>
  </si>
  <si>
    <t>OPĆI DIO</t>
  </si>
  <si>
    <t>2. U cijene mora biti uračunat sav potreban rad, montaža i materijal za izradu kompletnih stavki troškovnika, svi potrebni prijevozi i prijenosi, uskladištenja, skele, dizalice, unutarnje i vanjske komunikacije na radilištu, čiščenje gradilišta te faktori radne snage i poslovanja tvrtke Ponuditelja.</t>
  </si>
  <si>
    <t>3. Gotovost svake pojedinačne stavke obrađene u troškovniku je do njezine potvrde od strane nadzornog inženjera odnosno Investitora.</t>
  </si>
  <si>
    <t>4. Prije narudžbe opreme i materijala, kod pojedinih isporučitelja potrebno je zatražiti provjeru i potvrdu svih elemenata opisanih u troškovniku, a vezano za njihovu kompletiranost i raspoloživost.</t>
  </si>
  <si>
    <t>5. Potpisom na ovaj troškovnik smatra se da je Ponuditelj obuhvatio sve materijale, radove, dokumentaciju, potvrde kakvoće itd. potrebne za izvođenje demontažnih/montažnih radova na strojarskim instalacijama do pune raspoloživosti sustava.</t>
  </si>
  <si>
    <t>6. Ovaj troškovnik odnosno specifikacija opreme, materijala i radova izrađen je temeljem gore navedenog projekta.</t>
  </si>
  <si>
    <t>7. Svaka stavka uključuje dobavu, montažu, te sve potrebne elemente za brtvljenje i spajanje do pune pogonske raspoloživosti.</t>
  </si>
  <si>
    <t>8. Sve tehničke karakteristike smiju odstupati ± 5%, a posebno su naznačene stavke koje moraju biti u granicama energetske učinkovitosti traženim natječajem.</t>
  </si>
  <si>
    <t>9. Sva oprema skladišti se na priručnom skladištu korisnika objekta udaljenom do 1 km od gradilišta i vlasništvo je korisnika objekta, a na deponij se odvozi tek po pisanoj suglasnosti vlasnika.</t>
  </si>
  <si>
    <t>10. Oprema i materijal se odlaže na ovlašteni deponij uz predočenje potvrde o odlaganju.</t>
  </si>
  <si>
    <t>11. Obračun prema jediničnim cijenama i stvarno ugrađenim količinama.</t>
  </si>
  <si>
    <t>12. Sve cijene izražene su u kunama (HRK) i bez PDV-a.</t>
  </si>
  <si>
    <t xml:space="preserve">EnU- Ostalo - Provođenje tehnoloških i ostalih mjera i zahvata u proizvodnom/radnom procesu koji rezultiraju smanjenjem utroška energije i doprinose energetskoj učinkovitosti procesa </t>
  </si>
  <si>
    <t>Kompresor zraka, spreman za rad, s integriranim sušačem, stacionarni, zvučno izoliran (zrakom hlađen, 1:1 direktni prijenos), frekvencijski reguliran, s integriranom mikroprocesorskom upravljačkom jedinicom.
-Alarmi pokreću sigurnosni protokol koji na siguran način zaustavlja uređaj.
-Standardna sučelja su predviđena za povezivanje sa drugim kompresorom u modu vodeći-prateći, te povezivanjem sa računalnom mrežom.
- Tro-kanalni vremenski sklop sa deset dnevnih i tjednih postavki  
- Ciklička izmjena vodeći-prateći kompresor
- Ulazni signal za daljinski signal 
- Prihvat vanjskog alarma
- Dodatni bezpotencijalni kontakti programabilni od strane korisnika 
- Brojač servisnih intervala
- Sučelje za povezivanje drugog kompresora i računalne mreže (integriran web preglednik)
- Elektronski davač tlaka
- Programabilni ulazi i izlazi za dodatne funkcije</t>
  </si>
  <si>
    <t>Pri radnom pretlaku od 8,0 bara i max. broju okretaja pogonskog elektromotora - najmanje
259 l/s
Maksimalni radni pretlak - najmanje
8,5 bar (g)
Snaga pogonskog el. motora / Efikasnost
90 kW / 95%
Radni napon, Frekvencija
400 V, 3-ph, 50Hz
Način hlađenja
zračno
Rezerva tlaka na ventilatoru/ventilacijskom kanalu - najmanje
60 Pa
Dimenzije izlaznog priključka komprimiranog zraka
G 2''
Rashladni sušač
Maksimalni radni tlak sušača
16 bar (g)</t>
  </si>
  <si>
    <t>Fleksibilno crijevo duljine 1000 mm; DN 50; G 2''</t>
  </si>
  <si>
    <t>Kuglasta slavina DN 50 PN 16</t>
  </si>
  <si>
    <t>Hladna tlačna proba zrakom, prema ispitnom protokolu proizvođača, uz izradu zapisnika o postignutim vrijednostima.</t>
  </si>
  <si>
    <t>Probni pogon cijeloukupno ugrađenog postrojenja, dovođenje postrojenja u radno stanje s finom regulacijom elemenata. Troškovi pogonske energije nisu uključeni.</t>
  </si>
  <si>
    <t>Fino podešavanje i regulacija elemenata uz prisustvo predstavnika ovlaštenog servisa ili proizvođača opreme. Mjerenje ostvarenih protoka od ovlaštene institucije. Troškovi pogonske energije nisu uključeni.</t>
  </si>
  <si>
    <t>Sakupljanje sve potrebne dokumentacije za tehnički pregled, uključujući sva potrebna mjerenja od ovlaštenih tijela.</t>
  </si>
  <si>
    <t>Natpisne pločice i samoljepive naljepnice za oznake opreme i elemenata postrojenja.</t>
  </si>
  <si>
    <t>Sitni potrošni materijal koji nije posebno specificiran, a potreban je za montažu navedenog materijala i opreme  žica za zavarivanje, plin, pile za željezo i sl.</t>
  </si>
  <si>
    <t>Građevinska pripomoć na uspostavi prodora u zidovima i podovima za prolaz cjevovoda tretiranim prostorom.</t>
  </si>
  <si>
    <t>Prodori</t>
  </si>
  <si>
    <t>Demontaža i zbrinjavanje te odvoz na deponiju postojećih kompresora te ostale pripadajuće opreme.</t>
  </si>
  <si>
    <t>Kompresori</t>
  </si>
  <si>
    <t xml:space="preserve">EnU - Ostalo - Provođenje zahvata na energetskim agregatima kojima se smanjuje potrošnja energije korištenjem otpadne topline ili drugim tehničko/tehnološkim mjerama na agregatima i pripadnoj opremi kojim se direktno doprinosi smanjenju potrošnje energije </t>
  </si>
  <si>
    <t>Dobava i ugradnja kombiniranog plamenika EL-ULJE/PLIN. 
Izvedba: modulirana (preko kotlovske regulacije) s elektronskom slijednom regulacijom
"Izmjerena razina zvučnog tlaka LpA  
max. 88 dB(A) - mjereno 1 m iza plamenika"
"Armatura prirubnička NO 80
Kapacitet plamenika min. 5189,5 kW"
Izrađen je  u kompaktnoj izvedbi s el. zaštitom i sastoji se od slijedećih važnijih dijelova:
Kućišta plamenika za otvaranje lijevo i desno,  zakretne prirubnice, poklopca sa otvorom za gledanje.
"Motora plamenika od maks. 19,5 kW, kućišta za  regulaciju 
zraka, ventilatorskog kola, tlačne sklopke za zrak."
Postavnog motora za pogon zaklopke za zrak koja se za vrijeme stajanja plamenika zatvara
"Postavnog motora za pogon zaklopke za plin koja 
se za vrijeme stajanja plamenika zatvara."
Postavnog motora za pogon  mješališta plamene glave i mješališta za  smanjenu emisiju NOx spojeva,  mikroprocesorskog programatora s osjetilom plamena i integriranim programom kontrole nepropusnosti plina, elektronskog potpalnog uređaja,
kablova za paljenje, elektroda za paljenje, sapnica, pumpe za ulje, elektromagnetske spojke između pumpe i motora plamenika, crijeva za ulje, priključnih stezaljki, brtve za prirubnicu , pričvrsnih vijaka
"Armature za plin sastavljene od: 
dvostrukog magnetskog ventila za plin NO 80
klase A, tlačne sklopke minimalnog tlaka plina, 
magnetskih ventila za plin i spojnih elemenata."</t>
  </si>
  <si>
    <t>Mješalište</t>
  </si>
  <si>
    <t>Tlačna sklopka maksimalnog tlaka plina</t>
  </si>
  <si>
    <t>Mikroprocesor mjesto ugrađenog s analognim modulom</t>
  </si>
  <si>
    <t>Frekventni regulator ugrađen na motor plamenika</t>
  </si>
  <si>
    <t>Manometar 0-40 bar, s kuglastom slavinom</t>
  </si>
  <si>
    <t>Vakuum-manometar -1 - 9 bar sa kuglstom slavinom</t>
  </si>
  <si>
    <t>Regulator 110-230v 50-60 hz
tropoložajni impulsni regulator veličine, preklop ručno/automatski, izveden sa samooptimirajućim prilagođavanjem na podešenu vrijednost.</t>
  </si>
  <si>
    <t>20.</t>
  </si>
  <si>
    <t>Regulator 100-240v +/-10%</t>
  </si>
  <si>
    <t>Pretvarač tlaka 0-16 bar 0-10v</t>
  </si>
  <si>
    <t>Uljno cirkulacijski uređaj
uljno cirkulacijski uređaj  s ugrađenim mjeračem protoka  niskofrekventnim davačem za mjerenje protoka 75 - 1500 l/h, s filterom za ulje 100 µm , odzračnim loncem i krajevima za uljni kružni vod i plamenik prirpremljenim za zavarivanje.</t>
  </si>
  <si>
    <t>Zaporna kombinacija NO 25 PN 40 prirubnička, sa sigurnosnim ventilom
zaporna kombinacija s mehaničkim spojem, prekidačem i sigurnosnim ventilom, sastavljena od: 2 kuglaste slavine sa jednom ručicom, krajnjeg prekidača, sigurnosnog ventila, a sve sastavljeno na montažnoj ploči, za ugradnju iza uljno cirkulacijskog uređaja.</t>
  </si>
  <si>
    <t>Kuglasta slavina za plin  NO 80  PN 16 kuglasta slavina NO 80 s vijcima, maticama i brtvom za jedno rastavno mjesto.</t>
  </si>
  <si>
    <t>Filter za plinske armature NO 80, 4 bar filter za plin NO 80, ulazni tlak plina 5 bar s vijcima, maticama i brtvom za jedno rastavno mjesto.</t>
  </si>
  <si>
    <t>Međuprirubnički spoj DN80 prirubnički spoj DN 80, 240 mm dužine s vijcima, maticama i brtvom za jedno rastavno mjesto.</t>
  </si>
  <si>
    <t>Mjerač protoka plina rotacijski NO 80, 13 - 250 m3/h mjerač protoka plina 13-250m3/h, NO 80 / PN 4.</t>
  </si>
  <si>
    <t>Prelazni komad NO 50 x 80  za plin. armat, koncentr, 200 mm prelazna prirubnica NO 50 x 80, PN 16, od čelika s maticama, vijcima i brtvama za dva rastavna mjesta.</t>
  </si>
  <si>
    <t>21.</t>
  </si>
  <si>
    <t>22.</t>
  </si>
  <si>
    <t>23.</t>
  </si>
  <si>
    <t>24.</t>
  </si>
  <si>
    <t>25.</t>
  </si>
  <si>
    <t>26.</t>
  </si>
  <si>
    <t>27.</t>
  </si>
  <si>
    <t>28.</t>
  </si>
  <si>
    <t>29.</t>
  </si>
  <si>
    <t>30.</t>
  </si>
  <si>
    <t>32.</t>
  </si>
  <si>
    <t>35.</t>
  </si>
  <si>
    <t>36.</t>
  </si>
  <si>
    <t>37.</t>
  </si>
  <si>
    <t>38.</t>
  </si>
  <si>
    <t>39.</t>
  </si>
  <si>
    <t>40.</t>
  </si>
  <si>
    <t>41.</t>
  </si>
  <si>
    <t>42.</t>
  </si>
  <si>
    <t>43.</t>
  </si>
  <si>
    <t>44.</t>
  </si>
  <si>
    <t>Visokotlačni regulator tlaka plina DN 50, sapnica 42mm, regulator tlaka sa sigurnosnim uredjajima, ulaz NO 50, izlaz NO 50, ulazni tlak= 2,5 bar, izlazni tlak=175 mbar, s ulaznim i izlaznim manometrom i slavinom na dugme, komplet sastavljeno sa sigurnosno ispusnim ventilom (sbv), sigurnosno zapornim ventilom (sav), s maticama, vijcima, brtvom za jedno rastavno mjesto.</t>
  </si>
  <si>
    <t>Prelazni komad NO 50 x 80  za plin. armat, ekscentričan , 185 mm prelazna prirubnica, aluminijska, ekscentrična maks. radni tlak 3 bara,  s maticama, vijcima i brtvama za dva rastavna mjesta.</t>
  </si>
  <si>
    <t>Aksijalni kompenzator vibracija NO 80 PN 10 prirubnički aksijalni kompenzator, NO 80 maks. radni tlak 10 bara, s vijcima, maticama i brtvom za jedno rastavno mjesto, koristi se samo u rasponu niskog tlaka &lt; 0,5 bara, s plinskom rampom visokog tlaka uvijek u smjeru protoka nakon regulatora visokog tlaka.</t>
  </si>
  <si>
    <t>Al. koljeno NO 80 x 90 za plinske armature, prirubničko koljeno NO 80 x 90°, aluminijsko s vijcima, maticama i brtvom za jedno rastavno mjesto.</t>
  </si>
  <si>
    <t>Ispitni plamenik za prirubnički</t>
  </si>
  <si>
    <t>Kabel za povezivanje procesora s poslužnom jed. abe ili o2 modulom</t>
  </si>
  <si>
    <t>Komandni uređaj
izvedba: zidni ormar, sa slijedećim ugradjenim dijelovima: 1 pogonska sklopka, 2 upravljački sklop za plamenik s mikroprocesorom, 1 sklop za moduliranu regulaciju regulator, 1 sklop za kontrolu paralelnog rada regulator, 2 tinjalice za signalizaciju plamenik u radu na ulje, 2 tinjalice za signalizaciju plamenik u radu na plin, 2 tinjalice za signalizaciju plamenik u grešci, 2 tipkala za deblokadu tinjalice za grešku, 1 komplet rednih stezaljki za spoj sigurnosno- regulacijskog kruga plamenika u sigurnosno-regulacijski krug kotla uz funkcionalno ispitani komandni ormar isporučuje se shema spoja u 2 primjerka.</t>
  </si>
  <si>
    <t>Ponovno punjenje sustava medijem.</t>
  </si>
  <si>
    <t>Fino podešavanje i regulacija elemenata uz prisustvo predstavnika ovlaštenog servisa ili proizvođača opreme. Mjerenje ostvarenih učina od ovlaštene institucije. Troškovi pogonske energije nisu uključeni.</t>
  </si>
  <si>
    <t>Potrošni materijal</t>
  </si>
  <si>
    <t>Pražnjenje sustava grijanja i ispuštanje medija  iz sustava u sklopu priprema za demontažu.</t>
  </si>
  <si>
    <t>Demontaža i zbrinjavanje te odvoz na deponiju postojećih energetskih agregata (plinski plamenici) i pripadajuće armature te cijevni razvodi instalacije grijanja.</t>
  </si>
  <si>
    <t>Plamenici</t>
  </si>
  <si>
    <t>Armatura</t>
  </si>
  <si>
    <t>Cijevni razvod</t>
  </si>
  <si>
    <t>31.</t>
  </si>
  <si>
    <t>kg</t>
  </si>
  <si>
    <t>EnU - Ostalo - Poboljšanje učinkovitosti korištenja toplinske energije u proizvodnim/radnim procesima uz rekuperaciju otpadne topline u procesima, tehnološku racionalizaciju potrošnje energije, promjenu postupaka vođenja i upravljanja procesima, regulacije opterećenja i regulacije sustava</t>
  </si>
  <si>
    <t>Izmjenjivac topline (rekuperator shell &amp; tube), projektni tlak 0,1 bar, projektna temperatura 200/110 °C (cijevi / plašt), radni medij: zrak / zrak. Materijal izrade ugljicni celik kvalitete S235JR i Al (cijevni registar). Antikorozivna zaštita temeljnom i završnom bojom. Tehnicka dokumentacija i izrada prema DIP-u (dobra inženjerska praksa), certifikat
tvornicki.
Toplinski parametri:
- cijevi - vruci suhi zrak 180/90 °C, 13700 m3/h, dp= 400 Pa
- kucište - hladni suhi zrak 15/75 °C, 13700 m3/h, dp= 400 Pa
- toplinski ucin - 290 kW</t>
  </si>
  <si>
    <t>Izmjenjivac topline (rekuperator shell &amp; tube), projektni tlak 0,1 bar, projektna temperatura 110 °C, radni medij: zrak / zrak. Materijal izrade ugljicni celik kvalitete S235JR i Al (cijevni registar). Antikorozivna zaštita temeljnom i završnom bojom. Tehnicka dokumentacija i izrada prema DIP-u (dobra inženjerska praksa), certifikat tvornicki.
Toplinski parametri:
- cijevi - vruci suhi zrak 90/50 °C, 6000 m3/h, dp= 300 Pa
- kucište - hladni suhi zrak 15/50 °C, 6000 m3/h, dp= 350 Pa
- toplinski ucin - 60 kW</t>
  </si>
  <si>
    <t>Izmjenjivac topline (rekuperator shell &amp; tube), projektni tlak 0,1 bar, projektna temperatura 110 °C, radni medij: zrak / zrak. Materijal izrade ugljicni celik kvalitete S235JR i Al (cijevni registar). Antikorozivna zaštita temeljnom i završnom bojom. Tehnicka dokumentacija i izrada prema DIP-u (dobra inženjerska praksa), certifikat tvornicki.
Toplinski parametri:
- cijevi - vruci suhi zrak 110/60 °C, 6000 m3/h, dp= 300 Pa
- kucište - hladni suhi zrak 15/54 °C, 6000 m3/h, dp= 350 Pa
- toplinski ucin - 75 kW</t>
  </si>
  <si>
    <t>Izmjenjivac topline (rekuperator shell &amp; tube), projektni tlak 6 bar, projektna temperatura 110 °C, radni medij: voda / voda (cijevi / plašt). Materijal izrade nehrđajuci celik. Završna obrada kemijsko čišcenje. Izmjenjivač se mora moći jednostavno rastaviti i čistiti.
Toplinski parametri:
- cijevi - voda 95/55 °C, 6000 l/h, dp= 0,07 bar
- plašt - voda 10/50 °C, 6000 l/h, dp= 0,08 bar
- toplinski ucin - 280 kW</t>
  </si>
  <si>
    <t>Monovalentni akumulacijski spremnik vode, projektni tlak 6 bar.Spremnik ima ugrađen izmjenjivač (zavojnicu) povećane površine. 
Spremnik je opremljen revizijskim otvorom i prikljuccima. Priključci DN65.
Materijal izrade spremnika i zavojnice je nehrđajuči čelik predviđen za radnu temperaturu od min. 100 °C i otopran na kemikalije koje se koriste u tehnologiji. Toplinski izoliran s plaštom od Al lima.
Volumen: 6.000,00 L</t>
  </si>
  <si>
    <t>Tlačni ventilator, namijenjen za kanalsku ugradnju i dobavu zraka. Isporuka uz ventilator uključuje fleksibilni priključak, servisnu sklopku i upravljački uređaj.
Stavka uključuje ovjesni materijal, fleksibilni spojevi s obje strane i prijelaznim komadima te je cijela instalacija zrakoneporopusno zabrtvljena.
Tehničke karakteristike:
Protok: 13700 m3/h, dp=550 Pa
Napon: 400V, 50 Hz</t>
  </si>
  <si>
    <t>Tlačni ventilator, namijenjen za kanalsku ugradnju i dobavu zraka. Isporuka uz ventilator uključuje fleksibilni priključak, servisnu sklopku i upravljački uređaj.
Stavka uključuje ovjesni materijal, fleksibilni spojevi s obje strane i prijelaznim komadima te je cijela instalacija zrakoneporopusno zabrtvljena.
Tehničke karakteristike:
Protok: 6000 m3/h, dp=550 Pa
Napon: 400V, 50 Hz</t>
  </si>
  <si>
    <t>Izolacija kanala zraka. Materijal izolacije mora imati parnu branu i slijedeće termodinamičke karakteristike: toplinska vodljivost kod 0oC: l (W/moC) £ 0,036, koef. otpora difuziji vodene pare: m ³ 7.500, te temperaturno područje primjene (-200) - 40 ¸ 105oC. Uključivo sav potreban pribor i originalni materijal za mon-tažu izolacije (samoljepljiva aluminijska folija, kutnici od aluminijskog lima, metalne trake i sl.).
Izolirane dionice vođene izvan građevine dodatno se oblažu Al-limom debljine s = 0,8 mm, a spojevi vodonepropusno brtve silikonom.</t>
  </si>
  <si>
    <t>izolacijski materijal (s = 30 mm)</t>
  </si>
  <si>
    <t>izolacijski materijal (s = 50 mm) - svježi zrak</t>
  </si>
  <si>
    <t>Al-lim (s = 0,8 mm)</t>
  </si>
  <si>
    <t>Čelična bešavna cijev uključivo toplinska izolacija u plaštu od Al lima, sljedećih dimenzija:
Predviđeno za radne temperature od min. 100 °C.
'ø  76.1 x 2.9</t>
  </si>
  <si>
    <t>Odzračna posuda V = 2 l, u kompletu s odzračnim cjevovodom DN 25 (ø 1/2", cca 6 m) i kuglastom slavinom DN 15 (R 1/2") za ručno odzračivanje, sve zaštićeno antikorozivnom bojom u dvije nijanse, a završno lakom</t>
  </si>
  <si>
    <r>
      <t xml:space="preserve">Osjetnik za mjerenje temperature:
Maksimalni mjerni raspon: -200...+600 °C
RTD (Resistance Temperature Detector)
Br. žica: 3
Mjerno područje: -50…+400 °C
Klasa: A
Povećani otpor na vibracije.
</t>
    </r>
    <r>
      <rPr>
        <i/>
        <sz val="10"/>
        <rFont val="Arial"/>
        <family val="2"/>
        <charset val="238"/>
      </rPr>
      <t>NAPOMENA: Stavka uključuje svu potrebnu opremu za ugradnju do potpune raspoloživosti (ugradbene čahure, brtveni is pojni materijal..)</t>
    </r>
  </si>
  <si>
    <r>
      <t xml:space="preserve">Osjetnik tlaka 
Predviđeno za radne temperature od min. 100 °C.
Membrana: Keramika
Izlaz: 4-20mA pasivan, 2-žični
Linearnost +/- 0,5% od područja senzora
"Mjerno područje; limit senzora:
0...16bar/1.6MPa relativni; 40bar/4MPa"
</t>
    </r>
    <r>
      <rPr>
        <i/>
        <sz val="10"/>
        <rFont val="Arial"/>
        <family val="2"/>
        <charset val="238"/>
      </rPr>
      <t>NAPOMENA: Stavka uključuje svu potrebnu opremu za ugradnju do potpune raspoloživosti (ugradbene čahure, brtveni i spojni materijal..)</t>
    </r>
  </si>
  <si>
    <t>Bimetalni termometar ø 100 mm, aksijalnog priključka, u kompletu sa zaštitnom čahurom za ugradnju u cjevovod, mjernog područja '0 - 120°C:</t>
  </si>
  <si>
    <t>Manometar za vodu ø 100 mm, radijalnog priključka, u kompletu s manometarskom slavinom DN 15 (R 1/2”) i kolčakom, mjernog područja 0 - 10 bar.</t>
  </si>
  <si>
    <t>Ispusna slavina za pražnjenje cijevne instalacije tople i hlađene vode s kapom i lancem u kompletu s vijčnom spojkom,  nazivnog tlaka PN16, dimenzije: 'DN 15 (R 1/2")</t>
  </si>
  <si>
    <t>Zaporni ventil za toplu vodu, PN 16, međuprirubnička, s ručicom, u kompletu s prirubnicama, brtvama i vijcima potrebne duljine, slijedećih dimenzija: DN 65</t>
  </si>
  <si>
    <t>Hvatač nečistoće za toplu vodu, u kompletu s protuprirubnicama, brtvama i vijcima, nazivnog tlaka PN 16, slijedećih dimenzija: DN 65</t>
  </si>
  <si>
    <t>Protupovratni ventil ili protupovratna klapna za ogrjevni medij za ugradnju u horizontalni ili vertikalni cjevovod, s maksimalnim padom tlaka pri nominalnom protoku Dpmax. = 5 kPa, za nazivni tlak PN 16, u kompletu s prirubnicama, brtvama i vijcima potrebne duljine, sljedećih dimenzija: DN 65</t>
  </si>
  <si>
    <t>Elektronski regulirana cirkulacijska crpka, u kompletu sa holenderima i brtvama ili sa prirubnicama, brtvama, vijcima i maticama. Kriterij za nuđenje protok i visina dobave ne manji od:
Crpka je predviđena za radne temperature od min. 100 °C, blago prljavu vodu, promijenjivog dP:
V= 6 m3/h, H= 8,0 m</t>
  </si>
  <si>
    <t>Elektronski regulirana cirkulacijska crpka, u kompletu sa holenderima i brtvama ili sa prirubnicama, brtvama, vijcima i maticama. Kriterij za nuđenje protok i visina dobave ne manji od:
Crpka je predviđena za radne temperature od min. 100 °C.
Crpka je predviđena za radne temperature od min. 100 °C, promijenjivog dP:
V= 6 m3/h, H= 8,0 m</t>
  </si>
  <si>
    <t>Punjenje sustava demineraliziranom vodom.</t>
  </si>
  <si>
    <t>l</t>
  </si>
  <si>
    <t>Izvedba šliceva u podu hale za spoj otpadne tople vode tehnologije. Šlicevi se izrađuju širine 80 cm i dubine 90 cm.</t>
  </si>
  <si>
    <t>Šlic</t>
  </si>
  <si>
    <t>Izrada priključka odvodnje vrele otpadne vode na strojevima tehnologije predmetne hale.</t>
  </si>
  <si>
    <t>Priključci</t>
  </si>
  <si>
    <t>Izvedba armirano-betonskog vodonepropusnog revizijskog okna prema zahtjevu nadležnog komunalnog poduzeća. U stavku ulazi: izrada temelja jame od betona C 12/15 u debljini od 20 cm, izrada i postavljanje oplate, postavljanje armature Q335 (armira sa cca. 90kg armature po m3 betona) te betoniranje stjenke, ploče i dna jame debljine 20 cm betonom C 25/30 sa dodacima za vodonepropusnost. 
Obračun po komadu kompletno izvedene sabirne jame uključujući sav potreban materijal i rad.</t>
  </si>
  <si>
    <t>Lijevano željezni poklopac 100/100 cm, klase C 250 kN</t>
  </si>
  <si>
    <t xml:space="preserve">Izrada nepropusnog kontrolnog okna dimenzija: 1,0 x 1,0 x 1,5 m svijetlog otvora. </t>
  </si>
  <si>
    <t>Posuda od nehrđajučeg Če. lima s toplinskom izolacijom. Stavka uključuje dobavu i ugradnju pripadajućeg, toplinski izoliranog, poklopca. 
Materijal za izradu otporan je na kemikalije koje se koriste u tehnološkom procesu i predviđen za radne temperature od min. 100 °C.
Priključci: DN150 (2 komada - ulaz i preljev)
Dimenzije: Ø100 cm, visina h=150 cm.</t>
  </si>
  <si>
    <t>Kanalizacijske cijevi i fazonski komadi odvodne otpadne vrele vode, za smještaj u pod, vodonperopusnih spojeva, za gravitacijsko ispuštanje vrele vode, radne temperature 100°C
Cijevi su otporane na kemikalije koje se koriste u tehnološkom procesu.
U stavku ulazi toplinska izolacija, dobava, donos i spuštanje kanalizacijskih cijevi u rov, polaganje po niveleti, te spajanje, raznošenje cijevi sa gradilišne deponije uzduž trase do mjesta ugradnje.
Obračun se vrši po m' kompletno montirane cijevi zajedno sa svim potrebnim spojnim i  brtvećim materijalom i radom u funkcionalnom stanju.  
NO150</t>
  </si>
  <si>
    <t>Saniranje trase odvodnje vrele otpadne vode u prvobitno stanje, uključivo i trase priključaka na strojeve.</t>
  </si>
  <si>
    <t>Kanali za razvod zraka izrađeni iz pocinčanog čelika, cijevi sljedećih dimenzija:
Stavka uključuje spajanje kanala zavarenim spojem te naknadnu antikorozivnu zaštitu mjesta zavara.</t>
  </si>
  <si>
    <t>Ø400</t>
  </si>
  <si>
    <t>Ø450</t>
  </si>
  <si>
    <t>Ø500</t>
  </si>
  <si>
    <t>Ø560</t>
  </si>
  <si>
    <t>Ø630</t>
  </si>
  <si>
    <t>Ø800</t>
  </si>
  <si>
    <t>Ø900</t>
  </si>
  <si>
    <t>Ovjes kanala prethodne stavke iz pocinčanih elemenata.</t>
  </si>
  <si>
    <t>Zaštitna ventilacijska lula iz poc. Če. Stavka uključuje zaštitnu mrežicu min. veličine oka 1x1 cm na ulazu/izlazu lule. Za dimenzije kanala:</t>
  </si>
  <si>
    <t>Ø710</t>
  </si>
  <si>
    <t>Bušenje zidova za prolaz kanala ventilacije i ostale opreme koja nisu obuhvačane građevinsko-obrtničkim radovima.
Saniranje prodora, popunjavanje zazora i dovođenje u prvobitno stanje.</t>
  </si>
  <si>
    <t>Ø1000</t>
  </si>
  <si>
    <r>
      <t xml:space="preserve">Postolje za postavljanje izmjenivača, izrađeno iz čeličnih I ili U profila  antikorozivno zaštićeno.
U stavku su uključene antivibracijske podloške te sav potreban potrošni materijal za izvedbu do potpune raspoloživosti.
Masa: m= 500 kg
</t>
    </r>
    <r>
      <rPr>
        <i/>
        <sz val="10"/>
        <rFont val="Arial"/>
        <family val="2"/>
        <charset val="238"/>
      </rPr>
      <t>NAPOMENA: Postolje se izrađuje na osnovi zasebne radioničke dokumentacije uključene u ovu stavku.</t>
    </r>
  </si>
  <si>
    <t>Podešenje snage grijača strojeva za rad s manjom snagom. Stavka uključuje rad i materijal od ovlaštenog servisera, uz podešenja izlaznih parametara</t>
  </si>
  <si>
    <t>33.</t>
  </si>
  <si>
    <t>Postava, te betoniranje pune armirano betonske ploče za smještaj izmjenjivača. Stavka uključuje sav potreban materijal, kao što su armatura i oplata za izvođenje do potpune raspoloživosti.
beton C 25/30
Visina postolja: d= 15 cm</t>
  </si>
  <si>
    <t>34.</t>
  </si>
  <si>
    <t>Probni pogon postrojenja, dovođenje postrojenja u radno stanje s finom regulacijom istrujnih i usisnih elemenata. Troškovi pogonske energije nisu uključeni.</t>
  </si>
  <si>
    <t>Fino podešavanje i regulacija distribucijskih elemenata uz prisustvo predstavnika ovlaštenog servisa ili proizvođača opreme (klima komora, automatska regulacija, regulatori volumena). Mjerenje ostvarenih količina zraka i mikroklimatskog stanja od ovlaštene institucije. Troškovi pogonske energije nisu uključeni.</t>
  </si>
  <si>
    <t>45.</t>
  </si>
  <si>
    <t>Sitni potrošni materijal za montažu specificirane ventilacijske opreme kanala, kao što su: kisik, disu plin, elektrode, sitni ovjesi, obuhvatnice, tipli, profilno željezo, silikonski kit i slično.</t>
  </si>
  <si>
    <t>Građevinska pripomoć na uspostavi prodora u zidovima i podovima za prolaz kanala tretiranim prostorom.</t>
  </si>
  <si>
    <t>Demontaža i zbrinjavanje te odvoz na deponiju postojećih odsisnih ventilatora te ostale opreme na strojevima iz predmetne hale.</t>
  </si>
  <si>
    <t>Ventilatori</t>
  </si>
  <si>
    <t>Demontaža i zbrinjavanje te odvoz na deponiju postojećih kanalskih razvoda ventilacije strojeva u predmetnoj hali, uključivo sav vertikalni i horizontalni pocinčani kanalski razvod.</t>
  </si>
  <si>
    <t>Kanali</t>
  </si>
  <si>
    <t>46.</t>
  </si>
  <si>
    <t>Demontaža i zbrinjavanje te odvoz na deponiju  zaštitnih rešetki na fasadi objekta za dovod svježeg zraka.</t>
  </si>
  <si>
    <t>Rešetke</t>
  </si>
  <si>
    <t xml:space="preserve">EnU - Ostalo - Poboljšanje postojećeg ili ugradnja učinkovitijeg sustava ventilacije zgrada </t>
  </si>
  <si>
    <t>Kompaktna katna klima komora (KK-1) predviđena za vanjsku podnu ugradnju, a sastoji se od: toplinski izoliranog kućišta, postolja, visokoučinkovitog rotacijskog rekuperatora topline, EC motora direktno pogonjenih ventilatora i filtera na strani dovodnog i odvodnog zraka. Komora se isporučuje sa kompletnim sustavom automatske regulacije, sobnim daljinskim upravljačem, žaluzinama sa elektromotornim pogonom, protukišnim žaluzinama, fleksibilnim spojevima i regulacijskom grupom grijača.
Energetska klasa A ili bolje
Katna horizontalna komora:
 - Tlačna komora:
   Protok zraka: 7.500 m3/h
   Eksterni pad tlaka: min. 400 Pa
 - Odsisna komora:
   Protok zraka: 7.500 m3/h
  Eksterni pad tlaka : min. 400 Pa
Struja i napajanje: Nel=3,0 kW, 230-50-1f 
Dimenzije LxBxH : max. 1486x1079x1766 mm
Masa uređaja: max. 476 kg
Stupanj rekuperacije topline: min. 79%.</t>
  </si>
  <si>
    <t>Kanali za razvod zraka, pravokutnog presjeka, izrađeni iz pocinčanog čeličnog lima. Kanali s većom stranicom od 300 mm ukrućuju se križnim brazdama ili uzdužnim Z brazdama.
Duljina veće stranice kanala i debljina lima:
od 100 do 500 mm - 0,6 mm
od 501 do 1000 mm - 0,75 mm
od 1001 do 2000 mm - 0,95 mm</t>
  </si>
  <si>
    <t>Konzole i nosači opreme. Izrađuju se na licu mjesta prilikom montaže od čeličnih profila, lima, šipki i slično, te zaštićuju dvostrukim premazom temeljne boje i jednim premazom laka.</t>
  </si>
  <si>
    <t>izolacijski materijal (s = 50 mm) - vanjski razvod</t>
  </si>
  <si>
    <t>Aluminijska istrujna/usisna rešetka. Rešetka je opremljena s pomičnim lamelama, leptirastim regulatorom količine zraka i okvirom za ugradnju. Prosječne dimenzije:
TLAČNE rešetke 525/225</t>
  </si>
  <si>
    <t>ODSISNE rešetke 525/325</t>
  </si>
  <si>
    <t>Ručna regulacijska zaklopka, izrađena od pocinčanog čeličnog lima s mehanizmom za podešavanje i fiksiranje položaja zaklopke. Prosječne dimenzije: 700x300</t>
  </si>
  <si>
    <t>Bušenje zidova za prolaz kanala ventilacije i ostale opreme koja nisu obuhvačane građevinsko-obrtničkim radovima. Saniranje prodora, popunjavanje zazora i dovođenje u prvobitno stanje. 800x450</t>
  </si>
  <si>
    <r>
      <t>Pocinčana mrežica veličine oka 1x1 cm za ugradnju na početak odnosno kraj ventilacijskih kanala van građevine, za zaštitu.
A</t>
    </r>
    <r>
      <rPr>
        <vertAlign val="subscript"/>
        <sz val="10"/>
        <rFont val="Arial"/>
        <family val="2"/>
        <charset val="238"/>
      </rPr>
      <t>ef</t>
    </r>
    <r>
      <rPr>
        <sz val="10"/>
        <rFont val="Arial"/>
        <family val="2"/>
        <charset val="238"/>
      </rPr>
      <t xml:space="preserve"> = 3 m</t>
    </r>
    <r>
      <rPr>
        <vertAlign val="superscript"/>
        <sz val="10"/>
        <rFont val="Arial"/>
        <family val="2"/>
        <charset val="238"/>
      </rPr>
      <t>2</t>
    </r>
  </si>
  <si>
    <r>
      <t xml:space="preserve">Postolje za postavljanje klima komore, izrađeno iz čeličnih I ili U profila  antikorozivno zaštićeno.
U stavku su uključene antivibracijske podloške te sav potreban potrošni materijal za izvedbu do potpune raspoloživosti.
Masa: m= 1000 kg
</t>
    </r>
    <r>
      <rPr>
        <i/>
        <sz val="10"/>
        <rFont val="Arial"/>
        <family val="2"/>
        <charset val="238"/>
      </rPr>
      <t>NAPOMENA: Postolje se izrađuje na osnovi zasebne radioničke dokumentacije uključene u ovu stavku.</t>
    </r>
  </si>
  <si>
    <t>Postava, te betoniranje pune armirano betonske ploče za smještaj klima komore. Stavka uključuje sav potreban materijal, kao što su armatura i oplata za izvođenje do potpune raspoloživosti.
Visina postolja: d= min.25 cm iznad tla</t>
  </si>
  <si>
    <t>Revizijski demontažni otvor zrakonepropusne izvedbe za ugradnju u kanalski razvod, uključivo sav materijal u potrebnoj količini i kvaliteti (vijci, matice, rukohvati, brtveni materijal i sl.), dimenzija prilagođenih kanalima (prosječna dimenzija otvora 300 x 300 mm).</t>
  </si>
  <si>
    <t>Upravljački ormar nadžbukne izvedbe. U ormariću su ugrađeni i PLC kontroler za upravljanje cijelim sustavom ventilacije, elementi sklopne tehnike, zaštita i spajalice.</t>
  </si>
  <si>
    <t>Demontaža i zbrinjavanje te odvoz na deponiju postojećih kanalskih razvoda ventilacije hale, uključivo sav vertikalni i horizontalni pocinčani kanalski razvod te elementi za odsis zraka.
Demontaža i zbrinjavanje te odvoz na deponiju postojećih kanalskih razvoda ventilacije hale, uključivo sav vertikalni i horizontalni pocinčani kanalski razvod te elementi za odsis zraka.
Kanali</t>
  </si>
  <si>
    <t>Demontaža i zbrinjavanje te odvoz na deponiju  zaštitnih rešetki na fasadi objekta za dovod svježeg zraka</t>
  </si>
  <si>
    <t>OiE - Dizalice topline - Postavljanje novih sustava za proizvodnju toplinske i/ili rashladne energije, energije za grijanje sanitarne i/ili tehnološke vode te energije za grijanje i hlađenje prostora sa dizalicama topline s vodom kao ogrjevno-rashladnim medijem u sekundarnom krugu</t>
  </si>
  <si>
    <r>
      <t>Visokoučinkovita vodom hlađena dizalica topline  predviđena za unutarnju ugradnju. Uređaj je niskošumne izvedbe.
Dizalica topline se isporučuje u jednom komadu tvornički ispitana, te napunjena potrebnom količinom radne tvari i ulja.
Tehničke karakteristike pri projektnim uvjetima:
Ogrijevni učinak : 269,5 [kW] kod temperature vode u kondenzatoru  45/40 [°C] i temperature vode na isparivaču 5/10°C.
Uk apsorbirana el. snaga: 69,2 [kW]
SCOP za dizalicu topline prema HRN EN 14825:2019 (ili "jednakovrijedno") za temperaturu prolaza vode od 35°C i prosječnu klimu: SCOP= min. 4,3.
Stupnjevana ili kontinuirana regulacija učinka od minimalno 25% do 100%.
Napajanje : 400V - 3ph - 50Hz
I=163,4 A (I</t>
    </r>
    <r>
      <rPr>
        <vertAlign val="subscript"/>
        <sz val="10"/>
        <rFont val="Arial"/>
        <family val="2"/>
        <charset val="238"/>
      </rPr>
      <t>max</t>
    </r>
    <r>
      <rPr>
        <sz val="10"/>
        <rFont val="Arial"/>
        <family val="2"/>
        <charset val="238"/>
      </rPr>
      <t>=352,4 A)</t>
    </r>
  </si>
  <si>
    <r>
      <t>Visokoučinkovita vodom hlađena dizalica topline  predviđena za unutarnju ugradnju. Uređaj je niskošumne izvedbe sa scroll kompresorima i aksijalnim ventilatorima.
Dizalica topline se isporučuje u jednom komadu tvornički ispitana, te napunjena potrebnom količinom radne tvari i ulja.
Tehničke karakteristike pri projektnim uvjetima:
Ogrijevni učinak : 80 [kW] kod temperature vode u kondenzatoru  45/40 [°C] i temperature vode na isparivaču 5/10°C.
Uk apsorbirana el. snaga: 25,0 [kW]
SCOP za dizalicu topline prema HRN EN 14825:2019 (ili "jednakovrijedno") za temperaturu prolaza vode od 35°C i prosječnu klimu: SCOP= min. 4,3
Stupnjevana ili kontinuirana regulacija učinka od minimalno 25% do 100%.
I=58,8 A (I</t>
    </r>
    <r>
      <rPr>
        <vertAlign val="subscript"/>
        <sz val="10"/>
        <rFont val="Arial"/>
        <family val="2"/>
        <charset val="238"/>
      </rPr>
      <t>max</t>
    </r>
    <r>
      <rPr>
        <sz val="10"/>
        <rFont val="Arial"/>
        <family val="2"/>
        <charset val="238"/>
      </rPr>
      <t>=184,4 A)
Napajanje : 400V - 3ph - 50Hz</t>
    </r>
  </si>
  <si>
    <t>Upravljački elektroormar. Stavka uključuje povezivanje, ugradnju i sav potreban materijal do pune raspoloživosti.</t>
  </si>
  <si>
    <t>Postava, te betoniranje pune armirano betonske ploče za smještaj dizalice topline. Stavka uključuje sav potreban materijal, kao što su armatura i oplata za izvođenje do potpune raspoloživosti.</t>
  </si>
  <si>
    <t>Visina postolja: d= min. 15 cm od tla (za st. 5.1)</t>
  </si>
  <si>
    <t>Visina postolja: d= min. 15 cm od tla (za st. 5.2)</t>
  </si>
  <si>
    <t>Višenamjenski direktno zagrijavani inercijski spremnik zagrijane vode, izrađenog od visokokvalitetnog čelika. Toplinska izolacija od ekološki prihvaljtivog materijala, debljine 100 mm, maksimalni radni tlak 10 bar, maksimalna radna tremperatura 95°C, dimenzije prema tehničkim karakteristikama ( uključivo izolacija). Razrada prema parametrima iz projektne dokumentacije.</t>
  </si>
  <si>
    <t>Tehničke karakteristike:
Ø= min. 900 mm
h= maks. 3000 mm
V= min. 1.500,0 L</t>
  </si>
  <si>
    <t>Tehničke karakteristike:
Ø= min. 600 mm
h= maks. 1700 mm
V= min. 400,0 L</t>
  </si>
  <si>
    <t>Kompaktni razdjelnik i sabirnik radnog medija tople vode 45/40°C. Razdjelnik/sabirnik antikorozivno zaštićen galvanskim pocinčavanjem. Razdjelnik/sabirnik ispitan tlačnom probom na 12 bar, radni tlak maks. 6 bar, temperatura polaznog voda maks. 90 °C.
Izolacija od EPS 35mm sa oplatom od pocinčanog lima 0,8 mm (razrada obavezno prema dispozicijskom nacrtu i shemi iz ove projektne dokumentacije) u kompletu s:  
- izolacija s parnom branom 35 mm,
- oplata od pocinčanog ili al-lima,
- podni nosač i dr. montažni pribor,
- te sljedećim priključcima:
CIJEVNI PRIKLJUČCI PN 16
DN 100, prirubnički x 2
DN 65, prirubnički x 4
DN 50, prirubnički x 8
DN 25, navojni x 2 - ispust</t>
  </si>
  <si>
    <t xml:space="preserve">priključci-čahure-1 komad na razdjelniku 1/2" za osjetnik temperature, te 2 komada na sabirniku 1/2" za osjetnike temperature i tlaka. </t>
  </si>
  <si>
    <t>Kompaktni razdjelnik i sabirnik radnog medija tople vode 45/40°C. Razdjelnik/sabirnik antikorozivno zaštićen galvanskim pocinčavanjem. Razdjelnik/sabirnik ispitan tlačnom probom na 12 bar, radni tlak maks. 6 bar, temperatura polaznog voda maks. 90 °C.
"Izolacija od EPS 35mm sa oplatom od pocinčanog lima 0,8 mm (razrada obavezno prema dispozicijskom nacrtu i shemi iz ove projektne dokumentacije) u kompletu s:  
- izolacija s parnom branom 35 mm,
- oplata od pocinčanog ili al-lima,
- podni nosač i dr. montažni pribor,
- te sljedećim priključcima:"
CIJEVNI PRIKLJUČCI PN 16
DN 65, prirubnički x 2
DN 50, prirubnički x 4
DN 32, prirubnički x 2
DN 25, prirubnički x 2
DN 25, navojni x 2 - ispust</t>
  </si>
  <si>
    <t>Pločasti izmjenjivač voda-voda s brtvama (primar 5/10- sekundar 10/15)</t>
  </si>
  <si>
    <t>Učin: 270 kW
Nominalni tlak: 6 bar
Priključci: DN125</t>
  </si>
  <si>
    <t>Učin: 80 kW
Nominalni tlak: 6 bar
Priključci: DN80</t>
  </si>
  <si>
    <t>Sustav pripreme vode za sustav grijanja (demineralizacija vode) mobilnim uređajem na objektu putem by-pass metode uporabom granulata. Pripremljena voda mora imati sliejdeće parametre :
 * sadržaj kisika (O2) ne veći od ≤ 0,1 mg/l
 * električna provodljivost ne veću od ≤ 100 μS/cm
 * vrijednost Ph u granicama 8,2-8,5 
 * tvrdoća  vode ne veća od 0,11° dH</t>
  </si>
  <si>
    <t>Priprema vode u sustavu: 7800 L</t>
  </si>
  <si>
    <t xml:space="preserve">Granulat za demineralizaciju ogrjevne vode. </t>
  </si>
  <si>
    <t>Pakiranje granulata  23 L</t>
  </si>
  <si>
    <t xml:space="preserve">Uređaj za demineralizaciju, punjenje i pripremu vode, za veće sustave grijanja.                
* sadržaj kisika (O2) ne veći od ≤ 0,1 mg/l
* električna provodljivost ne veća od ≤ 100 μS/cm
* vrijednost Ph  u granicama od 8,2-8,5  
* tvrdoća  vode ne veća od +/- 3° dH
* stanje vode za automatsku dopunu ne veće od ≤ 15 ° dH </t>
  </si>
  <si>
    <t>Uređaj ima automatsko nadopunjavanje, LED signalizaciju za električnu provodljivost, ugrađeni manometar, turbinski vodomjer i kuglasti ventil.</t>
  </si>
  <si>
    <t>Pakiranje granulata  9,5 L</t>
  </si>
  <si>
    <t>Zatvoreni ekspanzijski uređaj za  precizno održavanje tlaka u sustavu grijanja u rasponu ne većem od ± 0,2 bar, otplinjavanje i nadopunjavanje. Elastičan rad s regulacijom brzine vrtnje pumpi.                                                                     
Nadzor sustava za nadopunjavanje vode s mogućnošću regulacije nadopunjavanja. Kontinuirano otplinjavanje plina u sustavu. Motaža ispred ili pokraj primarne posude.
Područje rada: do 200 kW</t>
  </si>
  <si>
    <t>Zatvoreni ekspanzijski uređaj za  precizno održavanje tlaka u sustavu grijanja u rasponu ne većem od ± 0,2 bar, otplinjavanje i nadopunjavanje. Elastičan rad s regulacijom brzine vrtnje pumpi.                                                                     
Nadzor sustava za nadopunjavanje vode s mogućnošću regulacije nadopunjavanja. Kontinuirano otplinjavanje plina u sustavu. Motaža ispred ili pokraj primarne posude.
Područje rada: do 100 kW</t>
  </si>
  <si>
    <t>Uređaj za automatsko vakumsko otplinjavanje vode u sustavima grijanja, potpuno automatski rad otplinjavanja , jedna pumpa, nadopunjavanje otplinjenom vodom, otplinjavanje u dubokom vakumu, mogućnost pristupa preko LAN ili Wi-Fi.
"Tehničke karakteristike:
- radno područje od 2,5 do 6 bar
- radna temperatura  do 90°C
- napajanje 230V
- snaga 800W"
Područje rada: do 200 kW</t>
  </si>
  <si>
    <t>Uređaj za automatsko vakumsko otplinjavanje vode u sustavima grijanja, potpuno automatski rad otplinjavanja , jedna pumpa, nadopunjavanje otplinjenom vodom, otplinjavanje u dubokom vakumu, mogućnost pristupa preko LAN ili Wi-Fi.
"Tehničke karakteristike:
- radno područje od 2,5 do 6 bar
- radna temperatura  do 90°C
- napajanje 230V
- snaga 800W"
Područje rada: do 100 kW</t>
  </si>
  <si>
    <t xml:space="preserve">Primarna posuda za sustav grijanja, podnožje za mjerenje sadržaja vode, posuda izrađena od čelika, nepropusni mjeh iz butila s mogučnošću izmjene, spremnik se odzračuje s vrha, a na dnu je odvod za kondenzat.                </t>
  </si>
  <si>
    <t>Korisni volumen, V= min. 500,0 L</t>
  </si>
  <si>
    <t>Korisni volumen, V= min. 200,0 L</t>
  </si>
  <si>
    <t xml:space="preserve">Elektronski regulirane cirkulacijske crpke, u kompletu sa holenderima i brtvama ili sa prirubnicama, brtvama, vijcima i maticama, promjenjivig dP. Kriterij za nuđenje protok i visina dobave ne manji od:         </t>
  </si>
  <si>
    <t>V= 6,51 m3/h, H= 12,0 m</t>
  </si>
  <si>
    <t>V= 3,74 m3/h, H= 10,0 m</t>
  </si>
  <si>
    <t>V= 4,23 m3/h, H= 10,0 m</t>
  </si>
  <si>
    <t>V= 5,63 m3/h, H= 10,0 m</t>
  </si>
  <si>
    <t>V= 3,51 m3/h, H= 8,0 m</t>
  </si>
  <si>
    <t>V= 3,94 m3/h, H= 10 m</t>
  </si>
  <si>
    <t>V= 0,65 m3/h, H= 8 m</t>
  </si>
  <si>
    <t>Zidni grijač zraka, industrijske izvedbe, s funkcijama grijanja optočnog zraka. Uređaj se sastoji od čeličnog kućišta, izmjenjivača topline od bakrenih cijevi s navučenim aluminijskim lamelama, okapnice i ventilatora s dvobrzinskim motorom. Motor ventilatora predviđen je za rad bez održavanja. Uz uređaj se isporučuje troputni ventil ¾“ s on/off elektromotornim pogonom i nosači za zidnu ugradnju.
Radni medij: voda 
Grijanje
tw= 45/40°C; tz= 18°C
Qgr = 9,5 / 7,5 kW
Tehničke karakteristike:
Vzr = 2000 / 1000 m3/h
Lp @ 5m = 51 / 59 dB(A)
Dimenzije D x Š x V: 500 x 526 x 526 mm
Masa = 26,0 + 2,2 kg</t>
  </si>
  <si>
    <t>Ventilokonvektor previđenog za nazidnu ugradnju, s ukrasnom maskom i prednjim usisom, predviđeni za dvocijevni sustav grijanja. 
Uređaj je standardno opremljen s:  odzračnim pipcem, perivim filterom, ventilatorom sa direktno pogonjenim elektro motorom te svim ostalim elementima potrebnim za funkcionalni rad ventilokonvektora.
Ogrijevni učinak odabran je na temperaturi prostora 20 °C i temperaturi tople vode 45/40 °C.
Ogrjevni učin pri projektnim uvjetima: 2178 / 1682 / 1344 W
Protok zraka : 375 / 270 / 205 m3/h
Električna snaga: do 100 W
Dimenzije kućišta  D x Š x V:  880 x 212 x 322 mm</t>
  </si>
  <si>
    <t>Niskoprofilni ventilokonvektor male ugradbene visine, previđenog za vertikalnu ugradnju ispod otvora niskog parapeta, s ukrasnom maskom i prednjim usisom, predviđeni za dvocijevni sustav grijanja. 
Uređaj je standardno opremljen s:  odzračnim pipcem, perivim filterom, ventilatorom sa direktno pogonjenim elektro motorom te svim ostalim elementima potrebnim za funkcionalni rad ventilokonvektora.
Ogrijevni učinak odabran je na temperaturi prostora 20 °C i temperaturi tople vode 45/40 °C.
Ogrjevni učin pri projektnim uvjetima: 1316 / 1072 / 688 W
Protok zraka : 220 / 175 / 105 m3/h
Električna snaga: do 100 W
Dimenzije kućišta  D x Š x V:  670 x 225 x 630 mm</t>
  </si>
  <si>
    <t>Niskoprofilni ventilokonvektor male ugradbene visine, previđenog za vertikalnu ugradnju ispod otvora niskog parapeta, s ukrasnom maskom i prednjim usisom, predviđeni za dvocijevni sustav grijanja. 
Uređaj je standardno opremljen s:  odzračnim pipcem, perivim filterom, ventilatorom sa direktno pogonjenim elektro motorom te svim ostalim elementima potrebnim za funkcionalni rad ventilokonvektora.
Ogrijevni učinak odabran je na temperaturi prostora 20 °C i temperaturi tople vode 45/40 °C.
Ogrjevni učin pri projektnim uvjetima: 1851 / 1433 / 990 W
Protok zraka : 295 / 220 / 145 m3/h
Električna snaga: do 100 W
Dimenzije kućišta  D x Š x V:  770 x 225 x 630 mm</t>
  </si>
  <si>
    <t>Pločasti ventilski radijator u kompletu
s pojedinacnim odzracnicima, cepom, brtvom, spojnicom te svim ostalim spojnim materijalom. Izvedba radijatora  2 panela + 2 konvektora. Dubina radijatora do 115 mm.
Dimenzije:</t>
  </si>
  <si>
    <t>900x900 mm</t>
  </si>
  <si>
    <t>600x900 mm</t>
  </si>
  <si>
    <t xml:space="preserve">400x600 mm </t>
  </si>
  <si>
    <t>500x600 mm</t>
  </si>
  <si>
    <t>Termostatski ventil za radijatore , u kompletu s glavom i brtvama, slijedećih dimenzija: DN15</t>
  </si>
  <si>
    <t>Zaporni ventil za toplu vodu, PN 16, međuprirubnička, s ručicom, u kompletu s prirubnicama, brtvama i vijcima potrebne duljine, slijedećih dimenzija:</t>
  </si>
  <si>
    <t>DN25</t>
  </si>
  <si>
    <t>DN50</t>
  </si>
  <si>
    <t>DN65</t>
  </si>
  <si>
    <t>DN100</t>
  </si>
  <si>
    <t>DN32</t>
  </si>
  <si>
    <t>Hvatač nečistoće za toplu vodu, u kompletu s protuprirubnicama, brtvama i vijcima, nazivnog tlaka PN 16, slijedećih dimenzija:</t>
  </si>
  <si>
    <t>Protupovratni ventil ili protupovratna klapna za ogrjevni medij za ugradnju u horizontalni ili vertikalni cjevovod, s maksimalnim padom tlaka pri nominalnom protoku Dpmax. = 5 kPa, za nazivni tlak PN 16, u kompletu s prirubnicama, brtvama i vijcima potrebne duljine, sljedećih dimenzija:</t>
  </si>
  <si>
    <t>Kuglasta slavina navojnog priključka, u kompletu s vijčanom spojkom, nazivnog tlaka PN 16, dimenzije:</t>
  </si>
  <si>
    <t xml:space="preserve">DN 40 (R 1 1/2”)      </t>
  </si>
  <si>
    <t xml:space="preserve">DN 25 (R 1”)    </t>
  </si>
  <si>
    <t xml:space="preserve">DN 20 (R 3/4”)    </t>
  </si>
  <si>
    <t xml:space="preserve">DN 15 (R 1/2”)   </t>
  </si>
  <si>
    <t xml:space="preserve">Nepovratni ventil navojene izvedbe, nazivnog tlaka PN16. Uključivo montažni, brtveni i spojni materijal do pune raspoloživosti DN 40 (R 1 1/2”)      </t>
  </si>
  <si>
    <t xml:space="preserve">Hvatač nečistoće za toplu  vodu, navojne izvedbe, nazivnog tlaka PN 16, slijedećih dimenzija: DN 40 (R 1 1/2”)      </t>
  </si>
  <si>
    <t>Ispusna slavina za pražnjenje cijevne instalacije tople i hlađene vode s kapom i lancem u kompletu s vijčnom spojkom,  nazivnog tlaka PN16, dimenzije: DN 15 (R 1/2")</t>
  </si>
  <si>
    <t>Balansni ventil, sa proporcionalnom karakteristikom prigušenja, sa mjernim priključcima za instrument za podešavanje protoka, opremljeni ručnim kolom sa numeričkom digitalnom skalom za predpodešavanje i mogućnosti blokiranja podešenog položaja. 
Tijelo ventila za DN10 -DN50 je DZR mesing te za dimenzije DN65-DN500 lijevano željezo. Stavka obvezno uključuje jednokratno podešavanje protoka pomoću originalnog mjernog instrumenta, i izradu zapisnika o postignutim protocima. 
Ventili su sa navojnim priključkom PN25 za dimnzije DN10 -DN50 i prirubnički PN16 za dimenzije DN65-DN500, slijedećih dimenzija:</t>
  </si>
  <si>
    <t>DN40</t>
  </si>
  <si>
    <t xml:space="preserve">Prolazno regulacijski-balansirajući ventil neosjetljiv na utjecaj promjene diferencijalnog tlaka sustava sa funkcijom namještanja protoka od minimalnog do maksimalnog pomoću skale za prednamještanje.
Regulacijski hod ventila neovisan od prednamještanja protoka, minimalni hod ventila je 2,5 mm kao zaštita od blokiranja ventila uslijed nečistoća u instalaciji, maksimalni radni diferencijalni tlak je 800 kPa.
Tijelo ventila izrađeno od DZR mesinga za dimenzije od DN10-DN32, tlačni razred ventila PN25, maksimalna radna temperatura 120°C, prihvat za pogon je M30x1,5, vanjski navoj. 
Ventil slijedećih dimenzija:  </t>
  </si>
  <si>
    <t>DN15: do 1300 l/h</t>
  </si>
  <si>
    <t>DN32: do 2000 l/h</t>
  </si>
  <si>
    <t>Elektrotermički on/off pogon 230V, jednostavna klik montaža pogona, zaštita od ingresije prašine i vode, automatska detekcija hoda ventila
Za dimenzije ventila od DN10 do DN32</t>
  </si>
  <si>
    <t>Navojni priključak za regulacijske ventile iz stavke, holenderski, slijedećih dimenzija:</t>
  </si>
  <si>
    <t>DN15 G1/2"</t>
  </si>
  <si>
    <t>DN32 G5/4"</t>
  </si>
  <si>
    <t>Zidni žičani daljinski upravljač s funkcijama odabira brzine rada, isključivanja i uključivanja uređaja i regulacije temperature.</t>
  </si>
  <si>
    <t>Izvedba za priključenje i regulaciju zidnih i parapetnih ventilkonvektora.</t>
  </si>
  <si>
    <t>Zidni žičani upravljač u plastičnom kućištu sa zaštitnim poklopcem  i vanjskim temperaturnim osjetnikom Uređaj sadrži ručni prekidač brzina i termostat kao i priključno mjesto za troputni 230V~ ON/OFF ventil.
Uređaj ima funkciju isključivanja i uključivanja  uređaja, odabira brzine rada i regulacije temperature. 
Tehničke karakteristike:
Izvedba montaže: nadžbukna, vidljiva 
Napajanje: 3 x 400V 50 Hz
Upravljačko napajanje: 1 x 230 V
Max. radna struja priključenih grijača zraka 9A 400V</t>
  </si>
  <si>
    <t>3-putni EM ventila. Mješajući ventil PN16, dimenzije:</t>
  </si>
  <si>
    <t>Gumeni kompenzator s čeličnim prirubnicama, nazivnog tlaka PN 16, sljedećih dimenzija:</t>
  </si>
  <si>
    <t xml:space="preserve">Regulator tlaka vodovodne vode, u kompletu s manometrom, područja namještanja 1,5 do 6 bar, nazivnog tlaka PN16. Uključivo montažni, brtveni i spojni materijal do pune funkcionalnosti. Dimenzije:DN 40 (R 1 1/2”)      </t>
  </si>
  <si>
    <r>
      <t xml:space="preserve">Osjetnik za mjerenje temperature:
Maksimalni mjerni raspon: -200...+600 °C
"RTD (Resistance Temperature Detector)
Br. žica: 3
Mjerno područje: -50…+400 °C
Klasa: A
Povećani otpor na vibracije."
</t>
    </r>
    <r>
      <rPr>
        <i/>
        <sz val="10"/>
        <rFont val="Arial"/>
        <family val="2"/>
        <charset val="238"/>
      </rPr>
      <t>NAPOMENA: Stavka uključuje svu potrebnu opremu za ugradnju do potpune raspoloživosti (ugradbene čahure, brtveni is pojni materijal..)</t>
    </r>
  </si>
  <si>
    <r>
      <t xml:space="preserve">Osjetnik tlaka 
Membrana: Keramika
Izlaz: 4-20mA pasivan, 2-žični
Linearnost +/- 0,5% od područja senzora
"Mjerno područje; limit senzora:
0...16bar/1.6MPa relativni; 40bar/4MPa"
</t>
    </r>
    <r>
      <rPr>
        <i/>
        <sz val="10"/>
        <rFont val="Arial"/>
        <family val="2"/>
        <charset val="238"/>
      </rPr>
      <t>NAPOMENA: Stavka uključuje svu potrebnu opremu za ugradnju do potpune raspoloživosti (ugradbene čahure, brtveni is pojni materijal..)</t>
    </r>
  </si>
  <si>
    <t>Odzračne posude V = 2 l, u kompletu s odzračnim cjevovodom DN 25 (ø 1/2", cca 6 m) i kuglastom slavinom DN 15 (R 1/2") za ručno odzračivanje, sve zaštićeno antikorozivnom bojom u dvije nijanse, a završno lakom</t>
  </si>
  <si>
    <t>Automatski odzračni lončić/ventil, proizvod u kompletu s kuglastom slavinom nazivnog tlaka PN 10, dimenzije DN 15 (R 1/2").</t>
  </si>
  <si>
    <t>47.</t>
  </si>
  <si>
    <t>Predizolirane čelične bešavne cijevi s izolacijom, s integriranim nadzornim, odnosno signalnim vodičima. 
Predizolirani čelični sustav u zaštitnom omotaču za transport ogrjevnog medija. Cijevni sustav za izravno polaganje u zemlju, bez betonskih kanala, sljedećih dimenzija Če. cijevi:</t>
  </si>
  <si>
    <t>ø  139,7 x 4,0</t>
  </si>
  <si>
    <t>ø  76.1 x 2.9</t>
  </si>
  <si>
    <t>48.</t>
  </si>
  <si>
    <t>Čelične bešavne cijevi, sljedećih dimenzija:</t>
  </si>
  <si>
    <t>ø  60.3 x 2.9</t>
  </si>
  <si>
    <t>ø  42.4 x 2.6</t>
  </si>
  <si>
    <t>49.</t>
  </si>
  <si>
    <t>PE-X cijevi, za instalacije grijanja, kompletno s potrebnim fitinzima (Stezni prstenovi, koljena, holenderi, T-komadi, spojke, redukcije i slično), sljedećih dimenzija:</t>
  </si>
  <si>
    <t>NO40</t>
  </si>
  <si>
    <t>NO32</t>
  </si>
  <si>
    <t>NO25</t>
  </si>
  <si>
    <t>NO20</t>
  </si>
  <si>
    <t>NO15</t>
  </si>
  <si>
    <t>50.</t>
  </si>
  <si>
    <t>Izrada cijevnih dilatacija za kompenzaciju duljine cijevovoda.
Cijevne dilatacije Če. i PE-x cjevovoda.</t>
  </si>
  <si>
    <t>PE-x (prosječna dimenzija NO40)</t>
  </si>
  <si>
    <t>Če. (prosječna dimenzija DN50)</t>
  </si>
  <si>
    <t>51.</t>
  </si>
  <si>
    <t>Ličenje kompletnog čeličnog cjevovoda, s dva premaza (u dvije nijanse) temeljnom antikorozivnom bojom, uz prethodno mehaničko čišćenje od hrđe.</t>
  </si>
  <si>
    <t>- cijevi DN 100 i veće</t>
  </si>
  <si>
    <t>- cijevi do DN 100</t>
  </si>
  <si>
    <t>52.</t>
  </si>
  <si>
    <t>Toplinska izolacija cjevovoda tople vode, mineralnom vunom debljine s = 30 mm, na armiranoj foliji. Uključivo sav potreban pribor i originalni materijal za montažu izolacije.</t>
  </si>
  <si>
    <t>- Al-lim debljine s = 0,8 mm</t>
  </si>
  <si>
    <t>- izolacija</t>
  </si>
  <si>
    <t>53.</t>
  </si>
  <si>
    <t>Izolacija cjevovoda od pjenastog polimera s parnom branom, za sustave grijanja i klimatizacije, u kompletu sa ljepilom i trakom
Kriterij za nuđenje:
Toplinska vodljivost izolacije λ (0°C) ≤ 0,35 W/mK, koeficijent otpora difuziji vodene pare μ ≥ 10.000 (cijevi) za cijevi:</t>
  </si>
  <si>
    <t>ø  139,7</t>
  </si>
  <si>
    <t>ø  76.1</t>
  </si>
  <si>
    <t>ø  60.3</t>
  </si>
  <si>
    <t>ø  40</t>
  </si>
  <si>
    <t>ø  32</t>
  </si>
  <si>
    <t>ø  25</t>
  </si>
  <si>
    <t>ø  20</t>
  </si>
  <si>
    <t>ø  15</t>
  </si>
  <si>
    <t>54.</t>
  </si>
  <si>
    <t>Konzolni , ovjesni  i sitni potrošni materijala  za ugradnju cjevovoda i armature, komplet sa spojnim i montažnim materijalom. Uračunata izrada čvrstih točaka čeličnih cijevi.
Konzolni i ovjesni materijal treba biti pocinčan.</t>
  </si>
  <si>
    <t>55.</t>
  </si>
  <si>
    <t>Aparati za gašenje požara za strojarnicu energetskog postrojenja površine poda od 50 do 400 m2.</t>
  </si>
  <si>
    <t>S-9</t>
  </si>
  <si>
    <t>S-6</t>
  </si>
  <si>
    <t>CO2-5</t>
  </si>
  <si>
    <t>56.</t>
  </si>
  <si>
    <t>Automatika za energetski sustav prema tehničkom opisu
Stavka uključuje ugradnju i sav potreban materijal do potpune raspoloživosti.</t>
  </si>
  <si>
    <t>Hladna tlačna proba vodom, prema ispitnom protokolu proizvođača, uz izradu zapisnika o postignutim vrijednostima.</t>
  </si>
  <si>
    <t>Fino podešavanje i regulacija elemenata uz prisustvo predstavnika ovlaštenog servisa ili proizvođača opreme. Mjerenje ostvarenih protoka i mikroklimatskog stanja od ovlaštene institucije. Troškovi pogonske energije nisu uključeni.</t>
  </si>
  <si>
    <t>57.</t>
  </si>
  <si>
    <t>58.</t>
  </si>
  <si>
    <t>59.</t>
  </si>
  <si>
    <t>60.</t>
  </si>
  <si>
    <t>61.</t>
  </si>
  <si>
    <t>62.</t>
  </si>
  <si>
    <t>63.</t>
  </si>
  <si>
    <t>64.</t>
  </si>
  <si>
    <t>Pražnjenje sustava grijanja i ispuštanje medija  iz sustava.</t>
  </si>
  <si>
    <t>65.</t>
  </si>
  <si>
    <t>Demontaža i zbrinjavanje te odvoz na deponiju postojećih ogrjevnih tijela (izmjenjivači topline-stropni konvektori) i pripadajuće armature te cijevni razvodi instalacije grijanja.</t>
  </si>
  <si>
    <t>Ventilkonvektori</t>
  </si>
  <si>
    <t>EnU - Ugradnja uređaja za individualno mjerenje potrošnje toplinske energije - Ugradnja pametnih brojila i uređaja za detaljnije praćenje potrošnje energije</t>
  </si>
  <si>
    <t xml:space="preserve">Kalorimetar za mjerenje toplinske energije, ugrađuje se na izlaz iz Dizalice topline, sekundarni vodeni krug. </t>
  </si>
  <si>
    <t>DN 65, Q=30,0 kW</t>
  </si>
  <si>
    <t>DN 125, Q=269,5 kW</t>
  </si>
  <si>
    <t>Zaporni ventil za toplu vodu, PN 16, međuprirubnički, s ručicom, u kompletu s prirubnicama, brtvama i vijcima potrebne duljine, sljedeće dimenzije:</t>
  </si>
  <si>
    <t>DN 65</t>
  </si>
  <si>
    <t>DN 125</t>
  </si>
  <si>
    <t>Hvatač nečistoće za toplu vodu, u kompletu s protuprirubnicama, brtvama i vijcima, nazivnog tlaka PN 16, sljedeće dimenzije</t>
  </si>
  <si>
    <t>REKAPITULACIJA   - STROJARSKI RADOVI</t>
  </si>
  <si>
    <t>TROŠKOVNIK
STROJARSKI RADOVI</t>
  </si>
  <si>
    <t>TROŠKOVNIK
ELEKTROTEHNIČKI RADOVI</t>
  </si>
  <si>
    <t>7. Obračun prema jediničnim cijenama i stvarno ugrađenim količinama.</t>
  </si>
  <si>
    <t>8. Sve cijene izražene su u kunama (HRK) i bez PDV-a.</t>
  </si>
  <si>
    <r>
      <t xml:space="preserve">ELEKTROTEHNIČKI TROŠKOVNIK SUSTAVA RASVJETE 
</t>
    </r>
    <r>
      <rPr>
        <b/>
        <sz val="9"/>
        <rFont val="Arial"/>
        <family val="2"/>
        <charset val="238"/>
      </rPr>
      <t>Ovim dijelom troškovnika pokrivena je mjera "EnU - Zamjena, poboljšanje ili instalacija novih rasvjetnih sustava i njegovih komponenti  u zgradama uslužnog i industrijskog sektora- Poboljšanje postojećeg ili ugradnja učinkovitijeg sustava unutarnje rasvjete"</t>
    </r>
  </si>
  <si>
    <r>
      <rPr>
        <u/>
        <sz val="10"/>
        <rFont val="Arial"/>
        <family val="2"/>
        <charset val="238"/>
      </rPr>
      <t>Demontaža postojećih svjetiljaka - OBJEKT 3</t>
    </r>
    <r>
      <rPr>
        <sz val="10"/>
        <rFont val="Arial"/>
        <family val="2"/>
        <charset val="238"/>
      </rPr>
      <t xml:space="preserve">
Odspajanje i demontaža postojećih svjetiljaka: 
P2 Fluo svjetiljka 2x36W - 16kom</t>
    </r>
  </si>
  <si>
    <r>
      <rPr>
        <u/>
        <sz val="10"/>
        <rFont val="Arial"/>
        <family val="2"/>
        <charset val="238"/>
      </rPr>
      <t>Demontaža postojećih svjetiljaka - OBJEKT 4</t>
    </r>
    <r>
      <rPr>
        <sz val="10"/>
        <rFont val="Arial"/>
        <family val="2"/>
        <charset val="238"/>
      </rPr>
      <t xml:space="preserve">
Odspajanje i demontaža postojećih svjetiljaka: 
P2 Fluo svjetiljka 2x36W - 9kom
P3 Fluo svjetiljka 1x36W - 18kom
P4 Fluo svjetiljka 4x36W - 4kom
P5 Fluo svjetiljka 3x18W - 10kom
P6 Fluo svjetiljka 3x36W - 21kom
P7 Fluo svjetiljka 3x58W - 1kom
P8 Nadgradna plafonjera s grlom E27 i žaruljom - 6kom</t>
    </r>
  </si>
  <si>
    <r>
      <rPr>
        <u/>
        <sz val="10"/>
        <rFont val="Arial"/>
        <family val="2"/>
        <charset val="238"/>
      </rPr>
      <t>Demontaža postojećih svjetiljaka - OBJEKT 5</t>
    </r>
    <r>
      <rPr>
        <sz val="10"/>
        <rFont val="Arial"/>
        <family val="2"/>
        <charset val="238"/>
      </rPr>
      <t xml:space="preserve">
Odspajanje i demontaža postojećih svjetiljaka: 
P2 Fluo svjetiljka 2x36W - 11kom
P4 Fluo svjetiljka 4x36W - 5kom</t>
    </r>
  </si>
  <si>
    <r>
      <rPr>
        <u/>
        <sz val="10"/>
        <rFont val="Arial"/>
        <family val="2"/>
        <charset val="238"/>
      </rPr>
      <t>Demontaža postojećih svjetiljaka - OBJEKT 6</t>
    </r>
    <r>
      <rPr>
        <sz val="10"/>
        <rFont val="Arial"/>
        <family val="2"/>
        <charset val="238"/>
      </rPr>
      <t xml:space="preserve">
Odspajanje i demontaža postojećih svjetiljaka: 
P2 Fluo svjetiljka 2x36W - 13kom
P5 Fluo svjetiljka 3x18W - 1kom
P6 Fluo svjetiljka 3x36W - 25kom
P7 Fluo svjetiljka 3x58W - 12kom
P8 Nadgradna plafonjera s grlom E27 i žaruljom - 8kom</t>
    </r>
  </si>
  <si>
    <r>
      <rPr>
        <u/>
        <sz val="10"/>
        <rFont val="Arial"/>
        <family val="2"/>
        <charset val="238"/>
      </rPr>
      <t>Demontaža postojećih svjetiljaka - OBJEKT 7</t>
    </r>
    <r>
      <rPr>
        <sz val="10"/>
        <rFont val="Arial"/>
        <family val="2"/>
        <charset val="238"/>
      </rPr>
      <t xml:space="preserve">
Odspajanje i demontaža postojećih svjetiljaka: 
P2 Fluo svjetiljka 2x36W - 54kom
P3 Fluo svjetiljka 1x36W - 1kom
P4 Fluo svjetiljka 4x36W - 5kom
P6 Fluo svjetiljka 3x36W - 18kom
Potrebno uključiti pomoćnu skelu i opremu za rad na visini.</t>
    </r>
  </si>
  <si>
    <r>
      <rPr>
        <u/>
        <sz val="10"/>
        <rFont val="Arial"/>
        <family val="2"/>
        <charset val="238"/>
      </rPr>
      <t>Demontaža postojećih svjetiljaka - OBJEKT 8</t>
    </r>
    <r>
      <rPr>
        <sz val="10"/>
        <rFont val="Arial"/>
        <family val="2"/>
        <charset val="238"/>
      </rPr>
      <t xml:space="preserve">
Odspajanje i demontaža postojećih svjetiljaka: 
P6 Fluo svjetiljka 3x36W - 8kom
P8 Nadgradna plafonjera s grlom E27 i žaruljom - 11kom</t>
    </r>
  </si>
  <si>
    <r>
      <rPr>
        <u/>
        <sz val="10"/>
        <rFont val="Arial"/>
        <family val="2"/>
        <charset val="238"/>
      </rPr>
      <t>Demontaža postojećih svjetiljaka - OBJEKT 10</t>
    </r>
    <r>
      <rPr>
        <sz val="10"/>
        <rFont val="Arial"/>
        <family val="2"/>
        <charset val="238"/>
      </rPr>
      <t xml:space="preserve">
Odspajanje i demontaža postojećih svjetiljaka: 
P3 Fluo svjetiljka 1x36W - 10kom
Potrebno uključiti pomoćnu skelu i opremu za rad na visini.</t>
    </r>
  </si>
  <si>
    <r>
      <rPr>
        <u/>
        <sz val="10"/>
        <rFont val="Arial"/>
        <family val="2"/>
        <charset val="238"/>
      </rPr>
      <t>Demontaža postojećih svjetiljaka - OBJEKT 11</t>
    </r>
    <r>
      <rPr>
        <sz val="10"/>
        <rFont val="Arial"/>
        <family val="2"/>
        <charset val="238"/>
      </rPr>
      <t xml:space="preserve">
Odspajanje i demontaža postojećih svjetiljaka: 
P2 Fluo svjetiljka 2x36W - 54kom
Potrebno uključiti pomoćnu skelu i opremu za rad na visini.</t>
    </r>
  </si>
  <si>
    <r>
      <rPr>
        <u/>
        <sz val="10"/>
        <rFont val="Arial"/>
        <family val="2"/>
        <charset val="238"/>
      </rPr>
      <t>Demontaža postojećih svjetiljaka - OBJEKT 12</t>
    </r>
    <r>
      <rPr>
        <sz val="10"/>
        <rFont val="Arial"/>
        <family val="2"/>
        <charset val="238"/>
      </rPr>
      <t xml:space="preserve">
Odspajanje i demontaža postojećih svjetiljaka: 
P2 Fluo svjetiljka 2x36W - 44kom
P8 Nadgradna plafonjera s grlom E27 i žaruljom - 5kom</t>
    </r>
  </si>
  <si>
    <r>
      <rPr>
        <u/>
        <sz val="10"/>
        <rFont val="Arial"/>
        <family val="2"/>
        <charset val="238"/>
      </rPr>
      <t>Demontaža postojećih svjetiljaka - OBJEKT 13</t>
    </r>
    <r>
      <rPr>
        <sz val="10"/>
        <rFont val="Arial"/>
        <family val="2"/>
        <charset val="238"/>
      </rPr>
      <t xml:space="preserve">
Odspajanje i demontaža postojećih svjetiljaka: 
P2 Fluo svjetiljka 2x36W - 44kom
P8 Nadgradna plafonjera s grlom E27 i žaruljom - 5kom
P9 Fluo svjetiljka 4x18W - 13kom</t>
    </r>
  </si>
  <si>
    <t>Zbrinjavanje postojećih svjetiljaka
Odvoz na deponij i zbrinjavanje postojećih svjetiljaka
P2 Fluo svjetiljka 2x36W - 175kom
P3 Fluo svjetiljka 1x36W - 19kom
P4 Fluo svjetiljka 4x36W - 14kom
P5 Fluo svjetiljka 3x18W - 11kom
P6 Fluo svjetiljka 3x36W - 72kom
P7 Fluo svjetiljka 3x58W - 13kom
P8 Nadgradna plafonjera s grlom E27 i žaruljom - 31kom
P9 Fluo svjetiljka 4x18W - 11kom</t>
  </si>
  <si>
    <t>Demontaža i pogonsko odspajanaje dijela NN instalacije koji se više ne korisiti. Odspajanja obaviti u beznaponskom stanju. Uračunati uređenje pozicija u postojećem razdjelniku.</t>
  </si>
  <si>
    <t>sati</t>
  </si>
  <si>
    <r>
      <rPr>
        <b/>
        <sz val="10"/>
        <rFont val="Arial"/>
        <family val="2"/>
        <charset val="238"/>
      </rPr>
      <t>Svjetiljka oznake N1</t>
    </r>
    <r>
      <rPr>
        <sz val="10"/>
        <rFont val="Arial"/>
        <family val="2"/>
        <charset val="238"/>
      </rPr>
      <t xml:space="preserve">
Nadgradna LED svjetiljka sa simetričnom širokom direktnom distribucijom svjetlosti.
Kućište je izrađeno od plastike, opalni bijeli difuzor izrađen od PMMA. 
Izvor svjetlosti LED ukupne snage ≤ 48 W.
Izlaznog svjetlosnog toka svjetiljke ≥ 4799 lm.
Efikasnost svjetiljke ≥ 100lm/W.
Temperatura boje svjetlosti 4000 K.
Faktor uzvrata boje CRI ≥ 80.
Kromacitet tolerancija MacAdam: 6.
Stupanj zaštite ≥ IP65.
Klasa I električne zaštite.
Otpornost na mehaničke udarce ≥ IK08.
Životni vijek: 30.000 h pri 70% inicijalnog svjetlosnog toka.
Dimenzije svjetiljke: 1200 x 92 x 60 mm (±5%).
Masa svjetiljke ≤ 1.6 kg.
Predspojna naprava: elektronička prigušnica.
Garantni rok proizvođača najmanje 3 godina.
Izjava o sukladnosti sa CE certifikatom.</t>
    </r>
  </si>
  <si>
    <t>Dobava i dostava svjetiljke oznake N1</t>
  </si>
  <si>
    <t>Montaža i spajanje svjetiljke oznake N1</t>
  </si>
  <si>
    <r>
      <rPr>
        <b/>
        <sz val="10"/>
        <rFont val="Arial"/>
        <family val="2"/>
        <charset val="238"/>
      </rPr>
      <t>Svjetiljka oznake N2</t>
    </r>
    <r>
      <rPr>
        <sz val="10"/>
        <rFont val="Arial"/>
        <family val="2"/>
        <charset val="238"/>
      </rPr>
      <t xml:space="preserve">
Nadgradna LED svjetiljka sa simetričnom direktnom distribucijom svjetlosti.
Kućište izrađeno od plastike.
Opalni bijeli difuzor izrađen od PMMA. 
Izvor svjetlosti LED ukupne snage ≤ 24 W.
Izlaznog svjetlosnog toka svjetiljke ≥ 2399 lm.
Efikasnost svjetiljke ≥ 100 lm/W.
Temperatura boje svjetlosti 4000 K.
Faktor uzvrata boje CRI ≥ 80.
Kromacitet tolerancija MacAdam: 6.
Stupanj zaštite ≥ IP65.
Klasa I električne zaštite.
Otpornost na mehaničke udarce ≥ IK08.
Životni vijek: 30.000 h pri 70% inicijalnog svjetlosnog toka.
Dimenzije svjetiljke: 1200 x 72 x 58 mm (±5%).
Predpojna naprava: elektronička prigušnica.
Garantni rok proizvođača najmanje 3 godina.
Izjava o sukladnosti sa CE oznakom.</t>
    </r>
  </si>
  <si>
    <t>Dobava i dostava svjetiljke oznake N2</t>
  </si>
  <si>
    <t>Montaža i spajanje svjetiljke oznake N2</t>
  </si>
  <si>
    <r>
      <rPr>
        <b/>
        <sz val="10"/>
        <rFont val="Arial"/>
        <family val="2"/>
        <charset val="238"/>
      </rPr>
      <t>Svjetiljka oznake N3</t>
    </r>
    <r>
      <rPr>
        <sz val="10"/>
        <rFont val="Arial"/>
        <family val="2"/>
        <charset val="238"/>
      </rPr>
      <t xml:space="preserve">
Nadgradna LED svjetiljka sa simetričnom direktnom distribucijom svjetlosti.
Kućište izrađeno od polikarbonata bijele boje.
Opalni bijeli difuzor izrađen od PMMA. 
Izvor svjetlosti LED ukupne snage ≤ 25 W.
Izlaznog svjetlosnog toka svjetiljke ≥ 2399 lm.
Efikasnost svjetiljke ≥ 96 lm/W.
Temperatura boje svjetlosti 4000 K.
Faktor uzvrata boje CRI ≥ 80.
Kromacitet tolerancija MacAdam: 6.
Stupanj zaštite ≥ IP65.
Klasa II električne zaštite.
Otpornost na mehaničke udarce ≥ IK10.
Životni vijek: 60.000 h pri 70% inicijalnog svjetlosnog toka.
Dimenzije svjetiljke: Ø300 x 109 mm (±5%).
Predpojna naprava: elektronička prigušnica.
Garantni rok proizvođača najmanje 5 godina.
Izjava o sukladnosti sa CE oznakom.</t>
    </r>
  </si>
  <si>
    <t>Dobava i dostava svjetiljke oznake N3</t>
  </si>
  <si>
    <t>Montaža i spajanje svjetiljke oznake N3</t>
  </si>
  <si>
    <t>Dobava i dostava svjetiljke oznake N4</t>
  </si>
  <si>
    <t>Montaža i spajanje svjetiljke oznake N4</t>
  </si>
  <si>
    <r>
      <rPr>
        <b/>
        <sz val="10"/>
        <rFont val="Arial"/>
        <family val="2"/>
        <charset val="238"/>
      </rPr>
      <t>Svjetiljka oznake N4</t>
    </r>
    <r>
      <rPr>
        <sz val="10"/>
        <rFont val="Arial"/>
        <family val="2"/>
        <charset val="238"/>
      </rPr>
      <t xml:space="preserve">
Nadgradna LED svjetiljka sa simetričnom direktnom distribucijom svjetlosti.
Kućište izrađeno od polikarbonata.
Opalni bijeli difuzor izrađen od PMMA. 
Izvor svjetlosti LED ukupne snage ≤ 49 W.
Izlaznog svjetlosnog toka svjetiljke ≥ 6599 lm.
Efikasnost svjetiljke ≥ 135 lm/W.
Temperatura boje svjetlosti 4000 K.
Faktor uzvrata boje CRI ≥ 80.
Kromacitet tolerancija MacAdam: 4.
Stupanj zaštite ≥ IP65.
Klasa II električne zaštite.
Životni vijek: 30.000 h pri 70% inicijalnog svjetlosnog toka.
Dimenzije svjetiljke: 1465 x 66 x 63 mm (±5%).
Masa svjetiljke ≤ 1 kg.
Otpornost na mehaničke udarce ≥ IK08.
Predpojna naprava: elektronička prigušnica.
Garantni rok proizvođača najmanje 5 godina.
Izjava o sukladnosti sa CE i EAC oznakom.</t>
    </r>
  </si>
  <si>
    <t>Dobava i dostava svjetiljke oznake N5</t>
  </si>
  <si>
    <t>Montaža i spajanje svjetiljke oznake N5</t>
  </si>
  <si>
    <r>
      <rPr>
        <b/>
        <sz val="10"/>
        <rFont val="Arial"/>
        <family val="2"/>
        <charset val="238"/>
      </rPr>
      <t>Svjetiljka oznake N5</t>
    </r>
    <r>
      <rPr>
        <sz val="10"/>
        <rFont val="Arial"/>
        <family val="2"/>
        <charset val="238"/>
      </rPr>
      <t xml:space="preserve">
Nadgradna LED svjetiljka sa simetričnom direktnom distribucijom svjetlosti.
Kućište izrađeno od polikarbonata sive boje.
Opalni bijeli difuzor izrađen od PMMA. 
Izvor svjetlosti LED ukupne snage ≤ 40 W.
Izlaznog svjetlosnog toka svjetiljke ≥ 3999 lm.
Efikasnost svjetiljke ≥ 100 lm/W.
Temperatura boje svjetlosti 4000 K.
Faktor uzvrata boje CRI ≥ 80.
Stupanj zaštite ≥ IP66.
Klasa II električne zaštite.
Otpornost na mehaničke udarce ≥ IK08.
Životni vijek: 40.000 h pri 70% inicijalnog svjetlosnog toka.
Dimenzije svjetiljke: 1210 x 28 x 78 mm (±5%).
Predpojna naprava: elektronička prigušnica.
Garantni rok proizvođača najmanje 3 godina.
Izjava o sukladnosti sa CE oznakom.</t>
    </r>
  </si>
  <si>
    <r>
      <rPr>
        <b/>
        <sz val="10"/>
        <rFont val="Arial"/>
        <family val="2"/>
        <charset val="238"/>
      </rPr>
      <t>Svjetiljka oznake N6</t>
    </r>
    <r>
      <rPr>
        <sz val="10"/>
        <rFont val="Arial"/>
        <family val="2"/>
        <charset val="238"/>
      </rPr>
      <t xml:space="preserve">
Nadgradna LED svjetiljka sa simetričnom direktnom distribucijom svjetlosti sa priborom za nadgradnu montažu završne obrade bijele boje.
Kućište izrađeno od čelika završne obrade sive boje.
Opalni bijeli difuzor izrađen od PMMA. 
Izvor svjetlosti LED ukupne snage ≤ 36 W.
Izlaznog svjetlosnog toka svjetiljke ≥ 3598 lm.
Efikasnost svjetiljke ≥ 100 lm/W.
Temperatura boje svjetlosti 4000 K.
Faktor uzvrata boje CRI ≥ 80.
Kromacitet tolerancija MacAdam: 4.
Stupanj zaštite ≥ IP20.
Klasa II električne zaštite.
Životni vijek: 30.000 h pri 70% inicijalnog svjetlosnog toka.
Dimenzije svjetiljke: 595 x 595 x 9 mm (±5%).
Masa svjetiljke ≤ 2.5 kg.
Predpojna naprava: elektronička prigušnica.
Garantni rok proizvođača najmanje 3 godina.
Izjava o sukladnosti sa CE oznakom.</t>
    </r>
  </si>
  <si>
    <t>Dobava i dostava svjetiljke oznake N6</t>
  </si>
  <si>
    <t>Montaža i spajanje svjetiljke oznake N6</t>
  </si>
  <si>
    <r>
      <rPr>
        <b/>
        <sz val="10"/>
        <rFont val="Arial"/>
        <family val="2"/>
        <charset val="238"/>
      </rPr>
      <t>Svjetiljka oznake N7</t>
    </r>
    <r>
      <rPr>
        <sz val="10"/>
        <rFont val="Arial"/>
        <family val="2"/>
        <charset val="238"/>
      </rPr>
      <t xml:space="preserve">
Nadgradna/ovjesna LED svjetiljka sa simetričnom direktnom distribucijom svjetlosti i sa priborom za montažu.
Kućište izrađeno od nehrđajućeg čelika.
Mikroprizmatični difuzor. 
Izvor svjetlosti LED ukupne snage ≤ 45 W.
Izlaznog svjetlosnog toka svjetiljke ≥ 4997 lm.
Efikasnost svjetiljke ≥ 111 lm/W.
Temperatura boje svjetlosti 4000 K.
Faktor uzvrata boje CRI ≥ 80.
Kromacitet tolerancija MacAdam: 5.
Stupanj zaštite ≥ IP20.
Klasa I električne zaštite.
Otpornost na mehaničke udarce ≥ IK08.
Životni vijek: 50.000 h pri 80% inicijalnog svjetlosnog toka.
Dimenzije svjetiljke: 2330 x 47 x 65 mm (±5%).
Masa svjetiljke ≤ 3.5kg.
Predpojna naprava: elektronička prigušnica.
Garantni rok proizvođača najmanje 5 godina.
Izjava o sukladnosti sa CE oznakom.</t>
    </r>
  </si>
  <si>
    <t>Dobava i dostava svjetiljke oznake N7</t>
  </si>
  <si>
    <t>Montaža i spajanje svjetiljke oznake N7</t>
  </si>
  <si>
    <r>
      <rPr>
        <b/>
        <sz val="10"/>
        <rFont val="Arial"/>
        <family val="2"/>
        <charset val="238"/>
      </rPr>
      <t>Kabeli</t>
    </r>
    <r>
      <rPr>
        <sz val="10"/>
        <rFont val="Arial"/>
        <family val="2"/>
        <charset val="238"/>
      </rPr>
      <t xml:space="preserve">
Dobava, dostava i polaganje slijedećih kabela:</t>
    </r>
  </si>
  <si>
    <t>- NYM 3x1,5mm2</t>
  </si>
  <si>
    <t>- NYM 4x1,5mm2</t>
  </si>
  <si>
    <t>- NYM 5x1,5mm2</t>
  </si>
  <si>
    <r>
      <rPr>
        <b/>
        <sz val="10"/>
        <rFont val="Arial"/>
        <family val="2"/>
        <charset val="238"/>
      </rPr>
      <t>Elektrotehnička instalacija - trase</t>
    </r>
    <r>
      <rPr>
        <sz val="10"/>
        <rFont val="Arial"/>
        <family val="2"/>
        <charset val="238"/>
      </rPr>
      <t xml:space="preserve">
Dobava i montaža perforirane kabelske police visine 60mm komplet sa ovjesnim, montažnim i skretnim elementima i nosačima, komplet sa spojnim priborom:</t>
    </r>
  </si>
  <si>
    <t xml:space="preserve"> - PK 50 (ovješeno do 2m za ugradnju svjetiljaka)</t>
  </si>
  <si>
    <t xml:space="preserve"> - PK 50 (zidna/stropna ugradnja na nosače)</t>
  </si>
  <si>
    <t xml:space="preserve"> - PK 100 (zidna/stropna ugradnja na nosače)</t>
  </si>
  <si>
    <t xml:space="preserve"> - PK 200 (zidna/stropna ugradnja na nosače)</t>
  </si>
  <si>
    <t>Dobava i nadžbukno polaganje PNT cijevi, uključeno sa potrebnim obujmicama:</t>
  </si>
  <si>
    <t xml:space="preserve"> - PNT cijev d16mm</t>
  </si>
  <si>
    <t xml:space="preserve"> - PNT cijev d23mm</t>
  </si>
  <si>
    <t>Dobava i nadžbukno polaganje PVC kanalica:</t>
  </si>
  <si>
    <t xml:space="preserve"> - PVC kanalica 15x10mm</t>
  </si>
  <si>
    <t xml:space="preserve"> - PVC kanalica 25x16mm</t>
  </si>
  <si>
    <t xml:space="preserve"> - PVC kanalica 40x25mm</t>
  </si>
  <si>
    <t xml:space="preserve"> - PVC kanalica 60x40mm</t>
  </si>
  <si>
    <t xml:space="preserve"> - PVC kanalica 100x40mm</t>
  </si>
  <si>
    <t>Dobava i polaganje samogasivih PVC cijevi u zid uključujući izradu utora i gipsanje:</t>
  </si>
  <si>
    <t xml:space="preserve"> - PNT cijev d20mm</t>
  </si>
  <si>
    <t xml:space="preserve"> - PNT cijev d25mm</t>
  </si>
  <si>
    <r>
      <rPr>
        <b/>
        <sz val="10"/>
        <rFont val="Arial"/>
        <family val="2"/>
        <charset val="238"/>
      </rPr>
      <t>Razvodni ormari za napajanje i upravljanje rasvjetom</t>
    </r>
    <r>
      <rPr>
        <sz val="10"/>
        <rFont val="Arial"/>
        <family val="2"/>
        <charset val="238"/>
      </rPr>
      <t xml:space="preserve">
</t>
    </r>
    <r>
      <rPr>
        <u/>
        <sz val="10"/>
        <rFont val="Arial"/>
        <family val="2"/>
        <charset val="238"/>
      </rPr>
      <t xml:space="preserve">Razvodni ormar objekta 8
</t>
    </r>
    <r>
      <rPr>
        <sz val="10"/>
        <rFont val="Arial"/>
        <family val="2"/>
        <charset val="238"/>
      </rPr>
      <t>Dobava, dostava, izrada i spajanje razvodnog ormara za napajanje minimalno 10 strujnih krugova rasvjete izvedenog u vidu ugradnog ormara sa svim potrebnim šinskim razvodom, sabirnicama i pripadajućom ugrađenom slijedećom opremom:
 - nadgradni plastični zidni instalacijski razdjelnik za ugradnju minimalno 3x12 (minimalno 36 DIN modula) - 1kom
 - četveropolni katodni odvodnik prenapona 12,5kA za TN-S sustav - 1kom
- jednopolni automatski prekidač 6A,  C karakteristike, prekidna moć 10kA - 2kom
- jednopolni automatski prekidač 10A,  C karakteristike, prekidna moć 10kA - 10kom
- zaštitni uređaj diferencijalne struje ZUDS 40/4/0,03 A - 1kom
- džep za umetanje sheme - 1kom
Uključujući sav spojni i sitni materijal, postavljanje oznaka elemenata razdjelnice u skladu s oznakama na jednopolnoj shemi, kleme, vodiči za ožičenje, natpis upozorenja o prisutnosti napona, o vrsti primijenjene zaštite od previsokog napona, i s nazivom razdjelnice, izrada jednopolne sheme, te provjera ispravnosti montaže, i ispitivanje funkcionalnog djelovanja.</t>
    </r>
  </si>
  <si>
    <r>
      <rPr>
        <b/>
        <sz val="10"/>
        <rFont val="Arial"/>
        <family val="2"/>
        <charset val="238"/>
      </rPr>
      <t>Tipkala i sklopke</t>
    </r>
    <r>
      <rPr>
        <sz val="10"/>
        <rFont val="Arial"/>
        <family val="2"/>
        <charset val="238"/>
      </rPr>
      <t xml:space="preserve">
Dobava, dostava, ugradnja i spajanje sklopki za podžbuknu ugradnju:</t>
    </r>
  </si>
  <si>
    <t xml:space="preserve"> - isklopna sklopka, jednopolna</t>
  </si>
  <si>
    <t xml:space="preserve"> - izmjenična sklopka </t>
  </si>
  <si>
    <t>Dobava, dostava i montaža stropnog senzora pokreta 360° za uključivanje rasvjete.</t>
  </si>
  <si>
    <r>
      <rPr>
        <b/>
        <sz val="10"/>
        <rFont val="Arial"/>
        <family val="2"/>
        <charset val="238"/>
      </rPr>
      <t>Ispitivanje instalacije</t>
    </r>
    <r>
      <rPr>
        <sz val="10"/>
        <rFont val="Arial"/>
        <family val="2"/>
        <charset val="238"/>
      </rPr>
      <t xml:space="preserve">
'Ispitivanje instalacije prema odredbama iz Tehničkog propisa za niskonaponske instalacije (NN 05/2010) i izdavanje ispitnih protokola, pismenih izvješća i garantnih listova. </t>
    </r>
  </si>
  <si>
    <r>
      <rPr>
        <b/>
        <sz val="10"/>
        <rFont val="Arial"/>
        <family val="2"/>
        <charset val="238"/>
      </rPr>
      <t>Dokumentacija izvedenog stanja</t>
    </r>
    <r>
      <rPr>
        <sz val="10"/>
        <rFont val="Arial"/>
        <family val="2"/>
        <charset val="238"/>
      </rPr>
      <t xml:space="preserve">
Izrada tehničke dokumentacije izvedenog stanja prema važećim tehničkim propisima u 3 tiskana primjerka i u digitalnom obliku (dwg + pdf).</t>
    </r>
  </si>
  <si>
    <r>
      <t xml:space="preserve">ELEKTROTEHNIČKI TROŠKOVNIK SUSTAVA RASVJETE 
</t>
    </r>
    <r>
      <rPr>
        <b/>
        <sz val="9"/>
        <rFont val="Arial"/>
        <family val="2"/>
        <charset val="238"/>
      </rPr>
      <t>Ovim dijelom troškovnika pokrivena je mjera "Provođenje tehnoloških i ostalih mjera i zahvata u proizvodnom/radnom procesu koji rezultiraju smanjenjem utroška energije i doprinose energetskoj učinkovitosti procesa (Zamjena kompresora zraka), u zgradama: (1 - Bojodisaona, 15 - Apretura, 16 - Flach tisak)"</t>
    </r>
  </si>
  <si>
    <r>
      <rPr>
        <b/>
        <sz val="10"/>
        <rFont val="Arial"/>
        <family val="2"/>
        <charset val="238"/>
      </rPr>
      <t>Elektrotehnička instalacija - kabeli</t>
    </r>
    <r>
      <rPr>
        <sz val="10"/>
        <rFont val="Arial"/>
        <family val="2"/>
        <charset val="238"/>
      </rPr>
      <t xml:space="preserve">
Dobava, dostava i polaganje slijedećih kabela:</t>
    </r>
  </si>
  <si>
    <t xml:space="preserve"> - NYM 3x2,5mm2</t>
  </si>
  <si>
    <t xml:space="preserve"> - NYM 5x2,5mm2</t>
  </si>
  <si>
    <r>
      <rPr>
        <b/>
        <sz val="10"/>
        <rFont val="Arial"/>
        <family val="2"/>
        <charset val="238"/>
      </rPr>
      <t>Elektrotehnička instalacija - trase</t>
    </r>
    <r>
      <rPr>
        <sz val="10"/>
        <rFont val="Arial"/>
        <family val="2"/>
        <charset val="238"/>
      </rPr>
      <t xml:space="preserve">
Dobava, dostava i postava cijevi, sve komplet sa svim potrebnim sitnim materijalom:</t>
    </r>
  </si>
  <si>
    <r>
      <rPr>
        <b/>
        <sz val="10"/>
        <rFont val="Arial"/>
        <family val="2"/>
        <charset val="238"/>
      </rPr>
      <t>Ugradnja sklopne opreme u postojeći razvodni ormar</t>
    </r>
    <r>
      <rPr>
        <sz val="10"/>
        <rFont val="Arial"/>
        <family val="2"/>
        <charset val="238"/>
      </rPr>
      <t xml:space="preserve">
Dobava, dostava, ugradnja u razvodni ormar i spajanje slijedeće sklopne opreme:</t>
    </r>
  </si>
  <si>
    <t xml:space="preserve"> - jednofazni automatski osigurač 16 A, C</t>
  </si>
  <si>
    <t xml:space="preserve"> - trofazni automatski osigurač 16 A, C</t>
  </si>
  <si>
    <r>
      <rPr>
        <b/>
        <sz val="10"/>
        <rFont val="Arial"/>
        <family val="2"/>
        <charset val="238"/>
      </rPr>
      <t>Spajanje potrošača</t>
    </r>
    <r>
      <rPr>
        <sz val="10"/>
        <rFont val="Arial"/>
        <family val="2"/>
        <charset val="238"/>
      </rPr>
      <t xml:space="preserve">
Spajanje napojnog kabela na slijedeće potrošače:</t>
    </r>
  </si>
  <si>
    <t xml:space="preserve"> - Crpka + automatika</t>
  </si>
  <si>
    <t xml:space="preserve"> - Crpka u revizijskom oknu</t>
  </si>
  <si>
    <t xml:space="preserve"> - Ventilator zahvata svježeg zraka</t>
  </si>
  <si>
    <r>
      <t xml:space="preserve">ELEKTROTEHNIČKI TROŠKOVNIK SUSTAVA RASVJETE 
</t>
    </r>
    <r>
      <rPr>
        <b/>
        <sz val="9"/>
        <rFont val="Arial"/>
        <family val="2"/>
        <charset val="238"/>
      </rPr>
      <t>Ovim dijelom troškovnika pokrivena je mjera "EnU - Ostalo -  Poboljšanje postojećeg ili ugradnja učinkovitijeg sustava ventilacije zgrada (Zamjena postojeće prirodne i mehaničke ventilacije mehaničkom ventilacijom s povratom topline), u zgradama: (15 - Apretura)"</t>
    </r>
  </si>
  <si>
    <t xml:space="preserve"> - NYM 3x4mm2</t>
  </si>
  <si>
    <t xml:space="preserve"> - klima komora</t>
  </si>
  <si>
    <r>
      <t xml:space="preserve">ELEKTROTEHNIČKI TROŠKOVNIK SUSTAVA RASVJETE 
</t>
    </r>
    <r>
      <rPr>
        <b/>
        <sz val="9"/>
        <rFont val="Arial"/>
        <family val="2"/>
        <charset val="238"/>
      </rPr>
      <t>Ovim dijelom troškovnika pokrivena je mjera "OiE - Dizalica topline - Postavljanje novih sustava za proizvodnju toplinske i/ili rashladne energije, energije za grijanje sanitarne i/ili tehnološke vode te energije za grijanje i hlađenje prostora sa dizalicama topline s vodom kao ogrjevno-rashladnim medijem u sekundarnom krugu, u zgradama: (7 - Hala održavanja, 10 - Trakt kišobrana)"</t>
    </r>
  </si>
  <si>
    <t xml:space="preserve"> - NYM 4x95mm2</t>
  </si>
  <si>
    <t xml:space="preserve"> - NYM 5x16mm2</t>
  </si>
  <si>
    <t xml:space="preserve"> - NYM 3x1,5mm2</t>
  </si>
  <si>
    <t xml:space="preserve"> - PK 100 kanalica s poklopcem i zidnim/stropnim nosačima</t>
  </si>
  <si>
    <t xml:space="preserve"> - tropolni prekidač 125A, 25kA, 400V </t>
  </si>
  <si>
    <t xml:space="preserve"> - trofazni automatski osigurač 40 A, C</t>
  </si>
  <si>
    <t xml:space="preserve"> - jednofazni automatski osigurač 10 A, C</t>
  </si>
  <si>
    <t xml:space="preserve"> - dizalica topline (25kW)</t>
  </si>
  <si>
    <t xml:space="preserve"> - dizalica topline (69,2kW)</t>
  </si>
  <si>
    <t xml:space="preserve"> - ventilokonvektor (podstropni)</t>
  </si>
  <si>
    <t xml:space="preserve"> - ventilokonvektor (zidni)</t>
  </si>
  <si>
    <t xml:space="preserve"> - ventilokonvektor (parapetni)</t>
  </si>
  <si>
    <t xml:space="preserve">Dobava i polaganje PEHD cijevi za izradu trase za polaganje kabela od objekta do trafostanice:
 - PEHD cijev Φ63mm s trakama upozorenja </t>
  </si>
  <si>
    <t>Strojni iskop za polaganje PEHD cijevi za polaganje kabela od objekta do trafostanice. Rov dubine 0,8m i širine 0,4m.
Postava posteljice 10 cm s nabijanjem pijeska, te postava zaštitnog pijeska u visini 0,3 m s nabijanjem, te zatrpavanje  rova do nivoa potrebnog za završni sloj asfalta ili do ravnine  okolnog terena. Nasuti materijal je potrebno propisno nabiti do zbijenosti 100 MPa. Višak materijala potrebno zbrinuti na deponiju.</t>
  </si>
  <si>
    <t>Dobava i ugradnja kabelskog zdenca s PE oknom Φ800mm s metalnim poklopcem nosivosti 400kN, uključivo s iskopom za ugradnju zdenca i palniranjem i strojnim zbijanjem temeljnog tla nakon iskopa.</t>
  </si>
  <si>
    <t>UKUPNO (1-4)</t>
  </si>
  <si>
    <t>REKAPITULACIJA   - GRAĐEVINSKO-OBRTNIČKI RADOVI, STROJARSKI RADOVI, ELEKTROTEHNIČKI RADOVI</t>
  </si>
  <si>
    <t>GRAĐEVINSKO-OBRTNIČKI RADOVI</t>
  </si>
  <si>
    <t>STROJARSKI RADOVI</t>
  </si>
  <si>
    <t>ELEKTROTEHNIČKI RADOVI</t>
  </si>
  <si>
    <t>UKUPNO (1-3)</t>
  </si>
  <si>
    <t>1. Prije ispunjavanja ove specifikacije opreme, materijala i radova odnosno izrade i predaje službene ponude, preporuka je Ponuditelju da detaljno pregleda strojarski projekt, kako bi sagledao količinu opreme i materijala te uvjete u kojima bi morao raditi.</t>
  </si>
  <si>
    <t>1. Prije ispunjavanja ove specifikacije opreme, materijala i radova odnosno izrade i predaje službene ponude, preporuka je Ponuditelju da detaljno pregleda elektrotehnički projekt, kako bi sagledao količinu opreme i materijala te uvjete u kojima bi morao raditi.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</si>
</sst>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0\."/>
    <numFmt numFmtId="166" formatCode="#,##0&quot;.&quot;;"/>
  </numFmts>
  <fonts count="42" x14ac:knownFonts="1">
    <font>
      <sz val="8"/>
      <name val="Arial CE"/>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8"/>
      <name val="Arial CE"/>
    </font>
    <font>
      <b/>
      <sz val="16"/>
      <name val="Arial CE"/>
      <family val="2"/>
      <charset val="238"/>
    </font>
    <font>
      <sz val="10"/>
      <name val="Arial CE"/>
    </font>
    <font>
      <b/>
      <sz val="12"/>
      <name val="Arial"/>
      <family val="2"/>
      <charset val="238"/>
    </font>
    <font>
      <sz val="12"/>
      <name val="Arial"/>
      <family val="2"/>
      <charset val="238"/>
    </font>
    <font>
      <sz val="10"/>
      <name val="Arial"/>
      <family val="2"/>
      <charset val="238"/>
    </font>
    <font>
      <b/>
      <sz val="10"/>
      <name val="Arial"/>
      <family val="2"/>
      <charset val="238"/>
    </font>
    <font>
      <sz val="11"/>
      <name val="Arial"/>
      <family val="2"/>
      <charset val="238"/>
    </font>
    <font>
      <vertAlign val="superscript"/>
      <sz val="10"/>
      <name val="Arial"/>
      <family val="2"/>
      <charset val="238"/>
    </font>
    <font>
      <sz val="9"/>
      <name val="Arial"/>
      <family val="2"/>
      <charset val="238"/>
    </font>
    <font>
      <vertAlign val="superscript"/>
      <sz val="9"/>
      <name val="Arial"/>
      <family val="2"/>
      <charset val="238"/>
    </font>
    <font>
      <b/>
      <sz val="11"/>
      <name val="Arial"/>
      <family val="2"/>
      <charset val="238"/>
    </font>
    <font>
      <sz val="11"/>
      <color indexed="10"/>
      <name val="Arial"/>
      <family val="2"/>
      <charset val="238"/>
    </font>
    <font>
      <b/>
      <u/>
      <sz val="10"/>
      <name val="Arial"/>
      <family val="2"/>
      <charset val="238"/>
    </font>
    <font>
      <sz val="12"/>
      <name val="Arial CE"/>
      <family val="2"/>
      <charset val="238"/>
    </font>
    <font>
      <sz val="14"/>
      <name val="Arial"/>
      <family val="2"/>
      <charset val="238"/>
    </font>
    <font>
      <sz val="8"/>
      <name val="Arial CE"/>
      <charset val="238"/>
    </font>
    <font>
      <b/>
      <sz val="10"/>
      <color theme="1"/>
      <name val="Arial"/>
      <family val="2"/>
      <charset val="238"/>
    </font>
    <font>
      <sz val="9"/>
      <color theme="1"/>
      <name val="Arial"/>
      <family val="2"/>
      <charset val="238"/>
    </font>
    <font>
      <b/>
      <sz val="9"/>
      <color theme="1"/>
      <name val="Arial"/>
      <family val="2"/>
      <charset val="238"/>
    </font>
    <font>
      <sz val="10"/>
      <color theme="1"/>
      <name val="Arial"/>
      <family val="2"/>
      <charset val="238"/>
    </font>
    <font>
      <b/>
      <i/>
      <sz val="12"/>
      <name val="Arial"/>
      <family val="2"/>
      <charset val="238"/>
    </font>
    <font>
      <i/>
      <sz val="12"/>
      <name val="Arial"/>
      <family val="2"/>
      <charset val="238"/>
    </font>
    <font>
      <b/>
      <sz val="5"/>
      <name val="Arial"/>
      <family val="2"/>
      <charset val="238"/>
    </font>
    <font>
      <b/>
      <sz val="7"/>
      <name val="Arial"/>
      <family val="2"/>
      <charset val="238"/>
    </font>
    <font>
      <b/>
      <sz val="6"/>
      <name val="Arial"/>
      <family val="2"/>
      <charset val="238"/>
    </font>
    <font>
      <sz val="8"/>
      <name val="Arial"/>
      <family val="2"/>
      <charset val="238"/>
    </font>
    <font>
      <sz val="7"/>
      <name val="Arial"/>
      <family val="2"/>
      <charset val="238"/>
    </font>
    <font>
      <b/>
      <sz val="9"/>
      <name val="Arial"/>
      <family val="2"/>
      <charset val="238"/>
    </font>
    <font>
      <sz val="6"/>
      <name val="Arial"/>
      <family val="2"/>
      <charset val="238"/>
    </font>
    <font>
      <b/>
      <sz val="8"/>
      <name val="Arial"/>
      <family val="2"/>
      <charset val="238"/>
    </font>
    <font>
      <b/>
      <sz val="14"/>
      <color theme="1"/>
      <name val="Arial"/>
      <family val="2"/>
      <charset val="238"/>
    </font>
    <font>
      <b/>
      <sz val="16"/>
      <name val="Arial"/>
      <family val="2"/>
      <charset val="238"/>
    </font>
    <font>
      <sz val="9"/>
      <name val="Arial CE"/>
    </font>
    <font>
      <b/>
      <sz val="16"/>
      <name val="Arial CE"/>
      <charset val="238"/>
    </font>
    <font>
      <i/>
      <sz val="10"/>
      <name val="Arial"/>
      <family val="2"/>
      <charset val="238"/>
    </font>
    <font>
      <vertAlign val="subscript"/>
      <sz val="10"/>
      <name val="Arial"/>
      <family val="2"/>
      <charset val="238"/>
    </font>
    <font>
      <u/>
      <sz val="10"/>
      <name val="Arial"/>
      <family val="2"/>
      <charset val="238"/>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8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top/>
      <bottom/>
      <diagonal/>
    </border>
    <border>
      <left/>
      <right style="thin">
        <color indexed="64"/>
      </right>
      <top/>
      <bottom style="thin">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auto="1"/>
      </bottom>
      <diagonal/>
    </border>
    <border>
      <left/>
      <right style="hair">
        <color indexed="64"/>
      </right>
      <top/>
      <bottom style="thin">
        <color auto="1"/>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indexed="64"/>
      </right>
      <top/>
      <bottom/>
      <diagonal/>
    </border>
    <border>
      <left/>
      <right style="hair">
        <color auto="1"/>
      </right>
      <top style="thin">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auto="1"/>
      </right>
      <top style="thin">
        <color auto="1"/>
      </top>
      <bottom style="hair">
        <color auto="1"/>
      </bottom>
      <diagonal/>
    </border>
    <border>
      <left/>
      <right style="hair">
        <color indexed="64"/>
      </right>
      <top/>
      <bottom style="hair">
        <color indexed="64"/>
      </bottom>
      <diagonal/>
    </border>
    <border>
      <left style="thin">
        <color indexed="64"/>
      </left>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164" fontId="4" fillId="0" borderId="0" applyFont="0" applyFill="0" applyBorder="0" applyAlignment="0" applyProtection="0"/>
    <xf numFmtId="0" fontId="3" fillId="3" borderId="0" applyNumberFormat="0" applyBorder="0" applyAlignment="0" applyProtection="0"/>
    <xf numFmtId="0" fontId="4" fillId="0" borderId="0"/>
    <xf numFmtId="0" fontId="2" fillId="2" borderId="0" applyNumberFormat="0" applyBorder="0" applyAlignment="0" applyProtection="0"/>
    <xf numFmtId="0" fontId="4" fillId="0" borderId="0"/>
    <xf numFmtId="0" fontId="18" fillId="0" borderId="0"/>
    <xf numFmtId="0" fontId="9" fillId="0" borderId="0"/>
    <xf numFmtId="0" fontId="1" fillId="0" borderId="0"/>
    <xf numFmtId="0" fontId="9" fillId="0" borderId="0"/>
  </cellStyleXfs>
  <cellXfs count="658">
    <xf numFmtId="0" fontId="0" fillId="0" borderId="0" xfId="0"/>
    <xf numFmtId="0" fontId="0" fillId="0" borderId="0" xfId="0" applyAlignment="1">
      <alignment horizontal="right"/>
    </xf>
    <xf numFmtId="164" fontId="6" fillId="0" borderId="3" xfId="2" applyFont="1" applyBorder="1" applyAlignment="1">
      <alignment horizontal="center" vertical="center"/>
    </xf>
    <xf numFmtId="1" fontId="9" fillId="0" borderId="7" xfId="0" applyNumberFormat="1" applyFont="1" applyBorder="1" applyAlignment="1">
      <alignment horizontal="center" vertical="center"/>
    </xf>
    <xf numFmtId="165" fontId="9" fillId="0" borderId="8"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1" fontId="9" fillId="0" borderId="19" xfId="0" applyNumberFormat="1" applyFont="1" applyBorder="1" applyAlignment="1">
      <alignment horizontal="center" vertical="center"/>
    </xf>
    <xf numFmtId="165" fontId="9" fillId="0" borderId="20" xfId="0" applyNumberFormat="1" applyFont="1" applyBorder="1" applyAlignment="1">
      <alignment horizontal="center" vertical="center"/>
    </xf>
    <xf numFmtId="0" fontId="13" fillId="0" borderId="20" xfId="0" applyFont="1" applyBorder="1" applyAlignment="1">
      <alignment horizontal="center" vertical="center" wrapText="1"/>
    </xf>
    <xf numFmtId="165" fontId="9" fillId="0" borderId="19" xfId="0" applyNumberFormat="1" applyFont="1" applyBorder="1" applyAlignment="1">
      <alignment horizontal="center" vertical="center"/>
    </xf>
    <xf numFmtId="165" fontId="9" fillId="0" borderId="20" xfId="0" applyNumberFormat="1" applyFont="1" applyBorder="1" applyAlignment="1">
      <alignment horizontal="center" vertical="center" wrapText="1"/>
    </xf>
    <xf numFmtId="0" fontId="9" fillId="0" borderId="20" xfId="0" applyFont="1" applyBorder="1" applyAlignment="1">
      <alignment horizontal="center" vertical="center"/>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8" xfId="0" applyFont="1" applyBorder="1" applyAlignment="1">
      <alignment horizontal="center" vertical="center" wrapText="1"/>
    </xf>
    <xf numFmtId="166" fontId="9" fillId="0" borderId="20" xfId="0" applyNumberFormat="1" applyFont="1" applyBorder="1" applyAlignment="1">
      <alignment horizontal="center" vertical="center"/>
    </xf>
    <xf numFmtId="0" fontId="0" fillId="0" borderId="0" xfId="0" applyAlignment="1">
      <alignment vertical="center"/>
    </xf>
    <xf numFmtId="166" fontId="9" fillId="0" borderId="19"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4" borderId="27" xfId="0" applyFont="1" applyFill="1" applyBorder="1" applyAlignment="1">
      <alignment vertical="center" shrinkToFit="1"/>
    </xf>
    <xf numFmtId="0" fontId="9" fillId="4" borderId="28" xfId="0" applyFont="1" applyFill="1" applyBorder="1" applyAlignment="1">
      <alignment vertical="center" shrinkToFit="1"/>
    </xf>
    <xf numFmtId="0" fontId="5" fillId="4" borderId="0" xfId="0" applyFont="1" applyFill="1" applyAlignment="1">
      <alignment horizontal="center" wrapText="1"/>
    </xf>
    <xf numFmtId="0" fontId="5" fillId="4" borderId="0" xfId="0" applyFont="1" applyFill="1" applyAlignment="1">
      <alignment horizontal="center"/>
    </xf>
    <xf numFmtId="0" fontId="5" fillId="4" borderId="0" xfId="0" applyFont="1" applyFill="1" applyAlignment="1">
      <alignment horizontal="center" vertical="center"/>
    </xf>
    <xf numFmtId="4" fontId="9" fillId="4" borderId="28" xfId="0" applyNumberFormat="1" applyFont="1" applyFill="1" applyBorder="1" applyAlignment="1">
      <alignment horizontal="center" vertical="center"/>
    </xf>
    <xf numFmtId="165" fontId="9" fillId="0" borderId="20" xfId="0" applyNumberFormat="1" applyFont="1" applyBorder="1" applyAlignment="1">
      <alignment horizontal="center" vertical="center" shrinkToFit="1"/>
    </xf>
    <xf numFmtId="1" fontId="9" fillId="0" borderId="32" xfId="0" applyNumberFormat="1" applyFont="1" applyBorder="1" applyAlignment="1">
      <alignment horizontal="center" vertical="center"/>
    </xf>
    <xf numFmtId="165" fontId="9" fillId="0" borderId="33" xfId="0" applyNumberFormat="1" applyFont="1" applyBorder="1" applyAlignment="1">
      <alignment horizontal="center" vertical="center"/>
    </xf>
    <xf numFmtId="0" fontId="9" fillId="0" borderId="33" xfId="0" applyFont="1" applyBorder="1" applyAlignment="1">
      <alignment horizontal="center" vertical="center" wrapText="1"/>
    </xf>
    <xf numFmtId="0" fontId="9" fillId="4" borderId="27" xfId="0" applyFont="1" applyFill="1" applyBorder="1" applyAlignment="1">
      <alignment horizontal="center" vertical="center" wrapText="1"/>
    </xf>
    <xf numFmtId="0" fontId="9" fillId="4" borderId="22" xfId="0" applyFont="1" applyFill="1" applyBorder="1" applyAlignment="1">
      <alignment horizontal="center" vertical="center" shrinkToFit="1"/>
    </xf>
    <xf numFmtId="165" fontId="9" fillId="0" borderId="19" xfId="0" applyNumberFormat="1" applyFont="1" applyBorder="1" applyAlignment="1">
      <alignment horizontal="center" vertical="center" shrinkToFit="1"/>
    </xf>
    <xf numFmtId="0" fontId="6" fillId="4" borderId="22" xfId="0" applyFont="1" applyFill="1" applyBorder="1" applyAlignment="1">
      <alignment vertical="center"/>
    </xf>
    <xf numFmtId="0" fontId="11" fillId="5" borderId="5" xfId="0" applyFont="1" applyFill="1" applyBorder="1" applyAlignment="1">
      <alignment horizontal="center" vertical="center"/>
    </xf>
    <xf numFmtId="4" fontId="16" fillId="5" borderId="5"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11" fillId="5" borderId="3" xfId="0" applyFont="1" applyFill="1" applyBorder="1" applyAlignment="1">
      <alignment horizontal="center" vertical="center"/>
    </xf>
    <xf numFmtId="4" fontId="16" fillId="5" borderId="3" xfId="0" applyNumberFormat="1" applyFont="1" applyFill="1" applyBorder="1" applyAlignment="1">
      <alignment horizontal="center" vertical="center"/>
    </xf>
    <xf numFmtId="4" fontId="11" fillId="5" borderId="3" xfId="0" applyNumberFormat="1" applyFont="1" applyFill="1" applyBorder="1" applyAlignment="1">
      <alignment horizontal="center" vertical="center"/>
    </xf>
    <xf numFmtId="4" fontId="19" fillId="5" borderId="3" xfId="0" applyNumberFormat="1" applyFont="1" applyFill="1" applyBorder="1" applyAlignment="1">
      <alignment horizontal="center" vertical="center"/>
    </xf>
    <xf numFmtId="4" fontId="19" fillId="5" borderId="0"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11" fillId="0" borderId="42" xfId="0" applyFont="1" applyBorder="1" applyAlignment="1">
      <alignment horizontal="center" vertical="center"/>
    </xf>
    <xf numFmtId="165" fontId="9" fillId="0" borderId="43" xfId="0" applyNumberFormat="1" applyFont="1" applyBorder="1" applyAlignment="1">
      <alignment horizontal="center" vertical="center"/>
    </xf>
    <xf numFmtId="0" fontId="9" fillId="0" borderId="43" xfId="0" applyFont="1" applyBorder="1" applyAlignment="1">
      <alignment horizontal="center" vertical="center" wrapText="1"/>
    </xf>
    <xf numFmtId="0" fontId="8" fillId="5" borderId="5" xfId="0" applyFont="1" applyFill="1" applyBorder="1" applyAlignment="1">
      <alignment horizontal="center" vertical="center"/>
    </xf>
    <xf numFmtId="4" fontId="8" fillId="5" borderId="5" xfId="0" applyNumberFormat="1" applyFont="1" applyFill="1" applyBorder="1" applyAlignment="1">
      <alignment horizontal="center" vertical="center"/>
    </xf>
    <xf numFmtId="0" fontId="9" fillId="0" borderId="20" xfId="0" applyFont="1" applyBorder="1" applyAlignment="1">
      <alignment horizontal="center" vertical="center" shrinkToFit="1"/>
    </xf>
    <xf numFmtId="0" fontId="11" fillId="0" borderId="19" xfId="0" applyFont="1" applyBorder="1" applyAlignment="1">
      <alignment horizontal="center" vertical="center"/>
    </xf>
    <xf numFmtId="1" fontId="9" fillId="0" borderId="49" xfId="0" applyNumberFormat="1" applyFont="1" applyBorder="1" applyAlignment="1">
      <alignment horizontal="center" vertical="center"/>
    </xf>
    <xf numFmtId="165" fontId="9" fillId="0" borderId="50" xfId="0" applyNumberFormat="1" applyFont="1" applyBorder="1" applyAlignment="1">
      <alignment horizontal="center" vertical="center"/>
    </xf>
    <xf numFmtId="0" fontId="13" fillId="0" borderId="50" xfId="0" applyFont="1" applyBorder="1" applyAlignment="1">
      <alignment horizontal="center" vertical="center" wrapText="1"/>
    </xf>
    <xf numFmtId="0" fontId="13" fillId="0" borderId="33" xfId="0" applyFont="1" applyBorder="1" applyAlignment="1">
      <alignment horizontal="center" vertical="center" wrapText="1"/>
    </xf>
    <xf numFmtId="0" fontId="9" fillId="0" borderId="33" xfId="0" applyFont="1" applyBorder="1" applyAlignment="1">
      <alignment horizontal="center" vertical="center"/>
    </xf>
    <xf numFmtId="165" fontId="9" fillId="0" borderId="32" xfId="0" applyNumberFormat="1" applyFont="1" applyBorder="1" applyAlignment="1">
      <alignment horizontal="center" vertical="center"/>
    </xf>
    <xf numFmtId="0" fontId="9" fillId="4" borderId="22" xfId="0" applyFont="1" applyFill="1" applyBorder="1" applyAlignment="1">
      <alignment horizontal="center" vertical="center" wrapText="1"/>
    </xf>
    <xf numFmtId="165" fontId="9" fillId="0" borderId="49" xfId="0" applyNumberFormat="1" applyFont="1" applyBorder="1" applyAlignment="1">
      <alignment horizontal="center" vertical="center"/>
    </xf>
    <xf numFmtId="165" fontId="9" fillId="0" borderId="42" xfId="0" applyNumberFormat="1" applyFont="1" applyBorder="1" applyAlignment="1">
      <alignment horizontal="center" vertical="center"/>
    </xf>
    <xf numFmtId="0" fontId="9" fillId="4" borderId="54" xfId="0" applyFont="1" applyFill="1" applyBorder="1" applyAlignment="1">
      <alignment vertical="center" shrinkToFit="1"/>
    </xf>
    <xf numFmtId="0" fontId="9" fillId="4" borderId="22" xfId="0" applyFont="1" applyFill="1" applyBorder="1" applyAlignment="1">
      <alignment vertical="center" shrinkToFit="1"/>
    </xf>
    <xf numFmtId="0" fontId="9" fillId="4" borderId="20" xfId="0" applyFont="1" applyFill="1" applyBorder="1" applyAlignment="1">
      <alignment horizontal="center" vertical="center" shrinkToFit="1"/>
    </xf>
    <xf numFmtId="4" fontId="16" fillId="5" borderId="0" xfId="0" applyNumberFormat="1" applyFont="1" applyFill="1" applyBorder="1" applyAlignment="1">
      <alignment horizontal="right" vertical="center"/>
    </xf>
    <xf numFmtId="4" fontId="11" fillId="5" borderId="0" xfId="0" applyNumberFormat="1" applyFont="1" applyFill="1" applyBorder="1" applyAlignment="1">
      <alignment horizontal="right" vertical="center"/>
    </xf>
    <xf numFmtId="4" fontId="19" fillId="5" borderId="3" xfId="0" applyNumberFormat="1" applyFont="1" applyFill="1" applyBorder="1" applyAlignment="1">
      <alignment horizontal="right" vertical="center"/>
    </xf>
    <xf numFmtId="0" fontId="9" fillId="4" borderId="44" xfId="0" applyFont="1" applyFill="1" applyBorder="1" applyAlignment="1">
      <alignment vertical="center" shrinkToFit="1"/>
    </xf>
    <xf numFmtId="0" fontId="9" fillId="4" borderId="27" xfId="0" applyFont="1" applyFill="1" applyBorder="1" applyAlignment="1">
      <alignment horizontal="center" vertical="center"/>
    </xf>
    <xf numFmtId="0" fontId="13" fillId="0" borderId="47" xfId="0" applyFont="1" applyBorder="1" applyAlignment="1">
      <alignment horizontal="center" vertical="center" wrapText="1"/>
    </xf>
    <xf numFmtId="165" fontId="9" fillId="0" borderId="19" xfId="0" applyNumberFormat="1" applyFont="1" applyFill="1" applyBorder="1" applyAlignment="1">
      <alignment horizontal="center" vertical="center"/>
    </xf>
    <xf numFmtId="165" fontId="9" fillId="0" borderId="20" xfId="0" applyNumberFormat="1" applyFont="1" applyFill="1" applyBorder="1" applyAlignment="1">
      <alignment horizontal="center" vertical="center"/>
    </xf>
    <xf numFmtId="4" fontId="16" fillId="5" borderId="3"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30" fillId="0" borderId="0" xfId="4" applyFont="1"/>
    <xf numFmtId="0" fontId="30" fillId="0" borderId="0" xfId="0" applyFont="1"/>
    <xf numFmtId="0" fontId="30" fillId="0" borderId="0" xfId="0" applyFont="1" applyAlignment="1">
      <alignment vertical="center"/>
    </xf>
    <xf numFmtId="0" fontId="31" fillId="0" borderId="0" xfId="0" applyFont="1" applyAlignment="1">
      <alignment vertical="center"/>
    </xf>
    <xf numFmtId="0" fontId="30" fillId="0" borderId="0" xfId="0" applyFont="1" applyAlignment="1">
      <alignment horizontal="right"/>
    </xf>
    <xf numFmtId="0" fontId="36" fillId="4" borderId="0" xfId="0" applyFont="1" applyFill="1" applyAlignment="1">
      <alignment horizontal="center" wrapText="1"/>
    </xf>
    <xf numFmtId="0" fontId="36" fillId="4" borderId="0" xfId="0" applyFont="1" applyFill="1" applyAlignment="1">
      <alignment horizontal="center"/>
    </xf>
    <xf numFmtId="0" fontId="36" fillId="4" borderId="0" xfId="0" applyFont="1" applyFill="1" applyAlignment="1">
      <alignment horizontal="center" vertical="center"/>
    </xf>
    <xf numFmtId="164" fontId="9" fillId="0" borderId="3" xfId="2" applyFont="1" applyBorder="1" applyAlignment="1">
      <alignment horizontal="center" vertical="center"/>
    </xf>
    <xf numFmtId="4" fontId="30" fillId="0" borderId="0" xfId="0" applyNumberFormat="1" applyFont="1"/>
    <xf numFmtId="0" fontId="13" fillId="0" borderId="0" xfId="0" applyFont="1"/>
    <xf numFmtId="0" fontId="35" fillId="4" borderId="0" xfId="0" applyFont="1" applyFill="1" applyAlignment="1">
      <alignment horizontal="center" vertical="center"/>
    </xf>
    <xf numFmtId="0" fontId="31" fillId="4" borderId="0" xfId="0" applyFont="1" applyFill="1" applyAlignment="1">
      <alignment vertical="center"/>
    </xf>
    <xf numFmtId="0" fontId="30" fillId="4" borderId="0" xfId="0" applyFont="1" applyFill="1" applyAlignment="1">
      <alignment vertical="center"/>
    </xf>
    <xf numFmtId="0" fontId="30" fillId="4" borderId="0" xfId="0" applyFont="1" applyFill="1"/>
    <xf numFmtId="0" fontId="30" fillId="4" borderId="0" xfId="0" applyFont="1" applyFill="1" applyAlignment="1">
      <alignment horizontal="right"/>
    </xf>
    <xf numFmtId="0" fontId="25" fillId="4" borderId="0" xfId="4" applyFont="1" applyFill="1" applyAlignment="1">
      <alignment horizontal="center" vertical="center"/>
    </xf>
    <xf numFmtId="0" fontId="26" fillId="4" borderId="0" xfId="4" applyFont="1" applyFill="1"/>
    <xf numFmtId="0" fontId="26" fillId="4" borderId="0" xfId="4" applyFont="1" applyFill="1" applyAlignment="1">
      <alignment vertical="center"/>
    </xf>
    <xf numFmtId="0" fontId="27" fillId="4" borderId="0" xfId="4" applyFont="1" applyFill="1" applyAlignment="1">
      <alignment horizontal="right" vertical="center"/>
    </xf>
    <xf numFmtId="0" fontId="30" fillId="4" borderId="0" xfId="4" applyFont="1" applyFill="1" applyAlignment="1">
      <alignment vertical="center"/>
    </xf>
    <xf numFmtId="0" fontId="30" fillId="4" borderId="0" xfId="4" applyFont="1" applyFill="1"/>
    <xf numFmtId="0" fontId="32" fillId="4" borderId="0" xfId="4" applyFont="1" applyFill="1" applyAlignment="1">
      <alignment horizontal="center" vertical="center"/>
    </xf>
    <xf numFmtId="0" fontId="13" fillId="4" borderId="0" xfId="4" applyFont="1" applyFill="1"/>
    <xf numFmtId="0" fontId="13" fillId="4" borderId="0" xfId="4" applyFont="1" applyFill="1" applyAlignment="1">
      <alignment vertical="center"/>
    </xf>
    <xf numFmtId="0" fontId="31" fillId="4" borderId="0" xfId="4" applyFont="1" applyFill="1" applyAlignment="1">
      <alignment vertical="center"/>
    </xf>
    <xf numFmtId="0" fontId="33" fillId="4" borderId="0" xfId="4" applyFont="1" applyFill="1"/>
    <xf numFmtId="0" fontId="30" fillId="4" borderId="0" xfId="4" applyFont="1" applyFill="1" applyAlignment="1">
      <alignment horizontal="right"/>
    </xf>
    <xf numFmtId="0" fontId="34" fillId="4" borderId="0" xfId="4" applyFont="1" applyFill="1" applyAlignment="1">
      <alignment horizontal="center" vertical="center"/>
    </xf>
    <xf numFmtId="0" fontId="31" fillId="4" borderId="0" xfId="4" quotePrefix="1" applyFont="1" applyFill="1" applyAlignment="1">
      <alignment horizontal="left" vertical="center"/>
    </xf>
    <xf numFmtId="0" fontId="29" fillId="4" borderId="0" xfId="4" applyFont="1" applyFill="1" applyAlignment="1">
      <alignment horizontal="left"/>
    </xf>
    <xf numFmtId="0" fontId="29" fillId="4" borderId="0" xfId="4" applyFont="1" applyFill="1" applyAlignment="1">
      <alignment horizontal="right"/>
    </xf>
    <xf numFmtId="0" fontId="10" fillId="4" borderId="68"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76" xfId="0" applyFont="1" applyFill="1" applyBorder="1" applyAlignment="1">
      <alignment horizontal="center" vertical="center"/>
    </xf>
    <xf numFmtId="0" fontId="7" fillId="5" borderId="68"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73" xfId="0" applyFont="1" applyFill="1" applyBorder="1" applyAlignment="1">
      <alignment horizontal="center" vertical="center"/>
    </xf>
    <xf numFmtId="0" fontId="9" fillId="4" borderId="27" xfId="0" applyFont="1" applyFill="1" applyBorder="1" applyAlignment="1">
      <alignment horizontal="center" vertical="center" shrinkToFit="1"/>
    </xf>
    <xf numFmtId="0" fontId="9" fillId="4" borderId="30" xfId="0" applyFont="1" applyFill="1" applyBorder="1" applyAlignment="1">
      <alignment horizontal="center" vertical="center" wrapText="1"/>
    </xf>
    <xf numFmtId="165" fontId="9" fillId="0" borderId="50" xfId="0" applyNumberFormat="1" applyFont="1" applyBorder="1" applyAlignment="1">
      <alignment horizontal="center" vertical="center"/>
    </xf>
    <xf numFmtId="0" fontId="11" fillId="0" borderId="49" xfId="0" applyFont="1" applyBorder="1" applyAlignment="1">
      <alignment horizontal="center" vertical="center"/>
    </xf>
    <xf numFmtId="0" fontId="9" fillId="0" borderId="50" xfId="0"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0" applyFill="1" applyAlignment="1">
      <alignment horizontal="right"/>
    </xf>
    <xf numFmtId="1" fontId="9" fillId="0" borderId="32" xfId="0" applyNumberFormat="1" applyFont="1" applyBorder="1" applyAlignment="1">
      <alignment horizontal="center" vertical="center"/>
    </xf>
    <xf numFmtId="1" fontId="9" fillId="0" borderId="49" xfId="0" applyNumberFormat="1" applyFont="1" applyBorder="1" applyAlignment="1">
      <alignment horizontal="center" vertical="center"/>
    </xf>
    <xf numFmtId="165" fontId="9" fillId="0" borderId="33" xfId="0" applyNumberFormat="1" applyFont="1" applyBorder="1" applyAlignment="1">
      <alignment horizontal="center" vertical="center"/>
    </xf>
    <xf numFmtId="165" fontId="9" fillId="0" borderId="50" xfId="0" applyNumberFormat="1" applyFont="1" applyBorder="1" applyAlignment="1">
      <alignment horizontal="center" vertical="center"/>
    </xf>
    <xf numFmtId="0" fontId="7" fillId="5" borderId="1" xfId="0" applyFont="1" applyFill="1" applyBorder="1" applyAlignment="1">
      <alignment horizontal="center" vertical="center"/>
    </xf>
    <xf numFmtId="0" fontId="24" fillId="4" borderId="0" xfId="0" applyFont="1" applyFill="1" applyAlignment="1">
      <alignment horizontal="left" vertical="center" wrapText="1"/>
    </xf>
    <xf numFmtId="0" fontId="28" fillId="4" borderId="0" xfId="4" applyFont="1" applyFill="1" applyAlignment="1">
      <alignment horizontal="left" vertical="center" shrinkToFit="1"/>
    </xf>
    <xf numFmtId="16" fontId="29" fillId="4" borderId="0" xfId="4" quotePrefix="1" applyNumberFormat="1" applyFont="1" applyFill="1" applyAlignment="1">
      <alignment horizontal="left" wrapText="1"/>
    </xf>
    <xf numFmtId="0" fontId="31" fillId="4" borderId="0" xfId="4" applyFont="1" applyFill="1" applyAlignment="1">
      <alignment horizontal="left" vertical="center" shrinkToFit="1"/>
    </xf>
    <xf numFmtId="0" fontId="29" fillId="4" borderId="0" xfId="4" applyFont="1" applyFill="1" applyAlignment="1">
      <alignment horizontal="left" wrapText="1"/>
    </xf>
    <xf numFmtId="0" fontId="21" fillId="4" borderId="0" xfId="0" applyFont="1" applyFill="1" applyAlignment="1">
      <alignment horizontal="left" vertical="center"/>
    </xf>
    <xf numFmtId="0" fontId="22" fillId="4" borderId="3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3" fillId="4" borderId="35"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9" xfId="0" applyFont="1" applyFill="1" applyBorder="1" applyAlignment="1">
      <alignment horizontal="left" vertical="center" wrapText="1"/>
    </xf>
    <xf numFmtId="0" fontId="23" fillId="4" borderId="61"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6" xfId="0" applyFont="1" applyFill="1" applyBorder="1" applyAlignment="1">
      <alignment horizontal="left" vertical="center" wrapText="1"/>
    </xf>
    <xf numFmtId="0" fontId="21" fillId="4" borderId="0" xfId="0" applyFont="1" applyFill="1" applyAlignment="1">
      <alignment horizontal="left" vertical="center" wrapText="1"/>
    </xf>
    <xf numFmtId="0" fontId="35" fillId="5" borderId="65" xfId="0" applyFont="1" applyFill="1" applyBorder="1" applyAlignment="1">
      <alignment horizontal="center" vertical="center"/>
    </xf>
    <xf numFmtId="0" fontId="35" fillId="5" borderId="66" xfId="0" applyFont="1" applyFill="1" applyBorder="1" applyAlignment="1">
      <alignment horizontal="center" vertical="center"/>
    </xf>
    <xf numFmtId="0" fontId="35" fillId="5" borderId="67" xfId="0" applyFont="1" applyFill="1" applyBorder="1" applyAlignment="1">
      <alignment horizontal="center" vertical="center"/>
    </xf>
    <xf numFmtId="0" fontId="32" fillId="4" borderId="25"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10" fillId="0" borderId="20" xfId="0" applyFont="1" applyBorder="1" applyAlignment="1">
      <alignment horizontal="justify" vertical="center" wrapText="1"/>
    </xf>
    <xf numFmtId="0" fontId="9" fillId="0" borderId="20" xfId="0" applyFont="1" applyBorder="1" applyAlignment="1">
      <alignment horizontal="justify" vertical="center"/>
    </xf>
    <xf numFmtId="4" fontId="9" fillId="0" borderId="20" xfId="1" applyNumberFormat="1" applyFont="1" applyBorder="1" applyAlignment="1">
      <alignment horizontal="right" vertical="center"/>
    </xf>
    <xf numFmtId="4" fontId="9" fillId="6" borderId="20" xfId="1" applyNumberFormat="1" applyFont="1" applyFill="1" applyBorder="1" applyAlignment="1" applyProtection="1">
      <alignment horizontal="right" vertical="center"/>
      <protection locked="0"/>
    </xf>
    <xf numFmtId="4" fontId="9" fillId="0" borderId="21" xfId="1" applyNumberFormat="1" applyFont="1" applyBorder="1" applyAlignment="1">
      <alignment horizontal="right" vertical="center"/>
    </xf>
    <xf numFmtId="0" fontId="9" fillId="0" borderId="50" xfId="0" applyFont="1" applyBorder="1" applyAlignment="1">
      <alignment horizontal="left" vertical="center" wrapText="1"/>
    </xf>
    <xf numFmtId="4" fontId="9" fillId="0" borderId="50" xfId="1" applyNumberFormat="1" applyFont="1" applyBorder="1" applyAlignment="1">
      <alignment horizontal="right" vertical="center"/>
    </xf>
    <xf numFmtId="4" fontId="9" fillId="6" borderId="50" xfId="1" applyNumberFormat="1" applyFont="1" applyFill="1" applyBorder="1" applyAlignment="1" applyProtection="1">
      <alignment horizontal="right" vertical="center"/>
      <protection locked="0"/>
    </xf>
    <xf numFmtId="0" fontId="9" fillId="0" borderId="20" xfId="0" applyFont="1" applyBorder="1" applyAlignment="1">
      <alignment horizontal="left" vertical="center" wrapText="1"/>
    </xf>
    <xf numFmtId="0" fontId="9" fillId="0" borderId="20" xfId="3" applyFont="1" applyFill="1" applyBorder="1" applyAlignment="1">
      <alignment horizontal="left" vertical="center" wrapText="1"/>
    </xf>
    <xf numFmtId="0" fontId="9" fillId="0" borderId="20" xfId="0" applyFont="1" applyBorder="1" applyAlignment="1">
      <alignment horizontal="left" vertical="center"/>
    </xf>
    <xf numFmtId="0" fontId="36" fillId="5" borderId="1" xfId="0" applyFont="1" applyFill="1" applyBorder="1" applyAlignment="1">
      <alignment horizontal="center" vertical="center" wrapText="1"/>
    </xf>
    <xf numFmtId="0" fontId="36" fillId="5" borderId="3" xfId="0" applyFont="1" applyFill="1" applyBorder="1" applyAlignment="1">
      <alignment horizontal="center" vertical="center"/>
    </xf>
    <xf numFmtId="0" fontId="36" fillId="5" borderId="2" xfId="0" applyFont="1" applyFill="1" applyBorder="1" applyAlignment="1">
      <alignment horizontal="center" vertical="center"/>
    </xf>
    <xf numFmtId="0" fontId="9" fillId="0" borderId="1" xfId="4" applyFont="1" applyBorder="1" applyAlignment="1">
      <alignment horizontal="center" vertical="center" wrapText="1"/>
    </xf>
    <xf numFmtId="0" fontId="9" fillId="0" borderId="2" xfId="4" applyFont="1" applyBorder="1" applyAlignment="1">
      <alignment horizontal="center" vertical="center" wrapText="1"/>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9" fillId="0" borderId="2" xfId="4" applyFont="1" applyBorder="1" applyAlignment="1">
      <alignment horizontal="center" vertical="center"/>
    </xf>
    <xf numFmtId="4" fontId="9" fillId="0" borderId="1" xfId="4" applyNumberFormat="1" applyFont="1" applyBorder="1" applyAlignment="1">
      <alignment horizontal="center" vertical="center"/>
    </xf>
    <xf numFmtId="4" fontId="9" fillId="0" borderId="2" xfId="4" applyNumberFormat="1" applyFont="1" applyBorder="1" applyAlignment="1">
      <alignment horizontal="center" vertical="center"/>
    </xf>
    <xf numFmtId="4" fontId="9" fillId="0" borderId="1" xfId="4" applyNumberFormat="1" applyFont="1" applyBorder="1" applyAlignment="1">
      <alignment horizontal="center" vertical="center" wrapText="1"/>
    </xf>
    <xf numFmtId="4" fontId="9" fillId="0" borderId="3" xfId="4" applyNumberFormat="1" applyFont="1" applyBorder="1" applyAlignment="1">
      <alignment horizontal="center" vertical="center" wrapText="1"/>
    </xf>
    <xf numFmtId="4" fontId="9" fillId="0" borderId="2" xfId="4" applyNumberFormat="1" applyFont="1" applyBorder="1" applyAlignment="1">
      <alignment horizontal="center" vertical="center" wrapText="1"/>
    </xf>
    <xf numFmtId="0" fontId="7" fillId="5" borderId="5" xfId="0" applyFont="1" applyFill="1" applyBorder="1" applyAlignment="1">
      <alignment horizontal="left" vertical="center"/>
    </xf>
    <xf numFmtId="4" fontId="7" fillId="5" borderId="5" xfId="0" applyNumberFormat="1" applyFont="1" applyFill="1" applyBorder="1" applyAlignment="1">
      <alignment horizontal="center" vertical="center"/>
    </xf>
    <xf numFmtId="4" fontId="7" fillId="5" borderId="26" xfId="0" applyNumberFormat="1" applyFont="1" applyFill="1" applyBorder="1" applyAlignment="1">
      <alignment horizontal="center" vertical="center"/>
    </xf>
    <xf numFmtId="0" fontId="7" fillId="5" borderId="25" xfId="0" applyFont="1" applyFill="1" applyBorder="1" applyAlignment="1">
      <alignment horizontal="center" vertical="center"/>
    </xf>
    <xf numFmtId="0" fontId="7" fillId="5" borderId="5" xfId="0" applyFont="1" applyFill="1" applyBorder="1" applyAlignment="1">
      <alignment horizontal="center" vertical="center"/>
    </xf>
    <xf numFmtId="0" fontId="9" fillId="0" borderId="11" xfId="0" applyFont="1" applyBorder="1" applyAlignment="1">
      <alignment horizontal="left" vertical="center"/>
    </xf>
    <xf numFmtId="4" fontId="9" fillId="0" borderId="11" xfId="1" applyNumberFormat="1" applyFont="1" applyBorder="1" applyAlignment="1">
      <alignment horizontal="right" vertical="center"/>
    </xf>
    <xf numFmtId="4" fontId="9" fillId="6" borderId="11" xfId="1" applyNumberFormat="1" applyFont="1" applyFill="1" applyBorder="1" applyAlignment="1" applyProtection="1">
      <alignment horizontal="right" vertical="center"/>
      <protection locked="0"/>
    </xf>
    <xf numFmtId="0" fontId="10" fillId="0" borderId="20" xfId="0" applyFont="1" applyBorder="1" applyAlignment="1">
      <alignment horizontal="left" vertical="center" wrapText="1"/>
    </xf>
    <xf numFmtId="4" fontId="9" fillId="0" borderId="14" xfId="1" applyNumberFormat="1" applyFont="1" applyBorder="1" applyAlignment="1">
      <alignment horizontal="right" vertical="center"/>
    </xf>
    <xf numFmtId="4" fontId="9" fillId="6" borderId="14" xfId="1" applyNumberFormat="1" applyFont="1" applyFill="1" applyBorder="1" applyAlignment="1" applyProtection="1">
      <alignment horizontal="right" vertical="center"/>
      <protection locked="0"/>
    </xf>
    <xf numFmtId="0" fontId="9" fillId="0" borderId="8"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17" xfId="0" applyFont="1" applyBorder="1" applyAlignment="1">
      <alignment horizontal="left" vertical="center"/>
    </xf>
    <xf numFmtId="4" fontId="9" fillId="0" borderId="17" xfId="1" applyNumberFormat="1" applyFont="1" applyBorder="1" applyAlignment="1">
      <alignment horizontal="right" vertical="center"/>
    </xf>
    <xf numFmtId="4" fontId="9" fillId="6" borderId="17" xfId="1" applyNumberFormat="1" applyFont="1" applyFill="1" applyBorder="1" applyAlignment="1" applyProtection="1">
      <alignment horizontal="right" vertical="center"/>
      <protection locked="0"/>
    </xf>
    <xf numFmtId="0" fontId="9" fillId="0" borderId="20" xfId="5" applyFont="1" applyFill="1" applyBorder="1" applyAlignment="1">
      <alignment horizontal="justify" vertical="center" wrapText="1"/>
    </xf>
    <xf numFmtId="0" fontId="9" fillId="0" borderId="20" xfId="0" applyFont="1" applyBorder="1" applyAlignment="1">
      <alignment horizontal="justify" vertical="center" wrapText="1"/>
    </xf>
    <xf numFmtId="1" fontId="9" fillId="0" borderId="7"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6" xfId="0" applyNumberFormat="1" applyFont="1" applyBorder="1" applyAlignment="1">
      <alignment horizontal="center" vertical="center"/>
    </xf>
    <xf numFmtId="165" fontId="9" fillId="0" borderId="8" xfId="0" applyNumberFormat="1" applyFont="1" applyBorder="1" applyAlignment="1">
      <alignment horizontal="center" vertical="center"/>
    </xf>
    <xf numFmtId="165" fontId="9" fillId="0" borderId="11" xfId="0" applyNumberFormat="1" applyFont="1" applyBorder="1" applyAlignment="1">
      <alignment horizontal="center" vertical="center"/>
    </xf>
    <xf numFmtId="165" fontId="9" fillId="0" borderId="17" xfId="0" applyNumberFormat="1" applyFont="1" applyBorder="1" applyAlignment="1">
      <alignment horizontal="center" vertical="center"/>
    </xf>
    <xf numFmtId="1" fontId="9" fillId="0" borderId="13" xfId="0" applyNumberFormat="1" applyFont="1" applyBorder="1" applyAlignment="1">
      <alignment horizontal="center" vertical="center"/>
    </xf>
    <xf numFmtId="165" fontId="9" fillId="0" borderId="14" xfId="0" applyNumberFormat="1" applyFont="1" applyBorder="1" applyAlignment="1">
      <alignment horizontal="center" vertical="center"/>
    </xf>
    <xf numFmtId="0" fontId="9" fillId="0" borderId="8" xfId="5" applyFont="1" applyFill="1" applyBorder="1" applyAlignment="1">
      <alignment horizontal="justify" vertical="center" wrapText="1"/>
    </xf>
    <xf numFmtId="0" fontId="9" fillId="0" borderId="8" xfId="0" applyFont="1" applyBorder="1" applyAlignment="1">
      <alignment horizontal="left" vertical="center" wrapText="1"/>
    </xf>
    <xf numFmtId="0" fontId="9" fillId="4" borderId="2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6" xfId="0" applyFont="1" applyFill="1" applyBorder="1" applyAlignment="1">
      <alignment horizontal="center" vertical="center"/>
    </xf>
    <xf numFmtId="0" fontId="9" fillId="0" borderId="14" xfId="0" applyFont="1" applyBorder="1" applyAlignment="1">
      <alignment horizontal="left"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2" fontId="9" fillId="0" borderId="20" xfId="0" applyNumberFormat="1" applyFont="1" applyBorder="1" applyAlignment="1">
      <alignment horizontal="right" vertical="center"/>
    </xf>
    <xf numFmtId="4" fontId="9" fillId="6" borderId="20" xfId="0" applyNumberFormat="1" applyFont="1" applyFill="1" applyBorder="1" applyAlignment="1" applyProtection="1">
      <alignment horizontal="right" vertical="center"/>
      <protection locked="0"/>
    </xf>
    <xf numFmtId="4" fontId="9" fillId="0" borderId="40" xfId="0" applyNumberFormat="1" applyFont="1" applyBorder="1" applyAlignment="1">
      <alignment horizontal="right" vertical="center"/>
    </xf>
    <xf numFmtId="4" fontId="9" fillId="0" borderId="3" xfId="0" applyNumberFormat="1" applyFont="1" applyBorder="1" applyAlignment="1">
      <alignment horizontal="right" vertical="center"/>
    </xf>
    <xf numFmtId="4" fontId="9" fillId="0" borderId="2" xfId="0" applyNumberFormat="1" applyFont="1" applyBorder="1" applyAlignment="1">
      <alignment horizontal="right" vertical="center"/>
    </xf>
    <xf numFmtId="4" fontId="9" fillId="0" borderId="20" xfId="0" applyNumberFormat="1" applyFont="1" applyBorder="1" applyAlignment="1">
      <alignment horizontal="right" vertical="center"/>
    </xf>
    <xf numFmtId="4" fontId="9" fillId="0" borderId="21" xfId="0" applyNumberFormat="1" applyFont="1" applyBorder="1" applyAlignment="1">
      <alignment horizontal="right" vertical="center"/>
    </xf>
    <xf numFmtId="4" fontId="7" fillId="5" borderId="3" xfId="0" applyNumberFormat="1" applyFont="1" applyFill="1" applyBorder="1" applyAlignment="1">
      <alignment horizontal="center" vertical="center"/>
    </xf>
    <xf numFmtId="4" fontId="7" fillId="5" borderId="2" xfId="0" applyNumberFormat="1" applyFont="1" applyFill="1" applyBorder="1" applyAlignment="1">
      <alignment horizontal="center" vertical="center"/>
    </xf>
    <xf numFmtId="0" fontId="7" fillId="5" borderId="3" xfId="0" applyFont="1" applyFill="1" applyBorder="1" applyAlignment="1">
      <alignment horizontal="left" vertical="center"/>
    </xf>
    <xf numFmtId="165" fontId="7" fillId="5" borderId="1"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4" fontId="7" fillId="5" borderId="3" xfId="7" applyNumberFormat="1" applyFont="1" applyFill="1" applyBorder="1" applyAlignment="1">
      <alignment horizontal="left" vertical="center" wrapText="1" shrinkToFit="1"/>
    </xf>
    <xf numFmtId="0" fontId="9" fillId="4" borderId="5"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9" fillId="0" borderId="11" xfId="0" applyFont="1" applyBorder="1" applyAlignment="1">
      <alignment horizontal="justify" vertical="center" wrapText="1"/>
    </xf>
    <xf numFmtId="4" fontId="10" fillId="0" borderId="11" xfId="0" applyNumberFormat="1" applyFont="1" applyBorder="1" applyAlignment="1">
      <alignment horizontal="justify" vertical="center" wrapText="1"/>
    </xf>
    <xf numFmtId="0" fontId="10" fillId="0" borderId="11" xfId="0" applyFont="1" applyBorder="1" applyAlignment="1">
      <alignment horizontal="justify" vertical="center" wrapText="1"/>
    </xf>
    <xf numFmtId="4" fontId="9" fillId="0" borderId="11" xfId="0" applyNumberFormat="1" applyFont="1" applyBorder="1" applyAlignment="1">
      <alignment horizontal="justify" vertical="center" wrapText="1"/>
    </xf>
    <xf numFmtId="4" fontId="9" fillId="0" borderId="54" xfId="0" applyNumberFormat="1" applyFont="1" applyBorder="1" applyAlignment="1">
      <alignment vertical="center"/>
    </xf>
    <xf numFmtId="4" fontId="9" fillId="0" borderId="56" xfId="0" applyNumberFormat="1" applyFont="1" applyBorder="1" applyAlignment="1">
      <alignment vertical="center"/>
    </xf>
    <xf numFmtId="4" fontId="9" fillId="6" borderId="54" xfId="0" applyNumberFormat="1" applyFont="1" applyFill="1" applyBorder="1" applyAlignment="1" applyProtection="1">
      <alignment vertical="center"/>
      <protection locked="0"/>
    </xf>
    <xf numFmtId="4" fontId="9" fillId="6" borderId="56" xfId="0" applyNumberFormat="1" applyFont="1" applyFill="1" applyBorder="1" applyAlignment="1" applyProtection="1">
      <alignment vertical="center"/>
      <protection locked="0"/>
    </xf>
    <xf numFmtId="4" fontId="9" fillId="0" borderId="55" xfId="0" applyNumberFormat="1" applyFont="1" applyBorder="1" applyAlignment="1">
      <alignment vertical="center"/>
    </xf>
    <xf numFmtId="4" fontId="9" fillId="0" borderId="57" xfId="0" applyNumberFormat="1" applyFont="1" applyBorder="1" applyAlignment="1">
      <alignment vertical="center"/>
    </xf>
    <xf numFmtId="0" fontId="9" fillId="4" borderId="4"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4" fontId="9" fillId="0" borderId="11" xfId="0" applyNumberFormat="1" applyFont="1" applyBorder="1" applyAlignment="1">
      <alignment vertical="center"/>
    </xf>
    <xf numFmtId="4" fontId="9" fillId="6" borderId="11" xfId="0" applyNumberFormat="1" applyFont="1" applyFill="1" applyBorder="1" applyAlignment="1" applyProtection="1">
      <alignment vertical="center"/>
      <protection locked="0"/>
    </xf>
    <xf numFmtId="165" fontId="7" fillId="5" borderId="35" xfId="0" applyNumberFormat="1" applyFont="1" applyFill="1" applyBorder="1" applyAlignment="1">
      <alignment horizontal="center" vertical="center"/>
    </xf>
    <xf numFmtId="165" fontId="7" fillId="5" borderId="0" xfId="0" applyNumberFormat="1" applyFont="1" applyFill="1" applyBorder="1" applyAlignment="1">
      <alignment horizontal="center" vertical="center"/>
    </xf>
    <xf numFmtId="4" fontId="7" fillId="5" borderId="0" xfId="7" applyNumberFormat="1" applyFont="1" applyFill="1" applyBorder="1" applyAlignment="1">
      <alignment horizontal="left" vertical="center" wrapText="1" shrinkToFit="1"/>
    </xf>
    <xf numFmtId="4" fontId="7" fillId="5" borderId="0" xfId="0" applyNumberFormat="1" applyFont="1" applyFill="1" applyBorder="1" applyAlignment="1">
      <alignment horizontal="center" vertical="center"/>
    </xf>
    <xf numFmtId="4" fontId="7" fillId="5" borderId="29" xfId="0" applyNumberFormat="1" applyFont="1" applyFill="1" applyBorder="1" applyAlignment="1">
      <alignment horizontal="center" vertical="center"/>
    </xf>
    <xf numFmtId="4" fontId="9" fillId="0" borderId="14" xfId="0" applyNumberFormat="1" applyFont="1" applyBorder="1" applyAlignment="1">
      <alignment horizontal="justify" vertical="center" wrapText="1"/>
    </xf>
    <xf numFmtId="0" fontId="9" fillId="0" borderId="14" xfId="0" applyFont="1" applyBorder="1" applyAlignment="1">
      <alignment horizontal="justify" vertical="center" wrapText="1"/>
    </xf>
    <xf numFmtId="4" fontId="9" fillId="0" borderId="14" xfId="0" applyNumberFormat="1" applyFont="1" applyBorder="1" applyAlignment="1">
      <alignment vertical="center"/>
    </xf>
    <xf numFmtId="4" fontId="9" fillId="6" borderId="14" xfId="0" applyNumberFormat="1" applyFont="1" applyFill="1" applyBorder="1" applyAlignment="1" applyProtection="1">
      <alignment vertical="center"/>
      <protection locked="0"/>
    </xf>
    <xf numFmtId="4" fontId="9" fillId="0" borderId="37" xfId="0" applyNumberFormat="1" applyFont="1" applyBorder="1" applyAlignment="1">
      <alignment vertical="center"/>
    </xf>
    <xf numFmtId="4" fontId="9" fillId="0" borderId="38" xfId="0" applyNumberFormat="1" applyFont="1" applyBorder="1" applyAlignment="1">
      <alignment vertical="center"/>
    </xf>
    <xf numFmtId="4" fontId="9" fillId="0" borderId="58" xfId="0" applyNumberFormat="1" applyFont="1" applyBorder="1" applyAlignment="1">
      <alignment vertical="center"/>
    </xf>
    <xf numFmtId="4" fontId="9" fillId="0" borderId="20" xfId="0" applyNumberFormat="1" applyFont="1" applyBorder="1" applyAlignment="1">
      <alignment horizontal="justify" vertical="center" wrapText="1"/>
    </xf>
    <xf numFmtId="2" fontId="9" fillId="0" borderId="20" xfId="0" applyNumberFormat="1" applyFont="1" applyBorder="1" applyAlignment="1">
      <alignment vertical="center"/>
    </xf>
    <xf numFmtId="4" fontId="9" fillId="6" borderId="20" xfId="0" applyNumberFormat="1" applyFont="1" applyFill="1" applyBorder="1" applyAlignment="1" applyProtection="1">
      <alignment vertical="center"/>
      <protection locked="0"/>
    </xf>
    <xf numFmtId="4" fontId="9" fillId="0" borderId="40" xfId="0" applyNumberFormat="1" applyFont="1" applyBorder="1" applyAlignment="1">
      <alignment vertical="center"/>
    </xf>
    <xf numFmtId="4" fontId="9" fillId="0" borderId="3" xfId="0" applyNumberFormat="1" applyFont="1" applyBorder="1" applyAlignment="1">
      <alignment vertical="center"/>
    </xf>
    <xf numFmtId="4" fontId="9" fillId="0" borderId="2" xfId="0" applyNumberFormat="1" applyFont="1" applyBorder="1" applyAlignment="1">
      <alignment vertical="center"/>
    </xf>
    <xf numFmtId="0" fontId="10" fillId="6" borderId="27"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10" fillId="6" borderId="26" xfId="0" applyFont="1" applyFill="1" applyBorder="1" applyAlignment="1" applyProtection="1">
      <alignment horizontal="left" vertical="center" wrapText="1"/>
      <protection locked="0"/>
    </xf>
    <xf numFmtId="4" fontId="9" fillId="0" borderId="11" xfId="0" applyNumberFormat="1" applyFont="1" applyBorder="1" applyAlignment="1">
      <alignment horizontal="left" vertical="center"/>
    </xf>
    <xf numFmtId="4" fontId="9" fillId="0" borderId="11" xfId="0" applyNumberFormat="1" applyFont="1" applyBorder="1" applyAlignment="1">
      <alignment horizontal="right" vertical="center"/>
    </xf>
    <xf numFmtId="4" fontId="9" fillId="6" borderId="11" xfId="0" applyNumberFormat="1" applyFont="1" applyFill="1" applyBorder="1" applyAlignment="1" applyProtection="1">
      <alignment horizontal="right" vertical="center"/>
      <protection locked="0"/>
    </xf>
    <xf numFmtId="4" fontId="9" fillId="0" borderId="12" xfId="0" applyNumberFormat="1" applyFont="1" applyBorder="1" applyAlignment="1">
      <alignment horizontal="right" vertical="center"/>
    </xf>
    <xf numFmtId="4" fontId="9" fillId="0" borderId="14" xfId="0" applyNumberFormat="1" applyFont="1" applyBorder="1" applyAlignment="1">
      <alignment horizontal="left" vertical="center"/>
    </xf>
    <xf numFmtId="4" fontId="9" fillId="0" borderId="14" xfId="0" applyNumberFormat="1" applyFont="1" applyBorder="1" applyAlignment="1">
      <alignment horizontal="right" vertical="center"/>
    </xf>
    <xf numFmtId="4" fontId="9" fillId="6" borderId="14" xfId="0" applyNumberFormat="1" applyFont="1" applyFill="1" applyBorder="1" applyAlignment="1" applyProtection="1">
      <alignment horizontal="right" vertical="center"/>
      <protection locked="0"/>
    </xf>
    <xf numFmtId="4" fontId="9" fillId="0" borderId="37" xfId="0" applyNumberFormat="1" applyFont="1" applyBorder="1" applyAlignment="1">
      <alignment horizontal="right" vertical="center"/>
    </xf>
    <xf numFmtId="4" fontId="9" fillId="0" borderId="38" xfId="0" applyNumberFormat="1" applyFont="1" applyBorder="1" applyAlignment="1">
      <alignment horizontal="right" vertical="center"/>
    </xf>
    <xf numFmtId="4" fontId="9" fillId="0" borderId="58" xfId="0" applyNumberFormat="1" applyFont="1" applyBorder="1" applyAlignment="1">
      <alignment horizontal="right" vertical="center"/>
    </xf>
    <xf numFmtId="4" fontId="9" fillId="4" borderId="0" xfId="0" applyNumberFormat="1" applyFont="1" applyFill="1" applyBorder="1" applyAlignment="1">
      <alignment horizontal="center" vertical="center"/>
    </xf>
    <xf numFmtId="4" fontId="9" fillId="4" borderId="29" xfId="0" applyNumberFormat="1" applyFont="1" applyFill="1" applyBorder="1" applyAlignment="1">
      <alignment horizontal="center" vertical="center"/>
    </xf>
    <xf numFmtId="0" fontId="10" fillId="6" borderId="37"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8" xfId="0" applyFont="1" applyFill="1" applyBorder="1" applyAlignment="1" applyProtection="1">
      <alignment horizontal="left" vertical="center" wrapText="1"/>
      <protection locked="0"/>
    </xf>
    <xf numFmtId="4" fontId="9" fillId="0" borderId="17" xfId="0" applyNumberFormat="1" applyFont="1" applyBorder="1" applyAlignment="1">
      <alignment horizontal="left" vertical="center" wrapText="1"/>
    </xf>
    <xf numFmtId="4" fontId="9" fillId="0" borderId="17" xfId="0" applyNumberFormat="1" applyFont="1" applyBorder="1" applyAlignment="1">
      <alignment horizontal="right" vertical="center"/>
    </xf>
    <xf numFmtId="4" fontId="9" fillId="6" borderId="17" xfId="0" applyNumberFormat="1" applyFont="1" applyFill="1" applyBorder="1" applyAlignment="1" applyProtection="1">
      <alignment horizontal="right" vertical="center"/>
      <protection locked="0"/>
    </xf>
    <xf numFmtId="4" fontId="9" fillId="0" borderId="18" xfId="0" applyNumberFormat="1" applyFont="1" applyBorder="1" applyAlignment="1">
      <alignment horizontal="right" vertical="center"/>
    </xf>
    <xf numFmtId="4" fontId="7" fillId="5" borderId="0" xfId="0" applyNumberFormat="1" applyFont="1" applyFill="1" applyBorder="1" applyAlignment="1">
      <alignment horizontal="right" vertical="center"/>
    </xf>
    <xf numFmtId="4" fontId="7" fillId="5" borderId="29" xfId="0" applyNumberFormat="1" applyFont="1" applyFill="1" applyBorder="1" applyAlignment="1">
      <alignment horizontal="right" vertical="center"/>
    </xf>
    <xf numFmtId="4" fontId="9" fillId="4" borderId="5" xfId="0" applyNumberFormat="1" applyFont="1" applyFill="1" applyBorder="1" applyAlignment="1">
      <alignment horizontal="center" vertical="center"/>
    </xf>
    <xf numFmtId="4" fontId="9" fillId="4" borderId="26" xfId="0" applyNumberFormat="1" applyFont="1" applyFill="1" applyBorder="1" applyAlignment="1">
      <alignment horizontal="center" vertical="center"/>
    </xf>
    <xf numFmtId="0" fontId="9" fillId="0" borderId="33" xfId="0" applyFont="1" applyBorder="1" applyAlignment="1">
      <alignment horizontal="justify" vertical="center" wrapText="1"/>
    </xf>
    <xf numFmtId="2" fontId="9" fillId="0" borderId="33" xfId="0" applyNumberFormat="1" applyFont="1" applyBorder="1" applyAlignment="1">
      <alignment horizontal="right" vertical="center"/>
    </xf>
    <xf numFmtId="4" fontId="9" fillId="6" borderId="33" xfId="0" applyNumberFormat="1" applyFont="1" applyFill="1" applyBorder="1" applyAlignment="1" applyProtection="1">
      <alignment horizontal="right" vertical="center"/>
      <protection locked="0"/>
    </xf>
    <xf numFmtId="4" fontId="9" fillId="0" borderId="14" xfId="0" applyNumberFormat="1" applyFont="1" applyBorder="1" applyAlignment="1">
      <alignment horizontal="justify" vertical="center"/>
    </xf>
    <xf numFmtId="4" fontId="9" fillId="0" borderId="15" xfId="0" applyNumberFormat="1" applyFont="1" applyBorder="1" applyAlignment="1">
      <alignment horizontal="right" vertical="center"/>
    </xf>
    <xf numFmtId="0" fontId="9" fillId="0" borderId="14" xfId="0" applyFont="1" applyBorder="1" applyAlignment="1" applyProtection="1">
      <alignment horizontal="justify" vertical="center" wrapText="1"/>
      <protection locked="0"/>
    </xf>
    <xf numFmtId="4" fontId="9" fillId="4" borderId="23" xfId="0" applyNumberFormat="1" applyFont="1" applyFill="1" applyBorder="1" applyAlignment="1">
      <alignment horizontal="right" vertical="center"/>
    </xf>
    <xf numFmtId="4" fontId="9" fillId="4" borderId="24" xfId="0" applyNumberFormat="1" applyFont="1" applyFill="1" applyBorder="1" applyAlignment="1">
      <alignment horizontal="right" vertical="center"/>
    </xf>
    <xf numFmtId="0" fontId="9" fillId="0" borderId="11" xfId="0" applyFont="1" applyBorder="1" applyAlignment="1" applyProtection="1">
      <alignment horizontal="justify" vertical="center" wrapText="1"/>
      <protection locked="0"/>
    </xf>
    <xf numFmtId="4" fontId="9" fillId="0" borderId="54" xfId="0" applyNumberFormat="1" applyFont="1" applyBorder="1" applyAlignment="1">
      <alignment horizontal="right" vertical="center"/>
    </xf>
    <xf numFmtId="4" fontId="9" fillId="0" borderId="55" xfId="0" applyNumberFormat="1" applyFont="1" applyBorder="1" applyAlignment="1">
      <alignment horizontal="right" vertical="center"/>
    </xf>
    <xf numFmtId="4" fontId="9" fillId="0" borderId="57" xfId="0" applyNumberFormat="1" applyFont="1" applyBorder="1" applyAlignment="1">
      <alignment horizontal="right"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4" fontId="15" fillId="0" borderId="4" xfId="0" applyNumberFormat="1" applyFont="1" applyBorder="1" applyAlignment="1">
      <alignment horizontal="center" vertical="center"/>
    </xf>
    <xf numFmtId="4" fontId="15" fillId="0" borderId="36" xfId="0" applyNumberFormat="1" applyFont="1" applyBorder="1" applyAlignment="1">
      <alignment horizontal="center" vertical="center"/>
    </xf>
    <xf numFmtId="0" fontId="15" fillId="0" borderId="3" xfId="0" applyFont="1" applyBorder="1" applyAlignment="1">
      <alignment horizontal="left" vertical="center"/>
    </xf>
    <xf numFmtId="0" fontId="15" fillId="5"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2" xfId="0" applyFont="1" applyFill="1" applyBorder="1" applyAlignment="1">
      <alignment horizontal="center" vertical="center"/>
    </xf>
    <xf numFmtId="165" fontId="9" fillId="0" borderId="7" xfId="0" applyNumberFormat="1" applyFont="1" applyBorder="1" applyAlignment="1">
      <alignment horizontal="center" vertical="center"/>
    </xf>
    <xf numFmtId="165" fontId="9" fillId="0" borderId="10" xfId="0" applyNumberFormat="1" applyFont="1" applyBorder="1" applyAlignment="1">
      <alignment horizontal="center" vertical="center"/>
    </xf>
    <xf numFmtId="165" fontId="9" fillId="0" borderId="13" xfId="0" applyNumberFormat="1" applyFont="1" applyBorder="1" applyAlignment="1">
      <alignment horizontal="center" vertical="center"/>
    </xf>
    <xf numFmtId="165" fontId="9" fillId="0" borderId="16" xfId="0" applyNumberFormat="1" applyFont="1" applyBorder="1" applyAlignment="1">
      <alignment horizontal="center" vertical="center"/>
    </xf>
    <xf numFmtId="4" fontId="7" fillId="5" borderId="3" xfId="0" applyNumberFormat="1" applyFont="1" applyFill="1" applyBorder="1" applyAlignment="1">
      <alignment horizontal="right" vertical="center"/>
    </xf>
    <xf numFmtId="4" fontId="7" fillId="5" borderId="2" xfId="0" applyNumberFormat="1" applyFont="1" applyFill="1" applyBorder="1" applyAlignment="1">
      <alignment horizontal="right" vertical="center"/>
    </xf>
    <xf numFmtId="1" fontId="15" fillId="5" borderId="1" xfId="0" applyNumberFormat="1" applyFont="1" applyFill="1" applyBorder="1" applyAlignment="1">
      <alignment horizontal="center" vertical="center"/>
    </xf>
    <xf numFmtId="1" fontId="15" fillId="5" borderId="2" xfId="0" applyNumberFormat="1" applyFont="1" applyFill="1" applyBorder="1" applyAlignment="1">
      <alignment horizontal="center" vertical="center"/>
    </xf>
    <xf numFmtId="0" fontId="15" fillId="5" borderId="1" xfId="0" applyFont="1" applyFill="1" applyBorder="1" applyAlignment="1">
      <alignment horizontal="left" vertical="center"/>
    </xf>
    <xf numFmtId="0" fontId="15" fillId="5" borderId="3" xfId="0" applyFont="1" applyFill="1" applyBorder="1" applyAlignment="1">
      <alignment horizontal="left" vertical="center"/>
    </xf>
    <xf numFmtId="0" fontId="15" fillId="5" borderId="2" xfId="0" applyFont="1" applyFill="1" applyBorder="1" applyAlignment="1">
      <alignment horizontal="left" vertical="center"/>
    </xf>
    <xf numFmtId="4" fontId="15" fillId="5" borderId="6"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5" xfId="0" applyFont="1" applyBorder="1" applyAlignment="1">
      <alignment horizontal="center" vertical="center"/>
    </xf>
    <xf numFmtId="0" fontId="15" fillId="0" borderId="5" xfId="0" applyFont="1" applyBorder="1" applyAlignment="1">
      <alignment horizontal="center" vertical="center"/>
    </xf>
    <xf numFmtId="4" fontId="15" fillId="0" borderId="0" xfId="0" applyNumberFormat="1" applyFont="1" applyBorder="1" applyAlignment="1">
      <alignment horizontal="center" vertical="center"/>
    </xf>
    <xf numFmtId="4" fontId="15" fillId="0" borderId="29" xfId="0" applyNumberFormat="1" applyFont="1" applyBorder="1" applyAlignment="1">
      <alignment horizontal="center" vertical="center"/>
    </xf>
    <xf numFmtId="4" fontId="15" fillId="5" borderId="1" xfId="0" applyNumberFormat="1" applyFont="1" applyFill="1" applyBorder="1" applyAlignment="1">
      <alignment horizontal="center" vertical="center"/>
    </xf>
    <xf numFmtId="4" fontId="15" fillId="5" borderId="3"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6"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0" borderId="2" xfId="4" applyFont="1" applyBorder="1" applyAlignment="1">
      <alignment horizontal="center" vertical="center"/>
    </xf>
    <xf numFmtId="4" fontId="6" fillId="0" borderId="1" xfId="4" applyNumberFormat="1" applyFont="1" applyBorder="1" applyAlignment="1">
      <alignment horizontal="center" vertical="center"/>
    </xf>
    <xf numFmtId="4" fontId="6" fillId="0" borderId="2" xfId="4" applyNumberFormat="1" applyFont="1" applyBorder="1" applyAlignment="1">
      <alignment horizontal="center" vertical="center"/>
    </xf>
    <xf numFmtId="4" fontId="6" fillId="0" borderId="1" xfId="4" applyNumberFormat="1" applyFont="1" applyBorder="1" applyAlignment="1">
      <alignment horizontal="center" vertical="center" wrapText="1"/>
    </xf>
    <xf numFmtId="4" fontId="6" fillId="0" borderId="3" xfId="4" applyNumberFormat="1" applyFont="1" applyBorder="1" applyAlignment="1">
      <alignment horizontal="center" vertical="center" wrapText="1"/>
    </xf>
    <xf numFmtId="4" fontId="6" fillId="0" borderId="2" xfId="4" applyNumberFormat="1" applyFont="1" applyBorder="1" applyAlignment="1">
      <alignment horizontal="center" vertical="center" wrapText="1"/>
    </xf>
    <xf numFmtId="0" fontId="9" fillId="0" borderId="20" xfId="3" applyFont="1" applyFill="1" applyBorder="1" applyAlignment="1">
      <alignment horizontal="justify" vertical="center" wrapText="1"/>
    </xf>
    <xf numFmtId="4" fontId="9" fillId="0" borderId="40" xfId="1" applyNumberFormat="1" applyFont="1" applyBorder="1" applyAlignment="1">
      <alignment horizontal="right" vertical="center"/>
    </xf>
    <xf numFmtId="4" fontId="9" fillId="0" borderId="3" xfId="1" applyNumberFormat="1" applyFont="1" applyBorder="1" applyAlignment="1">
      <alignment horizontal="right" vertical="center"/>
    </xf>
    <xf numFmtId="4" fontId="9" fillId="0" borderId="2" xfId="1" applyNumberFormat="1" applyFont="1" applyBorder="1" applyAlignment="1">
      <alignment horizontal="right" vertical="center"/>
    </xf>
    <xf numFmtId="0" fontId="9" fillId="0" borderId="28" xfId="0" applyFont="1" applyBorder="1" applyAlignment="1">
      <alignment horizontal="left" vertical="center" wrapText="1"/>
    </xf>
    <xf numFmtId="0" fontId="9" fillId="0" borderId="0" xfId="0" applyFont="1" applyBorder="1" applyAlignment="1">
      <alignment horizontal="left" vertical="center" wrapText="1"/>
    </xf>
    <xf numFmtId="0" fontId="9" fillId="0" borderId="52" xfId="0" applyFont="1" applyBorder="1" applyAlignment="1">
      <alignment horizontal="left" vertical="center" wrapText="1"/>
    </xf>
    <xf numFmtId="4" fontId="9" fillId="0" borderId="28" xfId="1" applyNumberFormat="1" applyFont="1" applyBorder="1" applyAlignment="1">
      <alignment horizontal="right" vertical="center"/>
    </xf>
    <xf numFmtId="4" fontId="9" fillId="0" borderId="52" xfId="1" applyNumberFormat="1" applyFont="1" applyBorder="1" applyAlignment="1">
      <alignment horizontal="right" vertical="center"/>
    </xf>
    <xf numFmtId="4" fontId="9" fillId="6" borderId="28" xfId="1" applyNumberFormat="1" applyFont="1" applyFill="1" applyBorder="1" applyAlignment="1" applyProtection="1">
      <alignment horizontal="right" vertical="center"/>
      <protection locked="0"/>
    </xf>
    <xf numFmtId="4" fontId="9" fillId="6" borderId="52" xfId="1" applyNumberFormat="1" applyFont="1" applyFill="1" applyBorder="1" applyAlignment="1" applyProtection="1">
      <alignment horizontal="right" vertical="center"/>
      <protection locked="0"/>
    </xf>
    <xf numFmtId="0" fontId="9" fillId="0" borderId="40"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1" xfId="0" applyFont="1" applyBorder="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vertical="center" wrapText="1"/>
    </xf>
    <xf numFmtId="4" fontId="6" fillId="4" borderId="23" xfId="0" applyNumberFormat="1" applyFont="1" applyFill="1" applyBorder="1" applyAlignment="1">
      <alignment horizontal="center" vertical="center"/>
    </xf>
    <xf numFmtId="4" fontId="6" fillId="4" borderId="24" xfId="0" applyNumberFormat="1" applyFont="1" applyFill="1" applyBorder="1" applyAlignment="1">
      <alignment horizontal="center" vertical="center"/>
    </xf>
    <xf numFmtId="4" fontId="9" fillId="0" borderId="54" xfId="1" applyNumberFormat="1" applyFont="1" applyBorder="1" applyAlignment="1">
      <alignment horizontal="right" vertical="center"/>
    </xf>
    <xf numFmtId="4" fontId="9" fillId="0" borderId="55" xfId="1" applyNumberFormat="1" applyFont="1" applyBorder="1" applyAlignment="1">
      <alignment horizontal="right" vertical="center"/>
    </xf>
    <xf numFmtId="4" fontId="9" fillId="0" borderId="57" xfId="1" applyNumberFormat="1" applyFont="1" applyBorder="1" applyAlignment="1">
      <alignment horizontal="right" vertical="center"/>
    </xf>
    <xf numFmtId="0" fontId="9" fillId="0" borderId="44"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45" xfId="0" applyFont="1" applyBorder="1" applyAlignment="1">
      <alignment horizontal="justify" vertical="center" wrapText="1"/>
    </xf>
    <xf numFmtId="4" fontId="9" fillId="0" borderId="37" xfId="1" applyNumberFormat="1" applyFont="1" applyBorder="1" applyAlignment="1">
      <alignment horizontal="right" vertical="center"/>
    </xf>
    <xf numFmtId="4" fontId="9" fillId="0" borderId="38" xfId="1" applyNumberFormat="1" applyFont="1" applyBorder="1" applyAlignment="1">
      <alignment horizontal="right" vertical="center"/>
    </xf>
    <xf numFmtId="4" fontId="9" fillId="0" borderId="58" xfId="1" applyNumberFormat="1" applyFont="1" applyBorder="1" applyAlignment="1">
      <alignment horizontal="right" vertical="center"/>
    </xf>
    <xf numFmtId="4" fontId="9" fillId="0" borderId="8" xfId="0" applyNumberFormat="1" applyFont="1" applyBorder="1" applyAlignment="1">
      <alignment horizontal="right" vertical="center"/>
    </xf>
    <xf numFmtId="4" fontId="9" fillId="6" borderId="8" xfId="0" applyNumberFormat="1" applyFont="1" applyFill="1" applyBorder="1" applyAlignment="1" applyProtection="1">
      <alignment horizontal="right" vertical="center"/>
      <protection locked="0"/>
    </xf>
    <xf numFmtId="4" fontId="9" fillId="0" borderId="9" xfId="0" applyNumberFormat="1" applyFont="1" applyBorder="1" applyAlignment="1">
      <alignment horizontal="right" vertical="center"/>
    </xf>
    <xf numFmtId="0" fontId="10" fillId="0" borderId="4" xfId="0" applyFont="1" applyBorder="1" applyAlignment="1">
      <alignment horizontal="justify" vertical="center" wrapText="1"/>
    </xf>
    <xf numFmtId="0" fontId="10" fillId="0" borderId="50" xfId="0" applyFont="1" applyFill="1" applyBorder="1" applyAlignment="1">
      <alignment horizontal="justify" vertical="center" wrapText="1"/>
    </xf>
    <xf numFmtId="0" fontId="10" fillId="0" borderId="3" xfId="0" applyFont="1" applyBorder="1" applyAlignment="1">
      <alignment horizontal="justify" vertical="center" wrapText="1"/>
    </xf>
    <xf numFmtId="0" fontId="9" fillId="4" borderId="5" xfId="0" applyFont="1" applyFill="1" applyBorder="1" applyAlignment="1">
      <alignment horizontal="right" vertical="center" shrinkToFit="1"/>
    </xf>
    <xf numFmtId="0" fontId="9" fillId="4" borderId="26" xfId="0" applyFont="1" applyFill="1" applyBorder="1" applyAlignment="1">
      <alignment horizontal="right" vertical="center" shrinkToFit="1"/>
    </xf>
    <xf numFmtId="0" fontId="9" fillId="0" borderId="54" xfId="0" applyFont="1" applyBorder="1" applyAlignment="1">
      <alignment horizontal="justify" vertical="center" wrapText="1"/>
    </xf>
    <xf numFmtId="0" fontId="9" fillId="0" borderId="55" xfId="0" applyFont="1" applyBorder="1" applyAlignment="1">
      <alignment horizontal="justify" vertical="center" wrapText="1"/>
    </xf>
    <xf numFmtId="4" fontId="9" fillId="0" borderId="11" xfId="0" applyNumberFormat="1" applyFont="1" applyBorder="1" applyAlignment="1">
      <alignment horizontal="justify" wrapText="1"/>
    </xf>
    <xf numFmtId="0" fontId="9" fillId="0" borderId="11" xfId="0" applyFont="1" applyBorder="1" applyAlignment="1">
      <alignment horizontal="justify" wrapText="1"/>
    </xf>
    <xf numFmtId="0" fontId="9" fillId="4" borderId="55" xfId="0" applyFont="1" applyFill="1" applyBorder="1" applyAlignment="1">
      <alignment horizontal="right" vertical="center" shrinkToFit="1"/>
    </xf>
    <xf numFmtId="0" fontId="9" fillId="4" borderId="57" xfId="0" applyFont="1" applyFill="1" applyBorder="1" applyAlignment="1">
      <alignment horizontal="right" vertical="center" shrinkToFit="1"/>
    </xf>
    <xf numFmtId="4" fontId="10" fillId="0" borderId="11" xfId="0" applyNumberFormat="1" applyFont="1" applyBorder="1" applyAlignment="1">
      <alignment horizontal="justify" vertical="top" wrapText="1"/>
    </xf>
    <xf numFmtId="0" fontId="10" fillId="0" borderId="11" xfId="0" applyFont="1" applyBorder="1" applyAlignment="1">
      <alignment horizontal="justify" vertical="top" wrapText="1"/>
    </xf>
    <xf numFmtId="4" fontId="9" fillId="0" borderId="14" xfId="0" applyNumberFormat="1" applyFont="1" applyBorder="1" applyAlignment="1">
      <alignment horizontal="justify" wrapText="1"/>
    </xf>
    <xf numFmtId="0" fontId="9" fillId="0" borderId="14" xfId="0" applyFont="1" applyBorder="1" applyAlignment="1">
      <alignment horizontal="justify" wrapText="1"/>
    </xf>
    <xf numFmtId="4" fontId="9" fillId="0" borderId="0" xfId="0" applyNumberFormat="1" applyFont="1" applyFill="1" applyAlignment="1">
      <alignment horizontal="justify" vertical="center" wrapText="1"/>
    </xf>
    <xf numFmtId="0" fontId="9" fillId="0" borderId="0" xfId="0" applyFont="1" applyFill="1" applyAlignment="1">
      <alignment horizontal="justify" vertical="center" wrapText="1"/>
    </xf>
    <xf numFmtId="0" fontId="9" fillId="4" borderId="23" xfId="0" applyFont="1" applyFill="1" applyBorder="1" applyAlignment="1">
      <alignment horizontal="right" vertical="center" shrinkToFit="1"/>
    </xf>
    <xf numFmtId="0" fontId="9" fillId="4" borderId="24" xfId="0" applyFont="1" applyFill="1" applyBorder="1" applyAlignment="1">
      <alignment horizontal="right" vertical="center" shrinkToFit="1"/>
    </xf>
    <xf numFmtId="4" fontId="9" fillId="0" borderId="40" xfId="0" applyNumberFormat="1" applyFont="1" applyBorder="1" applyAlignment="1">
      <alignment horizontal="justify" vertical="center" wrapText="1"/>
    </xf>
    <xf numFmtId="4" fontId="9" fillId="0" borderId="3" xfId="0" applyNumberFormat="1" applyFont="1" applyBorder="1" applyAlignment="1">
      <alignment horizontal="justify" vertical="center" wrapText="1"/>
    </xf>
    <xf numFmtId="4" fontId="9" fillId="0" borderId="41" xfId="0" applyNumberFormat="1" applyFont="1" applyBorder="1" applyAlignment="1">
      <alignment horizontal="justify" vertical="center" wrapText="1"/>
    </xf>
    <xf numFmtId="4" fontId="9" fillId="4" borderId="0" xfId="0" applyNumberFormat="1" applyFont="1" applyFill="1" applyBorder="1" applyAlignment="1">
      <alignment horizontal="right" vertical="center"/>
    </xf>
    <xf numFmtId="4" fontId="9" fillId="4" borderId="29" xfId="0" applyNumberFormat="1" applyFont="1" applyFill="1" applyBorder="1" applyAlignment="1">
      <alignment horizontal="right" vertical="center"/>
    </xf>
    <xf numFmtId="0" fontId="10" fillId="0" borderId="40" xfId="0" applyFont="1" applyBorder="1" applyAlignment="1">
      <alignment horizontal="justify" vertical="center" wrapText="1"/>
    </xf>
    <xf numFmtId="0" fontId="10" fillId="0" borderId="41" xfId="0" applyFont="1" applyBorder="1" applyAlignment="1">
      <alignment horizontal="justify" vertical="center" wrapText="1"/>
    </xf>
    <xf numFmtId="4" fontId="9" fillId="0" borderId="14" xfId="0" applyNumberFormat="1" applyFont="1" applyBorder="1" applyAlignment="1">
      <alignment horizontal="left" vertical="center" wrapText="1"/>
    </xf>
    <xf numFmtId="4" fontId="9" fillId="4" borderId="20" xfId="0" applyNumberFormat="1" applyFont="1" applyFill="1" applyBorder="1" applyAlignment="1">
      <alignment horizontal="right" vertical="center"/>
    </xf>
    <xf numFmtId="4" fontId="9" fillId="4" borderId="40" xfId="0" applyNumberFormat="1" applyFont="1" applyFill="1" applyBorder="1" applyAlignment="1">
      <alignment horizontal="right" vertical="center"/>
    </xf>
    <xf numFmtId="4" fontId="9" fillId="4" borderId="3" xfId="0" applyNumberFormat="1" applyFont="1" applyFill="1" applyBorder="1" applyAlignment="1">
      <alignment horizontal="right" vertical="center"/>
    </xf>
    <xf numFmtId="4" fontId="9" fillId="4" borderId="2" xfId="0" applyNumberFormat="1" applyFont="1" applyFill="1" applyBorder="1" applyAlignment="1">
      <alignment horizontal="right" vertical="center"/>
    </xf>
    <xf numFmtId="0" fontId="9" fillId="0" borderId="17" xfId="0" applyFont="1" applyBorder="1" applyAlignment="1" applyProtection="1">
      <alignment horizontal="justify" vertical="center" wrapText="1"/>
      <protection locked="0"/>
    </xf>
    <xf numFmtId="4" fontId="15" fillId="0" borderId="3" xfId="0" applyNumberFormat="1" applyFont="1" applyBorder="1" applyAlignment="1">
      <alignment horizontal="left" vertical="center"/>
    </xf>
    <xf numFmtId="0" fontId="9" fillId="0" borderId="27"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53" xfId="0" applyFont="1" applyBorder="1" applyAlignment="1">
      <alignment horizontal="justify" vertical="center" wrapText="1"/>
    </xf>
    <xf numFmtId="4" fontId="9" fillId="0" borderId="33" xfId="1" applyNumberFormat="1" applyFont="1" applyBorder="1" applyAlignment="1">
      <alignment horizontal="right" vertical="center"/>
    </xf>
    <xf numFmtId="4" fontId="9" fillId="6" borderId="33" xfId="1" applyNumberFormat="1" applyFont="1" applyFill="1" applyBorder="1" applyAlignment="1" applyProtection="1">
      <alignment horizontal="right" vertical="center"/>
      <protection locked="0"/>
    </xf>
    <xf numFmtId="0" fontId="20" fillId="0" borderId="3"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2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2" xfId="0" applyFont="1" applyBorder="1" applyAlignment="1">
      <alignment horizontal="justify" vertical="center" wrapText="1"/>
    </xf>
    <xf numFmtId="4" fontId="9" fillId="0" borderId="33" xfId="0" applyNumberFormat="1" applyFont="1" applyBorder="1" applyAlignment="1">
      <alignment horizontal="right" vertical="center"/>
    </xf>
    <xf numFmtId="4" fontId="9" fillId="0" borderId="50" xfId="0" applyNumberFormat="1" applyFont="1" applyBorder="1" applyAlignment="1">
      <alignment horizontal="right" vertical="center"/>
    </xf>
    <xf numFmtId="4" fontId="9" fillId="6" borderId="50" xfId="0" applyNumberFormat="1" applyFont="1" applyFill="1" applyBorder="1" applyAlignment="1" applyProtection="1">
      <alignment horizontal="right" vertical="center"/>
      <protection locked="0"/>
    </xf>
    <xf numFmtId="0" fontId="9" fillId="0" borderId="3" xfId="0" applyFont="1" applyBorder="1" applyAlignment="1">
      <alignment horizontal="left" vertical="center" wrapText="1"/>
    </xf>
    <xf numFmtId="1" fontId="9" fillId="0" borderId="32" xfId="0" applyNumberFormat="1" applyFont="1" applyBorder="1" applyAlignment="1">
      <alignment horizontal="center" vertical="center"/>
    </xf>
    <xf numFmtId="1" fontId="9" fillId="0" borderId="49" xfId="0" applyNumberFormat="1" applyFont="1" applyBorder="1" applyAlignment="1">
      <alignment horizontal="center" vertical="center"/>
    </xf>
    <xf numFmtId="165" fontId="9" fillId="0" borderId="33" xfId="0" applyNumberFormat="1" applyFont="1" applyBorder="1" applyAlignment="1">
      <alignment horizontal="center" vertical="center"/>
    </xf>
    <xf numFmtId="165" fontId="9" fillId="0" borderId="50" xfId="0" applyNumberFormat="1" applyFont="1" applyBorder="1" applyAlignment="1">
      <alignment horizontal="center" vertical="center"/>
    </xf>
    <xf numFmtId="0" fontId="10" fillId="6" borderId="17" xfId="0" applyFont="1" applyFill="1" applyBorder="1" applyAlignment="1" applyProtection="1">
      <alignment horizontal="left" vertical="center" wrapText="1"/>
      <protection locked="0"/>
    </xf>
    <xf numFmtId="0" fontId="10" fillId="6" borderId="11" xfId="0" applyFont="1" applyFill="1" applyBorder="1" applyAlignment="1" applyProtection="1">
      <alignment horizontal="left" vertical="center" wrapText="1"/>
      <protection locked="0"/>
    </xf>
    <xf numFmtId="0" fontId="10" fillId="6" borderId="12" xfId="0" applyFont="1" applyFill="1" applyBorder="1" applyAlignment="1" applyProtection="1">
      <alignment horizontal="left" vertical="center" wrapText="1"/>
      <protection locked="0"/>
    </xf>
    <xf numFmtId="0" fontId="9" fillId="0" borderId="11" xfId="0" applyFont="1" applyBorder="1" applyAlignment="1" applyProtection="1">
      <alignment horizontal="left" wrapText="1"/>
      <protection locked="0"/>
    </xf>
    <xf numFmtId="4" fontId="9" fillId="0" borderId="11" xfId="0" applyNumberFormat="1" applyFont="1" applyBorder="1" applyAlignment="1">
      <alignment horizontal="center" vertical="center"/>
    </xf>
    <xf numFmtId="4" fontId="9" fillId="6" borderId="11" xfId="0" applyNumberFormat="1" applyFont="1" applyFill="1" applyBorder="1" applyAlignment="1" applyProtection="1">
      <alignment horizontal="center" vertical="center"/>
      <protection locked="0"/>
    </xf>
    <xf numFmtId="4" fontId="9" fillId="0" borderId="12" xfId="0" applyNumberFormat="1" applyFont="1" applyBorder="1" applyAlignment="1">
      <alignment horizontal="center" vertical="center"/>
    </xf>
    <xf numFmtId="0" fontId="9" fillId="0" borderId="14" xfId="0" applyFont="1" applyBorder="1" applyAlignment="1" applyProtection="1">
      <alignment horizontal="left" wrapText="1"/>
      <protection locked="0"/>
    </xf>
    <xf numFmtId="4" fontId="9" fillId="0" borderId="14" xfId="0" applyNumberFormat="1" applyFont="1" applyBorder="1" applyAlignment="1">
      <alignment horizontal="center" vertical="center"/>
    </xf>
    <xf numFmtId="4" fontId="9" fillId="6" borderId="14" xfId="0" applyNumberFormat="1" applyFont="1" applyFill="1" applyBorder="1" applyAlignment="1" applyProtection="1">
      <alignment horizontal="center" vertical="center"/>
      <protection locked="0"/>
    </xf>
    <xf numFmtId="4" fontId="9" fillId="0" borderId="37" xfId="0" applyNumberFormat="1" applyFont="1" applyBorder="1" applyAlignment="1">
      <alignment horizontal="center" vertical="center"/>
    </xf>
    <xf numFmtId="4" fontId="9" fillId="0" borderId="38" xfId="0" applyNumberFormat="1" applyFont="1" applyBorder="1" applyAlignment="1">
      <alignment horizontal="center" vertical="center"/>
    </xf>
    <xf numFmtId="4" fontId="9" fillId="0" borderId="58" xfId="0" applyNumberFormat="1" applyFont="1" applyBorder="1" applyAlignment="1">
      <alignment horizontal="center" vertical="center"/>
    </xf>
    <xf numFmtId="4" fontId="9" fillId="4" borderId="23" xfId="0" applyNumberFormat="1" applyFont="1" applyFill="1" applyBorder="1" applyAlignment="1">
      <alignment horizontal="center" vertical="center"/>
    </xf>
    <xf numFmtId="4" fontId="9" fillId="4" borderId="24" xfId="0" applyNumberFormat="1" applyFont="1" applyFill="1" applyBorder="1" applyAlignment="1">
      <alignment horizontal="center" vertical="center"/>
    </xf>
    <xf numFmtId="0" fontId="10" fillId="0" borderId="11" xfId="0" applyFont="1" applyFill="1" applyBorder="1" applyAlignment="1">
      <alignment horizontal="left" vertical="center" wrapText="1"/>
    </xf>
    <xf numFmtId="4" fontId="9" fillId="0" borderId="33" xfId="0" applyNumberFormat="1" applyFont="1" applyBorder="1" applyAlignment="1">
      <alignment horizontal="justify" vertical="center" wrapText="1"/>
    </xf>
    <xf numFmtId="0" fontId="20" fillId="0" borderId="41" xfId="0" applyFont="1" applyBorder="1" applyAlignment="1">
      <alignment horizontal="justify" vertical="center" wrapText="1"/>
    </xf>
    <xf numFmtId="0" fontId="9" fillId="0" borderId="59" xfId="0" applyFont="1" applyBorder="1" applyAlignment="1">
      <alignment horizontal="justify" vertical="center" wrapText="1"/>
    </xf>
    <xf numFmtId="4" fontId="9" fillId="4" borderId="5" xfId="1" applyNumberFormat="1" applyFont="1" applyFill="1" applyBorder="1" applyAlignment="1">
      <alignment horizontal="right" vertical="center"/>
    </xf>
    <xf numFmtId="4" fontId="9" fillId="4" borderId="26" xfId="1" applyNumberFormat="1" applyFont="1" applyFill="1" applyBorder="1" applyAlignment="1">
      <alignment horizontal="right" vertical="center"/>
    </xf>
    <xf numFmtId="0" fontId="9" fillId="0" borderId="40" xfId="6" applyFont="1" applyBorder="1" applyAlignment="1">
      <alignment horizontal="justify" vertical="top" wrapText="1"/>
    </xf>
    <xf numFmtId="0" fontId="9" fillId="0" borderId="3" xfId="6" applyFont="1" applyBorder="1" applyAlignment="1">
      <alignment horizontal="justify" vertical="top" wrapText="1"/>
    </xf>
    <xf numFmtId="0" fontId="9" fillId="0" borderId="41" xfId="6" applyFont="1" applyBorder="1" applyAlignment="1">
      <alignment horizontal="justify" vertical="top" wrapText="1"/>
    </xf>
    <xf numFmtId="0" fontId="9" fillId="0" borderId="0" xfId="6" applyFont="1" applyAlignment="1">
      <alignment horizontal="justify" vertical="center" wrapText="1"/>
    </xf>
    <xf numFmtId="4" fontId="9" fillId="0" borderId="12" xfId="1" applyNumberFormat="1" applyFont="1" applyBorder="1" applyAlignment="1">
      <alignment horizontal="righ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4" fontId="9" fillId="0" borderId="54" xfId="0" applyNumberFormat="1" applyFont="1" applyBorder="1" applyAlignment="1">
      <alignment horizontal="justify" wrapText="1"/>
    </xf>
    <xf numFmtId="4" fontId="9" fillId="0" borderId="55" xfId="0" applyNumberFormat="1" applyFont="1" applyBorder="1" applyAlignment="1">
      <alignment horizontal="justify" wrapText="1"/>
    </xf>
    <xf numFmtId="4" fontId="9" fillId="0" borderId="56" xfId="0" applyNumberFormat="1" applyFont="1" applyBorder="1" applyAlignment="1">
      <alignment horizontal="justify" wrapText="1"/>
    </xf>
    <xf numFmtId="4" fontId="9" fillId="0" borderId="54" xfId="0" applyNumberFormat="1" applyFont="1" applyFill="1" applyBorder="1" applyAlignment="1">
      <alignment horizontal="justify" vertical="center" wrapText="1"/>
    </xf>
    <xf numFmtId="4" fontId="9" fillId="0" borderId="55" xfId="0" applyNumberFormat="1" applyFont="1" applyFill="1" applyBorder="1" applyAlignment="1">
      <alignment horizontal="justify" vertical="center" wrapText="1"/>
    </xf>
    <xf numFmtId="4" fontId="9" fillId="0" borderId="56" xfId="0" applyNumberFormat="1" applyFont="1" applyFill="1" applyBorder="1" applyAlignment="1">
      <alignment horizontal="justify" vertical="center" wrapText="1"/>
    </xf>
    <xf numFmtId="4" fontId="9" fillId="0" borderId="37" xfId="0" applyNumberFormat="1" applyFont="1" applyBorder="1" applyAlignment="1">
      <alignment horizontal="justify" wrapText="1"/>
    </xf>
    <xf numFmtId="4" fontId="9" fillId="0" borderId="38" xfId="0" applyNumberFormat="1" applyFont="1" applyBorder="1" applyAlignment="1">
      <alignment horizontal="justify" wrapText="1"/>
    </xf>
    <xf numFmtId="4" fontId="9" fillId="0" borderId="39" xfId="0" applyNumberFormat="1" applyFont="1" applyBorder="1" applyAlignment="1">
      <alignment horizontal="justify" wrapText="1"/>
    </xf>
    <xf numFmtId="4" fontId="9" fillId="0" borderId="37" xfId="0" applyNumberFormat="1" applyFont="1" applyBorder="1" applyAlignment="1">
      <alignment horizontal="left" vertical="center"/>
    </xf>
    <xf numFmtId="4" fontId="9" fillId="0" borderId="38" xfId="0" applyNumberFormat="1" applyFont="1" applyBorder="1" applyAlignment="1">
      <alignment horizontal="left" vertical="center"/>
    </xf>
    <xf numFmtId="4" fontId="9" fillId="0" borderId="39" xfId="0" applyNumberFormat="1" applyFont="1" applyBorder="1" applyAlignment="1">
      <alignment horizontal="left" vertical="center"/>
    </xf>
    <xf numFmtId="0" fontId="9" fillId="0" borderId="56" xfId="0" applyFont="1" applyBorder="1" applyAlignment="1">
      <alignment horizontal="justify" vertical="center" wrapText="1"/>
    </xf>
    <xf numFmtId="4" fontId="9" fillId="0" borderId="54" xfId="0" applyNumberFormat="1" applyFont="1" applyBorder="1" applyAlignment="1">
      <alignment horizontal="left" vertical="center"/>
    </xf>
    <xf numFmtId="4" fontId="9" fillId="0" borderId="55" xfId="0" applyNumberFormat="1" applyFont="1" applyBorder="1" applyAlignment="1">
      <alignment horizontal="left" vertical="center"/>
    </xf>
    <xf numFmtId="4" fontId="9" fillId="0" borderId="56" xfId="0" applyNumberFormat="1" applyFont="1" applyBorder="1" applyAlignment="1">
      <alignment horizontal="left" vertical="center"/>
    </xf>
    <xf numFmtId="4" fontId="9" fillId="6" borderId="11" xfId="0" applyNumberFormat="1" applyFont="1" applyFill="1" applyBorder="1" applyAlignment="1">
      <alignment horizontal="right" vertical="center"/>
    </xf>
    <xf numFmtId="0" fontId="9" fillId="0" borderId="54" xfId="0"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11" xfId="6" applyFont="1" applyBorder="1" applyAlignment="1">
      <alignment horizontal="left" vertical="center"/>
    </xf>
    <xf numFmtId="0" fontId="9" fillId="0" borderId="14" xfId="6" applyFont="1" applyBorder="1" applyAlignment="1">
      <alignment horizontal="left" vertical="center"/>
    </xf>
    <xf numFmtId="165" fontId="9" fillId="0" borderId="32" xfId="0" applyNumberFormat="1" applyFont="1" applyBorder="1" applyAlignment="1">
      <alignment horizontal="center" vertical="center"/>
    </xf>
    <xf numFmtId="165" fontId="9" fillId="0" borderId="42" xfId="0" applyNumberFormat="1" applyFont="1" applyBorder="1" applyAlignment="1">
      <alignment horizontal="center" vertical="center"/>
    </xf>
    <xf numFmtId="165" fontId="9" fillId="0" borderId="49" xfId="0" applyNumberFormat="1" applyFont="1" applyBorder="1" applyAlignment="1">
      <alignment horizontal="center" vertical="center"/>
    </xf>
    <xf numFmtId="165" fontId="9" fillId="0" borderId="33" xfId="0" applyNumberFormat="1" applyFont="1" applyBorder="1" applyAlignment="1">
      <alignment horizontal="center" vertical="center" wrapText="1"/>
    </xf>
    <xf numFmtId="165" fontId="9" fillId="0" borderId="43" xfId="0" applyNumberFormat="1" applyFont="1" applyBorder="1" applyAlignment="1">
      <alignment horizontal="center" vertical="center" wrapText="1"/>
    </xf>
    <xf numFmtId="165" fontId="9" fillId="0" borderId="50" xfId="0" applyNumberFormat="1" applyFont="1" applyBorder="1" applyAlignment="1">
      <alignment horizontal="center" vertical="center" wrapText="1"/>
    </xf>
    <xf numFmtId="0" fontId="10" fillId="0" borderId="50" xfId="0" applyFont="1" applyBorder="1" applyAlignment="1">
      <alignment horizontal="justify" vertical="center" wrapText="1"/>
    </xf>
    <xf numFmtId="0" fontId="9" fillId="0" borderId="50" xfId="0" applyFont="1" applyBorder="1" applyAlignment="1">
      <alignment horizontal="justify" vertical="center" wrapText="1"/>
    </xf>
    <xf numFmtId="0" fontId="10" fillId="6" borderId="44"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36" xfId="0" applyFont="1" applyFill="1" applyBorder="1" applyAlignment="1" applyProtection="1">
      <alignment horizontal="left" vertical="center" wrapText="1"/>
      <protection locked="0"/>
    </xf>
    <xf numFmtId="0" fontId="9" fillId="0" borderId="37" xfId="0" applyFont="1" applyBorder="1" applyAlignment="1" applyProtection="1">
      <alignment horizontal="justify" vertical="center" wrapText="1"/>
      <protection locked="0"/>
    </xf>
    <xf numFmtId="0" fontId="9" fillId="0" borderId="38"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10" fillId="0" borderId="40" xfId="0" applyFont="1" applyBorder="1" applyAlignment="1">
      <alignment horizontal="left" vertical="center" wrapText="1"/>
    </xf>
    <xf numFmtId="0" fontId="10" fillId="0" borderId="3" xfId="0" applyFont="1" applyBorder="1" applyAlignment="1">
      <alignment horizontal="left" vertical="center" wrapText="1"/>
    </xf>
    <xf numFmtId="0" fontId="10" fillId="0" borderId="41" xfId="0" applyFont="1" applyBorder="1" applyAlignment="1">
      <alignment horizontal="left" vertical="center" wrapText="1"/>
    </xf>
    <xf numFmtId="4" fontId="9" fillId="0" borderId="18" xfId="1" applyNumberFormat="1" applyFont="1" applyBorder="1" applyAlignment="1">
      <alignment horizontal="right" vertical="center"/>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59" xfId="0" applyFont="1" applyBorder="1" applyAlignment="1">
      <alignment horizontal="left" vertical="center" wrapText="1"/>
    </xf>
    <xf numFmtId="4" fontId="9" fillId="0" borderId="54" xfId="0" applyNumberFormat="1" applyFont="1" applyBorder="1" applyAlignment="1">
      <alignment horizontal="justify" vertical="center" wrapText="1"/>
    </xf>
    <xf numFmtId="4" fontId="9" fillId="0" borderId="55" xfId="0" applyNumberFormat="1" applyFont="1" applyBorder="1" applyAlignment="1">
      <alignment horizontal="justify" vertical="center" wrapText="1"/>
    </xf>
    <xf numFmtId="4" fontId="9" fillId="0" borderId="56" xfId="0" applyNumberFormat="1" applyFont="1" applyBorder="1" applyAlignment="1">
      <alignment horizontal="justify" vertical="center" wrapText="1"/>
    </xf>
    <xf numFmtId="4" fontId="9" fillId="0" borderId="12" xfId="0" applyNumberFormat="1" applyFont="1" applyBorder="1" applyAlignment="1">
      <alignment vertical="center"/>
    </xf>
    <xf numFmtId="4" fontId="10" fillId="0" borderId="54" xfId="0" applyNumberFormat="1" applyFont="1" applyBorder="1" applyAlignment="1">
      <alignment horizontal="justify" vertical="center" wrapText="1"/>
    </xf>
    <xf numFmtId="4" fontId="10" fillId="0" borderId="55" xfId="0" applyNumberFormat="1" applyFont="1" applyBorder="1" applyAlignment="1">
      <alignment horizontal="justify" vertical="center" wrapText="1"/>
    </xf>
    <xf numFmtId="4" fontId="10" fillId="0" borderId="56" xfId="0" applyNumberFormat="1" applyFont="1" applyBorder="1" applyAlignment="1">
      <alignment horizontal="justify" vertical="center" wrapText="1"/>
    </xf>
    <xf numFmtId="4" fontId="9" fillId="0" borderId="20" xfId="0" applyNumberFormat="1" applyFont="1" applyBorder="1" applyAlignment="1">
      <alignment vertical="center"/>
    </xf>
    <xf numFmtId="4" fontId="9" fillId="0" borderId="21" xfId="0" applyNumberFormat="1" applyFont="1" applyBorder="1" applyAlignment="1">
      <alignment vertical="center"/>
    </xf>
    <xf numFmtId="4" fontId="9" fillId="0" borderId="30" xfId="0" applyNumberFormat="1" applyFont="1" applyBorder="1" applyAlignment="1">
      <alignment horizontal="left" vertical="center"/>
    </xf>
    <xf numFmtId="4" fontId="9" fillId="0" borderId="31" xfId="0" applyNumberFormat="1" applyFont="1" applyBorder="1" applyAlignment="1">
      <alignment horizontal="left" vertical="center"/>
    </xf>
    <xf numFmtId="4" fontId="9" fillId="0" borderId="60" xfId="0" applyNumberFormat="1" applyFont="1" applyBorder="1" applyAlignment="1">
      <alignment horizontal="left" vertical="center"/>
    </xf>
    <xf numFmtId="4" fontId="9" fillId="0" borderId="47" xfId="0" applyNumberFormat="1" applyFont="1" applyBorder="1" applyAlignment="1">
      <alignment horizontal="right" vertical="center"/>
    </xf>
    <xf numFmtId="4" fontId="9" fillId="6" borderId="47" xfId="0" applyNumberFormat="1" applyFont="1" applyFill="1" applyBorder="1" applyAlignment="1" applyProtection="1">
      <alignment horizontal="right" vertical="center"/>
      <protection locked="0"/>
    </xf>
    <xf numFmtId="4" fontId="9" fillId="0" borderId="48" xfId="0" applyNumberFormat="1" applyFont="1" applyBorder="1" applyAlignment="1">
      <alignment horizontal="right" vertical="center"/>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59" xfId="0" applyFont="1" applyBorder="1" applyAlignment="1">
      <alignment horizontal="justify" vertical="center" wrapText="1"/>
    </xf>
    <xf numFmtId="0" fontId="10" fillId="0" borderId="54" xfId="0" applyFont="1" applyBorder="1" applyAlignment="1">
      <alignment horizontal="justify" vertical="center" wrapText="1"/>
    </xf>
    <xf numFmtId="0" fontId="10" fillId="0" borderId="55" xfId="0" applyFont="1" applyBorder="1" applyAlignment="1">
      <alignment horizontal="justify" vertical="center" wrapText="1"/>
    </xf>
    <xf numFmtId="0" fontId="10" fillId="0" borderId="56" xfId="0" applyFont="1" applyBorder="1" applyAlignment="1">
      <alignment horizontal="justify" vertical="center" wrapText="1"/>
    </xf>
    <xf numFmtId="0" fontId="10" fillId="6" borderId="54" xfId="0" applyFont="1" applyFill="1" applyBorder="1" applyAlignment="1" applyProtection="1">
      <alignment horizontal="left" vertical="center" wrapText="1"/>
      <protection locked="0"/>
    </xf>
    <xf numFmtId="0" fontId="10" fillId="6" borderId="55" xfId="0" applyFont="1" applyFill="1" applyBorder="1" applyAlignment="1" applyProtection="1">
      <alignment horizontal="left" vertical="center" wrapText="1"/>
      <protection locked="0"/>
    </xf>
    <xf numFmtId="0" fontId="10" fillId="6" borderId="57" xfId="0" applyFont="1" applyFill="1" applyBorder="1" applyAlignment="1" applyProtection="1">
      <alignment horizontal="left" vertical="center" wrapText="1"/>
      <protection locked="0"/>
    </xf>
    <xf numFmtId="165" fontId="7" fillId="0" borderId="1"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xf>
    <xf numFmtId="4" fontId="9" fillId="0" borderId="34" xfId="0" applyNumberFormat="1" applyFont="1" applyBorder="1" applyAlignment="1">
      <alignment horizontal="right" vertical="center"/>
    </xf>
    <xf numFmtId="4" fontId="9" fillId="0" borderId="39" xfId="1" applyNumberFormat="1" applyFont="1" applyBorder="1" applyAlignment="1">
      <alignment horizontal="right" vertical="center"/>
    </xf>
    <xf numFmtId="4" fontId="9" fillId="6" borderId="37" xfId="1" applyNumberFormat="1" applyFont="1" applyFill="1" applyBorder="1" applyAlignment="1" applyProtection="1">
      <alignment horizontal="right" vertical="center"/>
      <protection locked="0"/>
    </xf>
    <xf numFmtId="4" fontId="9" fillId="6" borderId="39" xfId="1" applyNumberFormat="1" applyFont="1" applyFill="1" applyBorder="1" applyAlignment="1" applyProtection="1">
      <alignment horizontal="right" vertical="center"/>
      <protection locked="0"/>
    </xf>
    <xf numFmtId="0" fontId="15" fillId="0" borderId="61" xfId="0" applyFont="1" applyBorder="1" applyAlignment="1">
      <alignment horizontal="center" vertical="center"/>
    </xf>
    <xf numFmtId="0" fontId="15" fillId="0" borderId="4" xfId="0" applyFont="1" applyBorder="1" applyAlignment="1">
      <alignment horizontal="center" vertical="center"/>
    </xf>
    <xf numFmtId="4" fontId="15" fillId="0" borderId="4" xfId="0" applyNumberFormat="1" applyFont="1" applyBorder="1" applyAlignment="1">
      <alignment horizontal="left" vertical="center"/>
    </xf>
    <xf numFmtId="0" fontId="15" fillId="0" borderId="4" xfId="0" applyFont="1" applyBorder="1" applyAlignment="1">
      <alignment horizontal="left" vertical="center"/>
    </xf>
    <xf numFmtId="4" fontId="15" fillId="0" borderId="3" xfId="0" applyNumberFormat="1" applyFont="1" applyBorder="1" applyAlignment="1">
      <alignment horizontal="center" vertical="center"/>
    </xf>
    <xf numFmtId="4" fontId="15" fillId="0" borderId="2" xfId="0" applyNumberFormat="1" applyFont="1" applyBorder="1" applyAlignment="1">
      <alignment horizontal="center" vertical="center"/>
    </xf>
    <xf numFmtId="4" fontId="9" fillId="0" borderId="34" xfId="1" applyNumberFormat="1" applyFont="1" applyBorder="1" applyAlignment="1">
      <alignment horizontal="right" vertical="center"/>
    </xf>
    <xf numFmtId="4" fontId="9" fillId="0" borderId="43" xfId="1" applyNumberFormat="1" applyFont="1" applyBorder="1" applyAlignment="1">
      <alignment horizontal="right" vertical="center"/>
    </xf>
    <xf numFmtId="4" fontId="9" fillId="0" borderId="46" xfId="1" applyNumberFormat="1" applyFont="1" applyBorder="1" applyAlignment="1">
      <alignment horizontal="right" vertical="center"/>
    </xf>
    <xf numFmtId="4" fontId="9" fillId="0" borderId="51" xfId="1" applyNumberFormat="1" applyFont="1" applyBorder="1" applyAlignment="1">
      <alignment horizontal="right" vertical="center"/>
    </xf>
    <xf numFmtId="4" fontId="9" fillId="0" borderId="15" xfId="1" applyNumberFormat="1" applyFont="1" applyBorder="1" applyAlignment="1">
      <alignment horizontal="right" vertical="center"/>
    </xf>
    <xf numFmtId="4" fontId="9" fillId="4" borderId="21" xfId="0" applyNumberFormat="1" applyFont="1" applyFill="1" applyBorder="1" applyAlignment="1">
      <alignment horizontal="right" vertical="center"/>
    </xf>
    <xf numFmtId="0" fontId="9" fillId="0" borderId="27" xfId="0" applyFont="1" applyBorder="1" applyAlignment="1">
      <alignment horizontal="left" vertical="center" wrapText="1"/>
    </xf>
    <xf numFmtId="0" fontId="9" fillId="0" borderId="5" xfId="0" applyFont="1" applyBorder="1" applyAlignment="1">
      <alignment horizontal="left" vertical="center" wrapText="1"/>
    </xf>
    <xf numFmtId="0" fontId="9" fillId="0" borderId="53" xfId="0" applyFont="1" applyBorder="1" applyAlignment="1">
      <alignment horizontal="left" vertical="center" wrapText="1"/>
    </xf>
    <xf numFmtId="0" fontId="9" fillId="0" borderId="44" xfId="0" applyFont="1" applyBorder="1" applyAlignment="1">
      <alignment horizontal="left" vertical="center" wrapText="1"/>
    </xf>
    <xf numFmtId="0" fontId="9" fillId="0" borderId="4" xfId="0" applyFont="1" applyBorder="1" applyAlignment="1">
      <alignment horizontal="left" vertical="center" wrapText="1"/>
    </xf>
    <xf numFmtId="0" fontId="9" fillId="0" borderId="45" xfId="0" applyFont="1" applyBorder="1" applyAlignment="1">
      <alignment horizontal="left" vertical="center" wrapText="1"/>
    </xf>
    <xf numFmtId="4" fontId="9" fillId="0" borderId="37" xfId="0" applyNumberFormat="1" applyFont="1" applyBorder="1" applyAlignment="1">
      <alignment horizontal="justify" vertical="center" wrapText="1"/>
    </xf>
    <xf numFmtId="4" fontId="9" fillId="0" borderId="38" xfId="0" applyNumberFormat="1" applyFont="1" applyBorder="1" applyAlignment="1">
      <alignment horizontal="justify" vertical="center" wrapText="1"/>
    </xf>
    <xf numFmtId="4" fontId="9" fillId="0" borderId="39" xfId="0" applyNumberFormat="1" applyFont="1" applyBorder="1" applyAlignment="1">
      <alignment horizontal="justify" vertical="center" wrapText="1"/>
    </xf>
    <xf numFmtId="4" fontId="9" fillId="0" borderId="39" xfId="0" applyNumberFormat="1" applyFont="1" applyBorder="1" applyAlignment="1">
      <alignment vertical="center"/>
    </xf>
    <xf numFmtId="4" fontId="9" fillId="6" borderId="37" xfId="0" applyNumberFormat="1" applyFont="1" applyFill="1" applyBorder="1" applyAlignment="1" applyProtection="1">
      <alignment vertical="center"/>
      <protection locked="0"/>
    </xf>
    <xf numFmtId="4" fontId="9" fillId="6" borderId="39" xfId="0" applyNumberFormat="1" applyFont="1" applyFill="1" applyBorder="1" applyAlignment="1" applyProtection="1">
      <alignment vertical="center"/>
      <protection locked="0"/>
    </xf>
    <xf numFmtId="0" fontId="9" fillId="0" borderId="33" xfId="0" applyFont="1" applyBorder="1" applyAlignment="1">
      <alignment horizontal="center" vertical="center"/>
    </xf>
    <xf numFmtId="0" fontId="9" fillId="0" borderId="50" xfId="0" applyFont="1" applyBorder="1" applyAlignment="1">
      <alignment horizontal="center" vertical="center"/>
    </xf>
    <xf numFmtId="4" fontId="9" fillId="0" borderId="27" xfId="1" applyNumberFormat="1" applyFont="1" applyBorder="1" applyAlignment="1">
      <alignment horizontal="right" vertical="center"/>
    </xf>
    <xf numFmtId="4" fontId="9" fillId="0" borderId="53" xfId="1" applyNumberFormat="1" applyFont="1" applyBorder="1" applyAlignment="1">
      <alignment horizontal="right" vertical="center"/>
    </xf>
    <xf numFmtId="4" fontId="9" fillId="0" borderId="44" xfId="1" applyNumberFormat="1" applyFont="1" applyBorder="1" applyAlignment="1">
      <alignment horizontal="right" vertical="center"/>
    </xf>
    <xf numFmtId="4" fontId="9" fillId="0" borderId="45" xfId="1" applyNumberFormat="1" applyFont="1" applyBorder="1" applyAlignment="1">
      <alignment horizontal="right" vertical="center"/>
    </xf>
    <xf numFmtId="4" fontId="9" fillId="6" borderId="27" xfId="1" applyNumberFormat="1" applyFont="1" applyFill="1" applyBorder="1" applyAlignment="1" applyProtection="1">
      <alignment horizontal="right" vertical="center"/>
      <protection locked="0"/>
    </xf>
    <xf numFmtId="4" fontId="9" fillId="6" borderId="53" xfId="1" applyNumberFormat="1" applyFont="1" applyFill="1" applyBorder="1" applyAlignment="1" applyProtection="1">
      <alignment horizontal="right" vertical="center"/>
      <protection locked="0"/>
    </xf>
    <xf numFmtId="4" fontId="9" fillId="6" borderId="44" xfId="1" applyNumberFormat="1" applyFont="1" applyFill="1" applyBorder="1" applyAlignment="1" applyProtection="1">
      <alignment horizontal="right" vertical="center"/>
      <protection locked="0"/>
    </xf>
    <xf numFmtId="4" fontId="9" fillId="6" borderId="45" xfId="1" applyNumberFormat="1" applyFont="1" applyFill="1" applyBorder="1" applyAlignment="1" applyProtection="1">
      <alignment horizontal="right" vertical="center"/>
      <protection locked="0"/>
    </xf>
    <xf numFmtId="4" fontId="9" fillId="0" borderId="5" xfId="1" applyNumberFormat="1" applyFont="1" applyBorder="1" applyAlignment="1">
      <alignment horizontal="right" vertical="center"/>
    </xf>
    <xf numFmtId="4" fontId="9" fillId="0" borderId="26" xfId="1" applyNumberFormat="1" applyFont="1" applyBorder="1" applyAlignment="1">
      <alignment horizontal="right" vertical="center"/>
    </xf>
    <xf numFmtId="4" fontId="9" fillId="0" borderId="4" xfId="1" applyNumberFormat="1" applyFont="1" applyBorder="1" applyAlignment="1">
      <alignment horizontal="right" vertical="center"/>
    </xf>
    <xf numFmtId="4" fontId="9" fillId="0" borderId="36" xfId="1" applyNumberFormat="1" applyFont="1" applyBorder="1" applyAlignment="1">
      <alignment horizontal="right" vertical="center"/>
    </xf>
    <xf numFmtId="1" fontId="9" fillId="0" borderId="32" xfId="0" applyNumberFormat="1" applyFont="1" applyFill="1" applyBorder="1" applyAlignment="1">
      <alignment horizontal="center" vertical="center"/>
    </xf>
    <xf numFmtId="1" fontId="9" fillId="0" borderId="49" xfId="0" applyNumberFormat="1" applyFont="1" applyFill="1" applyBorder="1" applyAlignment="1">
      <alignment horizontal="center" vertical="center"/>
    </xf>
    <xf numFmtId="165" fontId="9" fillId="0" borderId="33" xfId="0" applyNumberFormat="1" applyFont="1" applyFill="1" applyBorder="1" applyAlignment="1">
      <alignment horizontal="center" vertical="center"/>
    </xf>
    <xf numFmtId="165" fontId="9" fillId="0" borderId="50" xfId="0" applyNumberFormat="1" applyFont="1" applyFill="1" applyBorder="1" applyAlignment="1">
      <alignment horizontal="center" vertical="center"/>
    </xf>
    <xf numFmtId="1" fontId="9" fillId="0" borderId="42" xfId="0" applyNumberFormat="1" applyFont="1" applyBorder="1" applyAlignment="1">
      <alignment horizontal="center" vertical="center"/>
    </xf>
    <xf numFmtId="165" fontId="9" fillId="0" borderId="43" xfId="0" applyNumberFormat="1" applyFont="1" applyBorder="1" applyAlignment="1">
      <alignment horizontal="center" vertical="center"/>
    </xf>
    <xf numFmtId="0" fontId="9" fillId="4" borderId="0" xfId="0" applyFont="1" applyFill="1" applyBorder="1" applyAlignment="1">
      <alignment horizontal="center" vertical="center" shrinkToFit="1"/>
    </xf>
    <xf numFmtId="0" fontId="9" fillId="4" borderId="29" xfId="0" applyFont="1" applyFill="1" applyBorder="1" applyAlignment="1">
      <alignment horizontal="center" vertical="center" shrinkToFit="1"/>
    </xf>
    <xf numFmtId="4" fontId="10" fillId="0" borderId="30" xfId="0" applyNumberFormat="1" applyFont="1" applyBorder="1" applyAlignment="1">
      <alignment horizontal="justify" vertical="center" wrapText="1"/>
    </xf>
    <xf numFmtId="4" fontId="10" fillId="0" borderId="31" xfId="0" applyNumberFormat="1" applyFont="1" applyBorder="1" applyAlignment="1">
      <alignment horizontal="justify" vertical="center" wrapText="1"/>
    </xf>
    <xf numFmtId="4" fontId="10" fillId="0" borderId="60" xfId="0" applyNumberFormat="1" applyFont="1" applyBorder="1" applyAlignment="1">
      <alignment horizontal="justify" vertical="center" wrapText="1"/>
    </xf>
    <xf numFmtId="0" fontId="9" fillId="0" borderId="62" xfId="0" applyFont="1" applyBorder="1" applyAlignment="1">
      <alignment horizontal="justify" vertical="center" wrapText="1"/>
    </xf>
    <xf numFmtId="0" fontId="9" fillId="0" borderId="63" xfId="0" applyFont="1" applyBorder="1" applyAlignment="1">
      <alignment horizontal="justify" vertical="center" wrapText="1"/>
    </xf>
    <xf numFmtId="0" fontId="9" fillId="0" borderId="6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53" xfId="0" applyFont="1" applyBorder="1" applyAlignment="1">
      <alignment horizontal="justify" vertical="center" wrapText="1"/>
    </xf>
    <xf numFmtId="0" fontId="10" fillId="4" borderId="69" xfId="0" applyFont="1" applyFill="1" applyBorder="1" applyAlignment="1">
      <alignment horizontal="left" vertical="center"/>
    </xf>
    <xf numFmtId="4" fontId="10" fillId="4" borderId="69" xfId="0" applyNumberFormat="1" applyFont="1" applyFill="1" applyBorder="1" applyAlignment="1">
      <alignment horizontal="center" vertical="center"/>
    </xf>
    <xf numFmtId="0" fontId="10" fillId="4" borderId="69"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6" xfId="0" applyFont="1" applyFill="1" applyBorder="1" applyAlignment="1">
      <alignment horizontal="left" vertical="center"/>
    </xf>
    <xf numFmtId="4" fontId="10" fillId="4" borderId="6" xfId="0" applyNumberFormat="1" applyFont="1" applyFill="1" applyBorder="1" applyAlignment="1">
      <alignment horizontal="center" vertical="center"/>
    </xf>
    <xf numFmtId="0" fontId="10" fillId="4" borderId="6"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77" xfId="0" applyFont="1" applyFill="1" applyBorder="1" applyAlignment="1">
      <alignment horizontal="left" vertical="center"/>
    </xf>
    <xf numFmtId="4" fontId="10" fillId="4" borderId="77" xfId="0" applyNumberFormat="1" applyFont="1" applyFill="1" applyBorder="1" applyAlignment="1">
      <alignment horizontal="center" vertical="center"/>
    </xf>
    <xf numFmtId="0" fontId="10" fillId="4" borderId="77" xfId="0" applyFont="1" applyFill="1" applyBorder="1" applyAlignment="1">
      <alignment horizontal="center" vertical="center"/>
    </xf>
    <xf numFmtId="0" fontId="10" fillId="4" borderId="78" xfId="0" applyFont="1" applyFill="1" applyBorder="1" applyAlignment="1">
      <alignment horizontal="center" vertical="center"/>
    </xf>
    <xf numFmtId="0" fontId="15" fillId="5" borderId="69" xfId="0" applyFont="1" applyFill="1" applyBorder="1" applyAlignment="1">
      <alignment horizontal="left" vertical="center"/>
    </xf>
    <xf numFmtId="0" fontId="15" fillId="5" borderId="6" xfId="0" applyFont="1" applyFill="1" applyBorder="1" applyAlignment="1">
      <alignment horizontal="left" vertical="center"/>
    </xf>
    <xf numFmtId="0" fontId="15" fillId="5" borderId="74" xfId="0" applyFont="1" applyFill="1" applyBorder="1" applyAlignment="1">
      <alignment horizontal="left" vertical="center"/>
    </xf>
    <xf numFmtId="4" fontId="15" fillId="5" borderId="69" xfId="0" applyNumberFormat="1" applyFont="1" applyFill="1" applyBorder="1" applyAlignment="1">
      <alignment horizontal="center" vertical="center"/>
    </xf>
    <xf numFmtId="0" fontId="15" fillId="5" borderId="69" xfId="0" applyFont="1" applyFill="1" applyBorder="1" applyAlignment="1">
      <alignment horizontal="center" vertical="center"/>
    </xf>
    <xf numFmtId="0" fontId="15" fillId="5" borderId="70"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2" xfId="0" applyFont="1" applyFill="1" applyBorder="1" applyAlignment="1">
      <alignment horizontal="center" vertical="center"/>
    </xf>
    <xf numFmtId="4" fontId="15" fillId="5" borderId="74" xfId="0" applyNumberFormat="1" applyFont="1" applyFill="1" applyBorder="1" applyAlignment="1">
      <alignment horizontal="center" vertical="center"/>
    </xf>
    <xf numFmtId="0" fontId="15" fillId="5" borderId="74" xfId="0" applyFont="1" applyFill="1" applyBorder="1" applyAlignment="1">
      <alignment horizontal="center" vertical="center"/>
    </xf>
    <xf numFmtId="0" fontId="15" fillId="5" borderId="75" xfId="0" applyFont="1" applyFill="1" applyBorder="1" applyAlignment="1">
      <alignment horizontal="center" vertical="center"/>
    </xf>
    <xf numFmtId="0" fontId="9" fillId="0" borderId="20" xfId="0" quotePrefix="1" applyFont="1" applyBorder="1" applyAlignment="1">
      <alignment horizontal="left" vertical="center" wrapText="1"/>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9" fillId="0" borderId="14" xfId="3" quotePrefix="1" applyFont="1" applyFill="1" applyBorder="1" applyAlignment="1">
      <alignment horizontal="left" vertical="center" wrapText="1"/>
    </xf>
    <xf numFmtId="4" fontId="9" fillId="4" borderId="23" xfId="1" applyNumberFormat="1" applyFont="1" applyFill="1" applyBorder="1" applyAlignment="1">
      <alignment horizontal="right" vertical="center"/>
    </xf>
    <xf numFmtId="4" fontId="9" fillId="4" borderId="24" xfId="1" applyNumberFormat="1" applyFont="1" applyFill="1" applyBorder="1" applyAlignment="1">
      <alignment horizontal="right" vertical="center"/>
    </xf>
    <xf numFmtId="0" fontId="9" fillId="0" borderId="8" xfId="0" quotePrefix="1" applyFont="1" applyBorder="1" applyAlignment="1">
      <alignment horizontal="left" vertical="center" wrapText="1"/>
    </xf>
    <xf numFmtId="0" fontId="10" fillId="5" borderId="3" xfId="0" applyFont="1" applyFill="1" applyBorder="1" applyAlignment="1">
      <alignment horizontal="left" vertical="center" wrapText="1"/>
    </xf>
    <xf numFmtId="0" fontId="11" fillId="0" borderId="86" xfId="0" applyFont="1" applyBorder="1" applyAlignment="1">
      <alignment horizontal="center" vertical="center"/>
    </xf>
    <xf numFmtId="165" fontId="9" fillId="0" borderId="47" xfId="0" applyNumberFormat="1" applyFont="1" applyBorder="1" applyAlignment="1">
      <alignment horizontal="center" vertical="center"/>
    </xf>
    <xf numFmtId="0" fontId="9" fillId="0" borderId="11" xfId="3" quotePrefix="1" applyFont="1" applyFill="1" applyBorder="1" applyAlignment="1">
      <alignment horizontal="left" vertical="center" wrapText="1"/>
    </xf>
    <xf numFmtId="0" fontId="11" fillId="0" borderId="10" xfId="0" applyFont="1" applyBorder="1" applyAlignment="1">
      <alignment horizontal="center" vertical="center"/>
    </xf>
    <xf numFmtId="0" fontId="11" fillId="0" borderId="32" xfId="0" applyFont="1" applyBorder="1" applyAlignment="1">
      <alignment horizontal="center" vertical="center"/>
    </xf>
    <xf numFmtId="0" fontId="11" fillId="0" borderId="49" xfId="0" applyFont="1" applyBorder="1" applyAlignment="1">
      <alignment horizontal="center" vertical="center"/>
    </xf>
    <xf numFmtId="0" fontId="9" fillId="0" borderId="37" xfId="3" quotePrefix="1" applyFont="1" applyFill="1" applyBorder="1" applyAlignment="1">
      <alignment horizontal="left" vertical="center" wrapText="1"/>
    </xf>
    <xf numFmtId="0" fontId="9" fillId="0" borderId="38" xfId="3" quotePrefix="1" applyFont="1" applyFill="1" applyBorder="1" applyAlignment="1">
      <alignment horizontal="left" vertical="center" wrapText="1"/>
    </xf>
    <xf numFmtId="0" fontId="9" fillId="0" borderId="39" xfId="3" quotePrefix="1" applyFont="1" applyFill="1" applyBorder="1" applyAlignment="1">
      <alignment horizontal="left" vertical="center" wrapText="1"/>
    </xf>
    <xf numFmtId="0" fontId="9" fillId="0" borderId="8" xfId="0" applyFont="1" applyBorder="1" applyAlignment="1">
      <alignment horizontal="left" vertical="center"/>
    </xf>
    <xf numFmtId="0" fontId="9" fillId="0" borderId="8" xfId="0" applyFont="1" applyBorder="1" applyAlignment="1">
      <alignment horizontal="justify" vertical="center"/>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15" fillId="0" borderId="3" xfId="0" applyFont="1" applyBorder="1" applyAlignment="1">
      <alignment horizontal="left" vertical="center" wrapText="1"/>
    </xf>
    <xf numFmtId="0" fontId="11" fillId="0" borderId="42" xfId="0" applyFont="1" applyBorder="1" applyAlignment="1">
      <alignment horizontal="center" vertical="center"/>
    </xf>
    <xf numFmtId="0" fontId="9" fillId="0" borderId="54" xfId="0" quotePrefix="1" applyFont="1" applyBorder="1" applyAlignment="1">
      <alignment horizontal="left" vertical="center" wrapText="1"/>
    </xf>
    <xf numFmtId="0" fontId="38" fillId="5" borderId="79" xfId="0" applyFont="1" applyFill="1" applyBorder="1" applyAlignment="1">
      <alignment horizontal="center" vertical="center"/>
    </xf>
    <xf numFmtId="0" fontId="38" fillId="5" borderId="80" xfId="0" applyFont="1" applyFill="1" applyBorder="1" applyAlignment="1">
      <alignment horizontal="center" vertical="center"/>
    </xf>
    <xf numFmtId="0" fontId="38" fillId="5" borderId="81" xfId="0" applyFont="1" applyFill="1" applyBorder="1" applyAlignment="1">
      <alignment horizontal="center" vertical="center"/>
    </xf>
    <xf numFmtId="0" fontId="37" fillId="0" borderId="82" xfId="0" applyFont="1" applyBorder="1" applyAlignment="1">
      <alignment horizontal="left" vertical="center" wrapText="1"/>
    </xf>
    <xf numFmtId="0" fontId="37" fillId="0" borderId="83" xfId="0" applyFont="1" applyBorder="1" applyAlignment="1">
      <alignment horizontal="left" vertical="center" wrapText="1"/>
    </xf>
    <xf numFmtId="0" fontId="37" fillId="0" borderId="84" xfId="0" applyFont="1" applyBorder="1" applyAlignment="1">
      <alignment horizontal="left" vertical="center" wrapText="1"/>
    </xf>
    <xf numFmtId="0" fontId="37" fillId="0" borderId="1" xfId="0" applyFont="1" applyBorder="1" applyAlignment="1">
      <alignment horizontal="left" vertical="center" wrapText="1"/>
    </xf>
    <xf numFmtId="0" fontId="37" fillId="0" borderId="3" xfId="0" applyFont="1" applyBorder="1" applyAlignment="1">
      <alignment horizontal="left" vertical="center" wrapText="1"/>
    </xf>
    <xf numFmtId="0" fontId="37" fillId="0" borderId="2" xfId="0" applyFont="1" applyBorder="1" applyAlignment="1">
      <alignment horizontal="left" vertical="center" wrapText="1"/>
    </xf>
    <xf numFmtId="4" fontId="15" fillId="0" borderId="3" xfId="0" applyNumberFormat="1" applyFont="1" applyBorder="1" applyAlignment="1">
      <alignment horizontal="left" vertical="center" wrapText="1"/>
    </xf>
    <xf numFmtId="0" fontId="9" fillId="0" borderId="14" xfId="3" quotePrefix="1" applyFont="1" applyFill="1" applyBorder="1" applyAlignment="1">
      <alignment horizontal="center" vertical="center" wrapText="1"/>
    </xf>
    <xf numFmtId="0" fontId="9" fillId="0" borderId="11" xfId="3" applyFont="1" applyFill="1" applyBorder="1" applyAlignment="1">
      <alignment horizontal="left" vertical="center" wrapText="1"/>
    </xf>
    <xf numFmtId="4" fontId="9" fillId="4" borderId="31" xfId="1" applyNumberFormat="1" applyFont="1" applyFill="1" applyBorder="1" applyAlignment="1">
      <alignment horizontal="right" vertical="center"/>
    </xf>
    <xf numFmtId="4" fontId="9" fillId="4" borderId="85" xfId="1" applyNumberFormat="1" applyFont="1" applyFill="1" applyBorder="1" applyAlignment="1">
      <alignment horizontal="right" vertical="center"/>
    </xf>
    <xf numFmtId="4" fontId="9" fillId="0" borderId="41" xfId="1" applyNumberFormat="1" applyFont="1" applyBorder="1" applyAlignment="1">
      <alignment horizontal="right" vertical="center"/>
    </xf>
    <xf numFmtId="4" fontId="9" fillId="0" borderId="56" xfId="1" applyNumberFormat="1" applyFont="1" applyBorder="1" applyAlignment="1">
      <alignment horizontal="right" vertical="center"/>
    </xf>
    <xf numFmtId="4" fontId="9" fillId="6" borderId="54" xfId="1" applyNumberFormat="1" applyFont="1" applyFill="1" applyBorder="1" applyAlignment="1" applyProtection="1">
      <alignment horizontal="right" vertical="center"/>
      <protection locked="0"/>
    </xf>
    <xf numFmtId="4" fontId="9" fillId="6" borderId="56" xfId="1" applyNumberFormat="1" applyFont="1" applyFill="1" applyBorder="1" applyAlignment="1" applyProtection="1">
      <alignment horizontal="right" vertical="center"/>
      <protection locked="0"/>
    </xf>
    <xf numFmtId="0" fontId="9" fillId="0" borderId="50" xfId="3" quotePrefix="1" applyFont="1" applyFill="1" applyBorder="1" applyAlignment="1">
      <alignment horizontal="left" vertical="center" wrapText="1"/>
    </xf>
    <xf numFmtId="0" fontId="9" fillId="0" borderId="20" xfId="3" quotePrefix="1" applyFont="1" applyFill="1" applyBorder="1" applyAlignment="1">
      <alignment horizontal="left" vertical="center" wrapText="1"/>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9" fillId="0" borderId="8" xfId="3" quotePrefix="1" applyFont="1" applyFill="1" applyBorder="1" applyAlignment="1">
      <alignment horizontal="left" vertical="center" wrapText="1"/>
    </xf>
    <xf numFmtId="0" fontId="9" fillId="0" borderId="44" xfId="3" quotePrefix="1" applyFont="1" applyFill="1" applyBorder="1" applyAlignment="1">
      <alignment horizontal="left" vertical="center" wrapText="1"/>
    </xf>
    <xf numFmtId="0" fontId="9" fillId="0" borderId="4" xfId="3" quotePrefix="1" applyFont="1" applyFill="1" applyBorder="1" applyAlignment="1">
      <alignment horizontal="left" vertical="center" wrapText="1"/>
    </xf>
    <xf numFmtId="0" fontId="9" fillId="0" borderId="45" xfId="3" quotePrefix="1" applyFont="1" applyFill="1" applyBorder="1" applyAlignment="1">
      <alignment horizontal="left" vertical="center" wrapText="1"/>
    </xf>
    <xf numFmtId="0" fontId="35" fillId="5" borderId="65" xfId="0" applyFont="1" applyFill="1" applyBorder="1" applyAlignment="1">
      <alignment horizontal="center" vertical="center" wrapText="1"/>
    </xf>
    <xf numFmtId="0" fontId="35" fillId="5" borderId="66" xfId="0" applyFont="1" applyFill="1" applyBorder="1" applyAlignment="1">
      <alignment horizontal="center" vertical="center" wrapText="1"/>
    </xf>
    <xf numFmtId="0" fontId="35" fillId="5" borderId="67" xfId="0" applyFont="1" applyFill="1" applyBorder="1" applyAlignment="1">
      <alignment horizontal="center" vertical="center" wrapText="1"/>
    </xf>
  </cellXfs>
  <cellStyles count="11">
    <cellStyle name="Dobro 4" xfId="5" xr:uid="{4A43EC1E-B9C9-4BB4-90D8-C44DF63D6C0C}"/>
    <cellStyle name="Loše" xfId="3" builtinId="27"/>
    <cellStyle name="Normal 10 2" xfId="8" xr:uid="{E92516B7-33E9-4731-9D95-5B4A731563A5}"/>
    <cellStyle name="Normal 2 2 2" xfId="10" xr:uid="{01425B5F-C3D9-49B5-BE3A-64E8ACB1370C}"/>
    <cellStyle name="Normalno" xfId="0" builtinId="0"/>
    <cellStyle name="Normalno 2 2" xfId="6" xr:uid="{A948E1F5-0BFD-47FE-BE71-85D5835D5237}"/>
    <cellStyle name="Normalno 3" xfId="9" xr:uid="{3761FF39-474D-404B-8DFD-EBFADD4DBCDA}"/>
    <cellStyle name="Obično_14-05-2" xfId="4" xr:uid="{1E28A604-4137-412A-AD03-8ED35151C50C}"/>
    <cellStyle name="Obično_troškovnik_SOTINSKA11" xfId="7" xr:uid="{E4410657-4A55-48B4-954C-DFE991044C59}"/>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104913</xdr:colOff>
      <xdr:row>0</xdr:row>
      <xdr:rowOff>16565</xdr:rowOff>
    </xdr:from>
    <xdr:to>
      <xdr:col>19</xdr:col>
      <xdr:colOff>309217</xdr:colOff>
      <xdr:row>8</xdr:row>
      <xdr:rowOff>105594</xdr:rowOff>
    </xdr:to>
    <xdr:pic>
      <xdr:nvPicPr>
        <xdr:cNvPr id="2" name="Picture 1">
          <a:extLst>
            <a:ext uri="{FF2B5EF4-FFF2-40B4-BE49-F238E27FC236}">
              <a16:creationId xmlns:a16="http://schemas.microsoft.com/office/drawing/2014/main" id="{00B82078-35CC-4C51-BFF9-5BE1ADBC09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97" b="8936"/>
        <a:stretch/>
      </xdr:blipFill>
      <xdr:spPr bwMode="auto">
        <a:xfrm>
          <a:off x="104913" y="16565"/>
          <a:ext cx="6598754" cy="10859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104913</xdr:colOff>
      <xdr:row>0</xdr:row>
      <xdr:rowOff>16565</xdr:rowOff>
    </xdr:from>
    <xdr:to>
      <xdr:col>19</xdr:col>
      <xdr:colOff>309217</xdr:colOff>
      <xdr:row>8</xdr:row>
      <xdr:rowOff>105594</xdr:rowOff>
    </xdr:to>
    <xdr:pic>
      <xdr:nvPicPr>
        <xdr:cNvPr id="2" name="Picture 1">
          <a:extLst>
            <a:ext uri="{FF2B5EF4-FFF2-40B4-BE49-F238E27FC236}">
              <a16:creationId xmlns:a16="http://schemas.microsoft.com/office/drawing/2014/main" id="{86547200-553A-41DB-8589-F5A264642D2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97" b="8936"/>
        <a:stretch/>
      </xdr:blipFill>
      <xdr:spPr bwMode="auto">
        <a:xfrm>
          <a:off x="104913" y="16565"/>
          <a:ext cx="6598754" cy="108597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104913</xdr:colOff>
      <xdr:row>0</xdr:row>
      <xdr:rowOff>16565</xdr:rowOff>
    </xdr:from>
    <xdr:to>
      <xdr:col>19</xdr:col>
      <xdr:colOff>309217</xdr:colOff>
      <xdr:row>8</xdr:row>
      <xdr:rowOff>105594</xdr:rowOff>
    </xdr:to>
    <xdr:pic>
      <xdr:nvPicPr>
        <xdr:cNvPr id="2" name="Picture 1">
          <a:extLst>
            <a:ext uri="{FF2B5EF4-FFF2-40B4-BE49-F238E27FC236}">
              <a16:creationId xmlns:a16="http://schemas.microsoft.com/office/drawing/2014/main" id="{5155FE5F-33CA-45EA-813F-009276A7F8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97" b="8936"/>
        <a:stretch/>
      </xdr:blipFill>
      <xdr:spPr bwMode="auto">
        <a:xfrm>
          <a:off x="104913" y="16565"/>
          <a:ext cx="6598754" cy="108597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a\d\ASB_OBNOVA2001\7107_Ostoji&#263;\7107_A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re&#353;o\NERADNI%20(D)\PODLOGE\EUROCODE\X_EC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DLOGE\EUROCODE\X_EC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008\189-08%2520WPG%2520Vrba-B1\Podloge%2520stat\X_EC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zno\Pavi&#263;\Razno\Stoki&#263;%2520Glavni%2520za%2520Tomu\GLAVNI%2520PROJEKT%2520-%2520STOKI&#262;%2520SANDRA%2520-%2520VA&#381;E&#262;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da\d\VIKTORIJA_OBNOVA_2001\4808_LUKERI&#262;_Andrija\obn_01_48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jo\neradni%20(d)\PODLOGE\EUROCODE\Bet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k_površina (2)"/>
      <sheetName val="Osn-Pod"/>
      <sheetName val="Korice"/>
      <sheetName val="Sadržaj"/>
      <sheetName val="Nasl_rješ"/>
      <sheetName val="Rješenje"/>
      <sheetName val="Nasl_zat"/>
      <sheetName val="Zat_stanje"/>
      <sheetName val="Nasl_san"/>
      <sheetName val="An_konst"/>
      <sheetName val="Statika"/>
      <sheetName val="Opis"/>
      <sheetName val="01-03"/>
      <sheetName val="101-102"/>
      <sheetName val="103"/>
      <sheetName val="104"/>
      <sheetName val="105"/>
      <sheetName val="106"/>
      <sheetName val="107"/>
      <sheetName val="108"/>
      <sheetName val="201"/>
      <sheetName val="202"/>
      <sheetName val="Tem"/>
      <sheetName val="Isk_površina"/>
      <sheetName val="Nasl_ur"/>
      <sheetName val="Unut_uređenje"/>
      <sheetName val="Nasl_dok"/>
      <sheetName val="Trosk (2)"/>
      <sheetName val="Nasl_foto"/>
      <sheetName val="Nasl_foto (2)"/>
      <sheetName val="Dokaz"/>
      <sheetName val="Nasl_dok (2)"/>
      <sheetName val="Trosk"/>
      <sheetName val="Module1"/>
      <sheetName val="Osn_Pod"/>
      <sheetName val="Isk_površina_(2)"/>
      <sheetName val="Isk_površina_(2)1"/>
      <sheetName val="Isk_površina_(2)2"/>
      <sheetName val="Oporavljeno_List1"/>
      <sheetName val="List1"/>
      <sheetName val="Opis (2)"/>
      <sheetName val="01-04 (KROV)"/>
      <sheetName val="100"/>
      <sheetName val="greda_105"/>
      <sheetName val="greda_106"/>
      <sheetName val="greda_107"/>
      <sheetName val="greda_108"/>
      <sheetName val="200"/>
      <sheetName val="KONZ PL 204"/>
      <sheetName val="STUBIŠTE 205_1"/>
      <sheetName val="STUBIŠTE 205_2"/>
      <sheetName val="greda_206"/>
      <sheetName val="greda_207"/>
      <sheetName val="greda_208"/>
      <sheetName val="greda_209"/>
      <sheetName val="serk"/>
      <sheetName val="podna p."/>
      <sheetName val="SPECIFIKACIJA "/>
      <sheetName val="Predmjer"/>
      <sheetName val="Korice (3)"/>
      <sheetName val="Korice (4)"/>
      <sheetName val="SPECIFIKACIJA  (2)"/>
      <sheetName val="SPECIFIKACIJA  (3)"/>
      <sheetName val="STOLARIJA"/>
      <sheetName val="FOTO"/>
      <sheetName val="Obrazac za reviziju"/>
      <sheetName val="Nasl. trosk"/>
      <sheetName val="TG"/>
      <sheetName val="AB GREDA"/>
      <sheetName val="Isk_površina_(2)3"/>
      <sheetName val="Trosk_(2)"/>
      <sheetName val="Nasl_foto_(2)"/>
      <sheetName val="Nasl_dok_(2)"/>
      <sheetName val="Opis_(2)"/>
      <sheetName val="01-04_(KROV)"/>
      <sheetName val="KONZ_PL_204"/>
      <sheetName val="STUBIŠTE_205_1"/>
      <sheetName val="STUBIŠTE_205_2"/>
      <sheetName val="podna_p_"/>
      <sheetName val="SPECIFIKACIJA_"/>
      <sheetName val="Korice_(3)"/>
      <sheetName val="Korice_(4)"/>
      <sheetName val="SPECIFIKACIJA__(2)"/>
      <sheetName val="SPECIFIKACIJA__(3)"/>
      <sheetName val="Obrazac_za_reviziju"/>
      <sheetName val="Nasl__trosk"/>
      <sheetName val="AB_GREDA"/>
      <sheetName val="Isk_površina_(2)4"/>
      <sheetName val="Trosk_(2)1"/>
      <sheetName val="Nasl_foto_(2)1"/>
      <sheetName val="Nasl_dok_(2)1"/>
      <sheetName val="Opis_(2)1"/>
      <sheetName val="01-04_(KROV)1"/>
      <sheetName val="KONZ_PL_2041"/>
      <sheetName val="STUBIŠTE_205_11"/>
      <sheetName val="STUBIŠTE_205_21"/>
      <sheetName val="podna_p_1"/>
      <sheetName val="SPECIFIKACIJA_1"/>
      <sheetName val="Korice_(3)1"/>
      <sheetName val="Korice_(4)1"/>
      <sheetName val="SPECIFIKACIJA__(2)1"/>
      <sheetName val="SPECIFIKACIJA__(3)1"/>
      <sheetName val="Obrazac_za_reviziju1"/>
      <sheetName val="Nasl__trosk1"/>
      <sheetName val="AB_GREDA1"/>
      <sheetName val="Isk_površina_(2)5"/>
      <sheetName val="Trosk_(2)2"/>
      <sheetName val="Nasl_foto_(2)2"/>
      <sheetName val="Nasl_dok_(2)2"/>
      <sheetName val="Opis_(2)2"/>
      <sheetName val="01-04_(KROV)2"/>
      <sheetName val="KONZ_PL_2042"/>
      <sheetName val="STUBIŠTE_205_12"/>
      <sheetName val="STUBIŠTE_205_22"/>
      <sheetName val="podna_p_2"/>
      <sheetName val="SPECIFIKACIJA_2"/>
      <sheetName val="Korice_(3)2"/>
      <sheetName val="Korice_(4)2"/>
      <sheetName val="SPECIFIKACIJA__(2)2"/>
      <sheetName val="SPECIFIKACIJA__(3)2"/>
      <sheetName val="Obrazac_za_reviziju2"/>
      <sheetName val="Nasl__trosk2"/>
      <sheetName val="AB_GREDA2"/>
      <sheetName val="Isk_površina_(2)6"/>
      <sheetName val="Trosk_(2)3"/>
      <sheetName val="Nasl_foto_(2)3"/>
      <sheetName val="Nasl_dok_(2)3"/>
      <sheetName val="Opis_(2)3"/>
      <sheetName val="01-04_(KROV)3"/>
      <sheetName val="KONZ_PL_2043"/>
      <sheetName val="STUBIŠTE_205_13"/>
      <sheetName val="STUBIŠTE_205_23"/>
      <sheetName val="podna_p_3"/>
      <sheetName val="SPECIFIKACIJA_3"/>
      <sheetName val="Korice_(3)3"/>
      <sheetName val="Korice_(4)3"/>
      <sheetName val="SPECIFIKACIJA__(2)3"/>
      <sheetName val="SPECIFIKACIJA__(3)3"/>
      <sheetName val="Obrazac_za_reviziju3"/>
      <sheetName val="Nasl__trosk3"/>
      <sheetName val="AB_GREDA3"/>
      <sheetName val="Isk_površina_(2)7"/>
      <sheetName val="Trosk_(2)4"/>
      <sheetName val="Nasl_foto_(2)4"/>
      <sheetName val="Nasl_dok_(2)4"/>
      <sheetName val="Opis_(2)4"/>
      <sheetName val="01-04_(KROV)4"/>
      <sheetName val="KONZ_PL_2044"/>
      <sheetName val="STUBIŠTE_205_14"/>
      <sheetName val="STUBIŠTE_205_24"/>
      <sheetName val="podna_p_4"/>
      <sheetName val="SPECIFIKACIJA_4"/>
      <sheetName val="Korice_(3)4"/>
      <sheetName val="Korice_(4)4"/>
      <sheetName val="SPECIFIKACIJA__(2)4"/>
      <sheetName val="SPECIFIKACIJA__(3)4"/>
      <sheetName val="Obrazac_za_reviziju4"/>
      <sheetName val="Nasl__trosk4"/>
      <sheetName val="AB_GREDA4"/>
      <sheetName val="Isk_površina_(2)8"/>
      <sheetName val="Trosk_(2)5"/>
      <sheetName val="Nasl_foto_(2)5"/>
      <sheetName val="Nasl_dok_(2)5"/>
      <sheetName val="Opis_(2)5"/>
      <sheetName val="01-04_(KROV)5"/>
      <sheetName val="KONZ_PL_2045"/>
      <sheetName val="STUBIŠTE_205_15"/>
      <sheetName val="STUBIŠTE_205_25"/>
      <sheetName val="podna_p_5"/>
      <sheetName val="SPECIFIKACIJA_5"/>
      <sheetName val="Korice_(3)5"/>
      <sheetName val="Korice_(4)5"/>
      <sheetName val="SPECIFIKACIJA__(2)5"/>
      <sheetName val="SPECIFIKACIJA__(3)5"/>
      <sheetName val="Obrazac_za_reviziju5"/>
      <sheetName val="Nasl__trosk5"/>
      <sheetName val="AB_GREDA5"/>
      <sheetName val="Isk_površina_(2)9"/>
      <sheetName val="Trosk_(2)6"/>
      <sheetName val="Nasl_foto_(2)6"/>
      <sheetName val="Nasl_dok_(2)6"/>
      <sheetName val="Opis_(2)6"/>
      <sheetName val="01-04_(KROV)6"/>
      <sheetName val="KONZ_PL_2046"/>
      <sheetName val="STUBIŠTE_205_16"/>
      <sheetName val="STUBIŠTE_205_26"/>
      <sheetName val="podna_p_6"/>
      <sheetName val="SPECIFIKACIJA_6"/>
      <sheetName val="Korice_(3)6"/>
      <sheetName val="Korice_(4)6"/>
      <sheetName val="SPECIFIKACIJA__(2)6"/>
      <sheetName val="SPECIFIKACIJA__(3)6"/>
      <sheetName val="Obrazac_za_reviziju6"/>
      <sheetName val="Nasl__trosk6"/>
      <sheetName val="AB_GREDA6"/>
      <sheetName val="Isk_površina_(2)10"/>
      <sheetName val="Trosk_(2)7"/>
      <sheetName val="Nasl_foto_(2)7"/>
      <sheetName val="Nasl_dok_(2)7"/>
      <sheetName val="Opis_(2)7"/>
      <sheetName val="01-04_(KROV)7"/>
      <sheetName val="KONZ_PL_2047"/>
      <sheetName val="STUBIŠTE_205_17"/>
      <sheetName val="STUBIŠTE_205_27"/>
      <sheetName val="podna_p_7"/>
      <sheetName val="SPECIFIKACIJA_7"/>
      <sheetName val="Korice_(3)7"/>
      <sheetName val="Korice_(4)7"/>
      <sheetName val="SPECIFIKACIJA__(2)7"/>
      <sheetName val="SPECIFIKACIJA__(3)7"/>
      <sheetName val="Obrazac_za_reviziju7"/>
      <sheetName val="Nasl__trosk7"/>
      <sheetName val="AB_GREDA7"/>
      <sheetName val="Isk_površina_(2)11"/>
      <sheetName val="Trosk_(2)8"/>
      <sheetName val="Nasl_foto_(2)8"/>
      <sheetName val="Nasl_dok_(2)8"/>
      <sheetName val="Opis_(2)8"/>
      <sheetName val="01-04_(KROV)8"/>
      <sheetName val="KONZ_PL_2048"/>
      <sheetName val="STUBIŠTE_205_18"/>
      <sheetName val="STUBIŠTE_205_28"/>
      <sheetName val="podna_p_8"/>
      <sheetName val="SPECIFIKACIJA_8"/>
      <sheetName val="Korice_(3)8"/>
      <sheetName val="Korice_(4)8"/>
      <sheetName val="SPECIFIKACIJA__(2)8"/>
      <sheetName val="SPECIFIKACIJA__(3)8"/>
      <sheetName val="Obrazac_za_reviziju8"/>
      <sheetName val="Nasl__trosk8"/>
      <sheetName val="AB_GREDA8"/>
      <sheetName val="Isk_površina_(2)12"/>
      <sheetName val="Trosk_(2)9"/>
      <sheetName val="Nasl_foto_(2)9"/>
      <sheetName val="Nasl_dok_(2)9"/>
      <sheetName val="Opis_(2)9"/>
      <sheetName val="01-04_(KROV)9"/>
      <sheetName val="KONZ_PL_2049"/>
      <sheetName val="STUBIŠTE_205_19"/>
      <sheetName val="STUBIŠTE_205_29"/>
      <sheetName val="podna_p_9"/>
      <sheetName val="SPECIFIKACIJA_9"/>
      <sheetName val="Korice_(3)9"/>
      <sheetName val="Korice_(4)9"/>
      <sheetName val="SPECIFIKACIJA__(2)9"/>
      <sheetName val="SPECIFIKACIJA__(3)9"/>
      <sheetName val="Obrazac_za_reviziju9"/>
      <sheetName val="Nasl__trosk9"/>
      <sheetName val="AB_GREDA9"/>
      <sheetName val="Isk_površina_(2)13"/>
      <sheetName val="Trosk_(2)10"/>
      <sheetName val="Nasl_foto_(2)10"/>
      <sheetName val="Nasl_dok_(2)10"/>
      <sheetName val="Opis_(2)10"/>
      <sheetName val="01-04_(KROV)10"/>
      <sheetName val="KONZ_PL_20410"/>
      <sheetName val="STUBIŠTE_205_110"/>
      <sheetName val="STUBIŠTE_205_210"/>
      <sheetName val="podna_p_10"/>
      <sheetName val="SPECIFIKACIJA_10"/>
      <sheetName val="Korice_(3)10"/>
      <sheetName val="Korice_(4)10"/>
      <sheetName val="SPECIFIKACIJA__(2)10"/>
      <sheetName val="SPECIFIKACIJA__(3)10"/>
      <sheetName val="Obrazac_za_reviziju10"/>
      <sheetName val="Nasl__trosk10"/>
      <sheetName val="AB_GREDA10"/>
    </sheetNames>
    <sheetDataSet>
      <sheetData sheetId="0" refreshError="1"/>
      <sheetData sheetId="1" refreshError="1">
        <row r="5">
          <cell r="G5" t="str">
            <v>DONJA ORAOVICA</v>
          </cell>
        </row>
        <row r="7">
          <cell r="C7" t="str">
            <v>OSTOJIĆ</v>
          </cell>
          <cell r="G7" t="str">
            <v>SLAVONSKI BROD</v>
          </cell>
        </row>
        <row r="8">
          <cell r="C8" t="str">
            <v>Milan</v>
          </cell>
        </row>
        <row r="9">
          <cell r="C9" t="str">
            <v>Donja Oraovica 49</v>
          </cell>
          <cell r="G9">
            <v>37323</v>
          </cell>
        </row>
        <row r="10">
          <cell r="E10" t="str">
            <v>SMDVDO-7107</v>
          </cell>
        </row>
        <row r="12">
          <cell r="C12" t="str">
            <v>SBiro  d.o.o.   SLAVONSKI BROD</v>
          </cell>
          <cell r="G12">
            <v>7107</v>
          </cell>
        </row>
        <row r="15">
          <cell r="C15" t="str">
            <v>Dušan BOŠNJAK, dipl.ing.građ.</v>
          </cell>
        </row>
        <row r="16">
          <cell r="C16" t="str">
            <v>Nada ĐAMIĆ, arh.teh.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C1" t="str">
            <v>RA 400/500</v>
          </cell>
        </row>
        <row r="2">
          <cell r="C2" t="str">
            <v>GA 240/360</v>
          </cell>
        </row>
        <row r="3">
          <cell r="C3" t="str">
            <v>MA 500/560</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 val="prosta_greda_kon_var"/>
      <sheetName val="konz_greda"/>
      <sheetName val="konz_ploča"/>
      <sheetName val="pokrov_+_T_greda"/>
      <sheetName val="A_greda"/>
      <sheetName val="stubište_s_GNU"/>
      <sheetName val="stup_[]_1"/>
      <sheetName val="prosta_greda_1_var"/>
      <sheetName val="prosta_greda_kon_var1"/>
      <sheetName val="konz_greda1"/>
      <sheetName val="konz_ploča1"/>
      <sheetName val="pokrov_+_T_greda1"/>
      <sheetName val="A_greda1"/>
      <sheetName val="stubište_s_GNU1"/>
      <sheetName val="stup_[]_11"/>
      <sheetName val="prosta_greda_1_var1"/>
      <sheetName val="prosta_greda_kon_var2"/>
      <sheetName val="konz_greda2"/>
      <sheetName val="konz_ploča2"/>
      <sheetName val="pokrov_+_T_greda2"/>
      <sheetName val="A_greda2"/>
      <sheetName val="stubište_s_GNU2"/>
      <sheetName val="stup_[]_12"/>
      <sheetName val="prosta_greda_1_var2"/>
      <sheetName val="prosta_greda_kon_var3"/>
      <sheetName val="konz_greda3"/>
      <sheetName val="konz_ploča3"/>
      <sheetName val="pokrov_+_T_greda3"/>
      <sheetName val="A_greda3"/>
      <sheetName val="stubište_s_GNU3"/>
      <sheetName val="stup_[]_13"/>
      <sheetName val="prosta_greda_1_var3"/>
      <sheetName val="prosta_greda_kon_var4"/>
      <sheetName val="konz_greda4"/>
      <sheetName val="konz_ploča4"/>
      <sheetName val="pokrov_+_T_greda4"/>
      <sheetName val="A_greda4"/>
      <sheetName val="stubište_s_GNU4"/>
      <sheetName val="stup_[]_14"/>
      <sheetName val="prosta_greda_1_var4"/>
      <sheetName val="prosta_greda_kon_var5"/>
      <sheetName val="konz_greda5"/>
      <sheetName val="konz_ploča5"/>
      <sheetName val="pokrov_+_T_greda5"/>
      <sheetName val="A_greda5"/>
      <sheetName val="stubište_s_GNU5"/>
      <sheetName val="stup_[]_15"/>
      <sheetName val="prosta_greda_1_var5"/>
      <sheetName val="prosta_greda_kon_var6"/>
      <sheetName val="konz_greda6"/>
      <sheetName val="konz_ploča6"/>
      <sheetName val="pokrov_+_T_greda6"/>
      <sheetName val="A_greda6"/>
      <sheetName val="stubište_s_GNU6"/>
      <sheetName val="stup_[]_16"/>
      <sheetName val="prosta_greda_1_var6"/>
      <sheetName val="prosta_greda_kon_var7"/>
      <sheetName val="konz_greda7"/>
      <sheetName val="konz_ploča7"/>
      <sheetName val="pokrov_+_T_greda7"/>
      <sheetName val="A_greda7"/>
      <sheetName val="stubište_s_GNU7"/>
      <sheetName val="stup_[]_17"/>
      <sheetName val="prosta_greda_1_var7"/>
      <sheetName val="prosta_greda_kon_var8"/>
      <sheetName val="konz_greda8"/>
      <sheetName val="konz_ploča8"/>
      <sheetName val="pokrov_+_T_greda8"/>
      <sheetName val="A_greda8"/>
      <sheetName val="stubište_s_GNU8"/>
      <sheetName val="stup_[]_18"/>
      <sheetName val="prosta_greda_1_var8"/>
      <sheetName val="prosta_greda_kon_var9"/>
      <sheetName val="konz_greda9"/>
      <sheetName val="konz_ploča9"/>
      <sheetName val="pokrov_+_T_greda9"/>
      <sheetName val="A_greda9"/>
      <sheetName val="stubište_s_GNU9"/>
      <sheetName val="stup_[]_19"/>
      <sheetName val="prosta_greda_1_var9"/>
    </sheetNames>
    <sheetDataSet>
      <sheetData sheetId="0"/>
      <sheetData sheetId="1"/>
      <sheetData sheetId="2"/>
      <sheetData sheetId="3"/>
      <sheetData sheetId="4"/>
      <sheetData sheetId="5"/>
      <sheetData sheetId="6"/>
      <sheetData sheetId="7"/>
      <sheetData sheetId="8"/>
      <sheetData sheetId="9"/>
      <sheetData sheetId="10"/>
      <sheetData sheetId="11">
        <row r="1">
          <cell r="A1" t="str">
            <v>C 12/15</v>
          </cell>
          <cell r="C1" t="str">
            <v>RA 400/500</v>
          </cell>
        </row>
        <row r="2">
          <cell r="A2" t="str">
            <v>C 16/20</v>
          </cell>
          <cell r="C2" t="str">
            <v>GA 240/360</v>
          </cell>
        </row>
        <row r="3">
          <cell r="A3" t="str">
            <v>C 20/25</v>
          </cell>
          <cell r="C3" t="str">
            <v>MA 500/560</v>
          </cell>
        </row>
        <row r="4">
          <cell r="A4" t="str">
            <v>C 25/30</v>
          </cell>
        </row>
        <row r="5">
          <cell r="A5" t="str">
            <v>C 30/37</v>
          </cell>
        </row>
        <row r="6">
          <cell r="A6" t="str">
            <v>C 35/45</v>
          </cell>
        </row>
        <row r="7">
          <cell r="A7" t="str">
            <v>C 40/50</v>
          </cell>
        </row>
        <row r="8">
          <cell r="A8" t="str">
            <v>C 45/55</v>
          </cell>
        </row>
        <row r="9">
          <cell r="A9" t="str">
            <v>C 50/60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 val="prosta_greda_kon_var"/>
      <sheetName val="konz_greda"/>
      <sheetName val="konz_ploča"/>
      <sheetName val="pokrov_+_T_greda"/>
      <sheetName val="A_greda"/>
      <sheetName val="stubište_s_GNU"/>
      <sheetName val="stup_[]_1"/>
      <sheetName val="prosta_greda_1_var"/>
      <sheetName val="prosta_greda_kon_var1"/>
      <sheetName val="konz_greda1"/>
      <sheetName val="konz_ploča1"/>
      <sheetName val="pokrov_+_T_greda1"/>
      <sheetName val="A_greda1"/>
      <sheetName val="stubište_s_GNU1"/>
      <sheetName val="stup_[]_11"/>
      <sheetName val="prosta_greda_1_var1"/>
      <sheetName val="prosta_greda_kon_var2"/>
      <sheetName val="konz_greda2"/>
      <sheetName val="konz_ploča2"/>
      <sheetName val="pokrov_+_T_greda2"/>
      <sheetName val="A_greda2"/>
      <sheetName val="stubište_s_GNU2"/>
      <sheetName val="stup_[]_12"/>
      <sheetName val="prosta_greda_1_var2"/>
      <sheetName val="prosta_greda_kon_var3"/>
      <sheetName val="konz_greda3"/>
      <sheetName val="konz_ploča3"/>
      <sheetName val="pokrov_+_T_greda3"/>
      <sheetName val="A_greda3"/>
      <sheetName val="stubište_s_GNU3"/>
      <sheetName val="stup_[]_13"/>
      <sheetName val="prosta_greda_1_var3"/>
      <sheetName val="prosta_greda_kon_var4"/>
      <sheetName val="konz_greda4"/>
      <sheetName val="konz_ploča4"/>
      <sheetName val="pokrov_+_T_greda4"/>
      <sheetName val="A_greda4"/>
      <sheetName val="stubište_s_GNU4"/>
      <sheetName val="stup_[]_14"/>
      <sheetName val="prosta_greda_1_var4"/>
      <sheetName val="prosta_greda_kon_var5"/>
      <sheetName val="konz_greda5"/>
      <sheetName val="konz_ploča5"/>
      <sheetName val="pokrov_+_T_greda5"/>
      <sheetName val="A_greda5"/>
      <sheetName val="stubište_s_GNU5"/>
      <sheetName val="stup_[]_15"/>
      <sheetName val="prosta_greda_1_var5"/>
      <sheetName val="prosta_greda_kon_var6"/>
      <sheetName val="konz_greda6"/>
      <sheetName val="konz_ploča6"/>
      <sheetName val="pokrov_+_T_greda6"/>
      <sheetName val="A_greda6"/>
      <sheetName val="stubište_s_GNU6"/>
      <sheetName val="stup_[]_16"/>
      <sheetName val="prosta_greda_1_var6"/>
      <sheetName val="prosta_greda_kon_var7"/>
      <sheetName val="konz_greda7"/>
      <sheetName val="konz_ploča7"/>
      <sheetName val="pokrov_+_T_greda7"/>
      <sheetName val="A_greda7"/>
      <sheetName val="stubište_s_GNU7"/>
      <sheetName val="stup_[]_17"/>
      <sheetName val="prosta_greda_1_var7"/>
      <sheetName val="prosta_greda_kon_var8"/>
      <sheetName val="konz_greda8"/>
      <sheetName val="konz_ploča8"/>
      <sheetName val="pokrov_+_T_greda8"/>
      <sheetName val="A_greda8"/>
      <sheetName val="stubište_s_GNU8"/>
      <sheetName val="stup_[]_18"/>
      <sheetName val="prosta_greda_1_var8"/>
      <sheetName val="prosta_greda_kon_var9"/>
      <sheetName val="konz_greda9"/>
      <sheetName val="konz_ploča9"/>
      <sheetName val="pokrov_+_T_greda9"/>
      <sheetName val="A_greda9"/>
      <sheetName val="stubište_s_GNU9"/>
      <sheetName val="stup_[]_19"/>
      <sheetName val="prosta_greda_1_var9"/>
    </sheetNames>
    <sheetDataSet>
      <sheetData sheetId="0"/>
      <sheetData sheetId="1"/>
      <sheetData sheetId="2"/>
      <sheetData sheetId="3"/>
      <sheetData sheetId="4"/>
      <sheetData sheetId="5"/>
      <sheetData sheetId="6"/>
      <sheetData sheetId="7"/>
      <sheetData sheetId="8"/>
      <sheetData sheetId="9"/>
      <sheetData sheetId="10"/>
      <sheetData sheetId="11">
        <row r="1">
          <cell r="C1" t="str">
            <v>RA 400/500</v>
          </cell>
        </row>
        <row r="2">
          <cell r="C2" t="str">
            <v>GA 240/360</v>
          </cell>
        </row>
        <row r="3">
          <cell r="C3" t="str">
            <v>MA 500/560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EKST"/>
      <sheetName val="GRAFIČKI PRIKAZI"/>
      <sheetName val="ANALITIČKI ISKAZ"/>
    </sheetNames>
    <sheetDataSet>
      <sheetData sheetId="0"/>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odule2"/>
      <sheetName val="Module3"/>
      <sheetName val="Module6"/>
      <sheetName val="Osn-Pod"/>
      <sheetName val="Korice"/>
      <sheetName val="Sadržaj"/>
      <sheetName val="Nasl_rješ"/>
      <sheetName val="Rješenje"/>
      <sheetName val="Nasl_zat"/>
      <sheetName val="Zat_stanje"/>
      <sheetName val="Nasl_san"/>
      <sheetName val="An_konst"/>
      <sheetName val="Statika"/>
      <sheetName val="Opis"/>
      <sheetName val="Shema_1"/>
      <sheetName val="01-04"/>
      <sheetName val="101-104"/>
      <sheetName val="105"/>
      <sheetName val="106"/>
      <sheetName val="107"/>
      <sheetName val="108"/>
      <sheetName val="109"/>
      <sheetName val="110"/>
      <sheetName val="111"/>
      <sheetName val="200"/>
      <sheetName val="Isk_površina"/>
      <sheetName val="Nasl_ur"/>
      <sheetName val="Unut_uređenje"/>
      <sheetName val="Nasl_dok"/>
      <sheetName val="Dokaz"/>
      <sheetName val="Nasl_foto"/>
      <sheetName val="Foto"/>
      <sheetName val="Sheet2"/>
    </sheetNames>
    <sheetDataSet>
      <sheetData sheetId="0"/>
      <sheetData sheetId="1"/>
      <sheetData sheetId="2"/>
      <sheetData sheetId="3"/>
      <sheetData sheetId="4" refreshError="1">
        <row r="11">
          <cell r="G11" t="str">
            <v>4808</v>
          </cell>
        </row>
        <row r="14">
          <cell r="E14" t="str">
            <v>N</v>
          </cell>
        </row>
        <row r="19">
          <cell r="G19">
            <v>65.371199999999988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
      <sheetName val="Sheet2"/>
      <sheetName val="Sheet3"/>
      <sheetName val="popisi"/>
      <sheetName val="prosta_greda"/>
      <sheetName val="prosta_greda1"/>
      <sheetName val="prosta_greda2"/>
      <sheetName val="prosta_greda3"/>
      <sheetName val="prosta_greda4"/>
      <sheetName val="prosta_greda5"/>
      <sheetName val="prosta_greda6"/>
      <sheetName val="prosta_greda7"/>
      <sheetName val="prosta_greda8"/>
      <sheetName val="prosta_greda9"/>
    </sheetNames>
    <sheetDataSet>
      <sheetData sheetId="0" refreshError="1"/>
      <sheetData sheetId="1" refreshError="1">
        <row r="1">
          <cell r="A1" t="str">
            <v>C 12/15</v>
          </cell>
        </row>
        <row r="2">
          <cell r="A2" t="str">
            <v>C 16/20</v>
          </cell>
        </row>
        <row r="3">
          <cell r="A3" t="str">
            <v>C 20/25</v>
          </cell>
        </row>
        <row r="4">
          <cell r="A4" t="str">
            <v>C 25/30</v>
          </cell>
        </row>
        <row r="5">
          <cell r="A5" t="str">
            <v>C 30/37</v>
          </cell>
        </row>
        <row r="6">
          <cell r="A6" t="str">
            <v>C 35/45</v>
          </cell>
        </row>
        <row r="7">
          <cell r="A7" t="str">
            <v>C 40/50</v>
          </cell>
        </row>
        <row r="8">
          <cell r="A8" t="str">
            <v>C 45/55</v>
          </cell>
        </row>
        <row r="9">
          <cell r="A9" t="str">
            <v>C 50/60</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E798-C91E-4584-A072-41C77C73944F}">
  <sheetPr>
    <tabColor theme="8" tint="0.79998168889431442"/>
  </sheetPr>
  <dimension ref="A1:T38"/>
  <sheetViews>
    <sheetView tabSelected="1" view="pageBreakPreview" zoomScale="130" zoomScaleNormal="100" zoomScaleSheetLayoutView="130" workbookViewId="0">
      <selection activeCell="AA28" sqref="AA28"/>
    </sheetView>
  </sheetViews>
  <sheetFormatPr defaultRowHeight="10.75" customHeight="1" x14ac:dyDescent="0.2"/>
  <cols>
    <col min="1" max="2" width="5.77734375" style="78" customWidth="1"/>
    <col min="3" max="12" width="5.77734375" style="79" customWidth="1"/>
    <col min="13" max="19" width="5.77734375" style="78" customWidth="1"/>
    <col min="20" max="20" width="6.109375" style="81" customWidth="1"/>
    <col min="21" max="22" width="5.77734375" style="78" customWidth="1"/>
    <col min="23" max="24" width="8.77734375" style="78"/>
    <col min="25" max="25" width="11.33203125" style="78" customWidth="1"/>
    <col min="26" max="29" width="8.77734375" style="78"/>
    <col min="30" max="30" width="9.77734375" style="78" bestFit="1" customWidth="1"/>
    <col min="31" max="256" width="8.77734375" style="78"/>
    <col min="257" max="275" width="5.77734375" style="78" customWidth="1"/>
    <col min="276" max="276" width="6.109375" style="78" customWidth="1"/>
    <col min="277" max="278" width="5.77734375" style="78" customWidth="1"/>
    <col min="279" max="280" width="8.77734375" style="78"/>
    <col min="281" max="281" width="11.33203125" style="78" customWidth="1"/>
    <col min="282" max="512" width="8.77734375" style="78"/>
    <col min="513" max="531" width="5.77734375" style="78" customWidth="1"/>
    <col min="532" max="532" width="6.109375" style="78" customWidth="1"/>
    <col min="533" max="534" width="5.77734375" style="78" customWidth="1"/>
    <col min="535" max="536" width="8.77734375" style="78"/>
    <col min="537" max="537" width="11.33203125" style="78" customWidth="1"/>
    <col min="538" max="768" width="8.77734375" style="78"/>
    <col min="769" max="787" width="5.77734375" style="78" customWidth="1"/>
    <col min="788" max="788" width="6.109375" style="78" customWidth="1"/>
    <col min="789" max="790" width="5.77734375" style="78" customWidth="1"/>
    <col min="791" max="792" width="8.77734375" style="78"/>
    <col min="793" max="793" width="11.33203125" style="78" customWidth="1"/>
    <col min="794" max="1024" width="8.77734375" style="78"/>
    <col min="1025" max="1043" width="5.77734375" style="78" customWidth="1"/>
    <col min="1044" max="1044" width="6.109375" style="78" customWidth="1"/>
    <col min="1045" max="1046" width="5.77734375" style="78" customWidth="1"/>
    <col min="1047" max="1048" width="8.77734375" style="78"/>
    <col min="1049" max="1049" width="11.33203125" style="78" customWidth="1"/>
    <col min="1050" max="1280" width="8.77734375" style="78"/>
    <col min="1281" max="1299" width="5.77734375" style="78" customWidth="1"/>
    <col min="1300" max="1300" width="6.109375" style="78" customWidth="1"/>
    <col min="1301" max="1302" width="5.77734375" style="78" customWidth="1"/>
    <col min="1303" max="1304" width="8.77734375" style="78"/>
    <col min="1305" max="1305" width="11.33203125" style="78" customWidth="1"/>
    <col min="1306" max="1536" width="8.77734375" style="78"/>
    <col min="1537" max="1555" width="5.77734375" style="78" customWidth="1"/>
    <col min="1556" max="1556" width="6.109375" style="78" customWidth="1"/>
    <col min="1557" max="1558" width="5.77734375" style="78" customWidth="1"/>
    <col min="1559" max="1560" width="8.77734375" style="78"/>
    <col min="1561" max="1561" width="11.33203125" style="78" customWidth="1"/>
    <col min="1562" max="1792" width="8.77734375" style="78"/>
    <col min="1793" max="1811" width="5.77734375" style="78" customWidth="1"/>
    <col min="1812" max="1812" width="6.109375" style="78" customWidth="1"/>
    <col min="1813" max="1814" width="5.77734375" style="78" customWidth="1"/>
    <col min="1815" max="1816" width="8.77734375" style="78"/>
    <col min="1817" max="1817" width="11.33203125" style="78" customWidth="1"/>
    <col min="1818" max="2048" width="8.77734375" style="78"/>
    <col min="2049" max="2067" width="5.77734375" style="78" customWidth="1"/>
    <col min="2068" max="2068" width="6.109375" style="78" customWidth="1"/>
    <col min="2069" max="2070" width="5.77734375" style="78" customWidth="1"/>
    <col min="2071" max="2072" width="8.77734375" style="78"/>
    <col min="2073" max="2073" width="11.33203125" style="78" customWidth="1"/>
    <col min="2074" max="2304" width="8.77734375" style="78"/>
    <col min="2305" max="2323" width="5.77734375" style="78" customWidth="1"/>
    <col min="2324" max="2324" width="6.109375" style="78" customWidth="1"/>
    <col min="2325" max="2326" width="5.77734375" style="78" customWidth="1"/>
    <col min="2327" max="2328" width="8.77734375" style="78"/>
    <col min="2329" max="2329" width="11.33203125" style="78" customWidth="1"/>
    <col min="2330" max="2560" width="8.77734375" style="78"/>
    <col min="2561" max="2579" width="5.77734375" style="78" customWidth="1"/>
    <col min="2580" max="2580" width="6.109375" style="78" customWidth="1"/>
    <col min="2581" max="2582" width="5.77734375" style="78" customWidth="1"/>
    <col min="2583" max="2584" width="8.77734375" style="78"/>
    <col min="2585" max="2585" width="11.33203125" style="78" customWidth="1"/>
    <col min="2586" max="2816" width="8.77734375" style="78"/>
    <col min="2817" max="2835" width="5.77734375" style="78" customWidth="1"/>
    <col min="2836" max="2836" width="6.109375" style="78" customWidth="1"/>
    <col min="2837" max="2838" width="5.77734375" style="78" customWidth="1"/>
    <col min="2839" max="2840" width="8.77734375" style="78"/>
    <col min="2841" max="2841" width="11.33203125" style="78" customWidth="1"/>
    <col min="2842" max="3072" width="8.77734375" style="78"/>
    <col min="3073" max="3091" width="5.77734375" style="78" customWidth="1"/>
    <col min="3092" max="3092" width="6.109375" style="78" customWidth="1"/>
    <col min="3093" max="3094" width="5.77734375" style="78" customWidth="1"/>
    <col min="3095" max="3096" width="8.77734375" style="78"/>
    <col min="3097" max="3097" width="11.33203125" style="78" customWidth="1"/>
    <col min="3098" max="3328" width="8.77734375" style="78"/>
    <col min="3329" max="3347" width="5.77734375" style="78" customWidth="1"/>
    <col min="3348" max="3348" width="6.109375" style="78" customWidth="1"/>
    <col min="3349" max="3350" width="5.77734375" style="78" customWidth="1"/>
    <col min="3351" max="3352" width="8.77734375" style="78"/>
    <col min="3353" max="3353" width="11.33203125" style="78" customWidth="1"/>
    <col min="3354" max="3584" width="8.77734375" style="78"/>
    <col min="3585" max="3603" width="5.77734375" style="78" customWidth="1"/>
    <col min="3604" max="3604" width="6.109375" style="78" customWidth="1"/>
    <col min="3605" max="3606" width="5.77734375" style="78" customWidth="1"/>
    <col min="3607" max="3608" width="8.77734375" style="78"/>
    <col min="3609" max="3609" width="11.33203125" style="78" customWidth="1"/>
    <col min="3610" max="3840" width="8.77734375" style="78"/>
    <col min="3841" max="3859" width="5.77734375" style="78" customWidth="1"/>
    <col min="3860" max="3860" width="6.109375" style="78" customWidth="1"/>
    <col min="3861" max="3862" width="5.77734375" style="78" customWidth="1"/>
    <col min="3863" max="3864" width="8.77734375" style="78"/>
    <col min="3865" max="3865" width="11.33203125" style="78" customWidth="1"/>
    <col min="3866" max="4096" width="8.77734375" style="78"/>
    <col min="4097" max="4115" width="5.77734375" style="78" customWidth="1"/>
    <col min="4116" max="4116" width="6.109375" style="78" customWidth="1"/>
    <col min="4117" max="4118" width="5.77734375" style="78" customWidth="1"/>
    <col min="4119" max="4120" width="8.77734375" style="78"/>
    <col min="4121" max="4121" width="11.33203125" style="78" customWidth="1"/>
    <col min="4122" max="4352" width="8.77734375" style="78"/>
    <col min="4353" max="4371" width="5.77734375" style="78" customWidth="1"/>
    <col min="4372" max="4372" width="6.109375" style="78" customWidth="1"/>
    <col min="4373" max="4374" width="5.77734375" style="78" customWidth="1"/>
    <col min="4375" max="4376" width="8.77734375" style="78"/>
    <col min="4377" max="4377" width="11.33203125" style="78" customWidth="1"/>
    <col min="4378" max="4608" width="8.77734375" style="78"/>
    <col min="4609" max="4627" width="5.77734375" style="78" customWidth="1"/>
    <col min="4628" max="4628" width="6.109375" style="78" customWidth="1"/>
    <col min="4629" max="4630" width="5.77734375" style="78" customWidth="1"/>
    <col min="4631" max="4632" width="8.77734375" style="78"/>
    <col min="4633" max="4633" width="11.33203125" style="78" customWidth="1"/>
    <col min="4634" max="4864" width="8.77734375" style="78"/>
    <col min="4865" max="4883" width="5.77734375" style="78" customWidth="1"/>
    <col min="4884" max="4884" width="6.109375" style="78" customWidth="1"/>
    <col min="4885" max="4886" width="5.77734375" style="78" customWidth="1"/>
    <col min="4887" max="4888" width="8.77734375" style="78"/>
    <col min="4889" max="4889" width="11.33203125" style="78" customWidth="1"/>
    <col min="4890" max="5120" width="8.77734375" style="78"/>
    <col min="5121" max="5139" width="5.77734375" style="78" customWidth="1"/>
    <col min="5140" max="5140" width="6.109375" style="78" customWidth="1"/>
    <col min="5141" max="5142" width="5.77734375" style="78" customWidth="1"/>
    <col min="5143" max="5144" width="8.77734375" style="78"/>
    <col min="5145" max="5145" width="11.33203125" style="78" customWidth="1"/>
    <col min="5146" max="5376" width="8.77734375" style="78"/>
    <col min="5377" max="5395" width="5.77734375" style="78" customWidth="1"/>
    <col min="5396" max="5396" width="6.109375" style="78" customWidth="1"/>
    <col min="5397" max="5398" width="5.77734375" style="78" customWidth="1"/>
    <col min="5399" max="5400" width="8.77734375" style="78"/>
    <col min="5401" max="5401" width="11.33203125" style="78" customWidth="1"/>
    <col min="5402" max="5632" width="8.77734375" style="78"/>
    <col min="5633" max="5651" width="5.77734375" style="78" customWidth="1"/>
    <col min="5652" max="5652" width="6.109375" style="78" customWidth="1"/>
    <col min="5653" max="5654" width="5.77734375" style="78" customWidth="1"/>
    <col min="5655" max="5656" width="8.77734375" style="78"/>
    <col min="5657" max="5657" width="11.33203125" style="78" customWidth="1"/>
    <col min="5658" max="5888" width="8.77734375" style="78"/>
    <col min="5889" max="5907" width="5.77734375" style="78" customWidth="1"/>
    <col min="5908" max="5908" width="6.109375" style="78" customWidth="1"/>
    <col min="5909" max="5910" width="5.77734375" style="78" customWidth="1"/>
    <col min="5911" max="5912" width="8.77734375" style="78"/>
    <col min="5913" max="5913" width="11.33203125" style="78" customWidth="1"/>
    <col min="5914" max="6144" width="8.77734375" style="78"/>
    <col min="6145" max="6163" width="5.77734375" style="78" customWidth="1"/>
    <col min="6164" max="6164" width="6.109375" style="78" customWidth="1"/>
    <col min="6165" max="6166" width="5.77734375" style="78" customWidth="1"/>
    <col min="6167" max="6168" width="8.77734375" style="78"/>
    <col min="6169" max="6169" width="11.33203125" style="78" customWidth="1"/>
    <col min="6170" max="6400" width="8.77734375" style="78"/>
    <col min="6401" max="6419" width="5.77734375" style="78" customWidth="1"/>
    <col min="6420" max="6420" width="6.109375" style="78" customWidth="1"/>
    <col min="6421" max="6422" width="5.77734375" style="78" customWidth="1"/>
    <col min="6423" max="6424" width="8.77734375" style="78"/>
    <col min="6425" max="6425" width="11.33203125" style="78" customWidth="1"/>
    <col min="6426" max="6656" width="8.77734375" style="78"/>
    <col min="6657" max="6675" width="5.77734375" style="78" customWidth="1"/>
    <col min="6676" max="6676" width="6.109375" style="78" customWidth="1"/>
    <col min="6677" max="6678" width="5.77734375" style="78" customWidth="1"/>
    <col min="6679" max="6680" width="8.77734375" style="78"/>
    <col min="6681" max="6681" width="11.33203125" style="78" customWidth="1"/>
    <col min="6682" max="6912" width="8.77734375" style="78"/>
    <col min="6913" max="6931" width="5.77734375" style="78" customWidth="1"/>
    <col min="6932" max="6932" width="6.109375" style="78" customWidth="1"/>
    <col min="6933" max="6934" width="5.77734375" style="78" customWidth="1"/>
    <col min="6935" max="6936" width="8.77734375" style="78"/>
    <col min="6937" max="6937" width="11.33203125" style="78" customWidth="1"/>
    <col min="6938" max="7168" width="8.77734375" style="78"/>
    <col min="7169" max="7187" width="5.77734375" style="78" customWidth="1"/>
    <col min="7188" max="7188" width="6.109375" style="78" customWidth="1"/>
    <col min="7189" max="7190" width="5.77734375" style="78" customWidth="1"/>
    <col min="7191" max="7192" width="8.77734375" style="78"/>
    <col min="7193" max="7193" width="11.33203125" style="78" customWidth="1"/>
    <col min="7194" max="7424" width="8.77734375" style="78"/>
    <col min="7425" max="7443" width="5.77734375" style="78" customWidth="1"/>
    <col min="7444" max="7444" width="6.109375" style="78" customWidth="1"/>
    <col min="7445" max="7446" width="5.77734375" style="78" customWidth="1"/>
    <col min="7447" max="7448" width="8.77734375" style="78"/>
    <col min="7449" max="7449" width="11.33203125" style="78" customWidth="1"/>
    <col min="7450" max="7680" width="8.77734375" style="78"/>
    <col min="7681" max="7699" width="5.77734375" style="78" customWidth="1"/>
    <col min="7700" max="7700" width="6.109375" style="78" customWidth="1"/>
    <col min="7701" max="7702" width="5.77734375" style="78" customWidth="1"/>
    <col min="7703" max="7704" width="8.77734375" style="78"/>
    <col min="7705" max="7705" width="11.33203125" style="78" customWidth="1"/>
    <col min="7706" max="7936" width="8.77734375" style="78"/>
    <col min="7937" max="7955" width="5.77734375" style="78" customWidth="1"/>
    <col min="7956" max="7956" width="6.109375" style="78" customWidth="1"/>
    <col min="7957" max="7958" width="5.77734375" style="78" customWidth="1"/>
    <col min="7959" max="7960" width="8.77734375" style="78"/>
    <col min="7961" max="7961" width="11.33203125" style="78" customWidth="1"/>
    <col min="7962" max="8192" width="8.77734375" style="78"/>
    <col min="8193" max="8211" width="5.77734375" style="78" customWidth="1"/>
    <col min="8212" max="8212" width="6.109375" style="78" customWidth="1"/>
    <col min="8213" max="8214" width="5.77734375" style="78" customWidth="1"/>
    <col min="8215" max="8216" width="8.77734375" style="78"/>
    <col min="8217" max="8217" width="11.33203125" style="78" customWidth="1"/>
    <col min="8218" max="8448" width="8.77734375" style="78"/>
    <col min="8449" max="8467" width="5.77734375" style="78" customWidth="1"/>
    <col min="8468" max="8468" width="6.109375" style="78" customWidth="1"/>
    <col min="8469" max="8470" width="5.77734375" style="78" customWidth="1"/>
    <col min="8471" max="8472" width="8.77734375" style="78"/>
    <col min="8473" max="8473" width="11.33203125" style="78" customWidth="1"/>
    <col min="8474" max="8704" width="8.77734375" style="78"/>
    <col min="8705" max="8723" width="5.77734375" style="78" customWidth="1"/>
    <col min="8724" max="8724" width="6.109375" style="78" customWidth="1"/>
    <col min="8725" max="8726" width="5.77734375" style="78" customWidth="1"/>
    <col min="8727" max="8728" width="8.77734375" style="78"/>
    <col min="8729" max="8729" width="11.33203125" style="78" customWidth="1"/>
    <col min="8730" max="8960" width="8.77734375" style="78"/>
    <col min="8961" max="8979" width="5.77734375" style="78" customWidth="1"/>
    <col min="8980" max="8980" width="6.109375" style="78" customWidth="1"/>
    <col min="8981" max="8982" width="5.77734375" style="78" customWidth="1"/>
    <col min="8983" max="8984" width="8.77734375" style="78"/>
    <col min="8985" max="8985" width="11.33203125" style="78" customWidth="1"/>
    <col min="8986" max="9216" width="8.77734375" style="78"/>
    <col min="9217" max="9235" width="5.77734375" style="78" customWidth="1"/>
    <col min="9236" max="9236" width="6.109375" style="78" customWidth="1"/>
    <col min="9237" max="9238" width="5.77734375" style="78" customWidth="1"/>
    <col min="9239" max="9240" width="8.77734375" style="78"/>
    <col min="9241" max="9241" width="11.33203125" style="78" customWidth="1"/>
    <col min="9242" max="9472" width="8.77734375" style="78"/>
    <col min="9473" max="9491" width="5.77734375" style="78" customWidth="1"/>
    <col min="9492" max="9492" width="6.109375" style="78" customWidth="1"/>
    <col min="9493" max="9494" width="5.77734375" style="78" customWidth="1"/>
    <col min="9495" max="9496" width="8.77734375" style="78"/>
    <col min="9497" max="9497" width="11.33203125" style="78" customWidth="1"/>
    <col min="9498" max="9728" width="8.77734375" style="78"/>
    <col min="9729" max="9747" width="5.77734375" style="78" customWidth="1"/>
    <col min="9748" max="9748" width="6.109375" style="78" customWidth="1"/>
    <col min="9749" max="9750" width="5.77734375" style="78" customWidth="1"/>
    <col min="9751" max="9752" width="8.77734375" style="78"/>
    <col min="9753" max="9753" width="11.33203125" style="78" customWidth="1"/>
    <col min="9754" max="9984" width="8.77734375" style="78"/>
    <col min="9985" max="10003" width="5.77734375" style="78" customWidth="1"/>
    <col min="10004" max="10004" width="6.109375" style="78" customWidth="1"/>
    <col min="10005" max="10006" width="5.77734375" style="78" customWidth="1"/>
    <col min="10007" max="10008" width="8.77734375" style="78"/>
    <col min="10009" max="10009" width="11.33203125" style="78" customWidth="1"/>
    <col min="10010" max="10240" width="8.77734375" style="78"/>
    <col min="10241" max="10259" width="5.77734375" style="78" customWidth="1"/>
    <col min="10260" max="10260" width="6.109375" style="78" customWidth="1"/>
    <col min="10261" max="10262" width="5.77734375" style="78" customWidth="1"/>
    <col min="10263" max="10264" width="8.77734375" style="78"/>
    <col min="10265" max="10265" width="11.33203125" style="78" customWidth="1"/>
    <col min="10266" max="10496" width="8.77734375" style="78"/>
    <col min="10497" max="10515" width="5.77734375" style="78" customWidth="1"/>
    <col min="10516" max="10516" width="6.109375" style="78" customWidth="1"/>
    <col min="10517" max="10518" width="5.77734375" style="78" customWidth="1"/>
    <col min="10519" max="10520" width="8.77734375" style="78"/>
    <col min="10521" max="10521" width="11.33203125" style="78" customWidth="1"/>
    <col min="10522" max="10752" width="8.77734375" style="78"/>
    <col min="10753" max="10771" width="5.77734375" style="78" customWidth="1"/>
    <col min="10772" max="10772" width="6.109375" style="78" customWidth="1"/>
    <col min="10773" max="10774" width="5.77734375" style="78" customWidth="1"/>
    <col min="10775" max="10776" width="8.77734375" style="78"/>
    <col min="10777" max="10777" width="11.33203125" style="78" customWidth="1"/>
    <col min="10778" max="11008" width="8.77734375" style="78"/>
    <col min="11009" max="11027" width="5.77734375" style="78" customWidth="1"/>
    <col min="11028" max="11028" width="6.109375" style="78" customWidth="1"/>
    <col min="11029" max="11030" width="5.77734375" style="78" customWidth="1"/>
    <col min="11031" max="11032" width="8.77734375" style="78"/>
    <col min="11033" max="11033" width="11.33203125" style="78" customWidth="1"/>
    <col min="11034" max="11264" width="8.77734375" style="78"/>
    <col min="11265" max="11283" width="5.77734375" style="78" customWidth="1"/>
    <col min="11284" max="11284" width="6.109375" style="78" customWidth="1"/>
    <col min="11285" max="11286" width="5.77734375" style="78" customWidth="1"/>
    <col min="11287" max="11288" width="8.77734375" style="78"/>
    <col min="11289" max="11289" width="11.33203125" style="78" customWidth="1"/>
    <col min="11290" max="11520" width="8.77734375" style="78"/>
    <col min="11521" max="11539" width="5.77734375" style="78" customWidth="1"/>
    <col min="11540" max="11540" width="6.109375" style="78" customWidth="1"/>
    <col min="11541" max="11542" width="5.77734375" style="78" customWidth="1"/>
    <col min="11543" max="11544" width="8.77734375" style="78"/>
    <col min="11545" max="11545" width="11.33203125" style="78" customWidth="1"/>
    <col min="11546" max="11776" width="8.77734375" style="78"/>
    <col min="11777" max="11795" width="5.77734375" style="78" customWidth="1"/>
    <col min="11796" max="11796" width="6.109375" style="78" customWidth="1"/>
    <col min="11797" max="11798" width="5.77734375" style="78" customWidth="1"/>
    <col min="11799" max="11800" width="8.77734375" style="78"/>
    <col min="11801" max="11801" width="11.33203125" style="78" customWidth="1"/>
    <col min="11802" max="12032" width="8.77734375" style="78"/>
    <col min="12033" max="12051" width="5.77734375" style="78" customWidth="1"/>
    <col min="12052" max="12052" width="6.109375" style="78" customWidth="1"/>
    <col min="12053" max="12054" width="5.77734375" style="78" customWidth="1"/>
    <col min="12055" max="12056" width="8.77734375" style="78"/>
    <col min="12057" max="12057" width="11.33203125" style="78" customWidth="1"/>
    <col min="12058" max="12288" width="8.77734375" style="78"/>
    <col min="12289" max="12307" width="5.77734375" style="78" customWidth="1"/>
    <col min="12308" max="12308" width="6.109375" style="78" customWidth="1"/>
    <col min="12309" max="12310" width="5.77734375" style="78" customWidth="1"/>
    <col min="12311" max="12312" width="8.77734375" style="78"/>
    <col min="12313" max="12313" width="11.33203125" style="78" customWidth="1"/>
    <col min="12314" max="12544" width="8.77734375" style="78"/>
    <col min="12545" max="12563" width="5.77734375" style="78" customWidth="1"/>
    <col min="12564" max="12564" width="6.109375" style="78" customWidth="1"/>
    <col min="12565" max="12566" width="5.77734375" style="78" customWidth="1"/>
    <col min="12567" max="12568" width="8.77734375" style="78"/>
    <col min="12569" max="12569" width="11.33203125" style="78" customWidth="1"/>
    <col min="12570" max="12800" width="8.77734375" style="78"/>
    <col min="12801" max="12819" width="5.77734375" style="78" customWidth="1"/>
    <col min="12820" max="12820" width="6.109375" style="78" customWidth="1"/>
    <col min="12821" max="12822" width="5.77734375" style="78" customWidth="1"/>
    <col min="12823" max="12824" width="8.77734375" style="78"/>
    <col min="12825" max="12825" width="11.33203125" style="78" customWidth="1"/>
    <col min="12826" max="13056" width="8.77734375" style="78"/>
    <col min="13057" max="13075" width="5.77734375" style="78" customWidth="1"/>
    <col min="13076" max="13076" width="6.109375" style="78" customWidth="1"/>
    <col min="13077" max="13078" width="5.77734375" style="78" customWidth="1"/>
    <col min="13079" max="13080" width="8.77734375" style="78"/>
    <col min="13081" max="13081" width="11.33203125" style="78" customWidth="1"/>
    <col min="13082" max="13312" width="8.77734375" style="78"/>
    <col min="13313" max="13331" width="5.77734375" style="78" customWidth="1"/>
    <col min="13332" max="13332" width="6.109375" style="78" customWidth="1"/>
    <col min="13333" max="13334" width="5.77734375" style="78" customWidth="1"/>
    <col min="13335" max="13336" width="8.77734375" style="78"/>
    <col min="13337" max="13337" width="11.33203125" style="78" customWidth="1"/>
    <col min="13338" max="13568" width="8.77734375" style="78"/>
    <col min="13569" max="13587" width="5.77734375" style="78" customWidth="1"/>
    <col min="13588" max="13588" width="6.109375" style="78" customWidth="1"/>
    <col min="13589" max="13590" width="5.77734375" style="78" customWidth="1"/>
    <col min="13591" max="13592" width="8.77734375" style="78"/>
    <col min="13593" max="13593" width="11.33203125" style="78" customWidth="1"/>
    <col min="13594" max="13824" width="8.77734375" style="78"/>
    <col min="13825" max="13843" width="5.77734375" style="78" customWidth="1"/>
    <col min="13844" max="13844" width="6.109375" style="78" customWidth="1"/>
    <col min="13845" max="13846" width="5.77734375" style="78" customWidth="1"/>
    <col min="13847" max="13848" width="8.77734375" style="78"/>
    <col min="13849" max="13849" width="11.33203125" style="78" customWidth="1"/>
    <col min="13850" max="14080" width="8.77734375" style="78"/>
    <col min="14081" max="14099" width="5.77734375" style="78" customWidth="1"/>
    <col min="14100" max="14100" width="6.109375" style="78" customWidth="1"/>
    <col min="14101" max="14102" width="5.77734375" style="78" customWidth="1"/>
    <col min="14103" max="14104" width="8.77734375" style="78"/>
    <col min="14105" max="14105" width="11.33203125" style="78" customWidth="1"/>
    <col min="14106" max="14336" width="8.77734375" style="78"/>
    <col min="14337" max="14355" width="5.77734375" style="78" customWidth="1"/>
    <col min="14356" max="14356" width="6.109375" style="78" customWidth="1"/>
    <col min="14357" max="14358" width="5.77734375" style="78" customWidth="1"/>
    <col min="14359" max="14360" width="8.77734375" style="78"/>
    <col min="14361" max="14361" width="11.33203125" style="78" customWidth="1"/>
    <col min="14362" max="14592" width="8.77734375" style="78"/>
    <col min="14593" max="14611" width="5.77734375" style="78" customWidth="1"/>
    <col min="14612" max="14612" width="6.109375" style="78" customWidth="1"/>
    <col min="14613" max="14614" width="5.77734375" style="78" customWidth="1"/>
    <col min="14615" max="14616" width="8.77734375" style="78"/>
    <col min="14617" max="14617" width="11.33203125" style="78" customWidth="1"/>
    <col min="14618" max="14848" width="8.77734375" style="78"/>
    <col min="14849" max="14867" width="5.77734375" style="78" customWidth="1"/>
    <col min="14868" max="14868" width="6.109375" style="78" customWidth="1"/>
    <col min="14869" max="14870" width="5.77734375" style="78" customWidth="1"/>
    <col min="14871" max="14872" width="8.77734375" style="78"/>
    <col min="14873" max="14873" width="11.33203125" style="78" customWidth="1"/>
    <col min="14874" max="15104" width="8.77734375" style="78"/>
    <col min="15105" max="15123" width="5.77734375" style="78" customWidth="1"/>
    <col min="15124" max="15124" width="6.109375" style="78" customWidth="1"/>
    <col min="15125" max="15126" width="5.77734375" style="78" customWidth="1"/>
    <col min="15127" max="15128" width="8.77734375" style="78"/>
    <col min="15129" max="15129" width="11.33203125" style="78" customWidth="1"/>
    <col min="15130" max="15360" width="8.77734375" style="78"/>
    <col min="15361" max="15379" width="5.77734375" style="78" customWidth="1"/>
    <col min="15380" max="15380" width="6.109375" style="78" customWidth="1"/>
    <col min="15381" max="15382" width="5.77734375" style="78" customWidth="1"/>
    <col min="15383" max="15384" width="8.77734375" style="78"/>
    <col min="15385" max="15385" width="11.33203125" style="78" customWidth="1"/>
    <col min="15386" max="15616" width="8.77734375" style="78"/>
    <col min="15617" max="15635" width="5.77734375" style="78" customWidth="1"/>
    <col min="15636" max="15636" width="6.109375" style="78" customWidth="1"/>
    <col min="15637" max="15638" width="5.77734375" style="78" customWidth="1"/>
    <col min="15639" max="15640" width="8.77734375" style="78"/>
    <col min="15641" max="15641" width="11.33203125" style="78" customWidth="1"/>
    <col min="15642" max="15872" width="8.77734375" style="78"/>
    <col min="15873" max="15891" width="5.77734375" style="78" customWidth="1"/>
    <col min="15892" max="15892" width="6.109375" style="78" customWidth="1"/>
    <col min="15893" max="15894" width="5.77734375" style="78" customWidth="1"/>
    <col min="15895" max="15896" width="8.77734375" style="78"/>
    <col min="15897" max="15897" width="11.33203125" style="78" customWidth="1"/>
    <col min="15898" max="16128" width="8.77734375" style="78"/>
    <col min="16129" max="16147" width="5.77734375" style="78" customWidth="1"/>
    <col min="16148" max="16148" width="6.109375" style="78" customWidth="1"/>
    <col min="16149" max="16150" width="5.77734375" style="78" customWidth="1"/>
    <col min="16151" max="16152" width="8.77734375" style="78"/>
    <col min="16153" max="16153" width="11.33203125" style="78" customWidth="1"/>
    <col min="16154" max="16384" width="8.77734375" style="78"/>
  </cols>
  <sheetData>
    <row r="1" spans="1:20" s="77" customFormat="1" ht="12.25" customHeight="1" x14ac:dyDescent="0.35">
      <c r="A1" s="93"/>
      <c r="B1" s="94"/>
      <c r="C1" s="95"/>
      <c r="D1" s="95"/>
      <c r="E1" s="95"/>
      <c r="F1" s="96"/>
      <c r="G1" s="129"/>
      <c r="H1" s="129"/>
      <c r="I1" s="129"/>
      <c r="J1" s="129"/>
      <c r="K1" s="129"/>
      <c r="L1" s="129"/>
      <c r="M1" s="129"/>
      <c r="N1" s="129"/>
      <c r="O1" s="129"/>
      <c r="P1" s="129"/>
      <c r="Q1" s="129"/>
      <c r="R1" s="129"/>
      <c r="S1" s="130"/>
      <c r="T1" s="130"/>
    </row>
    <row r="2" spans="1:20" s="77" customFormat="1" ht="4.4000000000000004" customHeight="1" x14ac:dyDescent="0.35">
      <c r="A2" s="94"/>
      <c r="B2" s="94"/>
      <c r="C2" s="95"/>
      <c r="D2" s="95"/>
      <c r="E2" s="95"/>
      <c r="F2" s="95"/>
      <c r="G2" s="97"/>
      <c r="H2" s="97"/>
      <c r="I2" s="97"/>
      <c r="J2" s="97"/>
      <c r="K2" s="97"/>
      <c r="L2" s="97"/>
      <c r="M2" s="98"/>
      <c r="N2" s="98"/>
      <c r="O2" s="98"/>
      <c r="P2" s="98"/>
      <c r="Q2" s="98"/>
      <c r="R2" s="98"/>
      <c r="S2" s="98"/>
      <c r="T2" s="98"/>
    </row>
    <row r="3" spans="1:20" s="77" customFormat="1" ht="12.25" customHeight="1" x14ac:dyDescent="0.35">
      <c r="A3" s="94"/>
      <c r="B3" s="94"/>
      <c r="C3" s="95"/>
      <c r="D3" s="95"/>
      <c r="E3" s="95"/>
      <c r="F3" s="96"/>
      <c r="G3" s="131"/>
      <c r="H3" s="131"/>
      <c r="I3" s="131"/>
      <c r="J3" s="131"/>
      <c r="K3" s="131"/>
      <c r="L3" s="131"/>
      <c r="M3" s="131"/>
      <c r="N3" s="131"/>
      <c r="O3" s="131"/>
      <c r="P3" s="131"/>
      <c r="Q3" s="131"/>
      <c r="R3" s="131"/>
      <c r="S3" s="132"/>
      <c r="T3" s="132"/>
    </row>
    <row r="4" spans="1:20" s="77" customFormat="1" ht="10.4" customHeight="1" x14ac:dyDescent="0.25">
      <c r="A4" s="99"/>
      <c r="B4" s="100"/>
      <c r="C4" s="101"/>
      <c r="D4" s="101"/>
      <c r="E4" s="101"/>
      <c r="F4" s="101"/>
      <c r="G4" s="97"/>
      <c r="H4" s="97"/>
      <c r="I4" s="102"/>
      <c r="J4" s="97"/>
      <c r="K4" s="97"/>
      <c r="L4" s="97"/>
      <c r="M4" s="98"/>
      <c r="N4" s="98"/>
      <c r="O4" s="98"/>
      <c r="P4" s="98"/>
      <c r="Q4" s="98"/>
      <c r="R4" s="98"/>
      <c r="S4" s="103"/>
      <c r="T4" s="104"/>
    </row>
    <row r="5" spans="1:20" s="77" customFormat="1" ht="10.4" customHeight="1" x14ac:dyDescent="0.2">
      <c r="A5" s="105"/>
      <c r="B5" s="97"/>
      <c r="C5" s="97"/>
      <c r="D5" s="97"/>
      <c r="E5" s="97"/>
      <c r="F5" s="97"/>
      <c r="G5" s="97"/>
      <c r="H5" s="97"/>
      <c r="I5" s="106"/>
      <c r="J5" s="97"/>
      <c r="K5" s="97"/>
      <c r="L5" s="97"/>
      <c r="M5" s="98"/>
      <c r="N5" s="98"/>
      <c r="O5" s="98"/>
      <c r="P5" s="98"/>
      <c r="Q5" s="98"/>
      <c r="R5" s="98"/>
      <c r="S5" s="107"/>
      <c r="T5" s="108"/>
    </row>
    <row r="6" spans="1:20" s="77" customFormat="1" ht="10.5" customHeight="1" x14ac:dyDescent="0.2">
      <c r="A6" s="98"/>
      <c r="B6" s="98"/>
      <c r="C6" s="97"/>
      <c r="D6" s="97"/>
      <c r="E6" s="97"/>
      <c r="F6" s="97"/>
      <c r="G6" s="97"/>
      <c r="H6" s="97"/>
      <c r="I6" s="97"/>
      <c r="J6" s="97"/>
      <c r="K6" s="97"/>
      <c r="L6" s="97"/>
      <c r="M6" s="98"/>
      <c r="N6" s="98"/>
      <c r="O6" s="98"/>
      <c r="P6" s="98"/>
      <c r="Q6" s="98"/>
      <c r="R6" s="98"/>
      <c r="S6" s="98"/>
      <c r="T6" s="98"/>
    </row>
    <row r="7" spans="1:20" ht="10.4" customHeight="1" x14ac:dyDescent="0.2">
      <c r="A7" s="91"/>
      <c r="B7" s="91"/>
      <c r="C7" s="90"/>
      <c r="D7" s="90"/>
      <c r="E7" s="90"/>
      <c r="F7" s="90"/>
      <c r="G7" s="89"/>
      <c r="H7" s="90"/>
      <c r="I7" s="90"/>
      <c r="J7" s="90"/>
      <c r="K7" s="90"/>
      <c r="L7" s="90"/>
      <c r="M7" s="91"/>
      <c r="N7" s="91"/>
      <c r="O7" s="91"/>
      <c r="P7" s="91"/>
      <c r="Q7" s="91"/>
      <c r="R7" s="91"/>
      <c r="S7" s="91"/>
      <c r="T7" s="92"/>
    </row>
    <row r="8" spans="1:20" ht="10.4" customHeight="1" x14ac:dyDescent="0.2">
      <c r="A8" s="91"/>
      <c r="B8" s="91"/>
      <c r="C8" s="90"/>
      <c r="D8" s="90"/>
      <c r="E8" s="90"/>
      <c r="F8" s="90"/>
      <c r="G8" s="89"/>
      <c r="H8" s="90"/>
      <c r="I8" s="90"/>
      <c r="J8" s="90"/>
      <c r="K8" s="90"/>
      <c r="L8" s="90"/>
      <c r="M8" s="91"/>
      <c r="N8" s="91"/>
      <c r="O8" s="91"/>
      <c r="P8" s="91"/>
      <c r="Q8" s="91"/>
      <c r="R8" s="91"/>
      <c r="S8" s="91"/>
      <c r="T8" s="92"/>
    </row>
    <row r="9" spans="1:20" ht="10.4" customHeight="1" x14ac:dyDescent="0.2">
      <c r="A9" s="91"/>
      <c r="B9" s="91"/>
      <c r="C9" s="90"/>
      <c r="D9" s="90"/>
      <c r="E9" s="90"/>
      <c r="F9" s="90"/>
      <c r="G9" s="89"/>
      <c r="H9" s="90"/>
      <c r="I9" s="90"/>
      <c r="J9" s="90"/>
      <c r="K9" s="90"/>
      <c r="L9" s="90"/>
      <c r="M9" s="91"/>
      <c r="N9" s="91"/>
      <c r="O9" s="91"/>
      <c r="P9" s="91"/>
      <c r="Q9" s="91"/>
      <c r="R9" s="91"/>
      <c r="S9" s="91"/>
      <c r="T9" s="92"/>
    </row>
    <row r="10" spans="1:20" ht="10.4" customHeight="1" x14ac:dyDescent="0.2">
      <c r="A10" s="91"/>
      <c r="B10" s="91"/>
      <c r="C10" s="90"/>
      <c r="D10" s="90"/>
      <c r="E10" s="90"/>
      <c r="F10" s="90"/>
      <c r="G10" s="89"/>
      <c r="H10" s="90"/>
      <c r="I10" s="90"/>
      <c r="J10" s="90"/>
      <c r="K10" s="90"/>
      <c r="L10" s="90"/>
      <c r="M10" s="91"/>
      <c r="N10" s="91"/>
      <c r="O10" s="91"/>
      <c r="P10" s="91"/>
      <c r="Q10" s="91"/>
      <c r="R10" s="91"/>
      <c r="S10" s="91"/>
      <c r="T10" s="92"/>
    </row>
    <row r="11" spans="1:20" ht="10.4" customHeight="1" x14ac:dyDescent="0.2">
      <c r="A11" s="91"/>
      <c r="B11" s="91"/>
      <c r="C11" s="90"/>
      <c r="D11" s="90"/>
      <c r="E11" s="90"/>
      <c r="F11" s="90"/>
      <c r="G11" s="89"/>
      <c r="H11" s="90"/>
      <c r="I11" s="90"/>
      <c r="J11" s="90"/>
      <c r="K11" s="90"/>
      <c r="L11" s="90"/>
      <c r="M11" s="91"/>
      <c r="N11" s="91"/>
      <c r="O11" s="91"/>
      <c r="P11" s="91"/>
      <c r="Q11" s="91"/>
      <c r="R11" s="91"/>
      <c r="S11" s="91"/>
      <c r="T11" s="92"/>
    </row>
    <row r="12" spans="1:20" ht="10.4" customHeight="1" x14ac:dyDescent="0.2">
      <c r="A12" s="91"/>
      <c r="B12" s="91"/>
      <c r="C12" s="90"/>
      <c r="D12" s="90"/>
      <c r="E12" s="90"/>
      <c r="F12" s="90"/>
      <c r="G12" s="89"/>
      <c r="H12" s="90"/>
      <c r="I12" s="90"/>
      <c r="J12" s="90"/>
      <c r="K12" s="90"/>
      <c r="L12" s="90"/>
      <c r="M12" s="91"/>
      <c r="N12" s="91"/>
      <c r="O12" s="91"/>
      <c r="P12" s="91"/>
      <c r="Q12" s="91"/>
      <c r="R12" s="91"/>
      <c r="S12" s="91"/>
      <c r="T12" s="92"/>
    </row>
    <row r="13" spans="1:20" ht="10.4" customHeight="1" x14ac:dyDescent="0.2">
      <c r="A13" s="91"/>
      <c r="B13" s="91"/>
      <c r="C13" s="90"/>
      <c r="D13" s="90"/>
      <c r="E13" s="90"/>
      <c r="F13" s="90"/>
      <c r="G13" s="89"/>
      <c r="H13" s="90"/>
      <c r="I13" s="90"/>
      <c r="J13" s="90"/>
      <c r="K13" s="90"/>
      <c r="L13" s="90"/>
      <c r="M13" s="91"/>
      <c r="N13" s="91"/>
      <c r="O13" s="91"/>
      <c r="P13" s="91"/>
      <c r="Q13" s="91"/>
      <c r="R13" s="91"/>
      <c r="S13" s="91"/>
      <c r="T13" s="92"/>
    </row>
    <row r="14" spans="1:20" ht="10.4" customHeight="1" x14ac:dyDescent="0.2">
      <c r="A14" s="91"/>
      <c r="B14" s="91"/>
      <c r="C14" s="90"/>
      <c r="D14" s="90"/>
      <c r="E14" s="90"/>
      <c r="F14" s="90"/>
      <c r="G14" s="89"/>
      <c r="H14" s="90"/>
      <c r="I14" s="90"/>
      <c r="J14" s="90"/>
      <c r="K14" s="90"/>
      <c r="L14" s="90"/>
      <c r="M14" s="91"/>
      <c r="N14" s="91"/>
      <c r="O14" s="91"/>
      <c r="P14" s="91"/>
      <c r="Q14" s="91"/>
      <c r="R14" s="91"/>
      <c r="S14" s="91"/>
      <c r="T14" s="92"/>
    </row>
    <row r="15" spans="1:20" ht="10.4" customHeight="1" x14ac:dyDescent="0.2">
      <c r="A15" s="91"/>
      <c r="B15" s="91"/>
      <c r="C15" s="90"/>
      <c r="D15" s="90"/>
      <c r="E15" s="90"/>
      <c r="F15" s="90"/>
      <c r="G15" s="89"/>
      <c r="H15" s="90"/>
      <c r="I15" s="90"/>
      <c r="J15" s="90"/>
      <c r="K15" s="90"/>
      <c r="L15" s="90"/>
      <c r="M15" s="91"/>
      <c r="N15" s="91"/>
      <c r="O15" s="91"/>
      <c r="P15" s="91"/>
      <c r="Q15" s="91"/>
      <c r="R15" s="91"/>
      <c r="S15" s="91"/>
      <c r="T15" s="92"/>
    </row>
    <row r="16" spans="1:20" ht="10.4" customHeight="1" x14ac:dyDescent="0.2">
      <c r="A16" s="91"/>
      <c r="B16" s="91"/>
      <c r="C16" s="90"/>
      <c r="D16" s="90"/>
      <c r="E16" s="90"/>
      <c r="F16" s="90"/>
      <c r="G16" s="89"/>
      <c r="H16" s="90"/>
      <c r="I16" s="90"/>
      <c r="J16" s="90"/>
      <c r="K16" s="90"/>
      <c r="L16" s="90"/>
      <c r="M16" s="91"/>
      <c r="N16" s="91"/>
      <c r="O16" s="91"/>
      <c r="P16" s="91"/>
      <c r="Q16" s="91"/>
      <c r="R16" s="91"/>
      <c r="S16" s="91"/>
      <c r="T16" s="92"/>
    </row>
    <row r="17" spans="1:20" ht="10.4" customHeight="1" x14ac:dyDescent="0.2">
      <c r="A17" s="91"/>
      <c r="B17" s="91"/>
      <c r="C17" s="90"/>
      <c r="D17" s="90"/>
      <c r="E17" s="90"/>
      <c r="F17" s="90"/>
      <c r="G17" s="89"/>
      <c r="H17" s="90"/>
      <c r="I17" s="90"/>
      <c r="J17" s="90"/>
      <c r="K17" s="90"/>
      <c r="L17" s="90"/>
      <c r="M17" s="91"/>
      <c r="N17" s="91"/>
      <c r="O17" s="91"/>
      <c r="P17" s="91"/>
      <c r="Q17" s="91"/>
      <c r="R17" s="91"/>
      <c r="S17" s="91"/>
      <c r="T17" s="92"/>
    </row>
    <row r="18" spans="1:20" ht="10.4" customHeight="1" x14ac:dyDescent="0.2">
      <c r="A18" s="91"/>
      <c r="B18" s="91"/>
      <c r="C18" s="90"/>
      <c r="D18" s="90"/>
      <c r="E18" s="90"/>
      <c r="F18" s="90"/>
      <c r="G18" s="89"/>
      <c r="H18" s="90"/>
      <c r="I18" s="90"/>
      <c r="J18" s="90"/>
      <c r="K18" s="90"/>
      <c r="L18" s="90"/>
      <c r="M18" s="91"/>
      <c r="N18" s="91"/>
      <c r="O18" s="91"/>
      <c r="P18" s="91"/>
      <c r="Q18" s="91"/>
      <c r="R18" s="91"/>
      <c r="S18" s="91"/>
      <c r="T18" s="92"/>
    </row>
    <row r="19" spans="1:20" ht="10.4" customHeight="1" x14ac:dyDescent="0.2">
      <c r="A19" s="91"/>
      <c r="B19" s="91"/>
      <c r="C19" s="90"/>
      <c r="D19" s="90"/>
      <c r="E19" s="90"/>
      <c r="F19" s="90"/>
      <c r="G19" s="89"/>
      <c r="H19" s="90"/>
      <c r="I19" s="90"/>
      <c r="J19" s="90"/>
      <c r="K19" s="90"/>
      <c r="L19" s="90"/>
      <c r="M19" s="91"/>
      <c r="N19" s="91"/>
      <c r="O19" s="91"/>
      <c r="P19" s="91"/>
      <c r="Q19" s="91"/>
      <c r="R19" s="91"/>
      <c r="S19" s="91"/>
      <c r="T19" s="92"/>
    </row>
    <row r="20" spans="1:20" ht="13" x14ac:dyDescent="0.2">
      <c r="A20" s="133" t="s">
        <v>411</v>
      </c>
      <c r="B20" s="133"/>
      <c r="C20" s="133"/>
      <c r="D20" s="133"/>
      <c r="E20" s="133"/>
      <c r="F20" s="133"/>
      <c r="G20" s="133"/>
      <c r="H20" s="133"/>
      <c r="I20" s="133"/>
      <c r="J20" s="133"/>
      <c r="K20" s="133"/>
      <c r="L20" s="133"/>
      <c r="M20" s="133"/>
      <c r="N20" s="133"/>
      <c r="O20" s="133"/>
      <c r="P20" s="133"/>
      <c r="Q20" s="133"/>
      <c r="R20" s="133"/>
      <c r="S20" s="133"/>
      <c r="T20" s="133"/>
    </row>
    <row r="21" spans="1:20" ht="12.65" customHeight="1" x14ac:dyDescent="0.2">
      <c r="A21" s="128" t="s">
        <v>412</v>
      </c>
      <c r="B21" s="128"/>
      <c r="C21" s="128"/>
      <c r="D21" s="128"/>
      <c r="E21" s="128"/>
      <c r="F21" s="128"/>
      <c r="G21" s="128"/>
      <c r="H21" s="128"/>
      <c r="I21" s="128"/>
      <c r="J21" s="128"/>
      <c r="K21" s="128"/>
      <c r="L21" s="128"/>
      <c r="M21" s="128"/>
      <c r="N21" s="128"/>
      <c r="O21" s="128"/>
      <c r="P21" s="128"/>
      <c r="Q21" s="128"/>
      <c r="R21" s="128"/>
      <c r="S21" s="128"/>
      <c r="T21" s="128"/>
    </row>
    <row r="22" spans="1:20" ht="12.65" customHeight="1" x14ac:dyDescent="0.2">
      <c r="A22" s="128" t="s">
        <v>413</v>
      </c>
      <c r="B22" s="128"/>
      <c r="C22" s="128"/>
      <c r="D22" s="128"/>
      <c r="E22" s="128"/>
      <c r="F22" s="128"/>
      <c r="G22" s="128"/>
      <c r="H22" s="128"/>
      <c r="I22" s="128"/>
      <c r="J22" s="128"/>
      <c r="K22" s="128"/>
      <c r="L22" s="128"/>
      <c r="M22" s="128"/>
      <c r="N22" s="128"/>
      <c r="O22" s="128"/>
      <c r="P22" s="128"/>
      <c r="Q22" s="128"/>
      <c r="R22" s="128"/>
      <c r="S22" s="128"/>
      <c r="T22" s="128"/>
    </row>
    <row r="23" spans="1:20" ht="13" customHeight="1" x14ac:dyDescent="0.2">
      <c r="A23" s="143" t="s">
        <v>420</v>
      </c>
      <c r="B23" s="143"/>
      <c r="C23" s="143"/>
      <c r="D23" s="143"/>
      <c r="E23" s="143"/>
      <c r="F23" s="143"/>
      <c r="G23" s="143"/>
      <c r="H23" s="143"/>
      <c r="I23" s="143"/>
      <c r="J23" s="143"/>
      <c r="K23" s="143"/>
      <c r="L23" s="143"/>
      <c r="M23" s="143"/>
      <c r="N23" s="143"/>
      <c r="O23" s="143"/>
      <c r="P23" s="143"/>
      <c r="Q23" s="143"/>
      <c r="R23" s="143"/>
      <c r="S23" s="143"/>
      <c r="T23" s="143"/>
    </row>
    <row r="24" spans="1:20" ht="13" customHeight="1" x14ac:dyDescent="0.2">
      <c r="A24" s="143" t="s">
        <v>421</v>
      </c>
      <c r="B24" s="143"/>
      <c r="C24" s="143"/>
      <c r="D24" s="143"/>
      <c r="E24" s="143"/>
      <c r="F24" s="143"/>
      <c r="G24" s="143"/>
      <c r="H24" s="143"/>
      <c r="I24" s="143"/>
      <c r="J24" s="143"/>
      <c r="K24" s="143"/>
      <c r="L24" s="143"/>
      <c r="M24" s="143"/>
      <c r="N24" s="143"/>
      <c r="O24" s="143"/>
      <c r="P24" s="143"/>
      <c r="Q24" s="143"/>
      <c r="R24" s="143"/>
      <c r="S24" s="143"/>
      <c r="T24" s="143"/>
    </row>
    <row r="25" spans="1:20" ht="13" customHeight="1" x14ac:dyDescent="0.2">
      <c r="A25" s="143"/>
      <c r="B25" s="143"/>
      <c r="C25" s="143"/>
      <c r="D25" s="143"/>
      <c r="E25" s="143"/>
      <c r="F25" s="143"/>
      <c r="G25" s="143"/>
      <c r="H25" s="143"/>
      <c r="I25" s="143"/>
      <c r="J25" s="143"/>
      <c r="K25" s="143"/>
      <c r="L25" s="143"/>
      <c r="M25" s="143"/>
      <c r="N25" s="143"/>
      <c r="O25" s="143"/>
      <c r="P25" s="143"/>
      <c r="Q25" s="143"/>
      <c r="R25" s="143"/>
      <c r="S25" s="143"/>
      <c r="T25" s="143"/>
    </row>
    <row r="26" spans="1:20" ht="25.5" customHeight="1" x14ac:dyDescent="0.2">
      <c r="A26" s="143" t="s">
        <v>414</v>
      </c>
      <c r="B26" s="143"/>
      <c r="C26" s="143"/>
      <c r="D26" s="143"/>
      <c r="E26" s="143"/>
      <c r="F26" s="143"/>
      <c r="G26" s="143"/>
      <c r="H26" s="143"/>
      <c r="I26" s="143"/>
      <c r="J26" s="143"/>
      <c r="K26" s="143"/>
      <c r="L26" s="143"/>
      <c r="M26" s="143"/>
      <c r="N26" s="143"/>
      <c r="O26" s="143"/>
      <c r="P26" s="143"/>
      <c r="Q26" s="143"/>
      <c r="R26" s="143"/>
      <c r="S26" s="143"/>
      <c r="T26" s="143"/>
    </row>
    <row r="27" spans="1:20" ht="10.4" customHeight="1" thickBot="1" x14ac:dyDescent="0.25">
      <c r="A27" s="91"/>
      <c r="B27" s="91"/>
      <c r="C27" s="90"/>
      <c r="D27" s="90"/>
      <c r="E27" s="90"/>
      <c r="F27" s="90"/>
      <c r="G27" s="89"/>
      <c r="H27" s="90"/>
      <c r="I27" s="90"/>
      <c r="J27" s="90"/>
      <c r="K27" s="90"/>
      <c r="L27" s="90"/>
      <c r="M27" s="91"/>
      <c r="N27" s="91"/>
      <c r="O27" s="91"/>
      <c r="P27" s="91"/>
      <c r="Q27" s="91"/>
      <c r="R27" s="91"/>
      <c r="S27" s="91"/>
      <c r="T27" s="92"/>
    </row>
    <row r="28" spans="1:20" ht="29.5" customHeight="1" thickTop="1" thickBot="1" x14ac:dyDescent="0.25">
      <c r="A28" s="144" t="s">
        <v>415</v>
      </c>
      <c r="B28" s="145"/>
      <c r="C28" s="145"/>
      <c r="D28" s="145"/>
      <c r="E28" s="145"/>
      <c r="F28" s="145"/>
      <c r="G28" s="145"/>
      <c r="H28" s="145"/>
      <c r="I28" s="145"/>
      <c r="J28" s="145"/>
      <c r="K28" s="145"/>
      <c r="L28" s="145"/>
      <c r="M28" s="145"/>
      <c r="N28" s="145"/>
      <c r="O28" s="145"/>
      <c r="P28" s="145"/>
      <c r="Q28" s="145"/>
      <c r="R28" s="145"/>
      <c r="S28" s="145"/>
      <c r="T28" s="146"/>
    </row>
    <row r="29" spans="1:20" ht="10.4" customHeight="1" thickTop="1" x14ac:dyDescent="0.2">
      <c r="A29" s="88"/>
      <c r="B29" s="88"/>
      <c r="C29" s="88"/>
      <c r="D29" s="88"/>
      <c r="E29" s="88"/>
      <c r="F29" s="88"/>
      <c r="G29" s="89"/>
      <c r="H29" s="90"/>
      <c r="I29" s="90"/>
      <c r="J29" s="90"/>
      <c r="K29" s="90"/>
      <c r="L29" s="90"/>
      <c r="M29" s="91"/>
      <c r="N29" s="91"/>
      <c r="O29" s="91"/>
      <c r="P29" s="91"/>
      <c r="Q29" s="91"/>
      <c r="R29" s="91"/>
      <c r="S29" s="91"/>
      <c r="T29" s="92"/>
    </row>
    <row r="30" spans="1:20" s="87" customFormat="1" ht="23.5" customHeight="1" x14ac:dyDescent="0.25">
      <c r="A30" s="147" t="s">
        <v>423</v>
      </c>
      <c r="B30" s="148"/>
      <c r="C30" s="148"/>
      <c r="D30" s="148"/>
      <c r="E30" s="148"/>
      <c r="F30" s="148"/>
      <c r="G30" s="148"/>
      <c r="H30" s="148"/>
      <c r="I30" s="148"/>
      <c r="J30" s="148"/>
      <c r="K30" s="148"/>
      <c r="L30" s="148"/>
      <c r="M30" s="148"/>
      <c r="N30" s="148"/>
      <c r="O30" s="148"/>
      <c r="P30" s="148"/>
      <c r="Q30" s="148"/>
      <c r="R30" s="148"/>
      <c r="S30" s="148"/>
      <c r="T30" s="149"/>
    </row>
    <row r="31" spans="1:20" s="87" customFormat="1" ht="11.5" x14ac:dyDescent="0.25">
      <c r="A31" s="134" t="s">
        <v>416</v>
      </c>
      <c r="B31" s="135"/>
      <c r="C31" s="135"/>
      <c r="D31" s="135"/>
      <c r="E31" s="135"/>
      <c r="F31" s="135"/>
      <c r="G31" s="135"/>
      <c r="H31" s="135"/>
      <c r="I31" s="135"/>
      <c r="J31" s="135"/>
      <c r="K31" s="135"/>
      <c r="L31" s="135"/>
      <c r="M31" s="135"/>
      <c r="N31" s="135"/>
      <c r="O31" s="135"/>
      <c r="P31" s="135"/>
      <c r="Q31" s="135"/>
      <c r="R31" s="135"/>
      <c r="S31" s="135"/>
      <c r="T31" s="136"/>
    </row>
    <row r="32" spans="1:20" s="87" customFormat="1" ht="11.5" x14ac:dyDescent="0.25">
      <c r="A32" s="134" t="s">
        <v>417</v>
      </c>
      <c r="B32" s="135"/>
      <c r="C32" s="135"/>
      <c r="D32" s="135"/>
      <c r="E32" s="135"/>
      <c r="F32" s="135"/>
      <c r="G32" s="135"/>
      <c r="H32" s="135"/>
      <c r="I32" s="135"/>
      <c r="J32" s="135"/>
      <c r="K32" s="135"/>
      <c r="L32" s="135"/>
      <c r="M32" s="135"/>
      <c r="N32" s="135"/>
      <c r="O32" s="135"/>
      <c r="P32" s="135"/>
      <c r="Q32" s="135"/>
      <c r="R32" s="135"/>
      <c r="S32" s="135"/>
      <c r="T32" s="136"/>
    </row>
    <row r="33" spans="1:20" s="87" customFormat="1" ht="11.5" x14ac:dyDescent="0.25">
      <c r="A33" s="134" t="s">
        <v>418</v>
      </c>
      <c r="B33" s="135"/>
      <c r="C33" s="135"/>
      <c r="D33" s="135"/>
      <c r="E33" s="135"/>
      <c r="F33" s="135"/>
      <c r="G33" s="135"/>
      <c r="H33" s="135"/>
      <c r="I33" s="135"/>
      <c r="J33" s="135"/>
      <c r="K33" s="135"/>
      <c r="L33" s="135"/>
      <c r="M33" s="135"/>
      <c r="N33" s="135"/>
      <c r="O33" s="135"/>
      <c r="P33" s="135"/>
      <c r="Q33" s="135"/>
      <c r="R33" s="135"/>
      <c r="S33" s="135"/>
      <c r="T33" s="136"/>
    </row>
    <row r="34" spans="1:20" s="87" customFormat="1" ht="11.5" customHeight="1" x14ac:dyDescent="0.25">
      <c r="A34" s="137" t="s">
        <v>419</v>
      </c>
      <c r="B34" s="138"/>
      <c r="C34" s="138"/>
      <c r="D34" s="138"/>
      <c r="E34" s="138"/>
      <c r="F34" s="138"/>
      <c r="G34" s="138"/>
      <c r="H34" s="138"/>
      <c r="I34" s="138"/>
      <c r="J34" s="138"/>
      <c r="K34" s="138"/>
      <c r="L34" s="138"/>
      <c r="M34" s="138"/>
      <c r="N34" s="138"/>
      <c r="O34" s="138"/>
      <c r="P34" s="138"/>
      <c r="Q34" s="138"/>
      <c r="R34" s="138"/>
      <c r="S34" s="138"/>
      <c r="T34" s="139"/>
    </row>
    <row r="35" spans="1:20" s="87" customFormat="1" ht="11.5" x14ac:dyDescent="0.25">
      <c r="A35" s="137"/>
      <c r="B35" s="138"/>
      <c r="C35" s="138"/>
      <c r="D35" s="138"/>
      <c r="E35" s="138"/>
      <c r="F35" s="138"/>
      <c r="G35" s="138"/>
      <c r="H35" s="138"/>
      <c r="I35" s="138"/>
      <c r="J35" s="138"/>
      <c r="K35" s="138"/>
      <c r="L35" s="138"/>
      <c r="M35" s="138"/>
      <c r="N35" s="138"/>
      <c r="O35" s="138"/>
      <c r="P35" s="138"/>
      <c r="Q35" s="138"/>
      <c r="R35" s="138"/>
      <c r="S35" s="138"/>
      <c r="T35" s="139"/>
    </row>
    <row r="36" spans="1:20" s="87" customFormat="1" ht="11.5" x14ac:dyDescent="0.25">
      <c r="A36" s="140"/>
      <c r="B36" s="141"/>
      <c r="C36" s="141"/>
      <c r="D36" s="141"/>
      <c r="E36" s="141"/>
      <c r="F36" s="141"/>
      <c r="G36" s="141"/>
      <c r="H36" s="141"/>
      <c r="I36" s="141"/>
      <c r="J36" s="141"/>
      <c r="K36" s="141"/>
      <c r="L36" s="141"/>
      <c r="M36" s="141"/>
      <c r="N36" s="141"/>
      <c r="O36" s="141"/>
      <c r="P36" s="141"/>
      <c r="Q36" s="141"/>
      <c r="R36" s="141"/>
      <c r="S36" s="141"/>
      <c r="T36" s="142"/>
    </row>
    <row r="37" spans="1:20" ht="10.4" customHeight="1" x14ac:dyDescent="0.2">
      <c r="A37" s="91"/>
      <c r="B37" s="91"/>
      <c r="C37" s="90"/>
      <c r="D37" s="90"/>
      <c r="E37" s="90"/>
      <c r="F37" s="90"/>
      <c r="G37" s="89"/>
      <c r="H37" s="90"/>
      <c r="I37" s="90"/>
      <c r="J37" s="90"/>
      <c r="K37" s="90"/>
      <c r="L37" s="90"/>
      <c r="M37" s="91"/>
      <c r="N37" s="91"/>
      <c r="O37" s="91"/>
      <c r="P37" s="91"/>
      <c r="Q37" s="91"/>
      <c r="R37" s="91"/>
      <c r="S37" s="91"/>
      <c r="T37" s="92"/>
    </row>
    <row r="38" spans="1:20" ht="10.75" customHeight="1" x14ac:dyDescent="0.2">
      <c r="A38" s="91"/>
      <c r="B38" s="91"/>
      <c r="C38" s="90"/>
      <c r="D38" s="90"/>
      <c r="E38" s="90"/>
      <c r="F38" s="90"/>
      <c r="G38" s="90"/>
      <c r="H38" s="90"/>
      <c r="I38" s="90"/>
      <c r="J38" s="90"/>
      <c r="K38" s="90"/>
      <c r="L38" s="90"/>
      <c r="M38" s="91"/>
      <c r="N38" s="91"/>
      <c r="O38" s="91"/>
      <c r="P38" s="91"/>
      <c r="Q38" s="91"/>
      <c r="R38" s="91"/>
      <c r="S38" s="91"/>
      <c r="T38" s="92"/>
    </row>
  </sheetData>
  <sheetProtection algorithmName="SHA-512" hashValue="Erpsxo1GYcMP/GEJSPvqaDm3k3+cBREIXDV+yrwHVgzmhBwH6tn68URGshwo56iZV4QCQUpE3fPZw+G6q9xrwg==" saltValue="cl63DVGokvf6szuxCwntDg==" spinCount="100000" sheet="1" objects="1" scenarios="1"/>
  <mergeCells count="16">
    <mergeCell ref="A31:T31"/>
    <mergeCell ref="A32:T32"/>
    <mergeCell ref="A33:T33"/>
    <mergeCell ref="A34:T36"/>
    <mergeCell ref="A22:T22"/>
    <mergeCell ref="A23:T23"/>
    <mergeCell ref="A24:T25"/>
    <mergeCell ref="A26:T26"/>
    <mergeCell ref="A28:T28"/>
    <mergeCell ref="A30:T30"/>
    <mergeCell ref="A21:T21"/>
    <mergeCell ref="G1:R1"/>
    <mergeCell ref="S1:T1"/>
    <mergeCell ref="G3:R3"/>
    <mergeCell ref="S3:T3"/>
    <mergeCell ref="A20:T20"/>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9B1F-24B5-49A7-8A68-0AEB68F7D67F}">
  <sheetPr>
    <tabColor rgb="FF92D050"/>
  </sheetPr>
  <dimension ref="A2:T96"/>
  <sheetViews>
    <sheetView view="pageBreakPreview" topLeftCell="A8" zoomScale="130" zoomScaleNormal="100" zoomScaleSheetLayoutView="130" workbookViewId="0">
      <selection activeCell="P81" sqref="P81:Q81"/>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394</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SUM(R6:T25)</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159" t="s">
        <v>11</v>
      </c>
      <c r="D7" s="159"/>
      <c r="E7" s="159"/>
      <c r="F7" s="159"/>
      <c r="G7" s="159"/>
      <c r="H7" s="159"/>
      <c r="I7" s="159"/>
      <c r="J7" s="159"/>
      <c r="K7" s="159"/>
      <c r="L7" s="159"/>
      <c r="M7" s="17" t="s">
        <v>12</v>
      </c>
      <c r="N7" s="152">
        <v>500</v>
      </c>
      <c r="O7" s="152"/>
      <c r="P7" s="153"/>
      <c r="Q7" s="153"/>
      <c r="R7" s="152">
        <f t="shared" ref="R7:R25" si="0">N7*P7</f>
        <v>0</v>
      </c>
      <c r="S7" s="152"/>
      <c r="T7" s="154"/>
    </row>
    <row r="8" spans="1:20" ht="147.65" customHeight="1" x14ac:dyDescent="0.2">
      <c r="A8" s="54" t="s">
        <v>7</v>
      </c>
      <c r="B8" s="9">
        <v>3</v>
      </c>
      <c r="C8" s="158" t="s">
        <v>13</v>
      </c>
      <c r="D8" s="160"/>
      <c r="E8" s="160"/>
      <c r="F8" s="160"/>
      <c r="G8" s="160"/>
      <c r="H8" s="160"/>
      <c r="I8" s="160"/>
      <c r="J8" s="160"/>
      <c r="K8" s="160"/>
      <c r="L8" s="160"/>
      <c r="M8" s="17" t="s">
        <v>12</v>
      </c>
      <c r="N8" s="152">
        <v>10</v>
      </c>
      <c r="O8" s="152"/>
      <c r="P8" s="153"/>
      <c r="Q8" s="153"/>
      <c r="R8" s="152">
        <f t="shared" si="0"/>
        <v>0</v>
      </c>
      <c r="S8" s="152"/>
      <c r="T8" s="154"/>
    </row>
    <row r="9" spans="1:20" ht="122.5" customHeight="1" x14ac:dyDescent="0.2">
      <c r="A9" s="8" t="s">
        <v>7</v>
      </c>
      <c r="B9" s="9" t="s">
        <v>14</v>
      </c>
      <c r="C9" s="487" t="s">
        <v>362</v>
      </c>
      <c r="D9" s="414"/>
      <c r="E9" s="414"/>
      <c r="F9" s="414"/>
      <c r="G9" s="414"/>
      <c r="H9" s="414"/>
      <c r="I9" s="414"/>
      <c r="J9" s="414"/>
      <c r="K9" s="414"/>
      <c r="L9" s="488"/>
      <c r="M9" s="13" t="s">
        <v>10</v>
      </c>
      <c r="N9" s="152">
        <v>1</v>
      </c>
      <c r="O9" s="152"/>
      <c r="P9" s="153"/>
      <c r="Q9" s="153"/>
      <c r="R9" s="152">
        <f t="shared" si="0"/>
        <v>0</v>
      </c>
      <c r="S9" s="152"/>
      <c r="T9" s="154"/>
    </row>
    <row r="10" spans="1:20" ht="193.5" customHeight="1" x14ac:dyDescent="0.2">
      <c r="A10" s="31" t="str">
        <f>A9</f>
        <v>1.</v>
      </c>
      <c r="B10" s="32" t="s">
        <v>16</v>
      </c>
      <c r="C10" s="487" t="s">
        <v>17</v>
      </c>
      <c r="D10" s="414"/>
      <c r="E10" s="414"/>
      <c r="F10" s="414"/>
      <c r="G10" s="414"/>
      <c r="H10" s="414"/>
      <c r="I10" s="414"/>
      <c r="J10" s="414"/>
      <c r="K10" s="414"/>
      <c r="L10" s="488"/>
      <c r="M10" s="59" t="s">
        <v>10</v>
      </c>
      <c r="N10" s="553">
        <v>1</v>
      </c>
      <c r="O10" s="554"/>
      <c r="P10" s="557"/>
      <c r="Q10" s="558"/>
      <c r="R10" s="553">
        <f t="shared" si="0"/>
        <v>0</v>
      </c>
      <c r="S10" s="561"/>
      <c r="T10" s="562"/>
    </row>
    <row r="11" spans="1:20" ht="106" customHeight="1" x14ac:dyDescent="0.2">
      <c r="A11" s="11">
        <v>1</v>
      </c>
      <c r="B11" s="12" t="s">
        <v>18</v>
      </c>
      <c r="C11" s="489" t="s">
        <v>395</v>
      </c>
      <c r="D11" s="490"/>
      <c r="E11" s="490"/>
      <c r="F11" s="490"/>
      <c r="G11" s="490"/>
      <c r="H11" s="490"/>
      <c r="I11" s="490"/>
      <c r="J11" s="490"/>
      <c r="K11" s="490"/>
      <c r="L11" s="491"/>
      <c r="M11" s="17" t="s">
        <v>10</v>
      </c>
      <c r="N11" s="152">
        <v>1</v>
      </c>
      <c r="O11" s="152"/>
      <c r="P11" s="153"/>
      <c r="Q11" s="153"/>
      <c r="R11" s="152">
        <f t="shared" si="0"/>
        <v>0</v>
      </c>
      <c r="S11" s="152"/>
      <c r="T11" s="154"/>
    </row>
    <row r="12" spans="1:20" ht="123.65" customHeight="1" x14ac:dyDescent="0.2">
      <c r="A12" s="11">
        <v>1</v>
      </c>
      <c r="B12" s="12" t="s">
        <v>20</v>
      </c>
      <c r="C12" s="489" t="s">
        <v>21</v>
      </c>
      <c r="D12" s="490"/>
      <c r="E12" s="490"/>
      <c r="F12" s="490"/>
      <c r="G12" s="490"/>
      <c r="H12" s="490"/>
      <c r="I12" s="490"/>
      <c r="J12" s="490"/>
      <c r="K12" s="490"/>
      <c r="L12" s="491"/>
      <c r="M12" s="14" t="s">
        <v>26</v>
      </c>
      <c r="N12" s="152">
        <v>40</v>
      </c>
      <c r="O12" s="152"/>
      <c r="P12" s="153"/>
      <c r="Q12" s="153"/>
      <c r="R12" s="152">
        <f t="shared" si="0"/>
        <v>0</v>
      </c>
      <c r="S12" s="152"/>
      <c r="T12" s="154"/>
    </row>
    <row r="13" spans="1:20" ht="108" customHeight="1" x14ac:dyDescent="0.2">
      <c r="A13" s="192" t="str">
        <f>A10</f>
        <v>1.</v>
      </c>
      <c r="B13" s="195" t="s">
        <v>23</v>
      </c>
      <c r="C13" s="493" t="s">
        <v>226</v>
      </c>
      <c r="D13" s="494"/>
      <c r="E13" s="494"/>
      <c r="F13" s="494"/>
      <c r="G13" s="494"/>
      <c r="H13" s="494"/>
      <c r="I13" s="494"/>
      <c r="J13" s="494"/>
      <c r="K13" s="494"/>
      <c r="L13" s="495"/>
      <c r="M13" s="37"/>
      <c r="N13" s="353"/>
      <c r="O13" s="353"/>
      <c r="P13" s="353"/>
      <c r="Q13" s="353"/>
      <c r="R13" s="353"/>
      <c r="S13" s="353"/>
      <c r="T13" s="354"/>
    </row>
    <row r="14" spans="1:20" ht="13.5" x14ac:dyDescent="0.2">
      <c r="A14" s="193"/>
      <c r="B14" s="196"/>
      <c r="C14" s="448" t="s">
        <v>25</v>
      </c>
      <c r="D14" s="449"/>
      <c r="E14" s="449"/>
      <c r="F14" s="449"/>
      <c r="G14" s="449"/>
      <c r="H14" s="449"/>
      <c r="I14" s="449"/>
      <c r="J14" s="449"/>
      <c r="K14" s="449"/>
      <c r="L14" s="450"/>
      <c r="M14" s="14" t="s">
        <v>26</v>
      </c>
      <c r="N14" s="180">
        <v>50</v>
      </c>
      <c r="O14" s="180"/>
      <c r="P14" s="181"/>
      <c r="Q14" s="181"/>
      <c r="R14" s="180">
        <f t="shared" ref="R14:R16" si="1">N14*P14</f>
        <v>0</v>
      </c>
      <c r="S14" s="180"/>
      <c r="T14" s="444"/>
    </row>
    <row r="15" spans="1:20" ht="13.5" x14ac:dyDescent="0.2">
      <c r="A15" s="194"/>
      <c r="B15" s="197"/>
      <c r="C15" s="445" t="s">
        <v>27</v>
      </c>
      <c r="D15" s="446"/>
      <c r="E15" s="446"/>
      <c r="F15" s="446"/>
      <c r="G15" s="446"/>
      <c r="H15" s="446"/>
      <c r="I15" s="446"/>
      <c r="J15" s="446"/>
      <c r="K15" s="446"/>
      <c r="L15" s="447"/>
      <c r="M15" s="14" t="s">
        <v>26</v>
      </c>
      <c r="N15" s="361">
        <v>50</v>
      </c>
      <c r="O15" s="524"/>
      <c r="P15" s="525"/>
      <c r="Q15" s="526"/>
      <c r="R15" s="361">
        <f t="shared" si="1"/>
        <v>0</v>
      </c>
      <c r="S15" s="362"/>
      <c r="T15" s="363"/>
    </row>
    <row r="16" spans="1:20" ht="96" customHeight="1" x14ac:dyDescent="0.2">
      <c r="A16" s="11">
        <v>1</v>
      </c>
      <c r="B16" s="12" t="s">
        <v>28</v>
      </c>
      <c r="C16" s="489" t="s">
        <v>368</v>
      </c>
      <c r="D16" s="490"/>
      <c r="E16" s="490"/>
      <c r="F16" s="490"/>
      <c r="G16" s="490"/>
      <c r="H16" s="490"/>
      <c r="I16" s="490"/>
      <c r="J16" s="490"/>
      <c r="K16" s="490"/>
      <c r="L16" s="491"/>
      <c r="M16" s="14" t="s">
        <v>26</v>
      </c>
      <c r="N16" s="152">
        <v>120</v>
      </c>
      <c r="O16" s="152"/>
      <c r="P16" s="153"/>
      <c r="Q16" s="153"/>
      <c r="R16" s="152">
        <f t="shared" si="1"/>
        <v>0</v>
      </c>
      <c r="S16" s="152"/>
      <c r="T16" s="154"/>
    </row>
    <row r="17" spans="1:20" ht="109.5" customHeight="1" x14ac:dyDescent="0.2">
      <c r="A17" s="192" t="s">
        <v>7</v>
      </c>
      <c r="B17" s="195" t="s">
        <v>30</v>
      </c>
      <c r="C17" s="493" t="s">
        <v>371</v>
      </c>
      <c r="D17" s="494"/>
      <c r="E17" s="494"/>
      <c r="F17" s="494"/>
      <c r="G17" s="494"/>
      <c r="H17" s="494"/>
      <c r="I17" s="494"/>
      <c r="J17" s="494"/>
      <c r="K17" s="494"/>
      <c r="L17" s="495"/>
      <c r="M17" s="37"/>
      <c r="N17" s="353"/>
      <c r="O17" s="353"/>
      <c r="P17" s="353"/>
      <c r="Q17" s="353"/>
      <c r="R17" s="353"/>
      <c r="S17" s="353"/>
      <c r="T17" s="354"/>
    </row>
    <row r="18" spans="1:20" ht="12.5" x14ac:dyDescent="0.2">
      <c r="A18" s="193"/>
      <c r="B18" s="196"/>
      <c r="C18" s="448" t="s">
        <v>35</v>
      </c>
      <c r="D18" s="449"/>
      <c r="E18" s="449"/>
      <c r="F18" s="449"/>
      <c r="G18" s="449"/>
      <c r="H18" s="449"/>
      <c r="I18" s="449"/>
      <c r="J18" s="449"/>
      <c r="K18" s="449"/>
      <c r="L18" s="450"/>
      <c r="M18" s="14" t="s">
        <v>10</v>
      </c>
      <c r="N18" s="180">
        <v>6</v>
      </c>
      <c r="O18" s="180"/>
      <c r="P18" s="181"/>
      <c r="Q18" s="181"/>
      <c r="R18" s="180">
        <f t="shared" ref="R18:R22" si="2">N18*P18</f>
        <v>0</v>
      </c>
      <c r="S18" s="180"/>
      <c r="T18" s="444"/>
    </row>
    <row r="19" spans="1:20" ht="12.5" x14ac:dyDescent="0.2">
      <c r="A19" s="194"/>
      <c r="B19" s="197"/>
      <c r="C19" s="448" t="s">
        <v>36</v>
      </c>
      <c r="D19" s="449"/>
      <c r="E19" s="449"/>
      <c r="F19" s="449"/>
      <c r="G19" s="449"/>
      <c r="H19" s="449"/>
      <c r="I19" s="449"/>
      <c r="J19" s="449"/>
      <c r="K19" s="449"/>
      <c r="L19" s="450"/>
      <c r="M19" s="14" t="s">
        <v>10</v>
      </c>
      <c r="N19" s="180">
        <v>7</v>
      </c>
      <c r="O19" s="180"/>
      <c r="P19" s="181"/>
      <c r="Q19" s="181"/>
      <c r="R19" s="180">
        <f t="shared" ref="R19" si="3">N19*P19</f>
        <v>0</v>
      </c>
      <c r="S19" s="180"/>
      <c r="T19" s="444"/>
    </row>
    <row r="20" spans="1:20" ht="12.5" x14ac:dyDescent="0.2">
      <c r="A20" s="194"/>
      <c r="B20" s="197"/>
      <c r="C20" s="445" t="s">
        <v>396</v>
      </c>
      <c r="D20" s="446"/>
      <c r="E20" s="446"/>
      <c r="F20" s="446"/>
      <c r="G20" s="446"/>
      <c r="H20" s="446"/>
      <c r="I20" s="446"/>
      <c r="J20" s="446"/>
      <c r="K20" s="446"/>
      <c r="L20" s="447"/>
      <c r="M20" s="16" t="s">
        <v>10</v>
      </c>
      <c r="N20" s="188">
        <v>6</v>
      </c>
      <c r="O20" s="188"/>
      <c r="P20" s="189"/>
      <c r="Q20" s="189"/>
      <c r="R20" s="188">
        <f t="shared" si="2"/>
        <v>0</v>
      </c>
      <c r="S20" s="188"/>
      <c r="T20" s="492"/>
    </row>
    <row r="21" spans="1:20" ht="105" customHeight="1" x14ac:dyDescent="0.2">
      <c r="A21" s="3" t="str">
        <f>A6</f>
        <v>1.</v>
      </c>
      <c r="B21" s="4">
        <v>11</v>
      </c>
      <c r="C21" s="487" t="s">
        <v>372</v>
      </c>
      <c r="D21" s="414"/>
      <c r="E21" s="414"/>
      <c r="F21" s="414"/>
      <c r="G21" s="414"/>
      <c r="H21" s="414"/>
      <c r="I21" s="414"/>
      <c r="J21" s="414"/>
      <c r="K21" s="414"/>
      <c r="L21" s="488"/>
      <c r="M21" s="17" t="s">
        <v>12</v>
      </c>
      <c r="N21" s="152">
        <v>330</v>
      </c>
      <c r="O21" s="152"/>
      <c r="P21" s="153"/>
      <c r="Q21" s="153"/>
      <c r="R21" s="152">
        <f t="shared" si="2"/>
        <v>0</v>
      </c>
      <c r="S21" s="152"/>
      <c r="T21" s="154"/>
    </row>
    <row r="22" spans="1:20" ht="108" customHeight="1" x14ac:dyDescent="0.2">
      <c r="A22" s="3" t="str">
        <f>A8</f>
        <v>1.</v>
      </c>
      <c r="B22" s="4">
        <v>12</v>
      </c>
      <c r="C22" s="487" t="s">
        <v>105</v>
      </c>
      <c r="D22" s="414"/>
      <c r="E22" s="414"/>
      <c r="F22" s="414"/>
      <c r="G22" s="414"/>
      <c r="H22" s="414"/>
      <c r="I22" s="414"/>
      <c r="J22" s="414"/>
      <c r="K22" s="414"/>
      <c r="L22" s="488"/>
      <c r="M22" s="17" t="s">
        <v>10</v>
      </c>
      <c r="N22" s="152">
        <v>5</v>
      </c>
      <c r="O22" s="152"/>
      <c r="P22" s="153"/>
      <c r="Q22" s="153"/>
      <c r="R22" s="152">
        <f t="shared" si="2"/>
        <v>0</v>
      </c>
      <c r="S22" s="152"/>
      <c r="T22" s="154"/>
    </row>
    <row r="23" spans="1:20" ht="132" customHeight="1" x14ac:dyDescent="0.2">
      <c r="A23" s="8" t="s">
        <v>7</v>
      </c>
      <c r="B23" s="9">
        <v>13</v>
      </c>
      <c r="C23" s="348" t="s">
        <v>373</v>
      </c>
      <c r="D23" s="349"/>
      <c r="E23" s="349"/>
      <c r="F23" s="349"/>
      <c r="G23" s="349"/>
      <c r="H23" s="349"/>
      <c r="I23" s="349"/>
      <c r="J23" s="349"/>
      <c r="K23" s="349"/>
      <c r="L23" s="350"/>
      <c r="M23" s="17" t="s">
        <v>12</v>
      </c>
      <c r="N23" s="152">
        <v>200</v>
      </c>
      <c r="O23" s="152"/>
      <c r="P23" s="153"/>
      <c r="Q23" s="153"/>
      <c r="R23" s="152">
        <f t="shared" si="0"/>
        <v>0</v>
      </c>
      <c r="S23" s="152"/>
      <c r="T23" s="154"/>
    </row>
    <row r="24" spans="1:20" ht="183.65" customHeight="1" x14ac:dyDescent="0.2">
      <c r="A24" s="8" t="s">
        <v>7</v>
      </c>
      <c r="B24" s="9">
        <v>14</v>
      </c>
      <c r="C24" s="348" t="s">
        <v>263</v>
      </c>
      <c r="D24" s="349"/>
      <c r="E24" s="349"/>
      <c r="F24" s="349"/>
      <c r="G24" s="349"/>
      <c r="H24" s="349"/>
      <c r="I24" s="349"/>
      <c r="J24" s="349"/>
      <c r="K24" s="349"/>
      <c r="L24" s="350"/>
      <c r="M24" s="17" t="s">
        <v>10</v>
      </c>
      <c r="N24" s="152">
        <v>12</v>
      </c>
      <c r="O24" s="152"/>
      <c r="P24" s="153"/>
      <c r="Q24" s="153"/>
      <c r="R24" s="152">
        <f t="shared" ref="R24" si="4">N24*P24</f>
        <v>0</v>
      </c>
      <c r="S24" s="152"/>
      <c r="T24" s="154"/>
    </row>
    <row r="25" spans="1:20" ht="71.5" customHeight="1" x14ac:dyDescent="0.2">
      <c r="A25" s="8" t="s">
        <v>7</v>
      </c>
      <c r="B25" s="19">
        <v>15</v>
      </c>
      <c r="C25" s="348" t="s">
        <v>44</v>
      </c>
      <c r="D25" s="349"/>
      <c r="E25" s="349"/>
      <c r="F25" s="349"/>
      <c r="G25" s="349"/>
      <c r="H25" s="349"/>
      <c r="I25" s="349"/>
      <c r="J25" s="349"/>
      <c r="K25" s="349"/>
      <c r="L25" s="350"/>
      <c r="M25" s="10" t="s">
        <v>39</v>
      </c>
      <c r="N25" s="152">
        <v>520</v>
      </c>
      <c r="O25" s="152"/>
      <c r="P25" s="153"/>
      <c r="Q25" s="153"/>
      <c r="R25" s="152">
        <f t="shared" si="0"/>
        <v>0</v>
      </c>
      <c r="S25" s="152"/>
      <c r="T25" s="154"/>
    </row>
    <row r="26" spans="1:20" ht="15.5" x14ac:dyDescent="0.2">
      <c r="A26" s="177" t="s">
        <v>45</v>
      </c>
      <c r="B26" s="178"/>
      <c r="C26" s="174" t="s">
        <v>46</v>
      </c>
      <c r="D26" s="174"/>
      <c r="E26" s="174"/>
      <c r="F26" s="174"/>
      <c r="G26" s="174"/>
      <c r="H26" s="174"/>
      <c r="I26" s="174"/>
      <c r="J26" s="174"/>
      <c r="K26" s="174"/>
      <c r="L26" s="174"/>
      <c r="M26" s="38"/>
      <c r="N26" s="39"/>
      <c r="O26" s="39"/>
      <c r="P26" s="40"/>
      <c r="Q26" s="40"/>
      <c r="R26" s="175">
        <f>SUM(R27:T28)</f>
        <v>0</v>
      </c>
      <c r="S26" s="175"/>
      <c r="T26" s="176"/>
    </row>
    <row r="27" spans="1:20" ht="170.15" customHeight="1" x14ac:dyDescent="0.2">
      <c r="A27" s="21" t="s">
        <v>45</v>
      </c>
      <c r="B27" s="9" t="s">
        <v>7</v>
      </c>
      <c r="C27" s="348" t="s">
        <v>47</v>
      </c>
      <c r="D27" s="349"/>
      <c r="E27" s="349"/>
      <c r="F27" s="349"/>
      <c r="G27" s="349"/>
      <c r="H27" s="349"/>
      <c r="I27" s="349"/>
      <c r="J27" s="349"/>
      <c r="K27" s="349"/>
      <c r="L27" s="350"/>
      <c r="M27" s="17" t="s">
        <v>170</v>
      </c>
      <c r="N27" s="214">
        <v>4</v>
      </c>
      <c r="O27" s="214"/>
      <c r="P27" s="210"/>
      <c r="Q27" s="210"/>
      <c r="R27" s="214">
        <f>N27*P27</f>
        <v>0</v>
      </c>
      <c r="S27" s="214"/>
      <c r="T27" s="215"/>
    </row>
    <row r="28" spans="1:20" ht="130.5" customHeight="1" x14ac:dyDescent="0.2">
      <c r="A28" s="21" t="s">
        <v>45</v>
      </c>
      <c r="B28" s="9" t="s">
        <v>45</v>
      </c>
      <c r="C28" s="348" t="s">
        <v>49</v>
      </c>
      <c r="D28" s="349"/>
      <c r="E28" s="349"/>
      <c r="F28" s="349"/>
      <c r="G28" s="349"/>
      <c r="H28" s="349"/>
      <c r="I28" s="349"/>
      <c r="J28" s="349"/>
      <c r="K28" s="349"/>
      <c r="L28" s="350"/>
      <c r="M28" s="17" t="s">
        <v>22</v>
      </c>
      <c r="N28" s="214">
        <v>100</v>
      </c>
      <c r="O28" s="214"/>
      <c r="P28" s="210"/>
      <c r="Q28" s="210"/>
      <c r="R28" s="214">
        <f>N28*P28</f>
        <v>0</v>
      </c>
      <c r="S28" s="214"/>
      <c r="T28" s="215"/>
    </row>
    <row r="29" spans="1:20" ht="15.5" x14ac:dyDescent="0.2">
      <c r="A29" s="177" t="s">
        <v>50</v>
      </c>
      <c r="B29" s="178"/>
      <c r="C29" s="174" t="s">
        <v>51</v>
      </c>
      <c r="D29" s="174"/>
      <c r="E29" s="174"/>
      <c r="F29" s="174"/>
      <c r="G29" s="174"/>
      <c r="H29" s="174"/>
      <c r="I29" s="174"/>
      <c r="J29" s="174"/>
      <c r="K29" s="174"/>
      <c r="L29" s="174"/>
      <c r="M29" s="38"/>
      <c r="N29" s="39"/>
      <c r="O29" s="39"/>
      <c r="P29" s="40"/>
      <c r="Q29" s="40"/>
      <c r="R29" s="175">
        <f>SUM(R31:T32)</f>
        <v>0</v>
      </c>
      <c r="S29" s="175"/>
      <c r="T29" s="176"/>
    </row>
    <row r="30" spans="1:20" ht="30.65" customHeight="1" x14ac:dyDescent="0.2">
      <c r="A30" s="206" t="s">
        <v>52</v>
      </c>
      <c r="B30" s="207"/>
      <c r="C30" s="207"/>
      <c r="D30" s="207"/>
      <c r="E30" s="207"/>
      <c r="F30" s="207"/>
      <c r="G30" s="207"/>
      <c r="H30" s="207"/>
      <c r="I30" s="207"/>
      <c r="J30" s="207"/>
      <c r="K30" s="207"/>
      <c r="L30" s="207"/>
      <c r="M30" s="207"/>
      <c r="N30" s="207"/>
      <c r="O30" s="207"/>
      <c r="P30" s="207"/>
      <c r="Q30" s="207"/>
      <c r="R30" s="207"/>
      <c r="S30" s="207"/>
      <c r="T30" s="208"/>
    </row>
    <row r="31" spans="1:20" ht="144.65" customHeight="1" x14ac:dyDescent="0.2">
      <c r="A31" s="21" t="s">
        <v>50</v>
      </c>
      <c r="B31" s="9" t="s">
        <v>7</v>
      </c>
      <c r="C31" s="191" t="s">
        <v>53</v>
      </c>
      <c r="D31" s="191"/>
      <c r="E31" s="191"/>
      <c r="F31" s="191"/>
      <c r="G31" s="191"/>
      <c r="H31" s="191"/>
      <c r="I31" s="191"/>
      <c r="J31" s="191"/>
      <c r="K31" s="191"/>
      <c r="L31" s="191"/>
      <c r="M31" s="17" t="s">
        <v>22</v>
      </c>
      <c r="N31" s="214">
        <v>170</v>
      </c>
      <c r="O31" s="214"/>
      <c r="P31" s="210"/>
      <c r="Q31" s="210"/>
      <c r="R31" s="214">
        <f>N31*P31</f>
        <v>0</v>
      </c>
      <c r="S31" s="214"/>
      <c r="T31" s="215"/>
    </row>
    <row r="32" spans="1:20" ht="94" customHeight="1" x14ac:dyDescent="0.2">
      <c r="A32" s="21" t="s">
        <v>50</v>
      </c>
      <c r="B32" s="9" t="s">
        <v>45</v>
      </c>
      <c r="C32" s="348" t="s">
        <v>374</v>
      </c>
      <c r="D32" s="349"/>
      <c r="E32" s="349"/>
      <c r="F32" s="349"/>
      <c r="G32" s="349"/>
      <c r="H32" s="349"/>
      <c r="I32" s="349"/>
      <c r="J32" s="349"/>
      <c r="K32" s="349"/>
      <c r="L32" s="350"/>
      <c r="M32" s="17" t="s">
        <v>22</v>
      </c>
      <c r="N32" s="214">
        <v>200</v>
      </c>
      <c r="O32" s="214"/>
      <c r="P32" s="210"/>
      <c r="Q32" s="210"/>
      <c r="R32" s="214">
        <f>N32*P32</f>
        <v>0</v>
      </c>
      <c r="S32" s="214"/>
      <c r="T32" s="215"/>
    </row>
    <row r="33" spans="1:20" ht="15.5" x14ac:dyDescent="0.2">
      <c r="A33" s="41" t="s">
        <v>14</v>
      </c>
      <c r="B33" s="42"/>
      <c r="C33" s="218" t="s">
        <v>56</v>
      </c>
      <c r="D33" s="218"/>
      <c r="E33" s="218"/>
      <c r="F33" s="218"/>
      <c r="G33" s="218"/>
      <c r="H33" s="218"/>
      <c r="I33" s="218"/>
      <c r="J33" s="218"/>
      <c r="K33" s="218"/>
      <c r="L33" s="218"/>
      <c r="M33" s="42"/>
      <c r="N33" s="43"/>
      <c r="O33" s="43"/>
      <c r="P33" s="44"/>
      <c r="Q33" s="44"/>
      <c r="R33" s="216">
        <f>SUM(R34:T36)</f>
        <v>0</v>
      </c>
      <c r="S33" s="216"/>
      <c r="T33" s="217"/>
    </row>
    <row r="34" spans="1:20" ht="186" customHeight="1" x14ac:dyDescent="0.2">
      <c r="A34" s="73" t="s">
        <v>14</v>
      </c>
      <c r="B34" s="74" t="s">
        <v>7</v>
      </c>
      <c r="C34" s="348" t="s">
        <v>57</v>
      </c>
      <c r="D34" s="349"/>
      <c r="E34" s="349"/>
      <c r="F34" s="349"/>
      <c r="G34" s="349"/>
      <c r="H34" s="349"/>
      <c r="I34" s="349"/>
      <c r="J34" s="349"/>
      <c r="K34" s="349"/>
      <c r="L34" s="350"/>
      <c r="M34" s="17" t="s">
        <v>22</v>
      </c>
      <c r="N34" s="214">
        <v>120</v>
      </c>
      <c r="O34" s="214"/>
      <c r="P34" s="210"/>
      <c r="Q34" s="210"/>
      <c r="R34" s="214">
        <f>N34*P34</f>
        <v>0</v>
      </c>
      <c r="S34" s="214"/>
      <c r="T34" s="215"/>
    </row>
    <row r="35" spans="1:20" ht="130.5" customHeight="1" x14ac:dyDescent="0.2">
      <c r="A35" s="73" t="s">
        <v>14</v>
      </c>
      <c r="B35" s="74" t="s">
        <v>45</v>
      </c>
      <c r="C35" s="348" t="s">
        <v>58</v>
      </c>
      <c r="D35" s="349"/>
      <c r="E35" s="349"/>
      <c r="F35" s="349"/>
      <c r="G35" s="349"/>
      <c r="H35" s="349"/>
      <c r="I35" s="349"/>
      <c r="J35" s="349"/>
      <c r="K35" s="349"/>
      <c r="L35" s="350"/>
      <c r="M35" s="17" t="s">
        <v>22</v>
      </c>
      <c r="N35" s="214">
        <v>40</v>
      </c>
      <c r="O35" s="214"/>
      <c r="P35" s="210"/>
      <c r="Q35" s="210"/>
      <c r="R35" s="214">
        <f>N35*P35</f>
        <v>0</v>
      </c>
      <c r="S35" s="214"/>
      <c r="T35" s="215"/>
    </row>
    <row r="36" spans="1:20" ht="195" customHeight="1" x14ac:dyDescent="0.2">
      <c r="A36" s="73" t="s">
        <v>14</v>
      </c>
      <c r="B36" s="74" t="s">
        <v>50</v>
      </c>
      <c r="C36" s="391" t="s">
        <v>428</v>
      </c>
      <c r="D36" s="369"/>
      <c r="E36" s="369"/>
      <c r="F36" s="369"/>
      <c r="G36" s="369"/>
      <c r="H36" s="369"/>
      <c r="I36" s="369"/>
      <c r="J36" s="369"/>
      <c r="K36" s="369"/>
      <c r="L36" s="392"/>
      <c r="M36" s="17" t="s">
        <v>22</v>
      </c>
      <c r="N36" s="214">
        <v>50</v>
      </c>
      <c r="O36" s="214"/>
      <c r="P36" s="210"/>
      <c r="Q36" s="210"/>
      <c r="R36" s="214">
        <f>N36*P36</f>
        <v>0</v>
      </c>
      <c r="S36" s="214"/>
      <c r="T36" s="215"/>
    </row>
    <row r="37" spans="1:20" ht="17.5" x14ac:dyDescent="0.2">
      <c r="A37" s="219" t="s">
        <v>16</v>
      </c>
      <c r="B37" s="220"/>
      <c r="C37" s="221" t="s">
        <v>59</v>
      </c>
      <c r="D37" s="221"/>
      <c r="E37" s="221"/>
      <c r="F37" s="221"/>
      <c r="G37" s="221"/>
      <c r="H37" s="221"/>
      <c r="I37" s="221"/>
      <c r="J37" s="221"/>
      <c r="K37" s="221"/>
      <c r="L37" s="221"/>
      <c r="M37" s="221"/>
      <c r="N37" s="45"/>
      <c r="O37" s="45"/>
      <c r="P37" s="45"/>
      <c r="Q37" s="45"/>
      <c r="R37" s="216">
        <f>SUM(R41:T54)</f>
        <v>0</v>
      </c>
      <c r="S37" s="216"/>
      <c r="T37" s="217"/>
    </row>
    <row r="38" spans="1:20" ht="212.5" customHeight="1" x14ac:dyDescent="0.2">
      <c r="A38" s="192" t="str">
        <f>A37</f>
        <v>5.</v>
      </c>
      <c r="B38" s="195">
        <v>1</v>
      </c>
      <c r="C38" s="406" t="s">
        <v>410</v>
      </c>
      <c r="D38" s="407"/>
      <c r="E38" s="407"/>
      <c r="F38" s="407"/>
      <c r="G38" s="407"/>
      <c r="H38" s="407"/>
      <c r="I38" s="407"/>
      <c r="J38" s="407"/>
      <c r="K38" s="407"/>
      <c r="L38" s="437"/>
      <c r="M38" s="24"/>
      <c r="N38" s="222"/>
      <c r="O38" s="222"/>
      <c r="P38" s="222"/>
      <c r="Q38" s="222"/>
      <c r="R38" s="222"/>
      <c r="S38" s="222"/>
      <c r="T38" s="223"/>
    </row>
    <row r="39" spans="1:20" ht="268" customHeight="1" x14ac:dyDescent="0.2">
      <c r="A39" s="193"/>
      <c r="B39" s="196"/>
      <c r="C39" s="576" t="s">
        <v>235</v>
      </c>
      <c r="D39" s="577"/>
      <c r="E39" s="577"/>
      <c r="F39" s="577"/>
      <c r="G39" s="577"/>
      <c r="H39" s="577"/>
      <c r="I39" s="577"/>
      <c r="J39" s="577"/>
      <c r="K39" s="577"/>
      <c r="L39" s="578"/>
      <c r="M39" s="25"/>
      <c r="N39" s="571"/>
      <c r="O39" s="571"/>
      <c r="P39" s="571"/>
      <c r="Q39" s="571"/>
      <c r="R39" s="571"/>
      <c r="S39" s="571"/>
      <c r="T39" s="572"/>
    </row>
    <row r="40" spans="1:20" ht="132.65" customHeight="1" x14ac:dyDescent="0.2">
      <c r="A40" s="193"/>
      <c r="B40" s="196"/>
      <c r="C40" s="573" t="s">
        <v>139</v>
      </c>
      <c r="D40" s="574"/>
      <c r="E40" s="574"/>
      <c r="F40" s="574"/>
      <c r="G40" s="574"/>
      <c r="H40" s="574"/>
      <c r="I40" s="574"/>
      <c r="J40" s="574"/>
      <c r="K40" s="574"/>
      <c r="L40" s="575"/>
      <c r="M40" s="25"/>
      <c r="N40" s="571"/>
      <c r="O40" s="571"/>
      <c r="P40" s="571"/>
      <c r="Q40" s="571"/>
      <c r="R40" s="571"/>
      <c r="S40" s="571"/>
      <c r="T40" s="572"/>
    </row>
    <row r="41" spans="1:20" ht="12.65" customHeight="1" x14ac:dyDescent="0.2">
      <c r="A41" s="193"/>
      <c r="B41" s="196"/>
      <c r="C41" s="496" t="s">
        <v>397</v>
      </c>
      <c r="D41" s="497"/>
      <c r="E41" s="497"/>
      <c r="F41" s="497"/>
      <c r="G41" s="497"/>
      <c r="H41" s="497"/>
      <c r="I41" s="497"/>
      <c r="J41" s="497"/>
      <c r="K41" s="497"/>
      <c r="L41" s="498"/>
      <c r="M41" s="22" t="s">
        <v>10</v>
      </c>
      <c r="N41" s="228">
        <v>1</v>
      </c>
      <c r="O41" s="229"/>
      <c r="P41" s="230"/>
      <c r="Q41" s="231"/>
      <c r="R41" s="236">
        <f>N41*P41</f>
        <v>0</v>
      </c>
      <c r="S41" s="236"/>
      <c r="T41" s="499"/>
    </row>
    <row r="42" spans="1:20" ht="12.65" customHeight="1" x14ac:dyDescent="0.2">
      <c r="A42" s="193"/>
      <c r="B42" s="196"/>
      <c r="C42" s="496" t="s">
        <v>398</v>
      </c>
      <c r="D42" s="497"/>
      <c r="E42" s="497"/>
      <c r="F42" s="497"/>
      <c r="G42" s="497"/>
      <c r="H42" s="497"/>
      <c r="I42" s="497"/>
      <c r="J42" s="497"/>
      <c r="K42" s="497"/>
      <c r="L42" s="498"/>
      <c r="M42" s="22" t="s">
        <v>10</v>
      </c>
      <c r="N42" s="228">
        <v>2</v>
      </c>
      <c r="O42" s="229"/>
      <c r="P42" s="230"/>
      <c r="Q42" s="231"/>
      <c r="R42" s="236">
        <f t="shared" ref="R42:R47" si="5">N42*P42</f>
        <v>0</v>
      </c>
      <c r="S42" s="236"/>
      <c r="T42" s="499"/>
    </row>
    <row r="43" spans="1:20" ht="12.65" customHeight="1" x14ac:dyDescent="0.2">
      <c r="A43" s="193"/>
      <c r="B43" s="196"/>
      <c r="C43" s="496" t="s">
        <v>399</v>
      </c>
      <c r="D43" s="497"/>
      <c r="E43" s="497"/>
      <c r="F43" s="497"/>
      <c r="G43" s="497"/>
      <c r="H43" s="497"/>
      <c r="I43" s="497"/>
      <c r="J43" s="497"/>
      <c r="K43" s="497"/>
      <c r="L43" s="498"/>
      <c r="M43" s="22" t="s">
        <v>10</v>
      </c>
      <c r="N43" s="228">
        <v>1</v>
      </c>
      <c r="O43" s="229"/>
      <c r="P43" s="230"/>
      <c r="Q43" s="231"/>
      <c r="R43" s="236">
        <f t="shared" si="5"/>
        <v>0</v>
      </c>
      <c r="S43" s="236"/>
      <c r="T43" s="499"/>
    </row>
    <row r="44" spans="1:20" ht="12.65" customHeight="1" x14ac:dyDescent="0.2">
      <c r="A44" s="193"/>
      <c r="B44" s="196"/>
      <c r="C44" s="496" t="s">
        <v>400</v>
      </c>
      <c r="D44" s="497"/>
      <c r="E44" s="497"/>
      <c r="F44" s="497"/>
      <c r="G44" s="497"/>
      <c r="H44" s="497"/>
      <c r="I44" s="497"/>
      <c r="J44" s="497"/>
      <c r="K44" s="497"/>
      <c r="L44" s="498"/>
      <c r="M44" s="22" t="s">
        <v>10</v>
      </c>
      <c r="N44" s="228">
        <v>2</v>
      </c>
      <c r="O44" s="229"/>
      <c r="P44" s="230"/>
      <c r="Q44" s="231"/>
      <c r="R44" s="236">
        <f t="shared" si="5"/>
        <v>0</v>
      </c>
      <c r="S44" s="236"/>
      <c r="T44" s="499"/>
    </row>
    <row r="45" spans="1:20" ht="12.65" customHeight="1" x14ac:dyDescent="0.2">
      <c r="A45" s="193"/>
      <c r="B45" s="196"/>
      <c r="C45" s="496" t="s">
        <v>401</v>
      </c>
      <c r="D45" s="497"/>
      <c r="E45" s="497"/>
      <c r="F45" s="497"/>
      <c r="G45" s="497"/>
      <c r="H45" s="497"/>
      <c r="I45" s="497"/>
      <c r="J45" s="497"/>
      <c r="K45" s="497"/>
      <c r="L45" s="498"/>
      <c r="M45" s="22" t="s">
        <v>10</v>
      </c>
      <c r="N45" s="228">
        <v>1</v>
      </c>
      <c r="O45" s="229"/>
      <c r="P45" s="230"/>
      <c r="Q45" s="231"/>
      <c r="R45" s="236">
        <f t="shared" ref="R45" si="6">N45*P45</f>
        <v>0</v>
      </c>
      <c r="S45" s="236"/>
      <c r="T45" s="499"/>
    </row>
    <row r="46" spans="1:20" ht="12.65" customHeight="1" x14ac:dyDescent="0.2">
      <c r="A46" s="193"/>
      <c r="B46" s="196"/>
      <c r="C46" s="496" t="s">
        <v>402</v>
      </c>
      <c r="D46" s="497"/>
      <c r="E46" s="497"/>
      <c r="F46" s="497"/>
      <c r="G46" s="497"/>
      <c r="H46" s="497"/>
      <c r="I46" s="497"/>
      <c r="J46" s="497"/>
      <c r="K46" s="497"/>
      <c r="L46" s="498"/>
      <c r="M46" s="22" t="s">
        <v>10</v>
      </c>
      <c r="N46" s="228">
        <v>1</v>
      </c>
      <c r="O46" s="229"/>
      <c r="P46" s="230"/>
      <c r="Q46" s="231"/>
      <c r="R46" s="236">
        <f t="shared" si="5"/>
        <v>0</v>
      </c>
      <c r="S46" s="236"/>
      <c r="T46" s="499"/>
    </row>
    <row r="47" spans="1:20" ht="12.65" customHeight="1" x14ac:dyDescent="0.2">
      <c r="A47" s="193"/>
      <c r="B47" s="196"/>
      <c r="C47" s="496" t="s">
        <v>403</v>
      </c>
      <c r="D47" s="497"/>
      <c r="E47" s="497"/>
      <c r="F47" s="497"/>
      <c r="G47" s="497"/>
      <c r="H47" s="497"/>
      <c r="I47" s="497"/>
      <c r="J47" s="497"/>
      <c r="K47" s="497"/>
      <c r="L47" s="498"/>
      <c r="M47" s="22" t="s">
        <v>10</v>
      </c>
      <c r="N47" s="228">
        <v>3</v>
      </c>
      <c r="O47" s="229"/>
      <c r="P47" s="230"/>
      <c r="Q47" s="231"/>
      <c r="R47" s="236">
        <f t="shared" si="5"/>
        <v>0</v>
      </c>
      <c r="S47" s="236"/>
      <c r="T47" s="499"/>
    </row>
    <row r="48" spans="1:20" ht="12.65" customHeight="1" x14ac:dyDescent="0.2">
      <c r="A48" s="193"/>
      <c r="B48" s="196"/>
      <c r="C48" s="496" t="s">
        <v>404</v>
      </c>
      <c r="D48" s="497"/>
      <c r="E48" s="497"/>
      <c r="F48" s="497"/>
      <c r="G48" s="497"/>
      <c r="H48" s="497"/>
      <c r="I48" s="497"/>
      <c r="J48" s="497"/>
      <c r="K48" s="497"/>
      <c r="L48" s="498"/>
      <c r="M48" s="22" t="s">
        <v>10</v>
      </c>
      <c r="N48" s="228">
        <v>2</v>
      </c>
      <c r="O48" s="229"/>
      <c r="P48" s="230"/>
      <c r="Q48" s="231"/>
      <c r="R48" s="236">
        <f t="shared" ref="R48:R53" si="7">N48*P48</f>
        <v>0</v>
      </c>
      <c r="S48" s="236"/>
      <c r="T48" s="499"/>
    </row>
    <row r="49" spans="1:20" ht="12.65" customHeight="1" x14ac:dyDescent="0.2">
      <c r="A49" s="193"/>
      <c r="B49" s="196"/>
      <c r="C49" s="496" t="s">
        <v>405</v>
      </c>
      <c r="D49" s="497"/>
      <c r="E49" s="497"/>
      <c r="F49" s="497"/>
      <c r="G49" s="497"/>
      <c r="H49" s="497"/>
      <c r="I49" s="497"/>
      <c r="J49" s="497"/>
      <c r="K49" s="497"/>
      <c r="L49" s="498"/>
      <c r="M49" s="22" t="s">
        <v>10</v>
      </c>
      <c r="N49" s="228">
        <v>2</v>
      </c>
      <c r="O49" s="229"/>
      <c r="P49" s="230"/>
      <c r="Q49" s="231"/>
      <c r="R49" s="236">
        <f t="shared" si="7"/>
        <v>0</v>
      </c>
      <c r="S49" s="236"/>
      <c r="T49" s="499"/>
    </row>
    <row r="50" spans="1:20" ht="12.65" customHeight="1" x14ac:dyDescent="0.2">
      <c r="A50" s="193"/>
      <c r="B50" s="196"/>
      <c r="C50" s="496" t="s">
        <v>406</v>
      </c>
      <c r="D50" s="497"/>
      <c r="E50" s="497"/>
      <c r="F50" s="497"/>
      <c r="G50" s="497"/>
      <c r="H50" s="497"/>
      <c r="I50" s="497"/>
      <c r="J50" s="497"/>
      <c r="K50" s="497"/>
      <c r="L50" s="498"/>
      <c r="M50" s="22" t="s">
        <v>10</v>
      </c>
      <c r="N50" s="228">
        <v>1</v>
      </c>
      <c r="O50" s="229"/>
      <c r="P50" s="230"/>
      <c r="Q50" s="231"/>
      <c r="R50" s="236">
        <f t="shared" si="7"/>
        <v>0</v>
      </c>
      <c r="S50" s="236"/>
      <c r="T50" s="499"/>
    </row>
    <row r="51" spans="1:20" ht="12.65" customHeight="1" x14ac:dyDescent="0.2">
      <c r="A51" s="193"/>
      <c r="B51" s="196"/>
      <c r="C51" s="496" t="s">
        <v>407</v>
      </c>
      <c r="D51" s="497"/>
      <c r="E51" s="497"/>
      <c r="F51" s="497"/>
      <c r="G51" s="497"/>
      <c r="H51" s="497"/>
      <c r="I51" s="497"/>
      <c r="J51" s="497"/>
      <c r="K51" s="497"/>
      <c r="L51" s="498"/>
      <c r="M51" s="22" t="s">
        <v>10</v>
      </c>
      <c r="N51" s="228">
        <v>1</v>
      </c>
      <c r="O51" s="229"/>
      <c r="P51" s="230"/>
      <c r="Q51" s="231"/>
      <c r="R51" s="236">
        <f t="shared" si="7"/>
        <v>0</v>
      </c>
      <c r="S51" s="236"/>
      <c r="T51" s="499"/>
    </row>
    <row r="52" spans="1:20" ht="12.65" customHeight="1" x14ac:dyDescent="0.2">
      <c r="A52" s="193"/>
      <c r="B52" s="196"/>
      <c r="C52" s="496" t="s">
        <v>408</v>
      </c>
      <c r="D52" s="497"/>
      <c r="E52" s="497"/>
      <c r="F52" s="497"/>
      <c r="G52" s="497"/>
      <c r="H52" s="497"/>
      <c r="I52" s="497"/>
      <c r="J52" s="497"/>
      <c r="K52" s="497"/>
      <c r="L52" s="498"/>
      <c r="M52" s="22" t="s">
        <v>10</v>
      </c>
      <c r="N52" s="228">
        <v>1</v>
      </c>
      <c r="O52" s="229"/>
      <c r="P52" s="230"/>
      <c r="Q52" s="231"/>
      <c r="R52" s="236">
        <f t="shared" si="7"/>
        <v>0</v>
      </c>
      <c r="S52" s="236"/>
      <c r="T52" s="499"/>
    </row>
    <row r="53" spans="1:20" ht="12.65" customHeight="1" x14ac:dyDescent="0.2">
      <c r="A53" s="193"/>
      <c r="B53" s="196"/>
      <c r="C53" s="545" t="s">
        <v>409</v>
      </c>
      <c r="D53" s="546"/>
      <c r="E53" s="546"/>
      <c r="F53" s="546"/>
      <c r="G53" s="546"/>
      <c r="H53" s="546"/>
      <c r="I53" s="546"/>
      <c r="J53" s="546"/>
      <c r="K53" s="546"/>
      <c r="L53" s="547"/>
      <c r="M53" s="22" t="s">
        <v>10</v>
      </c>
      <c r="N53" s="247">
        <v>1</v>
      </c>
      <c r="O53" s="548"/>
      <c r="P53" s="549"/>
      <c r="Q53" s="550"/>
      <c r="R53" s="236">
        <f t="shared" si="7"/>
        <v>0</v>
      </c>
      <c r="S53" s="236"/>
      <c r="T53" s="499"/>
    </row>
    <row r="54" spans="1:20" ht="158.5" customHeight="1" x14ac:dyDescent="0.2">
      <c r="A54" s="8" t="s">
        <v>16</v>
      </c>
      <c r="B54" s="13" t="s">
        <v>45</v>
      </c>
      <c r="C54" s="386" t="s">
        <v>69</v>
      </c>
      <c r="D54" s="387"/>
      <c r="E54" s="387"/>
      <c r="F54" s="387"/>
      <c r="G54" s="387"/>
      <c r="H54" s="387"/>
      <c r="I54" s="387"/>
      <c r="J54" s="387"/>
      <c r="K54" s="387"/>
      <c r="L54" s="388"/>
      <c r="M54" s="17" t="s">
        <v>22</v>
      </c>
      <c r="N54" s="251">
        <v>50</v>
      </c>
      <c r="O54" s="251"/>
      <c r="P54" s="252"/>
      <c r="Q54" s="252"/>
      <c r="R54" s="503">
        <f>N54*P54</f>
        <v>0</v>
      </c>
      <c r="S54" s="503"/>
      <c r="T54" s="504"/>
    </row>
    <row r="55" spans="1:20" ht="17.5" x14ac:dyDescent="0.2">
      <c r="A55" s="238" t="s">
        <v>18</v>
      </c>
      <c r="B55" s="239"/>
      <c r="C55" s="240" t="s">
        <v>70</v>
      </c>
      <c r="D55" s="240"/>
      <c r="E55" s="240"/>
      <c r="F55" s="240"/>
      <c r="G55" s="240"/>
      <c r="H55" s="240"/>
      <c r="I55" s="240"/>
      <c r="J55" s="240"/>
      <c r="K55" s="240"/>
      <c r="L55" s="240"/>
      <c r="M55" s="240"/>
      <c r="N55" s="46"/>
      <c r="O55" s="46"/>
      <c r="P55" s="46"/>
      <c r="Q55" s="46"/>
      <c r="R55" s="241">
        <f>SUM(R56:T67)</f>
        <v>0</v>
      </c>
      <c r="S55" s="241"/>
      <c r="T55" s="242"/>
    </row>
    <row r="56" spans="1:20" ht="149.5" customHeight="1" x14ac:dyDescent="0.2">
      <c r="A56" s="11" t="str">
        <f>A55</f>
        <v>6.</v>
      </c>
      <c r="B56" s="9">
        <v>1</v>
      </c>
      <c r="C56" s="348" t="s">
        <v>242</v>
      </c>
      <c r="D56" s="349"/>
      <c r="E56" s="349"/>
      <c r="F56" s="349"/>
      <c r="G56" s="349"/>
      <c r="H56" s="349"/>
      <c r="I56" s="349"/>
      <c r="J56" s="349"/>
      <c r="K56" s="349"/>
      <c r="L56" s="350"/>
      <c r="M56" s="10" t="s">
        <v>39</v>
      </c>
      <c r="N56" s="209">
        <v>520</v>
      </c>
      <c r="O56" s="209"/>
      <c r="P56" s="210"/>
      <c r="Q56" s="210"/>
      <c r="R56" s="214">
        <f>N56*P56</f>
        <v>0</v>
      </c>
      <c r="S56" s="214"/>
      <c r="T56" s="215"/>
    </row>
    <row r="57" spans="1:20" ht="157" customHeight="1" x14ac:dyDescent="0.2">
      <c r="A57" s="303" t="str">
        <f>A55</f>
        <v>6.</v>
      </c>
      <c r="B57" s="195">
        <v>2</v>
      </c>
      <c r="C57" s="511" t="s">
        <v>384</v>
      </c>
      <c r="D57" s="512"/>
      <c r="E57" s="512"/>
      <c r="F57" s="512"/>
      <c r="G57" s="512"/>
      <c r="H57" s="512"/>
      <c r="I57" s="512"/>
      <c r="J57" s="512"/>
      <c r="K57" s="512"/>
      <c r="L57" s="513"/>
      <c r="M57" s="256" t="s">
        <v>186</v>
      </c>
      <c r="N57" s="257"/>
      <c r="O57" s="257"/>
      <c r="P57" s="257"/>
      <c r="Q57" s="257"/>
      <c r="R57" s="257"/>
      <c r="S57" s="257"/>
      <c r="T57" s="258"/>
    </row>
    <row r="58" spans="1:20" ht="244.5" customHeight="1" x14ac:dyDescent="0.2">
      <c r="A58" s="304"/>
      <c r="B58" s="196"/>
      <c r="C58" s="372" t="s">
        <v>385</v>
      </c>
      <c r="D58" s="373"/>
      <c r="E58" s="373"/>
      <c r="F58" s="373"/>
      <c r="G58" s="373"/>
      <c r="H58" s="373"/>
      <c r="I58" s="373"/>
      <c r="J58" s="373"/>
      <c r="K58" s="373"/>
      <c r="L58" s="463"/>
      <c r="M58" s="29"/>
      <c r="N58" s="269"/>
      <c r="O58" s="269"/>
      <c r="P58" s="269"/>
      <c r="Q58" s="269"/>
      <c r="R58" s="269"/>
      <c r="S58" s="269"/>
      <c r="T58" s="270"/>
    </row>
    <row r="59" spans="1:20" ht="100.5" customHeight="1" x14ac:dyDescent="0.2">
      <c r="A59" s="304"/>
      <c r="B59" s="196"/>
      <c r="C59" s="514" t="s">
        <v>107</v>
      </c>
      <c r="D59" s="515"/>
      <c r="E59" s="515"/>
      <c r="F59" s="515"/>
      <c r="G59" s="515"/>
      <c r="H59" s="515"/>
      <c r="I59" s="515"/>
      <c r="J59" s="515"/>
      <c r="K59" s="515"/>
      <c r="L59" s="516"/>
      <c r="M59" s="517" t="s">
        <v>181</v>
      </c>
      <c r="N59" s="518"/>
      <c r="O59" s="518"/>
      <c r="P59" s="518"/>
      <c r="Q59" s="518"/>
      <c r="R59" s="518"/>
      <c r="S59" s="518"/>
      <c r="T59" s="519"/>
    </row>
    <row r="60" spans="1:20" ht="13.5" x14ac:dyDescent="0.2">
      <c r="A60" s="304"/>
      <c r="B60" s="196"/>
      <c r="C60" s="464" t="s">
        <v>386</v>
      </c>
      <c r="D60" s="465"/>
      <c r="E60" s="465"/>
      <c r="F60" s="465"/>
      <c r="G60" s="465"/>
      <c r="H60" s="465"/>
      <c r="I60" s="465"/>
      <c r="J60" s="465"/>
      <c r="K60" s="465"/>
      <c r="L60" s="466"/>
      <c r="M60" s="72" t="s">
        <v>39</v>
      </c>
      <c r="N60" s="508">
        <v>330</v>
      </c>
      <c r="O60" s="508"/>
      <c r="P60" s="509"/>
      <c r="Q60" s="509"/>
      <c r="R60" s="508">
        <f>N60*P60</f>
        <v>0</v>
      </c>
      <c r="S60" s="508"/>
      <c r="T60" s="510"/>
    </row>
    <row r="61" spans="1:20" ht="13.5" x14ac:dyDescent="0.2">
      <c r="A61" s="304"/>
      <c r="B61" s="196"/>
      <c r="C61" s="460" t="s">
        <v>74</v>
      </c>
      <c r="D61" s="461"/>
      <c r="E61" s="461"/>
      <c r="F61" s="461"/>
      <c r="G61" s="461"/>
      <c r="H61" s="461"/>
      <c r="I61" s="461"/>
      <c r="J61" s="461"/>
      <c r="K61" s="461"/>
      <c r="L61" s="462"/>
      <c r="M61" s="72" t="s">
        <v>39</v>
      </c>
      <c r="N61" s="508">
        <v>100</v>
      </c>
      <c r="O61" s="508"/>
      <c r="P61" s="509"/>
      <c r="Q61" s="509"/>
      <c r="R61" s="508">
        <f>N61*P61</f>
        <v>0</v>
      </c>
      <c r="S61" s="508"/>
      <c r="T61" s="510"/>
    </row>
    <row r="62" spans="1:20" ht="146.15" customHeight="1" x14ac:dyDescent="0.2">
      <c r="A62" s="303" t="str">
        <f>A56</f>
        <v>6.</v>
      </c>
      <c r="B62" s="195" t="s">
        <v>50</v>
      </c>
      <c r="C62" s="511" t="s">
        <v>75</v>
      </c>
      <c r="D62" s="512"/>
      <c r="E62" s="512"/>
      <c r="F62" s="512"/>
      <c r="G62" s="512"/>
      <c r="H62" s="512"/>
      <c r="I62" s="512"/>
      <c r="J62" s="512"/>
      <c r="K62" s="512"/>
      <c r="L62" s="513"/>
      <c r="M62" s="256" t="s">
        <v>186</v>
      </c>
      <c r="N62" s="257"/>
      <c r="O62" s="257"/>
      <c r="P62" s="257"/>
      <c r="Q62" s="257"/>
      <c r="R62" s="257"/>
      <c r="S62" s="257"/>
      <c r="T62" s="258"/>
    </row>
    <row r="63" spans="1:20" ht="193.5" customHeight="1" x14ac:dyDescent="0.2">
      <c r="A63" s="304"/>
      <c r="B63" s="196"/>
      <c r="C63" s="224" t="s">
        <v>108</v>
      </c>
      <c r="D63" s="224"/>
      <c r="E63" s="224"/>
      <c r="F63" s="224"/>
      <c r="G63" s="224"/>
      <c r="H63" s="224"/>
      <c r="I63" s="224"/>
      <c r="J63" s="224"/>
      <c r="K63" s="224"/>
      <c r="L63" s="224"/>
      <c r="M63" s="29"/>
      <c r="N63" s="269"/>
      <c r="O63" s="269"/>
      <c r="P63" s="269"/>
      <c r="Q63" s="269"/>
      <c r="R63" s="269"/>
      <c r="S63" s="269"/>
      <c r="T63" s="270"/>
    </row>
    <row r="64" spans="1:20" ht="73" customHeight="1" x14ac:dyDescent="0.2">
      <c r="A64" s="304"/>
      <c r="B64" s="196"/>
      <c r="C64" s="226" t="s">
        <v>109</v>
      </c>
      <c r="D64" s="226"/>
      <c r="E64" s="226"/>
      <c r="F64" s="226"/>
      <c r="G64" s="226"/>
      <c r="H64" s="226"/>
      <c r="I64" s="226"/>
      <c r="J64" s="226"/>
      <c r="K64" s="226"/>
      <c r="L64" s="226"/>
      <c r="M64" s="271" t="s">
        <v>187</v>
      </c>
      <c r="N64" s="272"/>
      <c r="O64" s="272"/>
      <c r="P64" s="272"/>
      <c r="Q64" s="272"/>
      <c r="R64" s="272"/>
      <c r="S64" s="272"/>
      <c r="T64" s="273"/>
    </row>
    <row r="65" spans="1:20" ht="45.65" customHeight="1" x14ac:dyDescent="0.2">
      <c r="A65" s="306"/>
      <c r="B65" s="197"/>
      <c r="C65" s="274" t="s">
        <v>76</v>
      </c>
      <c r="D65" s="274"/>
      <c r="E65" s="274"/>
      <c r="F65" s="274"/>
      <c r="G65" s="274"/>
      <c r="H65" s="274"/>
      <c r="I65" s="274"/>
      <c r="J65" s="274"/>
      <c r="K65" s="274"/>
      <c r="L65" s="274"/>
      <c r="M65" s="16" t="s">
        <v>39</v>
      </c>
      <c r="N65" s="275">
        <v>40</v>
      </c>
      <c r="O65" s="275"/>
      <c r="P65" s="276"/>
      <c r="Q65" s="276"/>
      <c r="R65" s="275">
        <f>N65*P65</f>
        <v>0</v>
      </c>
      <c r="S65" s="275"/>
      <c r="T65" s="277"/>
    </row>
    <row r="66" spans="1:20" ht="186" customHeight="1" x14ac:dyDescent="0.2">
      <c r="A66" s="11" t="str">
        <f>A55</f>
        <v>6.</v>
      </c>
      <c r="B66" s="30" t="s">
        <v>14</v>
      </c>
      <c r="C66" s="150" t="s">
        <v>77</v>
      </c>
      <c r="D66" s="191"/>
      <c r="E66" s="191"/>
      <c r="F66" s="191"/>
      <c r="G66" s="191"/>
      <c r="H66" s="191"/>
      <c r="I66" s="191"/>
      <c r="J66" s="191"/>
      <c r="K66" s="191"/>
      <c r="L66" s="191"/>
      <c r="M66" s="10" t="s">
        <v>39</v>
      </c>
      <c r="N66" s="214">
        <v>430</v>
      </c>
      <c r="O66" s="214"/>
      <c r="P66" s="210"/>
      <c r="Q66" s="210"/>
      <c r="R66" s="214">
        <f>N66*P66</f>
        <v>0</v>
      </c>
      <c r="S66" s="214"/>
      <c r="T66" s="215"/>
    </row>
    <row r="67" spans="1:20" ht="197.15" customHeight="1" x14ac:dyDescent="0.2">
      <c r="A67" s="11" t="str">
        <f>A55</f>
        <v>6.</v>
      </c>
      <c r="B67" s="30" t="s">
        <v>16</v>
      </c>
      <c r="C67" s="391" t="s">
        <v>246</v>
      </c>
      <c r="D67" s="369"/>
      <c r="E67" s="369"/>
      <c r="F67" s="369"/>
      <c r="G67" s="369"/>
      <c r="H67" s="369"/>
      <c r="I67" s="369"/>
      <c r="J67" s="369"/>
      <c r="K67" s="369"/>
      <c r="L67" s="392"/>
      <c r="M67" s="10" t="s">
        <v>39</v>
      </c>
      <c r="N67" s="214">
        <v>40</v>
      </c>
      <c r="O67" s="214"/>
      <c r="P67" s="210"/>
      <c r="Q67" s="210"/>
      <c r="R67" s="214">
        <f>N67*P67</f>
        <v>0</v>
      </c>
      <c r="S67" s="214"/>
      <c r="T67" s="215"/>
    </row>
    <row r="68" spans="1:20" ht="15.5" x14ac:dyDescent="0.2">
      <c r="A68" s="238" t="s">
        <v>20</v>
      </c>
      <c r="B68" s="239"/>
      <c r="C68" s="174" t="s">
        <v>79</v>
      </c>
      <c r="D68" s="174"/>
      <c r="E68" s="174"/>
      <c r="F68" s="174"/>
      <c r="G68" s="174"/>
      <c r="H68" s="174"/>
      <c r="I68" s="174"/>
      <c r="J68" s="174"/>
      <c r="K68" s="174"/>
      <c r="L68" s="174"/>
      <c r="M68" s="47"/>
      <c r="N68" s="67"/>
      <c r="O68" s="67"/>
      <c r="P68" s="68"/>
      <c r="Q68" s="68"/>
      <c r="R68" s="278">
        <f>SUM(R69:T70)+R72+R73+R74+R76+R77+R78+R79+R80+R81</f>
        <v>0</v>
      </c>
      <c r="S68" s="278"/>
      <c r="T68" s="279"/>
    </row>
    <row r="69" spans="1:20" ht="88.5" customHeight="1" x14ac:dyDescent="0.2">
      <c r="A69" s="8" t="str">
        <f>A68</f>
        <v>7.</v>
      </c>
      <c r="B69" s="9">
        <f>1</f>
        <v>1</v>
      </c>
      <c r="C69" s="348" t="s">
        <v>387</v>
      </c>
      <c r="D69" s="349"/>
      <c r="E69" s="349"/>
      <c r="F69" s="349"/>
      <c r="G69" s="349"/>
      <c r="H69" s="349"/>
      <c r="I69" s="349"/>
      <c r="J69" s="349"/>
      <c r="K69" s="349"/>
      <c r="L69" s="350"/>
      <c r="M69" s="17" t="s">
        <v>12</v>
      </c>
      <c r="N69" s="214">
        <v>330</v>
      </c>
      <c r="O69" s="214"/>
      <c r="P69" s="210"/>
      <c r="Q69" s="210"/>
      <c r="R69" s="214">
        <f>N69*P69</f>
        <v>0</v>
      </c>
      <c r="S69" s="214"/>
      <c r="T69" s="215"/>
    </row>
    <row r="70" spans="1:20" ht="129.65" customHeight="1" x14ac:dyDescent="0.2">
      <c r="A70" s="192" t="str">
        <f>A69</f>
        <v>7.</v>
      </c>
      <c r="B70" s="195">
        <f>B69+1</f>
        <v>2</v>
      </c>
      <c r="C70" s="185" t="s">
        <v>388</v>
      </c>
      <c r="D70" s="185"/>
      <c r="E70" s="185"/>
      <c r="F70" s="185"/>
      <c r="G70" s="185"/>
      <c r="H70" s="185"/>
      <c r="I70" s="185"/>
      <c r="J70" s="185"/>
      <c r="K70" s="185"/>
      <c r="L70" s="185"/>
      <c r="M70" s="34"/>
      <c r="N70" s="280"/>
      <c r="O70" s="280"/>
      <c r="P70" s="280"/>
      <c r="Q70" s="280"/>
      <c r="R70" s="280"/>
      <c r="S70" s="280"/>
      <c r="T70" s="281"/>
    </row>
    <row r="71" spans="1:20" ht="123.65" customHeight="1" x14ac:dyDescent="0.2">
      <c r="A71" s="193"/>
      <c r="B71" s="196"/>
      <c r="C71" s="226" t="s">
        <v>110</v>
      </c>
      <c r="D71" s="226"/>
      <c r="E71" s="226"/>
      <c r="F71" s="226"/>
      <c r="G71" s="226"/>
      <c r="H71" s="226"/>
      <c r="I71" s="226"/>
      <c r="J71" s="226"/>
      <c r="K71" s="226"/>
      <c r="L71" s="226"/>
      <c r="M71" s="271" t="s">
        <v>184</v>
      </c>
      <c r="N71" s="272"/>
      <c r="O71" s="272"/>
      <c r="P71" s="272"/>
      <c r="Q71" s="272"/>
      <c r="R71" s="272"/>
      <c r="S71" s="272"/>
      <c r="T71" s="273"/>
    </row>
    <row r="72" spans="1:20" ht="14.5" x14ac:dyDescent="0.2">
      <c r="A72" s="198"/>
      <c r="B72" s="199"/>
      <c r="C72" s="285" t="s">
        <v>82</v>
      </c>
      <c r="D72" s="285"/>
      <c r="E72" s="285"/>
      <c r="F72" s="285"/>
      <c r="G72" s="285"/>
      <c r="H72" s="285"/>
      <c r="I72" s="285"/>
      <c r="J72" s="285"/>
      <c r="K72" s="285"/>
      <c r="L72" s="285"/>
      <c r="M72" s="6" t="s">
        <v>12</v>
      </c>
      <c r="N72" s="264">
        <v>330</v>
      </c>
      <c r="O72" s="264"/>
      <c r="P72" s="265"/>
      <c r="Q72" s="265"/>
      <c r="R72" s="264">
        <f>N72*P72</f>
        <v>0</v>
      </c>
      <c r="S72" s="264"/>
      <c r="T72" s="286"/>
    </row>
    <row r="73" spans="1:20" ht="323.5" customHeight="1" x14ac:dyDescent="0.2">
      <c r="A73" s="8" t="str">
        <f>A70</f>
        <v>7.</v>
      </c>
      <c r="B73" s="9">
        <f>B70+1</f>
        <v>3</v>
      </c>
      <c r="C73" s="348" t="s">
        <v>389</v>
      </c>
      <c r="D73" s="349"/>
      <c r="E73" s="349"/>
      <c r="F73" s="349"/>
      <c r="G73" s="349"/>
      <c r="H73" s="349"/>
      <c r="I73" s="349"/>
      <c r="J73" s="349"/>
      <c r="K73" s="349"/>
      <c r="L73" s="350"/>
      <c r="M73" s="17" t="s">
        <v>12</v>
      </c>
      <c r="N73" s="214">
        <v>330</v>
      </c>
      <c r="O73" s="214"/>
      <c r="P73" s="210"/>
      <c r="Q73" s="210"/>
      <c r="R73" s="214">
        <f>N73*P73</f>
        <v>0</v>
      </c>
      <c r="S73" s="214"/>
      <c r="T73" s="215"/>
    </row>
    <row r="74" spans="1:20" ht="116.15" customHeight="1" x14ac:dyDescent="0.2">
      <c r="A74" s="31" t="str">
        <f>A73</f>
        <v>7.</v>
      </c>
      <c r="B74" s="32">
        <f>B73+1</f>
        <v>4</v>
      </c>
      <c r="C74" s="348" t="s">
        <v>390</v>
      </c>
      <c r="D74" s="349"/>
      <c r="E74" s="349"/>
      <c r="F74" s="349"/>
      <c r="G74" s="349"/>
      <c r="H74" s="349"/>
      <c r="I74" s="349"/>
      <c r="J74" s="349"/>
      <c r="K74" s="349"/>
      <c r="L74" s="350"/>
      <c r="M74" s="33" t="s">
        <v>22</v>
      </c>
      <c r="N74" s="283">
        <v>20</v>
      </c>
      <c r="O74" s="283"/>
      <c r="P74" s="284"/>
      <c r="Q74" s="284"/>
      <c r="R74" s="411">
        <f>N74*P74</f>
        <v>0</v>
      </c>
      <c r="S74" s="411"/>
      <c r="T74" s="523"/>
    </row>
    <row r="75" spans="1:20" ht="119.5" customHeight="1" x14ac:dyDescent="0.2">
      <c r="A75" s="192" t="str">
        <f>A74</f>
        <v>7.</v>
      </c>
      <c r="B75" s="195">
        <f>B74+1</f>
        <v>5</v>
      </c>
      <c r="C75" s="406" t="s">
        <v>85</v>
      </c>
      <c r="D75" s="407"/>
      <c r="E75" s="407"/>
      <c r="F75" s="407"/>
      <c r="G75" s="407"/>
      <c r="H75" s="407"/>
      <c r="I75" s="407"/>
      <c r="J75" s="407"/>
      <c r="K75" s="407"/>
      <c r="L75" s="437"/>
      <c r="M75" s="35"/>
      <c r="N75" s="288"/>
      <c r="O75" s="288"/>
      <c r="P75" s="288"/>
      <c r="Q75" s="288"/>
      <c r="R75" s="288"/>
      <c r="S75" s="288"/>
      <c r="T75" s="289"/>
    </row>
    <row r="76" spans="1:20" ht="14.5" x14ac:dyDescent="0.2">
      <c r="A76" s="193"/>
      <c r="B76" s="196"/>
      <c r="C76" s="468" t="s">
        <v>86</v>
      </c>
      <c r="D76" s="469"/>
      <c r="E76" s="469"/>
      <c r="F76" s="469"/>
      <c r="G76" s="469"/>
      <c r="H76" s="469"/>
      <c r="I76" s="469"/>
      <c r="J76" s="469"/>
      <c r="K76" s="469"/>
      <c r="L76" s="470"/>
      <c r="M76" s="5" t="s">
        <v>22</v>
      </c>
      <c r="N76" s="260">
        <v>20</v>
      </c>
      <c r="O76" s="260"/>
      <c r="P76" s="261"/>
      <c r="Q76" s="261"/>
      <c r="R76" s="260">
        <f>N76*P76</f>
        <v>0</v>
      </c>
      <c r="S76" s="260"/>
      <c r="T76" s="262"/>
    </row>
    <row r="77" spans="1:20" ht="14.5" x14ac:dyDescent="0.2">
      <c r="A77" s="193"/>
      <c r="B77" s="196"/>
      <c r="C77" s="468" t="s">
        <v>87</v>
      </c>
      <c r="D77" s="469"/>
      <c r="E77" s="469"/>
      <c r="F77" s="469"/>
      <c r="G77" s="469"/>
      <c r="H77" s="469"/>
      <c r="I77" s="469"/>
      <c r="J77" s="469"/>
      <c r="K77" s="469"/>
      <c r="L77" s="470"/>
      <c r="M77" s="5" t="s">
        <v>22</v>
      </c>
      <c r="N77" s="260">
        <v>20</v>
      </c>
      <c r="O77" s="260"/>
      <c r="P77" s="261"/>
      <c r="Q77" s="261"/>
      <c r="R77" s="260">
        <f>N77*P77</f>
        <v>0</v>
      </c>
      <c r="S77" s="260"/>
      <c r="T77" s="262"/>
    </row>
    <row r="78" spans="1:20" ht="14.5" x14ac:dyDescent="0.2">
      <c r="A78" s="198"/>
      <c r="B78" s="199"/>
      <c r="C78" s="484" t="s">
        <v>88</v>
      </c>
      <c r="D78" s="485"/>
      <c r="E78" s="485"/>
      <c r="F78" s="485"/>
      <c r="G78" s="485"/>
      <c r="H78" s="485"/>
      <c r="I78" s="485"/>
      <c r="J78" s="485"/>
      <c r="K78" s="485"/>
      <c r="L78" s="486"/>
      <c r="M78" s="6" t="s">
        <v>22</v>
      </c>
      <c r="N78" s="264">
        <v>20</v>
      </c>
      <c r="O78" s="264"/>
      <c r="P78" s="265"/>
      <c r="Q78" s="265"/>
      <c r="R78" s="264">
        <f>N78*P78</f>
        <v>0</v>
      </c>
      <c r="S78" s="264"/>
      <c r="T78" s="286"/>
    </row>
    <row r="79" spans="1:20" ht="95.5" customHeight="1" x14ac:dyDescent="0.2">
      <c r="A79" s="31" t="s">
        <v>20</v>
      </c>
      <c r="B79" s="32" t="s">
        <v>18</v>
      </c>
      <c r="C79" s="348" t="s">
        <v>391</v>
      </c>
      <c r="D79" s="349"/>
      <c r="E79" s="349"/>
      <c r="F79" s="349"/>
      <c r="G79" s="349"/>
      <c r="H79" s="349"/>
      <c r="I79" s="349"/>
      <c r="J79" s="349"/>
      <c r="K79" s="349"/>
      <c r="L79" s="350"/>
      <c r="M79" s="33" t="s">
        <v>22</v>
      </c>
      <c r="N79" s="283">
        <v>20</v>
      </c>
      <c r="O79" s="283"/>
      <c r="P79" s="284"/>
      <c r="Q79" s="284"/>
      <c r="R79" s="411">
        <f t="shared" ref="R79:R81" si="8">N79*P79</f>
        <v>0</v>
      </c>
      <c r="S79" s="411"/>
      <c r="T79" s="523"/>
    </row>
    <row r="80" spans="1:20" ht="113.15" customHeight="1" x14ac:dyDescent="0.2">
      <c r="A80" s="31" t="s">
        <v>20</v>
      </c>
      <c r="B80" s="32" t="s">
        <v>20</v>
      </c>
      <c r="C80" s="348" t="s">
        <v>90</v>
      </c>
      <c r="D80" s="349"/>
      <c r="E80" s="349"/>
      <c r="F80" s="349"/>
      <c r="G80" s="349"/>
      <c r="H80" s="349"/>
      <c r="I80" s="349"/>
      <c r="J80" s="349"/>
      <c r="K80" s="349"/>
      <c r="L80" s="350"/>
      <c r="M80" s="33" t="s">
        <v>10</v>
      </c>
      <c r="N80" s="283">
        <v>6</v>
      </c>
      <c r="O80" s="283"/>
      <c r="P80" s="284"/>
      <c r="Q80" s="284"/>
      <c r="R80" s="411">
        <f t="shared" si="8"/>
        <v>0</v>
      </c>
      <c r="S80" s="411"/>
      <c r="T80" s="523"/>
    </row>
    <row r="81" spans="1:20" ht="136" customHeight="1" x14ac:dyDescent="0.2">
      <c r="A81" s="31" t="str">
        <f t="shared" ref="A81" si="9">A80</f>
        <v>7.</v>
      </c>
      <c r="B81" s="32" t="s">
        <v>23</v>
      </c>
      <c r="C81" s="400" t="s">
        <v>91</v>
      </c>
      <c r="D81" s="579"/>
      <c r="E81" s="579"/>
      <c r="F81" s="579"/>
      <c r="G81" s="579"/>
      <c r="H81" s="579"/>
      <c r="I81" s="579"/>
      <c r="J81" s="579"/>
      <c r="K81" s="579"/>
      <c r="L81" s="580"/>
      <c r="M81" s="33" t="s">
        <v>10</v>
      </c>
      <c r="N81" s="283">
        <v>12</v>
      </c>
      <c r="O81" s="283"/>
      <c r="P81" s="284"/>
      <c r="Q81" s="284"/>
      <c r="R81" s="411">
        <f t="shared" si="8"/>
        <v>0</v>
      </c>
      <c r="S81" s="411"/>
      <c r="T81" s="523"/>
    </row>
    <row r="82" spans="1:20" ht="15.5" x14ac:dyDescent="0.2">
      <c r="A82" s="219" t="s">
        <v>23</v>
      </c>
      <c r="B82" s="220"/>
      <c r="C82" s="218" t="s">
        <v>94</v>
      </c>
      <c r="D82" s="218"/>
      <c r="E82" s="218"/>
      <c r="F82" s="218"/>
      <c r="G82" s="218"/>
      <c r="H82" s="218"/>
      <c r="I82" s="218"/>
      <c r="J82" s="218"/>
      <c r="K82" s="218"/>
      <c r="L82" s="218"/>
      <c r="M82" s="42"/>
      <c r="N82" s="75"/>
      <c r="O82" s="75"/>
      <c r="P82" s="76"/>
      <c r="Q82" s="76"/>
      <c r="R82" s="307">
        <f>SUM(R83:T83)</f>
        <v>0</v>
      </c>
      <c r="S82" s="307"/>
      <c r="T82" s="308"/>
    </row>
    <row r="83" spans="1:20" ht="71.150000000000006" customHeight="1" x14ac:dyDescent="0.2">
      <c r="A83" s="8" t="str">
        <f>A82</f>
        <v>8.</v>
      </c>
      <c r="B83" s="9">
        <f>1</f>
        <v>1</v>
      </c>
      <c r="C83" s="348" t="s">
        <v>392</v>
      </c>
      <c r="D83" s="349"/>
      <c r="E83" s="349"/>
      <c r="F83" s="349"/>
      <c r="G83" s="349"/>
      <c r="H83" s="349"/>
      <c r="I83" s="349"/>
      <c r="J83" s="349"/>
      <c r="K83" s="349"/>
      <c r="L83" s="350"/>
      <c r="M83" s="17" t="s">
        <v>93</v>
      </c>
      <c r="N83" s="214">
        <v>1</v>
      </c>
      <c r="O83" s="214"/>
      <c r="P83" s="210"/>
      <c r="Q83" s="210"/>
      <c r="R83" s="214">
        <f>N83*P83</f>
        <v>0</v>
      </c>
      <c r="S83" s="214"/>
      <c r="T83" s="215"/>
    </row>
    <row r="84" spans="1:20" ht="69.650000000000006" customHeight="1" x14ac:dyDescent="0.2">
      <c r="A84" s="294" t="s">
        <v>96</v>
      </c>
      <c r="B84" s="295"/>
      <c r="C84" s="295"/>
      <c r="D84" s="295"/>
      <c r="E84" s="295"/>
      <c r="F84" s="295"/>
      <c r="G84" s="295"/>
      <c r="H84" s="295"/>
      <c r="I84" s="295"/>
      <c r="J84" s="295"/>
      <c r="K84" s="295"/>
      <c r="L84" s="295"/>
      <c r="M84" s="295"/>
      <c r="N84" s="295"/>
      <c r="O84" s="295"/>
      <c r="P84" s="295"/>
      <c r="Q84" s="295"/>
      <c r="R84" s="295"/>
      <c r="S84" s="295"/>
      <c r="T84" s="296"/>
    </row>
    <row r="85" spans="1:20" ht="35.15" customHeight="1" x14ac:dyDescent="0.2">
      <c r="A85" s="300" t="s">
        <v>393</v>
      </c>
      <c r="B85" s="301"/>
      <c r="C85" s="301"/>
      <c r="D85" s="301"/>
      <c r="E85" s="301"/>
      <c r="F85" s="301"/>
      <c r="G85" s="301"/>
      <c r="H85" s="301"/>
      <c r="I85" s="301"/>
      <c r="J85" s="301"/>
      <c r="K85" s="301"/>
      <c r="L85" s="301"/>
      <c r="M85" s="301"/>
      <c r="N85" s="301"/>
      <c r="O85" s="301"/>
      <c r="P85" s="301"/>
      <c r="Q85" s="301"/>
      <c r="R85" s="301"/>
      <c r="S85" s="301"/>
      <c r="T85" s="302"/>
    </row>
    <row r="86" spans="1:20" ht="25.5" customHeight="1" x14ac:dyDescent="0.2">
      <c r="A86" s="315" t="s">
        <v>7</v>
      </c>
      <c r="B86" s="316"/>
      <c r="C86" s="299" t="str">
        <f>C5</f>
        <v>PRIPREMNI RADOVI I RADOVI UKLANJANJA</v>
      </c>
      <c r="D86" s="299"/>
      <c r="E86" s="299"/>
      <c r="F86" s="299"/>
      <c r="G86" s="299"/>
      <c r="H86" s="299"/>
      <c r="I86" s="299"/>
      <c r="J86" s="299"/>
      <c r="K86" s="299"/>
      <c r="L86" s="299"/>
      <c r="M86" s="299"/>
      <c r="N86" s="299"/>
      <c r="O86" s="299"/>
      <c r="P86" s="297">
        <f>R5</f>
        <v>0</v>
      </c>
      <c r="Q86" s="297"/>
      <c r="R86" s="297"/>
      <c r="S86" s="297"/>
      <c r="T86" s="298"/>
    </row>
    <row r="87" spans="1:20" ht="25.5" customHeight="1" x14ac:dyDescent="0.2">
      <c r="A87" s="315" t="s">
        <v>45</v>
      </c>
      <c r="B87" s="316"/>
      <c r="C87" s="299" t="str">
        <f>C26</f>
        <v>TESARSKI RADOVI</v>
      </c>
      <c r="D87" s="299"/>
      <c r="E87" s="299"/>
      <c r="F87" s="299"/>
      <c r="G87" s="299"/>
      <c r="H87" s="299"/>
      <c r="I87" s="299"/>
      <c r="J87" s="299"/>
      <c r="K87" s="299"/>
      <c r="L87" s="299"/>
      <c r="M87" s="299"/>
      <c r="N87" s="299"/>
      <c r="O87" s="299"/>
      <c r="P87" s="297">
        <f>R26</f>
        <v>0</v>
      </c>
      <c r="Q87" s="297"/>
      <c r="R87" s="297"/>
      <c r="S87" s="297"/>
      <c r="T87" s="298"/>
    </row>
    <row r="88" spans="1:20" ht="25.5" customHeight="1" x14ac:dyDescent="0.2">
      <c r="A88" s="315" t="s">
        <v>50</v>
      </c>
      <c r="B88" s="316"/>
      <c r="C88" s="299" t="str">
        <f>C29</f>
        <v>ZIDARSKI RADOVI</v>
      </c>
      <c r="D88" s="299"/>
      <c r="E88" s="299"/>
      <c r="F88" s="299"/>
      <c r="G88" s="299"/>
      <c r="H88" s="299"/>
      <c r="I88" s="299"/>
      <c r="J88" s="299"/>
      <c r="K88" s="299"/>
      <c r="L88" s="299"/>
      <c r="M88" s="299"/>
      <c r="N88" s="299"/>
      <c r="O88" s="299"/>
      <c r="P88" s="297">
        <f>R29</f>
        <v>0</v>
      </c>
      <c r="Q88" s="297"/>
      <c r="R88" s="297"/>
      <c r="S88" s="297"/>
      <c r="T88" s="298"/>
    </row>
    <row r="89" spans="1:20" ht="25.5" customHeight="1" x14ac:dyDescent="0.2">
      <c r="A89" s="315" t="s">
        <v>14</v>
      </c>
      <c r="B89" s="316"/>
      <c r="C89" s="299" t="str">
        <f>C33</f>
        <v>LIMARSKI RADOVI</v>
      </c>
      <c r="D89" s="299"/>
      <c r="E89" s="299"/>
      <c r="F89" s="299"/>
      <c r="G89" s="299"/>
      <c r="H89" s="299"/>
      <c r="I89" s="299"/>
      <c r="J89" s="299"/>
      <c r="K89" s="299"/>
      <c r="L89" s="299"/>
      <c r="M89" s="299"/>
      <c r="N89" s="299"/>
      <c r="O89" s="299"/>
      <c r="P89" s="297">
        <f>R33</f>
        <v>0</v>
      </c>
      <c r="Q89" s="297"/>
      <c r="R89" s="297"/>
      <c r="S89" s="297"/>
      <c r="T89" s="298"/>
    </row>
    <row r="90" spans="1:20" ht="25.5" customHeight="1" x14ac:dyDescent="0.2">
      <c r="A90" s="315" t="s">
        <v>16</v>
      </c>
      <c r="B90" s="316"/>
      <c r="C90" s="399" t="str">
        <f>C37</f>
        <v>STOLARSKI RADOVI</v>
      </c>
      <c r="D90" s="299"/>
      <c r="E90" s="299"/>
      <c r="F90" s="299"/>
      <c r="G90" s="299"/>
      <c r="H90" s="299"/>
      <c r="I90" s="299"/>
      <c r="J90" s="299"/>
      <c r="K90" s="299"/>
      <c r="L90" s="299"/>
      <c r="M90" s="299"/>
      <c r="N90" s="299"/>
      <c r="O90" s="299"/>
      <c r="P90" s="297">
        <f>R37</f>
        <v>0</v>
      </c>
      <c r="Q90" s="297"/>
      <c r="R90" s="297"/>
      <c r="S90" s="297"/>
      <c r="T90" s="298"/>
    </row>
    <row r="91" spans="1:20" ht="25.5" customHeight="1" x14ac:dyDescent="0.2">
      <c r="A91" s="315" t="s">
        <v>18</v>
      </c>
      <c r="B91" s="316"/>
      <c r="C91" s="299" t="str">
        <f>C55</f>
        <v>FASADERSKI RADOVI</v>
      </c>
      <c r="D91" s="299"/>
      <c r="E91" s="299"/>
      <c r="F91" s="299"/>
      <c r="G91" s="299"/>
      <c r="H91" s="299"/>
      <c r="I91" s="299"/>
      <c r="J91" s="299"/>
      <c r="K91" s="299"/>
      <c r="L91" s="299"/>
      <c r="M91" s="299"/>
      <c r="N91" s="299"/>
      <c r="O91" s="299"/>
      <c r="P91" s="297">
        <f>R55</f>
        <v>0</v>
      </c>
      <c r="Q91" s="297"/>
      <c r="R91" s="297"/>
      <c r="S91" s="297"/>
      <c r="T91" s="298"/>
    </row>
    <row r="92" spans="1:20" ht="25.5" customHeight="1" x14ac:dyDescent="0.2">
      <c r="A92" s="315" t="s">
        <v>20</v>
      </c>
      <c r="B92" s="316"/>
      <c r="C92" s="299" t="str">
        <f>C68</f>
        <v>IZOLATERSKI RADOVI</v>
      </c>
      <c r="D92" s="299"/>
      <c r="E92" s="299"/>
      <c r="F92" s="299"/>
      <c r="G92" s="299"/>
      <c r="H92" s="299"/>
      <c r="I92" s="299"/>
      <c r="J92" s="299"/>
      <c r="K92" s="299"/>
      <c r="L92" s="299"/>
      <c r="M92" s="299"/>
      <c r="N92" s="299"/>
      <c r="O92" s="299"/>
      <c r="P92" s="297">
        <f>R68</f>
        <v>0</v>
      </c>
      <c r="Q92" s="297"/>
      <c r="R92" s="297"/>
      <c r="S92" s="297"/>
      <c r="T92" s="298"/>
    </row>
    <row r="93" spans="1:20" ht="25.5" customHeight="1" x14ac:dyDescent="0.2">
      <c r="A93" s="315" t="s">
        <v>23</v>
      </c>
      <c r="B93" s="316"/>
      <c r="C93" s="299" t="str">
        <f>C82</f>
        <v>OSTALI RADOVI</v>
      </c>
      <c r="D93" s="299"/>
      <c r="E93" s="299"/>
      <c r="F93" s="299"/>
      <c r="G93" s="299"/>
      <c r="H93" s="299"/>
      <c r="I93" s="299"/>
      <c r="J93" s="299"/>
      <c r="K93" s="299"/>
      <c r="L93" s="299"/>
      <c r="M93" s="299"/>
      <c r="N93" s="299"/>
      <c r="O93" s="299"/>
      <c r="P93" s="297">
        <f>R82</f>
        <v>0</v>
      </c>
      <c r="Q93" s="297"/>
      <c r="R93" s="297"/>
      <c r="S93" s="297"/>
      <c r="T93" s="298"/>
    </row>
    <row r="94" spans="1:20" ht="25.5" customHeight="1" x14ac:dyDescent="0.2">
      <c r="A94" s="309" t="s">
        <v>98</v>
      </c>
      <c r="B94" s="310"/>
      <c r="C94" s="311" t="s">
        <v>99</v>
      </c>
      <c r="D94" s="312"/>
      <c r="E94" s="312"/>
      <c r="F94" s="312"/>
      <c r="G94" s="312"/>
      <c r="H94" s="312"/>
      <c r="I94" s="312"/>
      <c r="J94" s="312"/>
      <c r="K94" s="312"/>
      <c r="L94" s="312"/>
      <c r="M94" s="312"/>
      <c r="N94" s="312"/>
      <c r="O94" s="313"/>
      <c r="P94" s="314">
        <f>SUM(P86:T93)</f>
        <v>0</v>
      </c>
      <c r="Q94" s="314"/>
      <c r="R94" s="314"/>
      <c r="S94" s="314"/>
      <c r="T94" s="314"/>
    </row>
    <row r="95" spans="1:20" ht="25.5" customHeight="1" x14ac:dyDescent="0.2">
      <c r="A95" s="309" t="s">
        <v>100</v>
      </c>
      <c r="B95" s="310"/>
      <c r="C95" s="311" t="s">
        <v>101</v>
      </c>
      <c r="D95" s="312"/>
      <c r="E95" s="312"/>
      <c r="F95" s="312"/>
      <c r="G95" s="312"/>
      <c r="H95" s="312"/>
      <c r="I95" s="312"/>
      <c r="J95" s="312"/>
      <c r="K95" s="312"/>
      <c r="L95" s="312"/>
      <c r="M95" s="312"/>
      <c r="N95" s="312"/>
      <c r="O95" s="313"/>
      <c r="P95" s="314">
        <f>0.25*P94</f>
        <v>0</v>
      </c>
      <c r="Q95" s="314"/>
      <c r="R95" s="314"/>
      <c r="S95" s="314"/>
      <c r="T95" s="314"/>
    </row>
    <row r="96" spans="1:20" ht="25.5" customHeight="1" x14ac:dyDescent="0.2">
      <c r="A96" s="309" t="s">
        <v>102</v>
      </c>
      <c r="B96" s="310"/>
      <c r="C96" s="311" t="s">
        <v>103</v>
      </c>
      <c r="D96" s="312"/>
      <c r="E96" s="312"/>
      <c r="F96" s="312"/>
      <c r="G96" s="312"/>
      <c r="H96" s="312"/>
      <c r="I96" s="312"/>
      <c r="J96" s="312"/>
      <c r="K96" s="312"/>
      <c r="L96" s="312"/>
      <c r="M96" s="312"/>
      <c r="N96" s="312"/>
      <c r="O96" s="313"/>
      <c r="P96" s="314">
        <f>P94+P95</f>
        <v>0</v>
      </c>
      <c r="Q96" s="314"/>
      <c r="R96" s="314"/>
      <c r="S96" s="314"/>
      <c r="T96" s="314"/>
    </row>
  </sheetData>
  <sheetProtection algorithmName="SHA-512" hashValue="UoRKsLxX//8/KlL7Ag0xv3zJ2qSS1tmKbXCyXvkbLierGn32cBzU8J/KTkndFUreeiARGEUv4kWA8aYwCnIdOw==" saltValue="unCeB9WI9i/4vyOMOEk3Ng==" spinCount="100000" sheet="1" objects="1" scenarios="1"/>
  <mergeCells count="349">
    <mergeCell ref="C45:L45"/>
    <mergeCell ref="N45:O45"/>
    <mergeCell ref="P45:Q45"/>
    <mergeCell ref="R45:T45"/>
    <mergeCell ref="C46:L46"/>
    <mergeCell ref="N46:O46"/>
    <mergeCell ref="P46:Q46"/>
    <mergeCell ref="R46:T46"/>
    <mergeCell ref="C47:L47"/>
    <mergeCell ref="N47:O47"/>
    <mergeCell ref="P47:Q47"/>
    <mergeCell ref="R47:T47"/>
    <mergeCell ref="R42:T42"/>
    <mergeCell ref="C43:L43"/>
    <mergeCell ref="N43:O43"/>
    <mergeCell ref="P43:Q43"/>
    <mergeCell ref="R43:T43"/>
    <mergeCell ref="C44:L44"/>
    <mergeCell ref="N44:O44"/>
    <mergeCell ref="P44:Q44"/>
    <mergeCell ref="R44:T44"/>
    <mergeCell ref="A96:B96"/>
    <mergeCell ref="C96:O96"/>
    <mergeCell ref="P96:T96"/>
    <mergeCell ref="C24:L24"/>
    <mergeCell ref="N24:O24"/>
    <mergeCell ref="P24:Q24"/>
    <mergeCell ref="R24:T24"/>
    <mergeCell ref="C42:L42"/>
    <mergeCell ref="N42:O42"/>
    <mergeCell ref="P42:Q42"/>
    <mergeCell ref="A94:B94"/>
    <mergeCell ref="C94:O94"/>
    <mergeCell ref="P94:T94"/>
    <mergeCell ref="A95:B95"/>
    <mergeCell ref="C95:O95"/>
    <mergeCell ref="P95:T95"/>
    <mergeCell ref="A92:B92"/>
    <mergeCell ref="C92:O92"/>
    <mergeCell ref="P92:T92"/>
    <mergeCell ref="A93:B93"/>
    <mergeCell ref="C93:O93"/>
    <mergeCell ref="P93:T93"/>
    <mergeCell ref="A90:B90"/>
    <mergeCell ref="C90:O90"/>
    <mergeCell ref="P90:T90"/>
    <mergeCell ref="A91:B91"/>
    <mergeCell ref="C91:O91"/>
    <mergeCell ref="P91:T91"/>
    <mergeCell ref="A88:B88"/>
    <mergeCell ref="C88:O88"/>
    <mergeCell ref="P88:T88"/>
    <mergeCell ref="A89:B89"/>
    <mergeCell ref="C89:O89"/>
    <mergeCell ref="P89:T89"/>
    <mergeCell ref="A86:B86"/>
    <mergeCell ref="C86:O86"/>
    <mergeCell ref="P86:T86"/>
    <mergeCell ref="A87:B87"/>
    <mergeCell ref="C87:O87"/>
    <mergeCell ref="P87:T87"/>
    <mergeCell ref="C83:L83"/>
    <mergeCell ref="N83:O83"/>
    <mergeCell ref="P83:Q83"/>
    <mergeCell ref="R83:T83"/>
    <mergeCell ref="A84:T84"/>
    <mergeCell ref="A85:T85"/>
    <mergeCell ref="C81:L81"/>
    <mergeCell ref="N81:O81"/>
    <mergeCell ref="P81:Q81"/>
    <mergeCell ref="R81:T81"/>
    <mergeCell ref="A82:B82"/>
    <mergeCell ref="C82:L82"/>
    <mergeCell ref="R82:T82"/>
    <mergeCell ref="C79:L79"/>
    <mergeCell ref="N79:O79"/>
    <mergeCell ref="P79:Q79"/>
    <mergeCell ref="R79:T79"/>
    <mergeCell ref="C80:L80"/>
    <mergeCell ref="N80:O80"/>
    <mergeCell ref="P80:Q80"/>
    <mergeCell ref="R80:T80"/>
    <mergeCell ref="C77:L77"/>
    <mergeCell ref="N77:O77"/>
    <mergeCell ref="P77:Q77"/>
    <mergeCell ref="R77:T77"/>
    <mergeCell ref="C78:L78"/>
    <mergeCell ref="N78:O78"/>
    <mergeCell ref="P78:Q78"/>
    <mergeCell ref="R78:T78"/>
    <mergeCell ref="A75:A78"/>
    <mergeCell ref="B75:B78"/>
    <mergeCell ref="C75:L75"/>
    <mergeCell ref="N75:O75"/>
    <mergeCell ref="P75:Q75"/>
    <mergeCell ref="R75:T75"/>
    <mergeCell ref="C76:L76"/>
    <mergeCell ref="N76:O76"/>
    <mergeCell ref="P76:Q76"/>
    <mergeCell ref="R76:T76"/>
    <mergeCell ref="C73:L73"/>
    <mergeCell ref="N73:O73"/>
    <mergeCell ref="P73:Q73"/>
    <mergeCell ref="R73:T73"/>
    <mergeCell ref="C74:L74"/>
    <mergeCell ref="N74:O74"/>
    <mergeCell ref="P74:Q74"/>
    <mergeCell ref="R74:T74"/>
    <mergeCell ref="C71:L71"/>
    <mergeCell ref="M71:T71"/>
    <mergeCell ref="C72:L72"/>
    <mergeCell ref="N72:O72"/>
    <mergeCell ref="P72:Q72"/>
    <mergeCell ref="R72:T72"/>
    <mergeCell ref="C69:L69"/>
    <mergeCell ref="N69:O69"/>
    <mergeCell ref="P69:Q69"/>
    <mergeCell ref="R69:T69"/>
    <mergeCell ref="A70:A72"/>
    <mergeCell ref="B70:B72"/>
    <mergeCell ref="C70:L70"/>
    <mergeCell ref="N70:O70"/>
    <mergeCell ref="P70:Q70"/>
    <mergeCell ref="R70:T70"/>
    <mergeCell ref="C67:L67"/>
    <mergeCell ref="N67:O67"/>
    <mergeCell ref="P67:Q67"/>
    <mergeCell ref="R67:T67"/>
    <mergeCell ref="A68:B68"/>
    <mergeCell ref="C68:L68"/>
    <mergeCell ref="R68:T68"/>
    <mergeCell ref="C66:L66"/>
    <mergeCell ref="N66:O66"/>
    <mergeCell ref="P66:Q66"/>
    <mergeCell ref="R66:T66"/>
    <mergeCell ref="A62:A65"/>
    <mergeCell ref="B62:B65"/>
    <mergeCell ref="C62:L62"/>
    <mergeCell ref="M62:T62"/>
    <mergeCell ref="C63:L63"/>
    <mergeCell ref="N63:O63"/>
    <mergeCell ref="P58:Q58"/>
    <mergeCell ref="R58:T58"/>
    <mergeCell ref="C59:L59"/>
    <mergeCell ref="M59:T59"/>
    <mergeCell ref="C60:L60"/>
    <mergeCell ref="N60:O60"/>
    <mergeCell ref="P60:Q60"/>
    <mergeCell ref="R60:T60"/>
    <mergeCell ref="P63:Q63"/>
    <mergeCell ref="R63:T63"/>
    <mergeCell ref="C64:L64"/>
    <mergeCell ref="M64:T64"/>
    <mergeCell ref="C65:L65"/>
    <mergeCell ref="N65:O65"/>
    <mergeCell ref="P65:Q65"/>
    <mergeCell ref="R65:T65"/>
    <mergeCell ref="C61:L61"/>
    <mergeCell ref="N61:O61"/>
    <mergeCell ref="C56:L56"/>
    <mergeCell ref="N56:O56"/>
    <mergeCell ref="P56:Q56"/>
    <mergeCell ref="R56:T56"/>
    <mergeCell ref="A57:A61"/>
    <mergeCell ref="B57:B61"/>
    <mergeCell ref="C57:L57"/>
    <mergeCell ref="M57:T57"/>
    <mergeCell ref="C58:L58"/>
    <mergeCell ref="N58:O58"/>
    <mergeCell ref="P61:Q61"/>
    <mergeCell ref="R61:T61"/>
    <mergeCell ref="C54:L54"/>
    <mergeCell ref="N54:O54"/>
    <mergeCell ref="P54:Q54"/>
    <mergeCell ref="R54:T54"/>
    <mergeCell ref="A55:B55"/>
    <mergeCell ref="C55:M55"/>
    <mergeCell ref="R55:T55"/>
    <mergeCell ref="C52:L52"/>
    <mergeCell ref="N52:O52"/>
    <mergeCell ref="P52:Q52"/>
    <mergeCell ref="R52:T52"/>
    <mergeCell ref="C53:L53"/>
    <mergeCell ref="N53:O53"/>
    <mergeCell ref="P53:Q53"/>
    <mergeCell ref="R53:T53"/>
    <mergeCell ref="P51:Q51"/>
    <mergeCell ref="R51:T51"/>
    <mergeCell ref="C48:L48"/>
    <mergeCell ref="N48:O48"/>
    <mergeCell ref="P48:Q48"/>
    <mergeCell ref="R48:T48"/>
    <mergeCell ref="C49:L49"/>
    <mergeCell ref="N49:O49"/>
    <mergeCell ref="P49:Q49"/>
    <mergeCell ref="R49:T49"/>
    <mergeCell ref="C40:L40"/>
    <mergeCell ref="N40:O40"/>
    <mergeCell ref="P40:Q40"/>
    <mergeCell ref="R40:T40"/>
    <mergeCell ref="C41:L41"/>
    <mergeCell ref="N41:O41"/>
    <mergeCell ref="P41:Q41"/>
    <mergeCell ref="R41:T41"/>
    <mergeCell ref="A38:A53"/>
    <mergeCell ref="B38:B53"/>
    <mergeCell ref="C38:L38"/>
    <mergeCell ref="N38:O38"/>
    <mergeCell ref="P38:Q38"/>
    <mergeCell ref="R38:T38"/>
    <mergeCell ref="C39:L39"/>
    <mergeCell ref="N39:O39"/>
    <mergeCell ref="P39:Q39"/>
    <mergeCell ref="R39:T39"/>
    <mergeCell ref="C50:L50"/>
    <mergeCell ref="N50:O50"/>
    <mergeCell ref="P50:Q50"/>
    <mergeCell ref="R50:T50"/>
    <mergeCell ref="C51:L51"/>
    <mergeCell ref="N51:O51"/>
    <mergeCell ref="C36:L36"/>
    <mergeCell ref="N36:O36"/>
    <mergeCell ref="P36:Q36"/>
    <mergeCell ref="R36:T36"/>
    <mergeCell ref="A37:B37"/>
    <mergeCell ref="C37:M37"/>
    <mergeCell ref="R37:T37"/>
    <mergeCell ref="C34:L34"/>
    <mergeCell ref="N34:O34"/>
    <mergeCell ref="P34:Q34"/>
    <mergeCell ref="R34:T34"/>
    <mergeCell ref="C35:L35"/>
    <mergeCell ref="N35:O35"/>
    <mergeCell ref="P35:Q35"/>
    <mergeCell ref="R35:T35"/>
    <mergeCell ref="C32:L32"/>
    <mergeCell ref="N32:O32"/>
    <mergeCell ref="P32:Q32"/>
    <mergeCell ref="R32:T32"/>
    <mergeCell ref="C33:L33"/>
    <mergeCell ref="R33:T33"/>
    <mergeCell ref="A29:B29"/>
    <mergeCell ref="C29:L29"/>
    <mergeCell ref="R29:T29"/>
    <mergeCell ref="A30:T30"/>
    <mergeCell ref="C31:L31"/>
    <mergeCell ref="N31:O31"/>
    <mergeCell ref="P31:Q31"/>
    <mergeCell ref="R31:T31"/>
    <mergeCell ref="C27:L27"/>
    <mergeCell ref="N27:O27"/>
    <mergeCell ref="P27:Q27"/>
    <mergeCell ref="R27:T27"/>
    <mergeCell ref="C28:L28"/>
    <mergeCell ref="N28:O28"/>
    <mergeCell ref="P28:Q28"/>
    <mergeCell ref="R28:T28"/>
    <mergeCell ref="C25:L25"/>
    <mergeCell ref="N25:O25"/>
    <mergeCell ref="P25:Q25"/>
    <mergeCell ref="R25:T25"/>
    <mergeCell ref="A26:B26"/>
    <mergeCell ref="C26:L26"/>
    <mergeCell ref="R26:T26"/>
    <mergeCell ref="C22:L22"/>
    <mergeCell ref="N22:O22"/>
    <mergeCell ref="P22:Q22"/>
    <mergeCell ref="R22:T22"/>
    <mergeCell ref="C23:L23"/>
    <mergeCell ref="N23:O23"/>
    <mergeCell ref="P23:Q23"/>
    <mergeCell ref="R23:T23"/>
    <mergeCell ref="C20:L20"/>
    <mergeCell ref="N20:O20"/>
    <mergeCell ref="P20:Q20"/>
    <mergeCell ref="R20:T20"/>
    <mergeCell ref="C21:L21"/>
    <mergeCell ref="N21:O21"/>
    <mergeCell ref="P21:Q21"/>
    <mergeCell ref="R21:T21"/>
    <mergeCell ref="A17:A20"/>
    <mergeCell ref="B17:B20"/>
    <mergeCell ref="C17:L17"/>
    <mergeCell ref="N17:O17"/>
    <mergeCell ref="P17:Q17"/>
    <mergeCell ref="R17:T17"/>
    <mergeCell ref="C18:L18"/>
    <mergeCell ref="N18:O18"/>
    <mergeCell ref="P18:Q18"/>
    <mergeCell ref="R18:T18"/>
    <mergeCell ref="C19:L19"/>
    <mergeCell ref="N19:O19"/>
    <mergeCell ref="P19:Q19"/>
    <mergeCell ref="R19:T19"/>
    <mergeCell ref="C16:L16"/>
    <mergeCell ref="N16:O16"/>
    <mergeCell ref="P16:Q16"/>
    <mergeCell ref="R16:T16"/>
    <mergeCell ref="C14:L14"/>
    <mergeCell ref="N14:O14"/>
    <mergeCell ref="P14:Q14"/>
    <mergeCell ref="R14:T14"/>
    <mergeCell ref="C15:L15"/>
    <mergeCell ref="N15:O15"/>
    <mergeCell ref="P15:Q15"/>
    <mergeCell ref="R15:T15"/>
    <mergeCell ref="C12:L12"/>
    <mergeCell ref="N12:O12"/>
    <mergeCell ref="P12:Q12"/>
    <mergeCell ref="R12:T12"/>
    <mergeCell ref="A13:A15"/>
    <mergeCell ref="B13:B15"/>
    <mergeCell ref="C13:L13"/>
    <mergeCell ref="N13:O13"/>
    <mergeCell ref="P13:Q13"/>
    <mergeCell ref="R13:T13"/>
    <mergeCell ref="C10:L10"/>
    <mergeCell ref="N10:O10"/>
    <mergeCell ref="P10:Q10"/>
    <mergeCell ref="R10:T10"/>
    <mergeCell ref="C11:L11"/>
    <mergeCell ref="N11:O11"/>
    <mergeCell ref="P11:Q11"/>
    <mergeCell ref="R11:T11"/>
    <mergeCell ref="C9:L9"/>
    <mergeCell ref="N9:O9"/>
    <mergeCell ref="P9:Q9"/>
    <mergeCell ref="R9:T9"/>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 ref="C7:L7"/>
    <mergeCell ref="N7:O7"/>
    <mergeCell ref="P7:Q7"/>
    <mergeCell ref="R7:T7"/>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38" max="19" man="1"/>
    <brk id="56"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E09B-733E-44CA-B2FE-CBAFAF679686}">
  <sheetPr>
    <tabColor rgb="FF92D050"/>
  </sheetPr>
  <dimension ref="A1:T40"/>
  <sheetViews>
    <sheetView view="pageBreakPreview" zoomScale="130" zoomScaleNormal="100" zoomScaleSheetLayoutView="130" workbookViewId="0">
      <selection activeCell="AA28" sqref="AA28"/>
    </sheetView>
  </sheetViews>
  <sheetFormatPr defaultRowHeight="10.75" customHeight="1" x14ac:dyDescent="0.2"/>
  <cols>
    <col min="1" max="2" width="5.77734375" style="78" customWidth="1"/>
    <col min="3" max="12" width="5.77734375" style="79" customWidth="1"/>
    <col min="13" max="19" width="5.77734375" style="78" customWidth="1"/>
    <col min="20" max="20" width="6.109375" style="81" customWidth="1"/>
    <col min="21" max="22" width="5.77734375" style="78" customWidth="1"/>
    <col min="23" max="24" width="8.77734375" style="78"/>
    <col min="25" max="25" width="11.33203125" style="78" customWidth="1"/>
    <col min="26" max="29" width="8.77734375" style="78"/>
    <col min="30" max="30" width="9.77734375" style="78" bestFit="1" customWidth="1"/>
    <col min="31" max="256" width="8.77734375" style="78"/>
    <col min="257" max="275" width="5.77734375" style="78" customWidth="1"/>
    <col min="276" max="276" width="6.109375" style="78" customWidth="1"/>
    <col min="277" max="278" width="5.77734375" style="78" customWidth="1"/>
    <col min="279" max="280" width="8.77734375" style="78"/>
    <col min="281" max="281" width="11.33203125" style="78" customWidth="1"/>
    <col min="282" max="512" width="8.77734375" style="78"/>
    <col min="513" max="531" width="5.77734375" style="78" customWidth="1"/>
    <col min="532" max="532" width="6.109375" style="78" customWidth="1"/>
    <col min="533" max="534" width="5.77734375" style="78" customWidth="1"/>
    <col min="535" max="536" width="8.77734375" style="78"/>
    <col min="537" max="537" width="11.33203125" style="78" customWidth="1"/>
    <col min="538" max="768" width="8.77734375" style="78"/>
    <col min="769" max="787" width="5.77734375" style="78" customWidth="1"/>
    <col min="788" max="788" width="6.109375" style="78" customWidth="1"/>
    <col min="789" max="790" width="5.77734375" style="78" customWidth="1"/>
    <col min="791" max="792" width="8.77734375" style="78"/>
    <col min="793" max="793" width="11.33203125" style="78" customWidth="1"/>
    <col min="794" max="1024" width="8.77734375" style="78"/>
    <col min="1025" max="1043" width="5.77734375" style="78" customWidth="1"/>
    <col min="1044" max="1044" width="6.109375" style="78" customWidth="1"/>
    <col min="1045" max="1046" width="5.77734375" style="78" customWidth="1"/>
    <col min="1047" max="1048" width="8.77734375" style="78"/>
    <col min="1049" max="1049" width="11.33203125" style="78" customWidth="1"/>
    <col min="1050" max="1280" width="8.77734375" style="78"/>
    <col min="1281" max="1299" width="5.77734375" style="78" customWidth="1"/>
    <col min="1300" max="1300" width="6.109375" style="78" customWidth="1"/>
    <col min="1301" max="1302" width="5.77734375" style="78" customWidth="1"/>
    <col min="1303" max="1304" width="8.77734375" style="78"/>
    <col min="1305" max="1305" width="11.33203125" style="78" customWidth="1"/>
    <col min="1306" max="1536" width="8.77734375" style="78"/>
    <col min="1537" max="1555" width="5.77734375" style="78" customWidth="1"/>
    <col min="1556" max="1556" width="6.109375" style="78" customWidth="1"/>
    <col min="1557" max="1558" width="5.77734375" style="78" customWidth="1"/>
    <col min="1559" max="1560" width="8.77734375" style="78"/>
    <col min="1561" max="1561" width="11.33203125" style="78" customWidth="1"/>
    <col min="1562" max="1792" width="8.77734375" style="78"/>
    <col min="1793" max="1811" width="5.77734375" style="78" customWidth="1"/>
    <col min="1812" max="1812" width="6.109375" style="78" customWidth="1"/>
    <col min="1813" max="1814" width="5.77734375" style="78" customWidth="1"/>
    <col min="1815" max="1816" width="8.77734375" style="78"/>
    <col min="1817" max="1817" width="11.33203125" style="78" customWidth="1"/>
    <col min="1818" max="2048" width="8.77734375" style="78"/>
    <col min="2049" max="2067" width="5.77734375" style="78" customWidth="1"/>
    <col min="2068" max="2068" width="6.109375" style="78" customWidth="1"/>
    <col min="2069" max="2070" width="5.77734375" style="78" customWidth="1"/>
    <col min="2071" max="2072" width="8.77734375" style="78"/>
    <col min="2073" max="2073" width="11.33203125" style="78" customWidth="1"/>
    <col min="2074" max="2304" width="8.77734375" style="78"/>
    <col min="2305" max="2323" width="5.77734375" style="78" customWidth="1"/>
    <col min="2324" max="2324" width="6.109375" style="78" customWidth="1"/>
    <col min="2325" max="2326" width="5.77734375" style="78" customWidth="1"/>
    <col min="2327" max="2328" width="8.77734375" style="78"/>
    <col min="2329" max="2329" width="11.33203125" style="78" customWidth="1"/>
    <col min="2330" max="2560" width="8.77734375" style="78"/>
    <col min="2561" max="2579" width="5.77734375" style="78" customWidth="1"/>
    <col min="2580" max="2580" width="6.109375" style="78" customWidth="1"/>
    <col min="2581" max="2582" width="5.77734375" style="78" customWidth="1"/>
    <col min="2583" max="2584" width="8.77734375" style="78"/>
    <col min="2585" max="2585" width="11.33203125" style="78" customWidth="1"/>
    <col min="2586" max="2816" width="8.77734375" style="78"/>
    <col min="2817" max="2835" width="5.77734375" style="78" customWidth="1"/>
    <col min="2836" max="2836" width="6.109375" style="78" customWidth="1"/>
    <col min="2837" max="2838" width="5.77734375" style="78" customWidth="1"/>
    <col min="2839" max="2840" width="8.77734375" style="78"/>
    <col min="2841" max="2841" width="11.33203125" style="78" customWidth="1"/>
    <col min="2842" max="3072" width="8.77734375" style="78"/>
    <col min="3073" max="3091" width="5.77734375" style="78" customWidth="1"/>
    <col min="3092" max="3092" width="6.109375" style="78" customWidth="1"/>
    <col min="3093" max="3094" width="5.77734375" style="78" customWidth="1"/>
    <col min="3095" max="3096" width="8.77734375" style="78"/>
    <col min="3097" max="3097" width="11.33203125" style="78" customWidth="1"/>
    <col min="3098" max="3328" width="8.77734375" style="78"/>
    <col min="3329" max="3347" width="5.77734375" style="78" customWidth="1"/>
    <col min="3348" max="3348" width="6.109375" style="78" customWidth="1"/>
    <col min="3349" max="3350" width="5.77734375" style="78" customWidth="1"/>
    <col min="3351" max="3352" width="8.77734375" style="78"/>
    <col min="3353" max="3353" width="11.33203125" style="78" customWidth="1"/>
    <col min="3354" max="3584" width="8.77734375" style="78"/>
    <col min="3585" max="3603" width="5.77734375" style="78" customWidth="1"/>
    <col min="3604" max="3604" width="6.109375" style="78" customWidth="1"/>
    <col min="3605" max="3606" width="5.77734375" style="78" customWidth="1"/>
    <col min="3607" max="3608" width="8.77734375" style="78"/>
    <col min="3609" max="3609" width="11.33203125" style="78" customWidth="1"/>
    <col min="3610" max="3840" width="8.77734375" style="78"/>
    <col min="3841" max="3859" width="5.77734375" style="78" customWidth="1"/>
    <col min="3860" max="3860" width="6.109375" style="78" customWidth="1"/>
    <col min="3861" max="3862" width="5.77734375" style="78" customWidth="1"/>
    <col min="3863" max="3864" width="8.77734375" style="78"/>
    <col min="3865" max="3865" width="11.33203125" style="78" customWidth="1"/>
    <col min="3866" max="4096" width="8.77734375" style="78"/>
    <col min="4097" max="4115" width="5.77734375" style="78" customWidth="1"/>
    <col min="4116" max="4116" width="6.109375" style="78" customWidth="1"/>
    <col min="4117" max="4118" width="5.77734375" style="78" customWidth="1"/>
    <col min="4119" max="4120" width="8.77734375" style="78"/>
    <col min="4121" max="4121" width="11.33203125" style="78" customWidth="1"/>
    <col min="4122" max="4352" width="8.77734375" style="78"/>
    <col min="4353" max="4371" width="5.77734375" style="78" customWidth="1"/>
    <col min="4372" max="4372" width="6.109375" style="78" customWidth="1"/>
    <col min="4373" max="4374" width="5.77734375" style="78" customWidth="1"/>
    <col min="4375" max="4376" width="8.77734375" style="78"/>
    <col min="4377" max="4377" width="11.33203125" style="78" customWidth="1"/>
    <col min="4378" max="4608" width="8.77734375" style="78"/>
    <col min="4609" max="4627" width="5.77734375" style="78" customWidth="1"/>
    <col min="4628" max="4628" width="6.109375" style="78" customWidth="1"/>
    <col min="4629" max="4630" width="5.77734375" style="78" customWidth="1"/>
    <col min="4631" max="4632" width="8.77734375" style="78"/>
    <col min="4633" max="4633" width="11.33203125" style="78" customWidth="1"/>
    <col min="4634" max="4864" width="8.77734375" style="78"/>
    <col min="4865" max="4883" width="5.77734375" style="78" customWidth="1"/>
    <col min="4884" max="4884" width="6.109375" style="78" customWidth="1"/>
    <col min="4885" max="4886" width="5.77734375" style="78" customWidth="1"/>
    <col min="4887" max="4888" width="8.77734375" style="78"/>
    <col min="4889" max="4889" width="11.33203125" style="78" customWidth="1"/>
    <col min="4890" max="5120" width="8.77734375" style="78"/>
    <col min="5121" max="5139" width="5.77734375" style="78" customWidth="1"/>
    <col min="5140" max="5140" width="6.109375" style="78" customWidth="1"/>
    <col min="5141" max="5142" width="5.77734375" style="78" customWidth="1"/>
    <col min="5143" max="5144" width="8.77734375" style="78"/>
    <col min="5145" max="5145" width="11.33203125" style="78" customWidth="1"/>
    <col min="5146" max="5376" width="8.77734375" style="78"/>
    <col min="5377" max="5395" width="5.77734375" style="78" customWidth="1"/>
    <col min="5396" max="5396" width="6.109375" style="78" customWidth="1"/>
    <col min="5397" max="5398" width="5.77734375" style="78" customWidth="1"/>
    <col min="5399" max="5400" width="8.77734375" style="78"/>
    <col min="5401" max="5401" width="11.33203125" style="78" customWidth="1"/>
    <col min="5402" max="5632" width="8.77734375" style="78"/>
    <col min="5633" max="5651" width="5.77734375" style="78" customWidth="1"/>
    <col min="5652" max="5652" width="6.109375" style="78" customWidth="1"/>
    <col min="5653" max="5654" width="5.77734375" style="78" customWidth="1"/>
    <col min="5655" max="5656" width="8.77734375" style="78"/>
    <col min="5657" max="5657" width="11.33203125" style="78" customWidth="1"/>
    <col min="5658" max="5888" width="8.77734375" style="78"/>
    <col min="5889" max="5907" width="5.77734375" style="78" customWidth="1"/>
    <col min="5908" max="5908" width="6.109375" style="78" customWidth="1"/>
    <col min="5909" max="5910" width="5.77734375" style="78" customWidth="1"/>
    <col min="5911" max="5912" width="8.77734375" style="78"/>
    <col min="5913" max="5913" width="11.33203125" style="78" customWidth="1"/>
    <col min="5914" max="6144" width="8.77734375" style="78"/>
    <col min="6145" max="6163" width="5.77734375" style="78" customWidth="1"/>
    <col min="6164" max="6164" width="6.109375" style="78" customWidth="1"/>
    <col min="6165" max="6166" width="5.77734375" style="78" customWidth="1"/>
    <col min="6167" max="6168" width="8.77734375" style="78"/>
    <col min="6169" max="6169" width="11.33203125" style="78" customWidth="1"/>
    <col min="6170" max="6400" width="8.77734375" style="78"/>
    <col min="6401" max="6419" width="5.77734375" style="78" customWidth="1"/>
    <col min="6420" max="6420" width="6.109375" style="78" customWidth="1"/>
    <col min="6421" max="6422" width="5.77734375" style="78" customWidth="1"/>
    <col min="6423" max="6424" width="8.77734375" style="78"/>
    <col min="6425" max="6425" width="11.33203125" style="78" customWidth="1"/>
    <col min="6426" max="6656" width="8.77734375" style="78"/>
    <col min="6657" max="6675" width="5.77734375" style="78" customWidth="1"/>
    <col min="6676" max="6676" width="6.109375" style="78" customWidth="1"/>
    <col min="6677" max="6678" width="5.77734375" style="78" customWidth="1"/>
    <col min="6679" max="6680" width="8.77734375" style="78"/>
    <col min="6681" max="6681" width="11.33203125" style="78" customWidth="1"/>
    <col min="6682" max="6912" width="8.77734375" style="78"/>
    <col min="6913" max="6931" width="5.77734375" style="78" customWidth="1"/>
    <col min="6932" max="6932" width="6.109375" style="78" customWidth="1"/>
    <col min="6933" max="6934" width="5.77734375" style="78" customWidth="1"/>
    <col min="6935" max="6936" width="8.77734375" style="78"/>
    <col min="6937" max="6937" width="11.33203125" style="78" customWidth="1"/>
    <col min="6938" max="7168" width="8.77734375" style="78"/>
    <col min="7169" max="7187" width="5.77734375" style="78" customWidth="1"/>
    <col min="7188" max="7188" width="6.109375" style="78" customWidth="1"/>
    <col min="7189" max="7190" width="5.77734375" style="78" customWidth="1"/>
    <col min="7191" max="7192" width="8.77734375" style="78"/>
    <col min="7193" max="7193" width="11.33203125" style="78" customWidth="1"/>
    <col min="7194" max="7424" width="8.77734375" style="78"/>
    <col min="7425" max="7443" width="5.77734375" style="78" customWidth="1"/>
    <col min="7444" max="7444" width="6.109375" style="78" customWidth="1"/>
    <col min="7445" max="7446" width="5.77734375" style="78" customWidth="1"/>
    <col min="7447" max="7448" width="8.77734375" style="78"/>
    <col min="7449" max="7449" width="11.33203125" style="78" customWidth="1"/>
    <col min="7450" max="7680" width="8.77734375" style="78"/>
    <col min="7681" max="7699" width="5.77734375" style="78" customWidth="1"/>
    <col min="7700" max="7700" width="6.109375" style="78" customWidth="1"/>
    <col min="7701" max="7702" width="5.77734375" style="78" customWidth="1"/>
    <col min="7703" max="7704" width="8.77734375" style="78"/>
    <col min="7705" max="7705" width="11.33203125" style="78" customWidth="1"/>
    <col min="7706" max="7936" width="8.77734375" style="78"/>
    <col min="7937" max="7955" width="5.77734375" style="78" customWidth="1"/>
    <col min="7956" max="7956" width="6.109375" style="78" customWidth="1"/>
    <col min="7957" max="7958" width="5.77734375" style="78" customWidth="1"/>
    <col min="7959" max="7960" width="8.77734375" style="78"/>
    <col min="7961" max="7961" width="11.33203125" style="78" customWidth="1"/>
    <col min="7962" max="8192" width="8.77734375" style="78"/>
    <col min="8193" max="8211" width="5.77734375" style="78" customWidth="1"/>
    <col min="8212" max="8212" width="6.109375" style="78" customWidth="1"/>
    <col min="8213" max="8214" width="5.77734375" style="78" customWidth="1"/>
    <col min="8215" max="8216" width="8.77734375" style="78"/>
    <col min="8217" max="8217" width="11.33203125" style="78" customWidth="1"/>
    <col min="8218" max="8448" width="8.77734375" style="78"/>
    <col min="8449" max="8467" width="5.77734375" style="78" customWidth="1"/>
    <col min="8468" max="8468" width="6.109375" style="78" customWidth="1"/>
    <col min="8469" max="8470" width="5.77734375" style="78" customWidth="1"/>
    <col min="8471" max="8472" width="8.77734375" style="78"/>
    <col min="8473" max="8473" width="11.33203125" style="78" customWidth="1"/>
    <col min="8474" max="8704" width="8.77734375" style="78"/>
    <col min="8705" max="8723" width="5.77734375" style="78" customWidth="1"/>
    <col min="8724" max="8724" width="6.109375" style="78" customWidth="1"/>
    <col min="8725" max="8726" width="5.77734375" style="78" customWidth="1"/>
    <col min="8727" max="8728" width="8.77734375" style="78"/>
    <col min="8729" max="8729" width="11.33203125" style="78" customWidth="1"/>
    <col min="8730" max="8960" width="8.77734375" style="78"/>
    <col min="8961" max="8979" width="5.77734375" style="78" customWidth="1"/>
    <col min="8980" max="8980" width="6.109375" style="78" customWidth="1"/>
    <col min="8981" max="8982" width="5.77734375" style="78" customWidth="1"/>
    <col min="8983" max="8984" width="8.77734375" style="78"/>
    <col min="8985" max="8985" width="11.33203125" style="78" customWidth="1"/>
    <col min="8986" max="9216" width="8.77734375" style="78"/>
    <col min="9217" max="9235" width="5.77734375" style="78" customWidth="1"/>
    <col min="9236" max="9236" width="6.109375" style="78" customWidth="1"/>
    <col min="9237" max="9238" width="5.77734375" style="78" customWidth="1"/>
    <col min="9239" max="9240" width="8.77734375" style="78"/>
    <col min="9241" max="9241" width="11.33203125" style="78" customWidth="1"/>
    <col min="9242" max="9472" width="8.77734375" style="78"/>
    <col min="9473" max="9491" width="5.77734375" style="78" customWidth="1"/>
    <col min="9492" max="9492" width="6.109375" style="78" customWidth="1"/>
    <col min="9493" max="9494" width="5.77734375" style="78" customWidth="1"/>
    <col min="9495" max="9496" width="8.77734375" style="78"/>
    <col min="9497" max="9497" width="11.33203125" style="78" customWidth="1"/>
    <col min="9498" max="9728" width="8.77734375" style="78"/>
    <col min="9729" max="9747" width="5.77734375" style="78" customWidth="1"/>
    <col min="9748" max="9748" width="6.109375" style="78" customWidth="1"/>
    <col min="9749" max="9750" width="5.77734375" style="78" customWidth="1"/>
    <col min="9751" max="9752" width="8.77734375" style="78"/>
    <col min="9753" max="9753" width="11.33203125" style="78" customWidth="1"/>
    <col min="9754" max="9984" width="8.77734375" style="78"/>
    <col min="9985" max="10003" width="5.77734375" style="78" customWidth="1"/>
    <col min="10004" max="10004" width="6.109375" style="78" customWidth="1"/>
    <col min="10005" max="10006" width="5.77734375" style="78" customWidth="1"/>
    <col min="10007" max="10008" width="8.77734375" style="78"/>
    <col min="10009" max="10009" width="11.33203125" style="78" customWidth="1"/>
    <col min="10010" max="10240" width="8.77734375" style="78"/>
    <col min="10241" max="10259" width="5.77734375" style="78" customWidth="1"/>
    <col min="10260" max="10260" width="6.109375" style="78" customWidth="1"/>
    <col min="10261" max="10262" width="5.77734375" style="78" customWidth="1"/>
    <col min="10263" max="10264" width="8.77734375" style="78"/>
    <col min="10265" max="10265" width="11.33203125" style="78" customWidth="1"/>
    <col min="10266" max="10496" width="8.77734375" style="78"/>
    <col min="10497" max="10515" width="5.77734375" style="78" customWidth="1"/>
    <col min="10516" max="10516" width="6.109375" style="78" customWidth="1"/>
    <col min="10517" max="10518" width="5.77734375" style="78" customWidth="1"/>
    <col min="10519" max="10520" width="8.77734375" style="78"/>
    <col min="10521" max="10521" width="11.33203125" style="78" customWidth="1"/>
    <col min="10522" max="10752" width="8.77734375" style="78"/>
    <col min="10753" max="10771" width="5.77734375" style="78" customWidth="1"/>
    <col min="10772" max="10772" width="6.109375" style="78" customWidth="1"/>
    <col min="10773" max="10774" width="5.77734375" style="78" customWidth="1"/>
    <col min="10775" max="10776" width="8.77734375" style="78"/>
    <col min="10777" max="10777" width="11.33203125" style="78" customWidth="1"/>
    <col min="10778" max="11008" width="8.77734375" style="78"/>
    <col min="11009" max="11027" width="5.77734375" style="78" customWidth="1"/>
    <col min="11028" max="11028" width="6.109375" style="78" customWidth="1"/>
    <col min="11029" max="11030" width="5.77734375" style="78" customWidth="1"/>
    <col min="11031" max="11032" width="8.77734375" style="78"/>
    <col min="11033" max="11033" width="11.33203125" style="78" customWidth="1"/>
    <col min="11034" max="11264" width="8.77734375" style="78"/>
    <col min="11265" max="11283" width="5.77734375" style="78" customWidth="1"/>
    <col min="11284" max="11284" width="6.109375" style="78" customWidth="1"/>
    <col min="11285" max="11286" width="5.77734375" style="78" customWidth="1"/>
    <col min="11287" max="11288" width="8.77734375" style="78"/>
    <col min="11289" max="11289" width="11.33203125" style="78" customWidth="1"/>
    <col min="11290" max="11520" width="8.77734375" style="78"/>
    <col min="11521" max="11539" width="5.77734375" style="78" customWidth="1"/>
    <col min="11540" max="11540" width="6.109375" style="78" customWidth="1"/>
    <col min="11541" max="11542" width="5.77734375" style="78" customWidth="1"/>
    <col min="11543" max="11544" width="8.77734375" style="78"/>
    <col min="11545" max="11545" width="11.33203125" style="78" customWidth="1"/>
    <col min="11546" max="11776" width="8.77734375" style="78"/>
    <col min="11777" max="11795" width="5.77734375" style="78" customWidth="1"/>
    <col min="11796" max="11796" width="6.109375" style="78" customWidth="1"/>
    <col min="11797" max="11798" width="5.77734375" style="78" customWidth="1"/>
    <col min="11799" max="11800" width="8.77734375" style="78"/>
    <col min="11801" max="11801" width="11.33203125" style="78" customWidth="1"/>
    <col min="11802" max="12032" width="8.77734375" style="78"/>
    <col min="12033" max="12051" width="5.77734375" style="78" customWidth="1"/>
    <col min="12052" max="12052" width="6.109375" style="78" customWidth="1"/>
    <col min="12053" max="12054" width="5.77734375" style="78" customWidth="1"/>
    <col min="12055" max="12056" width="8.77734375" style="78"/>
    <col min="12057" max="12057" width="11.33203125" style="78" customWidth="1"/>
    <col min="12058" max="12288" width="8.77734375" style="78"/>
    <col min="12289" max="12307" width="5.77734375" style="78" customWidth="1"/>
    <col min="12308" max="12308" width="6.109375" style="78" customWidth="1"/>
    <col min="12309" max="12310" width="5.77734375" style="78" customWidth="1"/>
    <col min="12311" max="12312" width="8.77734375" style="78"/>
    <col min="12313" max="12313" width="11.33203125" style="78" customWidth="1"/>
    <col min="12314" max="12544" width="8.77734375" style="78"/>
    <col min="12545" max="12563" width="5.77734375" style="78" customWidth="1"/>
    <col min="12564" max="12564" width="6.109375" style="78" customWidth="1"/>
    <col min="12565" max="12566" width="5.77734375" style="78" customWidth="1"/>
    <col min="12567" max="12568" width="8.77734375" style="78"/>
    <col min="12569" max="12569" width="11.33203125" style="78" customWidth="1"/>
    <col min="12570" max="12800" width="8.77734375" style="78"/>
    <col min="12801" max="12819" width="5.77734375" style="78" customWidth="1"/>
    <col min="12820" max="12820" width="6.109375" style="78" customWidth="1"/>
    <col min="12821" max="12822" width="5.77734375" style="78" customWidth="1"/>
    <col min="12823" max="12824" width="8.77734375" style="78"/>
    <col min="12825" max="12825" width="11.33203125" style="78" customWidth="1"/>
    <col min="12826" max="13056" width="8.77734375" style="78"/>
    <col min="13057" max="13075" width="5.77734375" style="78" customWidth="1"/>
    <col min="13076" max="13076" width="6.109375" style="78" customWidth="1"/>
    <col min="13077" max="13078" width="5.77734375" style="78" customWidth="1"/>
    <col min="13079" max="13080" width="8.77734375" style="78"/>
    <col min="13081" max="13081" width="11.33203125" style="78" customWidth="1"/>
    <col min="13082" max="13312" width="8.77734375" style="78"/>
    <col min="13313" max="13331" width="5.77734375" style="78" customWidth="1"/>
    <col min="13332" max="13332" width="6.109375" style="78" customWidth="1"/>
    <col min="13333" max="13334" width="5.77734375" style="78" customWidth="1"/>
    <col min="13335" max="13336" width="8.77734375" style="78"/>
    <col min="13337" max="13337" width="11.33203125" style="78" customWidth="1"/>
    <col min="13338" max="13568" width="8.77734375" style="78"/>
    <col min="13569" max="13587" width="5.77734375" style="78" customWidth="1"/>
    <col min="13588" max="13588" width="6.109375" style="78" customWidth="1"/>
    <col min="13589" max="13590" width="5.77734375" style="78" customWidth="1"/>
    <col min="13591" max="13592" width="8.77734375" style="78"/>
    <col min="13593" max="13593" width="11.33203125" style="78" customWidth="1"/>
    <col min="13594" max="13824" width="8.77734375" style="78"/>
    <col min="13825" max="13843" width="5.77734375" style="78" customWidth="1"/>
    <col min="13844" max="13844" width="6.109375" style="78" customWidth="1"/>
    <col min="13845" max="13846" width="5.77734375" style="78" customWidth="1"/>
    <col min="13847" max="13848" width="8.77734375" style="78"/>
    <col min="13849" max="13849" width="11.33203125" style="78" customWidth="1"/>
    <col min="13850" max="14080" width="8.77734375" style="78"/>
    <col min="14081" max="14099" width="5.77734375" style="78" customWidth="1"/>
    <col min="14100" max="14100" width="6.109375" style="78" customWidth="1"/>
    <col min="14101" max="14102" width="5.77734375" style="78" customWidth="1"/>
    <col min="14103" max="14104" width="8.77734375" style="78"/>
    <col min="14105" max="14105" width="11.33203125" style="78" customWidth="1"/>
    <col min="14106" max="14336" width="8.77734375" style="78"/>
    <col min="14337" max="14355" width="5.77734375" style="78" customWidth="1"/>
    <col min="14356" max="14356" width="6.109375" style="78" customWidth="1"/>
    <col min="14357" max="14358" width="5.77734375" style="78" customWidth="1"/>
    <col min="14359" max="14360" width="8.77734375" style="78"/>
    <col min="14361" max="14361" width="11.33203125" style="78" customWidth="1"/>
    <col min="14362" max="14592" width="8.77734375" style="78"/>
    <col min="14593" max="14611" width="5.77734375" style="78" customWidth="1"/>
    <col min="14612" max="14612" width="6.109375" style="78" customWidth="1"/>
    <col min="14613" max="14614" width="5.77734375" style="78" customWidth="1"/>
    <col min="14615" max="14616" width="8.77734375" style="78"/>
    <col min="14617" max="14617" width="11.33203125" style="78" customWidth="1"/>
    <col min="14618" max="14848" width="8.77734375" style="78"/>
    <col min="14849" max="14867" width="5.77734375" style="78" customWidth="1"/>
    <col min="14868" max="14868" width="6.109375" style="78" customWidth="1"/>
    <col min="14869" max="14870" width="5.77734375" style="78" customWidth="1"/>
    <col min="14871" max="14872" width="8.77734375" style="78"/>
    <col min="14873" max="14873" width="11.33203125" style="78" customWidth="1"/>
    <col min="14874" max="15104" width="8.77734375" style="78"/>
    <col min="15105" max="15123" width="5.77734375" style="78" customWidth="1"/>
    <col min="15124" max="15124" width="6.109375" style="78" customWidth="1"/>
    <col min="15125" max="15126" width="5.77734375" style="78" customWidth="1"/>
    <col min="15127" max="15128" width="8.77734375" style="78"/>
    <col min="15129" max="15129" width="11.33203125" style="78" customWidth="1"/>
    <col min="15130" max="15360" width="8.77734375" style="78"/>
    <col min="15361" max="15379" width="5.77734375" style="78" customWidth="1"/>
    <col min="15380" max="15380" width="6.109375" style="78" customWidth="1"/>
    <col min="15381" max="15382" width="5.77734375" style="78" customWidth="1"/>
    <col min="15383" max="15384" width="8.77734375" style="78"/>
    <col min="15385" max="15385" width="11.33203125" style="78" customWidth="1"/>
    <col min="15386" max="15616" width="8.77734375" style="78"/>
    <col min="15617" max="15635" width="5.77734375" style="78" customWidth="1"/>
    <col min="15636" max="15636" width="6.109375" style="78" customWidth="1"/>
    <col min="15637" max="15638" width="5.77734375" style="78" customWidth="1"/>
    <col min="15639" max="15640" width="8.77734375" style="78"/>
    <col min="15641" max="15641" width="11.33203125" style="78" customWidth="1"/>
    <col min="15642" max="15872" width="8.77734375" style="78"/>
    <col min="15873" max="15891" width="5.77734375" style="78" customWidth="1"/>
    <col min="15892" max="15892" width="6.109375" style="78" customWidth="1"/>
    <col min="15893" max="15894" width="5.77734375" style="78" customWidth="1"/>
    <col min="15895" max="15896" width="8.77734375" style="78"/>
    <col min="15897" max="15897" width="11.33203125" style="78" customWidth="1"/>
    <col min="15898" max="16128" width="8.77734375" style="78"/>
    <col min="16129" max="16147" width="5.77734375" style="78" customWidth="1"/>
    <col min="16148" max="16148" width="6.109375" style="78" customWidth="1"/>
    <col min="16149" max="16150" width="5.77734375" style="78" customWidth="1"/>
    <col min="16151" max="16152" width="8.77734375" style="78"/>
    <col min="16153" max="16153" width="11.33203125" style="78" customWidth="1"/>
    <col min="16154" max="16384" width="8.77734375" style="78"/>
  </cols>
  <sheetData>
    <row r="1" spans="1:20" s="77" customFormat="1" ht="12.25" customHeight="1" x14ac:dyDescent="0.35">
      <c r="A1" s="93"/>
      <c r="B1" s="94"/>
      <c r="C1" s="95"/>
      <c r="D1" s="95"/>
      <c r="E1" s="95"/>
      <c r="F1" s="96"/>
      <c r="G1" s="129"/>
      <c r="H1" s="129"/>
      <c r="I1" s="129"/>
      <c r="J1" s="129"/>
      <c r="K1" s="129"/>
      <c r="L1" s="129"/>
      <c r="M1" s="129"/>
      <c r="N1" s="129"/>
      <c r="O1" s="129"/>
      <c r="P1" s="129"/>
      <c r="Q1" s="129"/>
      <c r="R1" s="129"/>
      <c r="S1" s="130"/>
      <c r="T1" s="130"/>
    </row>
    <row r="2" spans="1:20" s="77" customFormat="1" ht="4.4000000000000004" customHeight="1" x14ac:dyDescent="0.35">
      <c r="A2" s="94"/>
      <c r="B2" s="94"/>
      <c r="C2" s="95"/>
      <c r="D2" s="95"/>
      <c r="E2" s="95"/>
      <c r="F2" s="95"/>
      <c r="G2" s="97"/>
      <c r="H2" s="97"/>
      <c r="I2" s="97"/>
      <c r="J2" s="97"/>
      <c r="K2" s="97"/>
      <c r="L2" s="97"/>
      <c r="M2" s="98"/>
      <c r="N2" s="98"/>
      <c r="O2" s="98"/>
      <c r="P2" s="98"/>
      <c r="Q2" s="98"/>
      <c r="R2" s="98"/>
      <c r="S2" s="98"/>
      <c r="T2" s="98"/>
    </row>
    <row r="3" spans="1:20" s="77" customFormat="1" ht="12.25" customHeight="1" x14ac:dyDescent="0.35">
      <c r="A3" s="94"/>
      <c r="B3" s="94"/>
      <c r="C3" s="95"/>
      <c r="D3" s="95"/>
      <c r="E3" s="95"/>
      <c r="F3" s="96"/>
      <c r="G3" s="131"/>
      <c r="H3" s="131"/>
      <c r="I3" s="131"/>
      <c r="J3" s="131"/>
      <c r="K3" s="131"/>
      <c r="L3" s="131"/>
      <c r="M3" s="131"/>
      <c r="N3" s="131"/>
      <c r="O3" s="131"/>
      <c r="P3" s="131"/>
      <c r="Q3" s="131"/>
      <c r="R3" s="131"/>
      <c r="S3" s="132"/>
      <c r="T3" s="132"/>
    </row>
    <row r="4" spans="1:20" s="77" customFormat="1" ht="10.4" customHeight="1" x14ac:dyDescent="0.25">
      <c r="A4" s="99"/>
      <c r="B4" s="100"/>
      <c r="C4" s="101"/>
      <c r="D4" s="101"/>
      <c r="E4" s="101"/>
      <c r="F4" s="101"/>
      <c r="G4" s="97"/>
      <c r="H4" s="97"/>
      <c r="I4" s="102"/>
      <c r="J4" s="97"/>
      <c r="K4" s="97"/>
      <c r="L4" s="97"/>
      <c r="M4" s="98"/>
      <c r="N4" s="98"/>
      <c r="O4" s="98"/>
      <c r="P4" s="98"/>
      <c r="Q4" s="98"/>
      <c r="R4" s="98"/>
      <c r="S4" s="103"/>
      <c r="T4" s="104"/>
    </row>
    <row r="5" spans="1:20" s="77" customFormat="1" ht="10.4" customHeight="1" x14ac:dyDescent="0.2">
      <c r="A5" s="105"/>
      <c r="B5" s="97"/>
      <c r="C5" s="97"/>
      <c r="D5" s="97"/>
      <c r="E5" s="97"/>
      <c r="F5" s="97"/>
      <c r="G5" s="97"/>
      <c r="H5" s="97"/>
      <c r="I5" s="106"/>
      <c r="J5" s="97"/>
      <c r="K5" s="97"/>
      <c r="L5" s="97"/>
      <c r="M5" s="98"/>
      <c r="N5" s="98"/>
      <c r="O5" s="98"/>
      <c r="P5" s="98"/>
      <c r="Q5" s="98"/>
      <c r="R5" s="98"/>
      <c r="S5" s="107"/>
      <c r="T5" s="108"/>
    </row>
    <row r="6" spans="1:20" s="77" customFormat="1" ht="10.5" customHeight="1" x14ac:dyDescent="0.2">
      <c r="A6" s="98"/>
      <c r="B6" s="98"/>
      <c r="C6" s="97"/>
      <c r="D6" s="97"/>
      <c r="E6" s="97"/>
      <c r="F6" s="97"/>
      <c r="G6" s="97"/>
      <c r="H6" s="97"/>
      <c r="I6" s="97"/>
      <c r="J6" s="97"/>
      <c r="K6" s="97"/>
      <c r="L6" s="97"/>
      <c r="M6" s="98"/>
      <c r="N6" s="98"/>
      <c r="O6" s="98"/>
      <c r="P6" s="98"/>
      <c r="Q6" s="98"/>
      <c r="R6" s="98"/>
      <c r="S6" s="98"/>
      <c r="T6" s="98"/>
    </row>
    <row r="7" spans="1:20" ht="10.4" customHeight="1" x14ac:dyDescent="0.2">
      <c r="A7" s="91"/>
      <c r="B7" s="91"/>
      <c r="C7" s="90"/>
      <c r="D7" s="90"/>
      <c r="E7" s="90"/>
      <c r="F7" s="90"/>
      <c r="G7" s="89"/>
      <c r="H7" s="90"/>
      <c r="I7" s="90"/>
      <c r="J7" s="90"/>
      <c r="K7" s="90"/>
      <c r="L7" s="90"/>
      <c r="M7" s="91"/>
      <c r="N7" s="91"/>
      <c r="O7" s="91"/>
      <c r="P7" s="91"/>
      <c r="Q7" s="91"/>
      <c r="R7" s="91"/>
      <c r="S7" s="91"/>
      <c r="T7" s="92"/>
    </row>
    <row r="8" spans="1:20" ht="10.4" customHeight="1" x14ac:dyDescent="0.2">
      <c r="A8" s="91"/>
      <c r="B8" s="91"/>
      <c r="C8" s="90"/>
      <c r="D8" s="90"/>
      <c r="E8" s="90"/>
      <c r="F8" s="90"/>
      <c r="G8" s="89"/>
      <c r="H8" s="90"/>
      <c r="I8" s="90"/>
      <c r="J8" s="90"/>
      <c r="K8" s="90"/>
      <c r="L8" s="90"/>
      <c r="M8" s="91"/>
      <c r="N8" s="91"/>
      <c r="O8" s="91"/>
      <c r="P8" s="91"/>
      <c r="Q8" s="91"/>
      <c r="R8" s="91"/>
      <c r="S8" s="91"/>
      <c r="T8" s="92"/>
    </row>
    <row r="9" spans="1:20" ht="10.4" customHeight="1" x14ac:dyDescent="0.2">
      <c r="A9" s="91"/>
      <c r="B9" s="91"/>
      <c r="C9" s="90"/>
      <c r="D9" s="90"/>
      <c r="E9" s="90"/>
      <c r="F9" s="90"/>
      <c r="G9" s="89"/>
      <c r="H9" s="90"/>
      <c r="I9" s="90"/>
      <c r="J9" s="90"/>
      <c r="K9" s="90"/>
      <c r="L9" s="90"/>
      <c r="M9" s="91"/>
      <c r="N9" s="91"/>
      <c r="O9" s="91"/>
      <c r="P9" s="91"/>
      <c r="Q9" s="91"/>
      <c r="R9" s="91"/>
      <c r="S9" s="91"/>
      <c r="T9" s="92"/>
    </row>
    <row r="10" spans="1:20" ht="10.4" customHeight="1" x14ac:dyDescent="0.2">
      <c r="A10" s="91"/>
      <c r="B10" s="91"/>
      <c r="C10" s="90"/>
      <c r="D10" s="90"/>
      <c r="E10" s="90"/>
      <c r="F10" s="90"/>
      <c r="G10" s="89"/>
      <c r="H10" s="90"/>
      <c r="I10" s="90"/>
      <c r="J10" s="90"/>
      <c r="K10" s="90"/>
      <c r="L10" s="90"/>
      <c r="M10" s="91"/>
      <c r="N10" s="91"/>
      <c r="O10" s="91"/>
      <c r="P10" s="91"/>
      <c r="Q10" s="91"/>
      <c r="R10" s="91"/>
      <c r="S10" s="91"/>
      <c r="T10" s="92"/>
    </row>
    <row r="11" spans="1:20" ht="13" x14ac:dyDescent="0.2">
      <c r="A11" s="133" t="s">
        <v>411</v>
      </c>
      <c r="B11" s="133"/>
      <c r="C11" s="133"/>
      <c r="D11" s="133"/>
      <c r="E11" s="133"/>
      <c r="F11" s="133"/>
      <c r="G11" s="133"/>
      <c r="H11" s="133"/>
      <c r="I11" s="133"/>
      <c r="J11" s="133"/>
      <c r="K11" s="133"/>
      <c r="L11" s="133"/>
      <c r="M11" s="133"/>
      <c r="N11" s="133"/>
      <c r="O11" s="133"/>
      <c r="P11" s="133"/>
      <c r="Q11" s="133"/>
      <c r="R11" s="133"/>
      <c r="S11" s="133"/>
      <c r="T11" s="133"/>
    </row>
    <row r="12" spans="1:20" ht="12.65" customHeight="1" x14ac:dyDescent="0.2">
      <c r="A12" s="128" t="s">
        <v>412</v>
      </c>
      <c r="B12" s="128"/>
      <c r="C12" s="128"/>
      <c r="D12" s="128"/>
      <c r="E12" s="128"/>
      <c r="F12" s="128"/>
      <c r="G12" s="128"/>
      <c r="H12" s="128"/>
      <c r="I12" s="128"/>
      <c r="J12" s="128"/>
      <c r="K12" s="128"/>
      <c r="L12" s="128"/>
      <c r="M12" s="128"/>
      <c r="N12" s="128"/>
      <c r="O12" s="128"/>
      <c r="P12" s="128"/>
      <c r="Q12" s="128"/>
      <c r="R12" s="128"/>
      <c r="S12" s="128"/>
      <c r="T12" s="128"/>
    </row>
    <row r="13" spans="1:20" ht="12.65" customHeight="1" x14ac:dyDescent="0.2">
      <c r="A13" s="128" t="s">
        <v>413</v>
      </c>
      <c r="B13" s="128"/>
      <c r="C13" s="128"/>
      <c r="D13" s="128"/>
      <c r="E13" s="128"/>
      <c r="F13" s="128"/>
      <c r="G13" s="128"/>
      <c r="H13" s="128"/>
      <c r="I13" s="128"/>
      <c r="J13" s="128"/>
      <c r="K13" s="128"/>
      <c r="L13" s="128"/>
      <c r="M13" s="128"/>
      <c r="N13" s="128"/>
      <c r="O13" s="128"/>
      <c r="P13" s="128"/>
      <c r="Q13" s="128"/>
      <c r="R13" s="128"/>
      <c r="S13" s="128"/>
      <c r="T13" s="128"/>
    </row>
    <row r="14" spans="1:20" ht="13" customHeight="1" x14ac:dyDescent="0.2">
      <c r="A14" s="143" t="s">
        <v>420</v>
      </c>
      <c r="B14" s="143"/>
      <c r="C14" s="143"/>
      <c r="D14" s="143"/>
      <c r="E14" s="143"/>
      <c r="F14" s="143"/>
      <c r="G14" s="143"/>
      <c r="H14" s="143"/>
      <c r="I14" s="143"/>
      <c r="J14" s="143"/>
      <c r="K14" s="143"/>
      <c r="L14" s="143"/>
      <c r="M14" s="143"/>
      <c r="N14" s="143"/>
      <c r="O14" s="143"/>
      <c r="P14" s="143"/>
      <c r="Q14" s="143"/>
      <c r="R14" s="143"/>
      <c r="S14" s="143"/>
      <c r="T14" s="143"/>
    </row>
    <row r="15" spans="1:20" ht="13" customHeight="1" x14ac:dyDescent="0.2">
      <c r="A15" s="143" t="s">
        <v>421</v>
      </c>
      <c r="B15" s="143"/>
      <c r="C15" s="143"/>
      <c r="D15" s="143"/>
      <c r="E15" s="143"/>
      <c r="F15" s="143"/>
      <c r="G15" s="143"/>
      <c r="H15" s="143"/>
      <c r="I15" s="143"/>
      <c r="J15" s="143"/>
      <c r="K15" s="143"/>
      <c r="L15" s="143"/>
      <c r="M15" s="143"/>
      <c r="N15" s="143"/>
      <c r="O15" s="143"/>
      <c r="P15" s="143"/>
      <c r="Q15" s="143"/>
      <c r="R15" s="143"/>
      <c r="S15" s="143"/>
      <c r="T15" s="143"/>
    </row>
    <row r="16" spans="1:20" ht="13" customHeight="1" x14ac:dyDescent="0.2">
      <c r="A16" s="143"/>
      <c r="B16" s="143"/>
      <c r="C16" s="143"/>
      <c r="D16" s="143"/>
      <c r="E16" s="143"/>
      <c r="F16" s="143"/>
      <c r="G16" s="143"/>
      <c r="H16" s="143"/>
      <c r="I16" s="143"/>
      <c r="J16" s="143"/>
      <c r="K16" s="143"/>
      <c r="L16" s="143"/>
      <c r="M16" s="143"/>
      <c r="N16" s="143"/>
      <c r="O16" s="143"/>
      <c r="P16" s="143"/>
      <c r="Q16" s="143"/>
      <c r="R16" s="143"/>
      <c r="S16" s="143"/>
      <c r="T16" s="143"/>
    </row>
    <row r="17" spans="1:20" ht="25.5" customHeight="1" x14ac:dyDescent="0.2">
      <c r="A17" s="143" t="s">
        <v>414</v>
      </c>
      <c r="B17" s="143"/>
      <c r="C17" s="143"/>
      <c r="D17" s="143"/>
      <c r="E17" s="143"/>
      <c r="F17" s="143"/>
      <c r="G17" s="143"/>
      <c r="H17" s="143"/>
      <c r="I17" s="143"/>
      <c r="J17" s="143"/>
      <c r="K17" s="143"/>
      <c r="L17" s="143"/>
      <c r="M17" s="143"/>
      <c r="N17" s="143"/>
      <c r="O17" s="143"/>
      <c r="P17" s="143"/>
      <c r="Q17" s="143"/>
      <c r="R17" s="143"/>
      <c r="S17" s="143"/>
      <c r="T17" s="143"/>
    </row>
    <row r="18" spans="1:20" ht="10.4" customHeight="1" thickBot="1" x14ac:dyDescent="0.25">
      <c r="A18" s="91"/>
      <c r="B18" s="91"/>
      <c r="C18" s="90"/>
      <c r="D18" s="90"/>
      <c r="E18" s="90"/>
      <c r="F18" s="90"/>
      <c r="G18" s="89"/>
      <c r="H18" s="90"/>
      <c r="I18" s="90"/>
      <c r="J18" s="90"/>
      <c r="K18" s="90"/>
      <c r="L18" s="90"/>
      <c r="M18" s="91"/>
      <c r="N18" s="91"/>
      <c r="O18" s="91"/>
      <c r="P18" s="91"/>
      <c r="Q18" s="91"/>
      <c r="R18" s="91"/>
      <c r="S18" s="91"/>
      <c r="T18" s="92"/>
    </row>
    <row r="19" spans="1:20" ht="29.5" customHeight="1" thickTop="1" thickBot="1" x14ac:dyDescent="0.25">
      <c r="A19" s="144" t="s">
        <v>97</v>
      </c>
      <c r="B19" s="145"/>
      <c r="C19" s="145"/>
      <c r="D19" s="145"/>
      <c r="E19" s="145"/>
      <c r="F19" s="145"/>
      <c r="G19" s="145"/>
      <c r="H19" s="145"/>
      <c r="I19" s="145"/>
      <c r="J19" s="145"/>
      <c r="K19" s="145"/>
      <c r="L19" s="145"/>
      <c r="M19" s="145"/>
      <c r="N19" s="145"/>
      <c r="O19" s="145"/>
      <c r="P19" s="145"/>
      <c r="Q19" s="145"/>
      <c r="R19" s="145"/>
      <c r="S19" s="145"/>
      <c r="T19" s="146"/>
    </row>
    <row r="20" spans="1:20" ht="10.4" customHeight="1" thickTop="1" thickBot="1" x14ac:dyDescent="0.25">
      <c r="A20" s="88"/>
      <c r="B20" s="88"/>
      <c r="C20" s="88"/>
      <c r="D20" s="88"/>
      <c r="E20" s="88"/>
      <c r="F20" s="88"/>
      <c r="G20" s="89"/>
      <c r="H20" s="90"/>
      <c r="I20" s="90"/>
      <c r="J20" s="90"/>
      <c r="K20" s="90"/>
      <c r="L20" s="90"/>
      <c r="M20" s="91"/>
      <c r="N20" s="91"/>
      <c r="O20" s="91"/>
      <c r="P20" s="91"/>
      <c r="Q20" s="91"/>
      <c r="R20" s="91"/>
      <c r="S20" s="91"/>
      <c r="T20" s="92"/>
    </row>
    <row r="21" spans="1:20" ht="32.15" customHeight="1" x14ac:dyDescent="0.2">
      <c r="A21" s="109" t="s">
        <v>429</v>
      </c>
      <c r="B21" s="581" t="s">
        <v>430</v>
      </c>
      <c r="C21" s="581"/>
      <c r="D21" s="581"/>
      <c r="E21" s="581"/>
      <c r="F21" s="581"/>
      <c r="G21" s="581"/>
      <c r="H21" s="581"/>
      <c r="I21" s="581"/>
      <c r="J21" s="581"/>
      <c r="K21" s="581"/>
      <c r="L21" s="581"/>
      <c r="M21" s="581"/>
      <c r="N21" s="581"/>
      <c r="O21" s="581"/>
      <c r="P21" s="582">
        <f>+'01 DEZINATURA'!P89:T89</f>
        <v>0</v>
      </c>
      <c r="Q21" s="583"/>
      <c r="R21" s="583"/>
      <c r="S21" s="583"/>
      <c r="T21" s="584"/>
    </row>
    <row r="22" spans="1:20" ht="32.15" customHeight="1" x14ac:dyDescent="0.2">
      <c r="A22" s="110" t="s">
        <v>45</v>
      </c>
      <c r="B22" s="585" t="s">
        <v>431</v>
      </c>
      <c r="C22" s="585"/>
      <c r="D22" s="585"/>
      <c r="E22" s="585"/>
      <c r="F22" s="585"/>
      <c r="G22" s="585"/>
      <c r="H22" s="585"/>
      <c r="I22" s="585"/>
      <c r="J22" s="585"/>
      <c r="K22" s="585"/>
      <c r="L22" s="585"/>
      <c r="M22" s="585"/>
      <c r="N22" s="585"/>
      <c r="O22" s="585"/>
      <c r="P22" s="586">
        <f>+'02 POGON UZ DORADU'!P101:T101</f>
        <v>0</v>
      </c>
      <c r="Q22" s="587"/>
      <c r="R22" s="587"/>
      <c r="S22" s="587"/>
      <c r="T22" s="588"/>
    </row>
    <row r="23" spans="1:20" ht="32.15" customHeight="1" x14ac:dyDescent="0.2">
      <c r="A23" s="110" t="s">
        <v>50</v>
      </c>
      <c r="B23" s="585" t="s">
        <v>432</v>
      </c>
      <c r="C23" s="585"/>
      <c r="D23" s="585"/>
      <c r="E23" s="585"/>
      <c r="F23" s="585"/>
      <c r="G23" s="585"/>
      <c r="H23" s="585"/>
      <c r="I23" s="585"/>
      <c r="J23" s="585"/>
      <c r="K23" s="585"/>
      <c r="L23" s="585"/>
      <c r="M23" s="585"/>
      <c r="N23" s="585"/>
      <c r="O23" s="585"/>
      <c r="P23" s="586">
        <f>+'03 ISTOČNI TRAKT'!P84:T84</f>
        <v>0</v>
      </c>
      <c r="Q23" s="587"/>
      <c r="R23" s="587"/>
      <c r="S23" s="587"/>
      <c r="T23" s="588"/>
    </row>
    <row r="24" spans="1:20" ht="32.15" customHeight="1" x14ac:dyDescent="0.2">
      <c r="A24" s="110" t="s">
        <v>14</v>
      </c>
      <c r="B24" s="585" t="s">
        <v>433</v>
      </c>
      <c r="C24" s="585"/>
      <c r="D24" s="585"/>
      <c r="E24" s="585"/>
      <c r="F24" s="585"/>
      <c r="G24" s="585"/>
      <c r="H24" s="585"/>
      <c r="I24" s="585"/>
      <c r="J24" s="585"/>
      <c r="K24" s="585"/>
      <c r="L24" s="585"/>
      <c r="M24" s="585"/>
      <c r="N24" s="585"/>
      <c r="O24" s="585"/>
      <c r="P24" s="586">
        <f>+'04 SKLADIŠTE'!P93:T93</f>
        <v>0</v>
      </c>
      <c r="Q24" s="587"/>
      <c r="R24" s="587"/>
      <c r="S24" s="587"/>
      <c r="T24" s="588"/>
    </row>
    <row r="25" spans="1:20" ht="32.15" customHeight="1" x14ac:dyDescent="0.2">
      <c r="A25" s="110" t="s">
        <v>16</v>
      </c>
      <c r="B25" s="585" t="s">
        <v>434</v>
      </c>
      <c r="C25" s="585"/>
      <c r="D25" s="585"/>
      <c r="E25" s="585"/>
      <c r="F25" s="585"/>
      <c r="G25" s="585"/>
      <c r="H25" s="585"/>
      <c r="I25" s="585"/>
      <c r="J25" s="585"/>
      <c r="K25" s="585"/>
      <c r="L25" s="585"/>
      <c r="M25" s="585"/>
      <c r="N25" s="585"/>
      <c r="O25" s="585"/>
      <c r="P25" s="586">
        <f>+'05 ZAPADNI TRAKT'!P85:T85</f>
        <v>0</v>
      </c>
      <c r="Q25" s="587"/>
      <c r="R25" s="587"/>
      <c r="S25" s="587"/>
      <c r="T25" s="588"/>
    </row>
    <row r="26" spans="1:20" ht="32.15" customHeight="1" x14ac:dyDescent="0.2">
      <c r="A26" s="110" t="s">
        <v>18</v>
      </c>
      <c r="B26" s="585" t="s">
        <v>435</v>
      </c>
      <c r="C26" s="585"/>
      <c r="D26" s="585"/>
      <c r="E26" s="585"/>
      <c r="F26" s="585"/>
      <c r="G26" s="585"/>
      <c r="H26" s="585"/>
      <c r="I26" s="585"/>
      <c r="J26" s="585"/>
      <c r="K26" s="585"/>
      <c r="L26" s="585"/>
      <c r="M26" s="585"/>
      <c r="N26" s="585"/>
      <c r="O26" s="585"/>
      <c r="P26" s="586">
        <f>+'06 DIGITALNI TISAK'!P104:T104</f>
        <v>0</v>
      </c>
      <c r="Q26" s="587"/>
      <c r="R26" s="587"/>
      <c r="S26" s="587"/>
      <c r="T26" s="588"/>
    </row>
    <row r="27" spans="1:20" ht="32.15" customHeight="1" x14ac:dyDescent="0.2">
      <c r="A27" s="110" t="s">
        <v>20</v>
      </c>
      <c r="B27" s="585" t="s">
        <v>436</v>
      </c>
      <c r="C27" s="585"/>
      <c r="D27" s="585"/>
      <c r="E27" s="585"/>
      <c r="F27" s="585"/>
      <c r="G27" s="585"/>
      <c r="H27" s="585"/>
      <c r="I27" s="585"/>
      <c r="J27" s="585"/>
      <c r="K27" s="585"/>
      <c r="L27" s="585"/>
      <c r="M27" s="585"/>
      <c r="N27" s="585"/>
      <c r="O27" s="585"/>
      <c r="P27" s="586">
        <f>+'07 POGON SMS'!P91:T91</f>
        <v>0</v>
      </c>
      <c r="Q27" s="587"/>
      <c r="R27" s="587"/>
      <c r="S27" s="587"/>
      <c r="T27" s="588"/>
    </row>
    <row r="28" spans="1:20" ht="32.15" customHeight="1" x14ac:dyDescent="0.2">
      <c r="A28" s="110" t="s">
        <v>23</v>
      </c>
      <c r="B28" s="585" t="s">
        <v>438</v>
      </c>
      <c r="C28" s="585"/>
      <c r="D28" s="585"/>
      <c r="E28" s="585"/>
      <c r="F28" s="585"/>
      <c r="G28" s="585"/>
      <c r="H28" s="585"/>
      <c r="I28" s="585"/>
      <c r="J28" s="585"/>
      <c r="K28" s="585"/>
      <c r="L28" s="585"/>
      <c r="M28" s="585"/>
      <c r="N28" s="585"/>
      <c r="O28" s="585"/>
      <c r="P28" s="586">
        <f>+'08 AMBULANTA'!P94:T94</f>
        <v>0</v>
      </c>
      <c r="Q28" s="587"/>
      <c r="R28" s="587"/>
      <c r="S28" s="587"/>
      <c r="T28" s="588"/>
    </row>
    <row r="29" spans="1:20" ht="32.15" customHeight="1" thickBot="1" x14ac:dyDescent="0.25">
      <c r="A29" s="111" t="s">
        <v>28</v>
      </c>
      <c r="B29" s="589" t="s">
        <v>439</v>
      </c>
      <c r="C29" s="589"/>
      <c r="D29" s="589"/>
      <c r="E29" s="589"/>
      <c r="F29" s="589"/>
      <c r="G29" s="589"/>
      <c r="H29" s="589"/>
      <c r="I29" s="589"/>
      <c r="J29" s="589"/>
      <c r="K29" s="589"/>
      <c r="L29" s="589"/>
      <c r="M29" s="589"/>
      <c r="N29" s="589"/>
      <c r="O29" s="589"/>
      <c r="P29" s="590">
        <f>+'09 DUĆAN'!P94:T94</f>
        <v>0</v>
      </c>
      <c r="Q29" s="591"/>
      <c r="R29" s="591"/>
      <c r="S29" s="591"/>
      <c r="T29" s="592"/>
    </row>
    <row r="30" spans="1:20" ht="32.15" customHeight="1" x14ac:dyDescent="0.2">
      <c r="A30" s="112" t="s">
        <v>98</v>
      </c>
      <c r="B30" s="593" t="s">
        <v>359</v>
      </c>
      <c r="C30" s="593"/>
      <c r="D30" s="593"/>
      <c r="E30" s="593"/>
      <c r="F30" s="593"/>
      <c r="G30" s="593"/>
      <c r="H30" s="593"/>
      <c r="I30" s="593"/>
      <c r="J30" s="593"/>
      <c r="K30" s="593"/>
      <c r="L30" s="593"/>
      <c r="M30" s="593"/>
      <c r="N30" s="593"/>
      <c r="O30" s="593"/>
      <c r="P30" s="596">
        <f>SUM(P21:T29)</f>
        <v>0</v>
      </c>
      <c r="Q30" s="597"/>
      <c r="R30" s="597"/>
      <c r="S30" s="597"/>
      <c r="T30" s="598"/>
    </row>
    <row r="31" spans="1:20" ht="32.15" customHeight="1" x14ac:dyDescent="0.2">
      <c r="A31" s="113" t="s">
        <v>100</v>
      </c>
      <c r="B31" s="594" t="s">
        <v>440</v>
      </c>
      <c r="C31" s="594"/>
      <c r="D31" s="594"/>
      <c r="E31" s="594"/>
      <c r="F31" s="594"/>
      <c r="G31" s="594"/>
      <c r="H31" s="594"/>
      <c r="I31" s="594"/>
      <c r="J31" s="594"/>
      <c r="K31" s="594"/>
      <c r="L31" s="594"/>
      <c r="M31" s="594"/>
      <c r="N31" s="594"/>
      <c r="O31" s="594"/>
      <c r="P31" s="314">
        <f>P30*0.25</f>
        <v>0</v>
      </c>
      <c r="Q31" s="599"/>
      <c r="R31" s="599"/>
      <c r="S31" s="599"/>
      <c r="T31" s="600"/>
    </row>
    <row r="32" spans="1:20" ht="32.15" customHeight="1" thickBot="1" x14ac:dyDescent="0.25">
      <c r="A32" s="114" t="s">
        <v>102</v>
      </c>
      <c r="B32" s="595" t="s">
        <v>103</v>
      </c>
      <c r="C32" s="595"/>
      <c r="D32" s="595"/>
      <c r="E32" s="595"/>
      <c r="F32" s="595"/>
      <c r="G32" s="595"/>
      <c r="H32" s="595"/>
      <c r="I32" s="595"/>
      <c r="J32" s="595"/>
      <c r="K32" s="595"/>
      <c r="L32" s="595"/>
      <c r="M32" s="595"/>
      <c r="N32" s="595"/>
      <c r="O32" s="595"/>
      <c r="P32" s="601">
        <f>P30+P31</f>
        <v>0</v>
      </c>
      <c r="Q32" s="602"/>
      <c r="R32" s="602"/>
      <c r="S32" s="602"/>
      <c r="T32" s="603"/>
    </row>
    <row r="33" spans="1:20" ht="10.75" customHeight="1" x14ac:dyDescent="0.2">
      <c r="A33" s="91"/>
      <c r="B33" s="91"/>
      <c r="C33" s="90"/>
      <c r="D33" s="90"/>
      <c r="E33" s="90"/>
      <c r="F33" s="90"/>
      <c r="G33" s="90"/>
      <c r="H33" s="90"/>
      <c r="I33" s="90"/>
      <c r="J33" s="90"/>
      <c r="K33" s="90"/>
      <c r="L33" s="90"/>
      <c r="M33" s="91"/>
      <c r="N33" s="91"/>
      <c r="O33" s="91"/>
      <c r="P33" s="91"/>
      <c r="Q33" s="91"/>
      <c r="R33" s="91"/>
      <c r="S33" s="91"/>
      <c r="T33" s="92"/>
    </row>
    <row r="34" spans="1:20" ht="10.75" customHeight="1" x14ac:dyDescent="0.2">
      <c r="A34" s="91"/>
      <c r="B34" s="91"/>
      <c r="C34" s="90"/>
      <c r="D34" s="90"/>
      <c r="E34" s="90"/>
      <c r="F34" s="90"/>
      <c r="G34" s="90"/>
      <c r="H34" s="90"/>
      <c r="I34" s="90"/>
      <c r="J34" s="90"/>
      <c r="K34" s="90"/>
      <c r="L34" s="90"/>
      <c r="M34" s="91"/>
      <c r="N34" s="91"/>
      <c r="O34" s="91"/>
      <c r="P34" s="91"/>
      <c r="Q34" s="91"/>
      <c r="R34" s="91"/>
      <c r="S34" s="91"/>
      <c r="T34" s="92"/>
    </row>
    <row r="35" spans="1:20" ht="10.75" customHeight="1" x14ac:dyDescent="0.2">
      <c r="A35" s="91"/>
      <c r="B35" s="91"/>
      <c r="C35" s="90"/>
      <c r="D35" s="90"/>
      <c r="E35" s="90"/>
      <c r="F35" s="90"/>
      <c r="G35" s="90"/>
      <c r="H35" s="90"/>
      <c r="I35" s="90"/>
      <c r="J35" s="90"/>
      <c r="K35" s="90"/>
      <c r="L35" s="90"/>
      <c r="M35" s="91"/>
      <c r="N35" s="91"/>
      <c r="O35" s="91"/>
      <c r="P35" s="91"/>
      <c r="Q35" s="91"/>
      <c r="R35" s="91"/>
      <c r="S35" s="91"/>
      <c r="T35" s="92"/>
    </row>
    <row r="36" spans="1:20" ht="10.75" customHeight="1" x14ac:dyDescent="0.2">
      <c r="A36" s="91"/>
      <c r="B36" s="91"/>
      <c r="C36" s="90"/>
      <c r="D36" s="90"/>
      <c r="E36" s="90"/>
      <c r="F36" s="90"/>
      <c r="G36" s="90"/>
      <c r="H36" s="90"/>
      <c r="I36" s="90"/>
      <c r="J36" s="90"/>
      <c r="K36" s="90"/>
      <c r="L36" s="90"/>
      <c r="M36" s="91"/>
      <c r="N36" s="91"/>
      <c r="O36" s="91"/>
      <c r="P36" s="91"/>
      <c r="Q36" s="91"/>
      <c r="R36" s="91"/>
      <c r="S36" s="91"/>
      <c r="T36" s="92"/>
    </row>
    <row r="37" spans="1:20" ht="10.75" customHeight="1" x14ac:dyDescent="0.2">
      <c r="A37" s="91"/>
      <c r="B37" s="91"/>
      <c r="C37" s="90"/>
      <c r="D37" s="90"/>
      <c r="E37" s="90"/>
      <c r="F37" s="90"/>
      <c r="G37" s="90"/>
      <c r="H37" s="90"/>
      <c r="I37" s="90"/>
      <c r="J37" s="90"/>
      <c r="K37" s="90"/>
      <c r="L37" s="90"/>
      <c r="M37" s="91"/>
      <c r="N37" s="91"/>
      <c r="O37" s="91"/>
      <c r="P37" s="91"/>
      <c r="Q37" s="91"/>
      <c r="R37" s="91"/>
      <c r="S37" s="91"/>
      <c r="T37" s="92"/>
    </row>
    <row r="38" spans="1:20" ht="10.75" customHeight="1" x14ac:dyDescent="0.2">
      <c r="A38" s="91"/>
      <c r="B38" s="91"/>
      <c r="C38" s="90"/>
      <c r="D38" s="90"/>
      <c r="E38" s="90"/>
      <c r="F38" s="90"/>
      <c r="G38" s="90"/>
      <c r="H38" s="90"/>
      <c r="I38" s="90"/>
      <c r="J38" s="90"/>
      <c r="K38" s="90"/>
      <c r="L38" s="90"/>
      <c r="M38" s="91"/>
      <c r="N38" s="91"/>
      <c r="O38" s="91"/>
      <c r="P38" s="91"/>
      <c r="Q38" s="91"/>
      <c r="R38" s="91"/>
      <c r="S38" s="91"/>
      <c r="T38" s="92"/>
    </row>
    <row r="39" spans="1:20" ht="10.75" customHeight="1" x14ac:dyDescent="0.2">
      <c r="A39" s="91"/>
      <c r="B39" s="91"/>
      <c r="C39" s="90"/>
      <c r="D39" s="90"/>
      <c r="E39" s="90"/>
      <c r="F39" s="90"/>
      <c r="G39" s="90"/>
      <c r="H39" s="90"/>
      <c r="I39" s="90"/>
      <c r="J39" s="90"/>
      <c r="K39" s="90"/>
      <c r="L39" s="90"/>
      <c r="M39" s="91"/>
      <c r="N39" s="91"/>
      <c r="O39" s="91"/>
      <c r="P39" s="91"/>
      <c r="Q39" s="91"/>
      <c r="R39" s="91"/>
      <c r="S39" s="91"/>
      <c r="T39" s="92"/>
    </row>
    <row r="40" spans="1:20" ht="10.75" customHeight="1" x14ac:dyDescent="0.2">
      <c r="A40" s="91"/>
      <c r="B40" s="91"/>
      <c r="C40" s="90"/>
      <c r="D40" s="90"/>
      <c r="E40" s="90"/>
      <c r="F40" s="90"/>
      <c r="G40" s="90"/>
      <c r="H40" s="90"/>
      <c r="I40" s="90"/>
      <c r="J40" s="90"/>
      <c r="K40" s="90"/>
      <c r="L40" s="90"/>
      <c r="M40" s="91"/>
      <c r="N40" s="91"/>
      <c r="O40" s="91"/>
      <c r="P40" s="91"/>
      <c r="Q40" s="91"/>
      <c r="R40" s="91"/>
      <c r="S40" s="91"/>
      <c r="T40" s="92"/>
    </row>
  </sheetData>
  <sheetProtection algorithmName="SHA-512" hashValue="5vlw63+oI4JC5Tvc7VFT6wBA+LrI8bVbDNX0KytXItGI/79vnXRpecv9XcKv8Lks/K/LT0+IEn+pJYbWIwCQXw==" saltValue="7UEiBRBCQDGZCM+T+4f1Eg==" spinCount="100000" sheet="1" objects="1" scenarios="1"/>
  <mergeCells count="35">
    <mergeCell ref="B29:O29"/>
    <mergeCell ref="P29:T29"/>
    <mergeCell ref="B30:O30"/>
    <mergeCell ref="B31:O31"/>
    <mergeCell ref="B32:O32"/>
    <mergeCell ref="P30:T30"/>
    <mergeCell ref="P31:T31"/>
    <mergeCell ref="P32:T32"/>
    <mergeCell ref="B26:O26"/>
    <mergeCell ref="P26:T26"/>
    <mergeCell ref="B27:O27"/>
    <mergeCell ref="P27:T27"/>
    <mergeCell ref="B28:O28"/>
    <mergeCell ref="P28:T28"/>
    <mergeCell ref="B23:O23"/>
    <mergeCell ref="P23:T23"/>
    <mergeCell ref="B24:O24"/>
    <mergeCell ref="P24:T24"/>
    <mergeCell ref="B25:O25"/>
    <mergeCell ref="P25:T25"/>
    <mergeCell ref="B21:O21"/>
    <mergeCell ref="P21:T21"/>
    <mergeCell ref="B22:O22"/>
    <mergeCell ref="P22:T22"/>
    <mergeCell ref="A13:T13"/>
    <mergeCell ref="A14:T14"/>
    <mergeCell ref="A15:T16"/>
    <mergeCell ref="A17:T17"/>
    <mergeCell ref="A19:T19"/>
    <mergeCell ref="A12:T12"/>
    <mergeCell ref="G1:R1"/>
    <mergeCell ref="S1:T1"/>
    <mergeCell ref="G3:R3"/>
    <mergeCell ref="S3:T3"/>
    <mergeCell ref="A11:T11"/>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CE,Podebljano"&amp;7 &amp;"Arial CE,Uobičajeno"&amp;5
&amp;"Arial CE,Podebljano"&amp;7&amp;P&amp;"Arial CE,Uobičajeno"&amp;5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0B99-8F18-48D7-AB00-B4F7D0F5430B}">
  <sheetPr>
    <tabColor theme="5" tint="0.39997558519241921"/>
  </sheetPr>
  <dimension ref="A1:T348"/>
  <sheetViews>
    <sheetView view="pageBreakPreview" zoomScale="130" zoomScaleNormal="100" zoomScaleSheetLayoutView="130" workbookViewId="0">
      <selection activeCell="AJ7" sqref="AJ7"/>
    </sheetView>
  </sheetViews>
  <sheetFormatPr defaultRowHeight="10.75" customHeight="1" x14ac:dyDescent="0.2"/>
  <cols>
    <col min="1" max="2" width="5.77734375" customWidth="1"/>
    <col min="3" max="12" width="5.77734375" style="20" customWidth="1"/>
    <col min="13" max="16" width="5.77734375" customWidth="1"/>
    <col min="17" max="17" width="7" customWidth="1"/>
    <col min="18"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1" spans="1:20" ht="10.75" customHeight="1" thickBot="1" x14ac:dyDescent="0.25">
      <c r="A1" s="120"/>
      <c r="B1" s="120"/>
      <c r="C1" s="121"/>
      <c r="D1" s="121"/>
      <c r="E1" s="121"/>
      <c r="F1" s="121"/>
      <c r="G1" s="121"/>
      <c r="H1" s="121"/>
      <c r="I1" s="121"/>
      <c r="J1" s="121"/>
      <c r="K1" s="121"/>
      <c r="L1" s="121"/>
      <c r="M1" s="120"/>
      <c r="N1" s="120"/>
      <c r="O1" s="120"/>
      <c r="P1" s="120"/>
      <c r="Q1" s="120"/>
      <c r="R1" s="120"/>
      <c r="S1" s="120"/>
      <c r="T1" s="122"/>
    </row>
    <row r="2" spans="1:20" ht="28" customHeight="1" thickBot="1" x14ac:dyDescent="0.25">
      <c r="A2" s="629" t="s">
        <v>441</v>
      </c>
      <c r="B2" s="630"/>
      <c r="C2" s="630"/>
      <c r="D2" s="630"/>
      <c r="E2" s="630"/>
      <c r="F2" s="630"/>
      <c r="G2" s="630"/>
      <c r="H2" s="630"/>
      <c r="I2" s="630"/>
      <c r="J2" s="630"/>
      <c r="K2" s="630"/>
      <c r="L2" s="630"/>
      <c r="M2" s="630"/>
      <c r="N2" s="630"/>
      <c r="O2" s="630"/>
      <c r="P2" s="630"/>
      <c r="Q2" s="630"/>
      <c r="R2" s="630"/>
      <c r="S2" s="630"/>
      <c r="T2" s="631"/>
    </row>
    <row r="3" spans="1:20" ht="23.5" customHeight="1" x14ac:dyDescent="0.2">
      <c r="A3" s="632" t="s">
        <v>863</v>
      </c>
      <c r="B3" s="633"/>
      <c r="C3" s="633"/>
      <c r="D3" s="633"/>
      <c r="E3" s="633"/>
      <c r="F3" s="633"/>
      <c r="G3" s="633"/>
      <c r="H3" s="633"/>
      <c r="I3" s="633"/>
      <c r="J3" s="633"/>
      <c r="K3" s="633"/>
      <c r="L3" s="633"/>
      <c r="M3" s="633"/>
      <c r="N3" s="633"/>
      <c r="O3" s="633"/>
      <c r="P3" s="633"/>
      <c r="Q3" s="633"/>
      <c r="R3" s="633"/>
      <c r="S3" s="633"/>
      <c r="T3" s="634"/>
    </row>
    <row r="4" spans="1:20" ht="36" customHeight="1" x14ac:dyDescent="0.2">
      <c r="A4" s="635" t="s">
        <v>442</v>
      </c>
      <c r="B4" s="636"/>
      <c r="C4" s="636"/>
      <c r="D4" s="636"/>
      <c r="E4" s="636"/>
      <c r="F4" s="636"/>
      <c r="G4" s="636"/>
      <c r="H4" s="636"/>
      <c r="I4" s="636"/>
      <c r="J4" s="636"/>
      <c r="K4" s="636"/>
      <c r="L4" s="636"/>
      <c r="M4" s="636"/>
      <c r="N4" s="636"/>
      <c r="O4" s="636"/>
      <c r="P4" s="636"/>
      <c r="Q4" s="636"/>
      <c r="R4" s="636"/>
      <c r="S4" s="636"/>
      <c r="T4" s="637"/>
    </row>
    <row r="5" spans="1:20" ht="23.5" customHeight="1" x14ac:dyDescent="0.2">
      <c r="A5" s="635" t="s">
        <v>443</v>
      </c>
      <c r="B5" s="636"/>
      <c r="C5" s="636"/>
      <c r="D5" s="636"/>
      <c r="E5" s="636"/>
      <c r="F5" s="636"/>
      <c r="G5" s="636"/>
      <c r="H5" s="636"/>
      <c r="I5" s="636"/>
      <c r="J5" s="636"/>
      <c r="K5" s="636"/>
      <c r="L5" s="636"/>
      <c r="M5" s="636"/>
      <c r="N5" s="636"/>
      <c r="O5" s="636"/>
      <c r="P5" s="636"/>
      <c r="Q5" s="636"/>
      <c r="R5" s="636"/>
      <c r="S5" s="636"/>
      <c r="T5" s="637"/>
    </row>
    <row r="6" spans="1:20" ht="23.5" customHeight="1" x14ac:dyDescent="0.2">
      <c r="A6" s="635" t="s">
        <v>444</v>
      </c>
      <c r="B6" s="636"/>
      <c r="C6" s="636"/>
      <c r="D6" s="636"/>
      <c r="E6" s="636"/>
      <c r="F6" s="636"/>
      <c r="G6" s="636"/>
      <c r="H6" s="636"/>
      <c r="I6" s="636"/>
      <c r="J6" s="636"/>
      <c r="K6" s="636"/>
      <c r="L6" s="636"/>
      <c r="M6" s="636"/>
      <c r="N6" s="636"/>
      <c r="O6" s="636"/>
      <c r="P6" s="636"/>
      <c r="Q6" s="636"/>
      <c r="R6" s="636"/>
      <c r="S6" s="636"/>
      <c r="T6" s="637"/>
    </row>
    <row r="7" spans="1:20" ht="23.5" customHeight="1" x14ac:dyDescent="0.2">
      <c r="A7" s="635" t="s">
        <v>445</v>
      </c>
      <c r="B7" s="636"/>
      <c r="C7" s="636"/>
      <c r="D7" s="636"/>
      <c r="E7" s="636"/>
      <c r="F7" s="636"/>
      <c r="G7" s="636"/>
      <c r="H7" s="636"/>
      <c r="I7" s="636"/>
      <c r="J7" s="636"/>
      <c r="K7" s="636"/>
      <c r="L7" s="636"/>
      <c r="M7" s="636"/>
      <c r="N7" s="636"/>
      <c r="O7" s="636"/>
      <c r="P7" s="636"/>
      <c r="Q7" s="636"/>
      <c r="R7" s="636"/>
      <c r="S7" s="636"/>
      <c r="T7" s="637"/>
    </row>
    <row r="8" spans="1:20" ht="15" customHeight="1" x14ac:dyDescent="0.2">
      <c r="A8" s="635" t="s">
        <v>446</v>
      </c>
      <c r="B8" s="636"/>
      <c r="C8" s="636"/>
      <c r="D8" s="636"/>
      <c r="E8" s="636"/>
      <c r="F8" s="636"/>
      <c r="G8" s="636"/>
      <c r="H8" s="636"/>
      <c r="I8" s="636"/>
      <c r="J8" s="636"/>
      <c r="K8" s="636"/>
      <c r="L8" s="636"/>
      <c r="M8" s="636"/>
      <c r="N8" s="636"/>
      <c r="O8" s="636"/>
      <c r="P8" s="636"/>
      <c r="Q8" s="636"/>
      <c r="R8" s="636"/>
      <c r="S8" s="636"/>
      <c r="T8" s="637"/>
    </row>
    <row r="9" spans="1:20" ht="15" customHeight="1" x14ac:dyDescent="0.2">
      <c r="A9" s="635" t="s">
        <v>447</v>
      </c>
      <c r="B9" s="636"/>
      <c r="C9" s="636"/>
      <c r="D9" s="636"/>
      <c r="E9" s="636"/>
      <c r="F9" s="636"/>
      <c r="G9" s="636"/>
      <c r="H9" s="636"/>
      <c r="I9" s="636"/>
      <c r="J9" s="636"/>
      <c r="K9" s="636"/>
      <c r="L9" s="636"/>
      <c r="M9" s="636"/>
      <c r="N9" s="636"/>
      <c r="O9" s="636"/>
      <c r="P9" s="636"/>
      <c r="Q9" s="636"/>
      <c r="R9" s="636"/>
      <c r="S9" s="636"/>
      <c r="T9" s="637"/>
    </row>
    <row r="10" spans="1:20" ht="23.5" customHeight="1" x14ac:dyDescent="0.2">
      <c r="A10" s="635" t="s">
        <v>448</v>
      </c>
      <c r="B10" s="636"/>
      <c r="C10" s="636"/>
      <c r="D10" s="636"/>
      <c r="E10" s="636"/>
      <c r="F10" s="636"/>
      <c r="G10" s="636"/>
      <c r="H10" s="636"/>
      <c r="I10" s="636"/>
      <c r="J10" s="636"/>
      <c r="K10" s="636"/>
      <c r="L10" s="636"/>
      <c r="M10" s="636"/>
      <c r="N10" s="636"/>
      <c r="O10" s="636"/>
      <c r="P10" s="636"/>
      <c r="Q10" s="636"/>
      <c r="R10" s="636"/>
      <c r="S10" s="636"/>
      <c r="T10" s="637"/>
    </row>
    <row r="11" spans="1:20" ht="23.5" customHeight="1" x14ac:dyDescent="0.2">
      <c r="A11" s="635" t="s">
        <v>449</v>
      </c>
      <c r="B11" s="636"/>
      <c r="C11" s="636"/>
      <c r="D11" s="636"/>
      <c r="E11" s="636"/>
      <c r="F11" s="636"/>
      <c r="G11" s="636"/>
      <c r="H11" s="636"/>
      <c r="I11" s="636"/>
      <c r="J11" s="636"/>
      <c r="K11" s="636"/>
      <c r="L11" s="636"/>
      <c r="M11" s="636"/>
      <c r="N11" s="636"/>
      <c r="O11" s="636"/>
      <c r="P11" s="636"/>
      <c r="Q11" s="636"/>
      <c r="R11" s="636"/>
      <c r="S11" s="636"/>
      <c r="T11" s="637"/>
    </row>
    <row r="12" spans="1:20" ht="15" customHeight="1" x14ac:dyDescent="0.2">
      <c r="A12" s="635" t="s">
        <v>450</v>
      </c>
      <c r="B12" s="636"/>
      <c r="C12" s="636"/>
      <c r="D12" s="636"/>
      <c r="E12" s="636"/>
      <c r="F12" s="636"/>
      <c r="G12" s="636"/>
      <c r="H12" s="636"/>
      <c r="I12" s="636"/>
      <c r="J12" s="636"/>
      <c r="K12" s="636"/>
      <c r="L12" s="636"/>
      <c r="M12" s="636"/>
      <c r="N12" s="636"/>
      <c r="O12" s="636"/>
      <c r="P12" s="636"/>
      <c r="Q12" s="636"/>
      <c r="R12" s="636"/>
      <c r="S12" s="636"/>
      <c r="T12" s="637"/>
    </row>
    <row r="13" spans="1:20" ht="15" customHeight="1" x14ac:dyDescent="0.2">
      <c r="A13" s="635" t="s">
        <v>451</v>
      </c>
      <c r="B13" s="636"/>
      <c r="C13" s="636"/>
      <c r="D13" s="636"/>
      <c r="E13" s="636"/>
      <c r="F13" s="636"/>
      <c r="G13" s="636"/>
      <c r="H13" s="636"/>
      <c r="I13" s="636"/>
      <c r="J13" s="636"/>
      <c r="K13" s="636"/>
      <c r="L13" s="636"/>
      <c r="M13" s="636"/>
      <c r="N13" s="636"/>
      <c r="O13" s="636"/>
      <c r="P13" s="636"/>
      <c r="Q13" s="636"/>
      <c r="R13" s="636"/>
      <c r="S13" s="636"/>
      <c r="T13" s="637"/>
    </row>
    <row r="14" spans="1:20" ht="15" customHeight="1" x14ac:dyDescent="0.2">
      <c r="A14" s="635" t="s">
        <v>452</v>
      </c>
      <c r="B14" s="636"/>
      <c r="C14" s="636"/>
      <c r="D14" s="636"/>
      <c r="E14" s="636"/>
      <c r="F14" s="636"/>
      <c r="G14" s="636"/>
      <c r="H14" s="636"/>
      <c r="I14" s="636"/>
      <c r="J14" s="636"/>
      <c r="K14" s="636"/>
      <c r="L14" s="636"/>
      <c r="M14" s="636"/>
      <c r="N14" s="636"/>
      <c r="O14" s="636"/>
      <c r="P14" s="636"/>
      <c r="Q14" s="636"/>
      <c r="R14" s="636"/>
      <c r="S14" s="636"/>
      <c r="T14" s="637"/>
    </row>
    <row r="15" spans="1:20" ht="10.75" customHeight="1" x14ac:dyDescent="0.2">
      <c r="A15" s="120"/>
      <c r="B15" s="120"/>
      <c r="C15" s="121"/>
      <c r="D15" s="121"/>
      <c r="E15" s="121"/>
      <c r="F15" s="121"/>
      <c r="G15" s="121"/>
      <c r="H15" s="121"/>
      <c r="I15" s="121"/>
      <c r="J15" s="121"/>
      <c r="K15" s="121"/>
      <c r="L15" s="121"/>
      <c r="M15" s="120"/>
      <c r="N15" s="120"/>
      <c r="O15" s="120"/>
      <c r="P15" s="120"/>
      <c r="Q15" s="120"/>
      <c r="R15" s="120"/>
      <c r="S15" s="120"/>
      <c r="T15" s="122"/>
    </row>
    <row r="16" spans="1:20" ht="10.75" customHeight="1" x14ac:dyDescent="0.2">
      <c r="A16" s="120"/>
      <c r="B16" s="120"/>
      <c r="C16" s="121"/>
      <c r="D16" s="121"/>
      <c r="E16" s="121"/>
      <c r="F16" s="121"/>
      <c r="G16" s="121"/>
      <c r="H16" s="121"/>
      <c r="I16" s="121"/>
      <c r="J16" s="121"/>
      <c r="K16" s="121"/>
      <c r="L16" s="121"/>
      <c r="M16" s="120"/>
      <c r="N16" s="120"/>
      <c r="O16" s="120"/>
      <c r="P16" s="120"/>
      <c r="Q16" s="120"/>
      <c r="R16" s="120"/>
      <c r="S16" s="120"/>
      <c r="T16" s="122"/>
    </row>
    <row r="17" spans="1:20" ht="55.5" customHeight="1" x14ac:dyDescent="0.2">
      <c r="A17" s="324" t="s">
        <v>759</v>
      </c>
      <c r="B17" s="325"/>
      <c r="C17" s="325"/>
      <c r="D17" s="325"/>
      <c r="E17" s="325"/>
      <c r="F17" s="325"/>
      <c r="G17" s="325"/>
      <c r="H17" s="325"/>
      <c r="I17" s="325"/>
      <c r="J17" s="325"/>
      <c r="K17" s="325"/>
      <c r="L17" s="325"/>
      <c r="M17" s="325"/>
      <c r="N17" s="325"/>
      <c r="O17" s="325"/>
      <c r="P17" s="325"/>
      <c r="Q17" s="325"/>
      <c r="R17" s="325"/>
      <c r="S17" s="325"/>
      <c r="T17" s="326"/>
    </row>
    <row r="18" spans="1:20" ht="8.15" customHeight="1" x14ac:dyDescent="0.4">
      <c r="A18" s="26"/>
      <c r="B18" s="27"/>
      <c r="C18" s="28"/>
      <c r="D18" s="28"/>
      <c r="E18" s="28"/>
      <c r="F18" s="28"/>
      <c r="G18" s="28"/>
      <c r="H18" s="28"/>
      <c r="I18" s="28"/>
      <c r="J18" s="28"/>
      <c r="K18" s="28"/>
      <c r="L18" s="28"/>
      <c r="M18" s="27"/>
      <c r="N18" s="27"/>
      <c r="O18" s="27"/>
      <c r="P18" s="27"/>
      <c r="Q18" s="27"/>
      <c r="R18" s="27"/>
      <c r="S18" s="27"/>
      <c r="T18" s="27"/>
    </row>
    <row r="19" spans="1:20" ht="12.5" x14ac:dyDescent="0.2">
      <c r="A19" s="327" t="s">
        <v>1</v>
      </c>
      <c r="B19" s="328"/>
      <c r="C19" s="329" t="s">
        <v>2</v>
      </c>
      <c r="D19" s="330"/>
      <c r="E19" s="330"/>
      <c r="F19" s="330"/>
      <c r="G19" s="330"/>
      <c r="H19" s="330"/>
      <c r="I19" s="330"/>
      <c r="J19" s="330"/>
      <c r="K19" s="330"/>
      <c r="L19" s="331"/>
      <c r="M19" s="2" t="s">
        <v>3</v>
      </c>
      <c r="N19" s="329" t="s">
        <v>4</v>
      </c>
      <c r="O19" s="331"/>
      <c r="P19" s="332" t="s">
        <v>5</v>
      </c>
      <c r="Q19" s="333"/>
      <c r="R19" s="334" t="s">
        <v>6</v>
      </c>
      <c r="S19" s="335"/>
      <c r="T19" s="336"/>
    </row>
    <row r="20" spans="1:20" ht="41.15" customHeight="1" x14ac:dyDescent="0.2">
      <c r="A20" s="177" t="s">
        <v>7</v>
      </c>
      <c r="B20" s="178"/>
      <c r="C20" s="611" t="s">
        <v>453</v>
      </c>
      <c r="D20" s="611"/>
      <c r="E20" s="611"/>
      <c r="F20" s="611"/>
      <c r="G20" s="611"/>
      <c r="H20" s="611"/>
      <c r="I20" s="611"/>
      <c r="J20" s="611"/>
      <c r="K20" s="611"/>
      <c r="L20" s="611"/>
      <c r="M20" s="611"/>
      <c r="N20" s="611"/>
      <c r="O20" s="611"/>
      <c r="P20" s="611"/>
      <c r="Q20" s="611"/>
      <c r="R20" s="175">
        <f>SUM(R23:T35)</f>
        <v>0</v>
      </c>
      <c r="S20" s="175"/>
      <c r="T20" s="176"/>
    </row>
    <row r="21" spans="1:20" ht="270.64999999999998" customHeight="1" x14ac:dyDescent="0.2">
      <c r="A21" s="192" t="str">
        <f>A20</f>
        <v>1.</v>
      </c>
      <c r="B21" s="195">
        <v>1</v>
      </c>
      <c r="C21" s="185" t="s">
        <v>454</v>
      </c>
      <c r="D21" s="622"/>
      <c r="E21" s="622"/>
      <c r="F21" s="622"/>
      <c r="G21" s="622"/>
      <c r="H21" s="622"/>
      <c r="I21" s="622"/>
      <c r="J21" s="622"/>
      <c r="K21" s="622"/>
      <c r="L21" s="622"/>
      <c r="M21" s="115"/>
      <c r="N21" s="438"/>
      <c r="O21" s="438"/>
      <c r="P21" s="438"/>
      <c r="Q21" s="438"/>
      <c r="R21" s="438"/>
      <c r="S21" s="438"/>
      <c r="T21" s="439"/>
    </row>
    <row r="22" spans="1:20" ht="232.5" customHeight="1" x14ac:dyDescent="0.2">
      <c r="A22" s="193"/>
      <c r="B22" s="196"/>
      <c r="C22" s="614" t="s">
        <v>455</v>
      </c>
      <c r="D22" s="640"/>
      <c r="E22" s="640"/>
      <c r="F22" s="640"/>
      <c r="G22" s="640"/>
      <c r="H22" s="640"/>
      <c r="I22" s="640"/>
      <c r="J22" s="640"/>
      <c r="K22" s="640"/>
      <c r="L22" s="640"/>
      <c r="M22" s="116"/>
      <c r="N22" s="641"/>
      <c r="O22" s="641"/>
      <c r="P22" s="641"/>
      <c r="Q22" s="641"/>
      <c r="R22" s="641"/>
      <c r="S22" s="641"/>
      <c r="T22" s="642"/>
    </row>
    <row r="23" spans="1:20" ht="12.5" x14ac:dyDescent="0.2">
      <c r="A23" s="198"/>
      <c r="B23" s="199"/>
      <c r="C23" s="639"/>
      <c r="D23" s="639"/>
      <c r="E23" s="639"/>
      <c r="F23" s="639"/>
      <c r="G23" s="639"/>
      <c r="H23" s="639"/>
      <c r="I23" s="639"/>
      <c r="J23" s="639"/>
      <c r="K23" s="639"/>
      <c r="L23" s="639"/>
      <c r="M23" s="6" t="s">
        <v>10</v>
      </c>
      <c r="N23" s="183">
        <v>2</v>
      </c>
      <c r="O23" s="183"/>
      <c r="P23" s="184"/>
      <c r="Q23" s="184"/>
      <c r="R23" s="183">
        <f t="shared" ref="R23:R24" si="0">N23*P23</f>
        <v>0</v>
      </c>
      <c r="S23" s="183"/>
      <c r="T23" s="537"/>
    </row>
    <row r="24" spans="1:20" ht="14" x14ac:dyDescent="0.2">
      <c r="A24" s="54" t="s">
        <v>7</v>
      </c>
      <c r="B24" s="9" t="s">
        <v>45</v>
      </c>
      <c r="C24" s="158" t="s">
        <v>456</v>
      </c>
      <c r="D24" s="160"/>
      <c r="E24" s="160"/>
      <c r="F24" s="160"/>
      <c r="G24" s="160"/>
      <c r="H24" s="160"/>
      <c r="I24" s="160"/>
      <c r="J24" s="160"/>
      <c r="K24" s="160"/>
      <c r="L24" s="160"/>
      <c r="M24" s="17" t="s">
        <v>10</v>
      </c>
      <c r="N24" s="152">
        <v>2</v>
      </c>
      <c r="O24" s="152"/>
      <c r="P24" s="153"/>
      <c r="Q24" s="153"/>
      <c r="R24" s="152">
        <f t="shared" si="0"/>
        <v>0</v>
      </c>
      <c r="S24" s="152"/>
      <c r="T24" s="154"/>
    </row>
    <row r="25" spans="1:20" ht="14" x14ac:dyDescent="0.2">
      <c r="A25" s="54" t="s">
        <v>7</v>
      </c>
      <c r="B25" s="9" t="s">
        <v>50</v>
      </c>
      <c r="C25" s="158" t="s">
        <v>457</v>
      </c>
      <c r="D25" s="160"/>
      <c r="E25" s="160"/>
      <c r="F25" s="160"/>
      <c r="G25" s="160"/>
      <c r="H25" s="160"/>
      <c r="I25" s="160"/>
      <c r="J25" s="160"/>
      <c r="K25" s="160"/>
      <c r="L25" s="160"/>
      <c r="M25" s="17" t="s">
        <v>10</v>
      </c>
      <c r="N25" s="152">
        <v>2</v>
      </c>
      <c r="O25" s="152"/>
      <c r="P25" s="153"/>
      <c r="Q25" s="153"/>
      <c r="R25" s="152">
        <f t="shared" ref="R25:R26" si="1">N25*P25</f>
        <v>0</v>
      </c>
      <c r="S25" s="152"/>
      <c r="T25" s="154"/>
    </row>
    <row r="26" spans="1:20" ht="38.5" customHeight="1" x14ac:dyDescent="0.2">
      <c r="A26" s="54" t="s">
        <v>7</v>
      </c>
      <c r="B26" s="9" t="s">
        <v>14</v>
      </c>
      <c r="C26" s="158" t="s">
        <v>458</v>
      </c>
      <c r="D26" s="160"/>
      <c r="E26" s="160"/>
      <c r="F26" s="160"/>
      <c r="G26" s="160"/>
      <c r="H26" s="160"/>
      <c r="I26" s="160"/>
      <c r="J26" s="160"/>
      <c r="K26" s="160"/>
      <c r="L26" s="160"/>
      <c r="M26" s="17" t="s">
        <v>10</v>
      </c>
      <c r="N26" s="152">
        <v>1</v>
      </c>
      <c r="O26" s="152"/>
      <c r="P26" s="153"/>
      <c r="Q26" s="153"/>
      <c r="R26" s="152">
        <f t="shared" si="1"/>
        <v>0</v>
      </c>
      <c r="S26" s="152"/>
      <c r="T26" s="154"/>
    </row>
    <row r="27" spans="1:20" ht="40" customHeight="1" x14ac:dyDescent="0.2">
      <c r="A27" s="54" t="s">
        <v>7</v>
      </c>
      <c r="B27" s="9" t="s">
        <v>16</v>
      </c>
      <c r="C27" s="158" t="s">
        <v>459</v>
      </c>
      <c r="D27" s="160"/>
      <c r="E27" s="160"/>
      <c r="F27" s="160"/>
      <c r="G27" s="160"/>
      <c r="H27" s="160"/>
      <c r="I27" s="160"/>
      <c r="J27" s="160"/>
      <c r="K27" s="160"/>
      <c r="L27" s="160"/>
      <c r="M27" s="17" t="s">
        <v>93</v>
      </c>
      <c r="N27" s="152">
        <v>1</v>
      </c>
      <c r="O27" s="152"/>
      <c r="P27" s="153"/>
      <c r="Q27" s="153"/>
      <c r="R27" s="152">
        <f t="shared" ref="R27:R31" si="2">N27*P27</f>
        <v>0</v>
      </c>
      <c r="S27" s="152"/>
      <c r="T27" s="154"/>
    </row>
    <row r="28" spans="1:20" ht="53.15" customHeight="1" x14ac:dyDescent="0.2">
      <c r="A28" s="54" t="s">
        <v>7</v>
      </c>
      <c r="B28" s="9" t="s">
        <v>18</v>
      </c>
      <c r="C28" s="158" t="s">
        <v>460</v>
      </c>
      <c r="D28" s="160"/>
      <c r="E28" s="160"/>
      <c r="F28" s="160"/>
      <c r="G28" s="160"/>
      <c r="H28" s="160"/>
      <c r="I28" s="160"/>
      <c r="J28" s="160"/>
      <c r="K28" s="160"/>
      <c r="L28" s="160"/>
      <c r="M28" s="17" t="s">
        <v>93</v>
      </c>
      <c r="N28" s="152">
        <v>1</v>
      </c>
      <c r="O28" s="152"/>
      <c r="P28" s="153"/>
      <c r="Q28" s="153"/>
      <c r="R28" s="152">
        <f t="shared" si="2"/>
        <v>0</v>
      </c>
      <c r="S28" s="152"/>
      <c r="T28" s="154"/>
    </row>
    <row r="29" spans="1:20" ht="31" customHeight="1" x14ac:dyDescent="0.2">
      <c r="A29" s="54" t="s">
        <v>7</v>
      </c>
      <c r="B29" s="9" t="s">
        <v>20</v>
      </c>
      <c r="C29" s="158" t="s">
        <v>461</v>
      </c>
      <c r="D29" s="160"/>
      <c r="E29" s="160"/>
      <c r="F29" s="160"/>
      <c r="G29" s="160"/>
      <c r="H29" s="160"/>
      <c r="I29" s="160"/>
      <c r="J29" s="160"/>
      <c r="K29" s="160"/>
      <c r="L29" s="160"/>
      <c r="M29" s="17" t="s">
        <v>93</v>
      </c>
      <c r="N29" s="152">
        <v>1</v>
      </c>
      <c r="O29" s="152"/>
      <c r="P29" s="153"/>
      <c r="Q29" s="153"/>
      <c r="R29" s="152">
        <f t="shared" si="2"/>
        <v>0</v>
      </c>
      <c r="S29" s="152"/>
      <c r="T29" s="154"/>
    </row>
    <row r="30" spans="1:20" ht="25.5" customHeight="1" x14ac:dyDescent="0.2">
      <c r="A30" s="54" t="s">
        <v>7</v>
      </c>
      <c r="B30" s="9" t="s">
        <v>23</v>
      </c>
      <c r="C30" s="158" t="s">
        <v>462</v>
      </c>
      <c r="D30" s="160"/>
      <c r="E30" s="160"/>
      <c r="F30" s="160"/>
      <c r="G30" s="160"/>
      <c r="H30" s="160"/>
      <c r="I30" s="160"/>
      <c r="J30" s="160"/>
      <c r="K30" s="160"/>
      <c r="L30" s="160"/>
      <c r="M30" s="17" t="s">
        <v>93</v>
      </c>
      <c r="N30" s="152">
        <v>1</v>
      </c>
      <c r="O30" s="152"/>
      <c r="P30" s="153"/>
      <c r="Q30" s="153"/>
      <c r="R30" s="152">
        <f t="shared" si="2"/>
        <v>0</v>
      </c>
      <c r="S30" s="152"/>
      <c r="T30" s="154"/>
    </row>
    <row r="31" spans="1:20" ht="38.5" customHeight="1" x14ac:dyDescent="0.2">
      <c r="A31" s="54" t="s">
        <v>7</v>
      </c>
      <c r="B31" s="9" t="s">
        <v>28</v>
      </c>
      <c r="C31" s="158" t="s">
        <v>463</v>
      </c>
      <c r="D31" s="160"/>
      <c r="E31" s="160"/>
      <c r="F31" s="160"/>
      <c r="G31" s="160"/>
      <c r="H31" s="160"/>
      <c r="I31" s="160"/>
      <c r="J31" s="160"/>
      <c r="K31" s="160"/>
      <c r="L31" s="160"/>
      <c r="M31" s="17" t="s">
        <v>93</v>
      </c>
      <c r="N31" s="152">
        <v>1</v>
      </c>
      <c r="O31" s="152"/>
      <c r="P31" s="153"/>
      <c r="Q31" s="153"/>
      <c r="R31" s="152">
        <f t="shared" si="2"/>
        <v>0</v>
      </c>
      <c r="S31" s="152"/>
      <c r="T31" s="154"/>
    </row>
    <row r="32" spans="1:20" ht="32.15" customHeight="1" x14ac:dyDescent="0.2">
      <c r="A32" s="605" t="s">
        <v>7</v>
      </c>
      <c r="B32" s="195" t="s">
        <v>30</v>
      </c>
      <c r="C32" s="201" t="s">
        <v>464</v>
      </c>
      <c r="D32" s="621"/>
      <c r="E32" s="621"/>
      <c r="F32" s="621"/>
      <c r="G32" s="621"/>
      <c r="H32" s="621"/>
      <c r="I32" s="621"/>
      <c r="J32" s="621"/>
      <c r="K32" s="621"/>
      <c r="L32" s="621"/>
      <c r="M32" s="35"/>
      <c r="N32" s="608"/>
      <c r="O32" s="608"/>
      <c r="P32" s="608"/>
      <c r="Q32" s="608"/>
      <c r="R32" s="608"/>
      <c r="S32" s="608"/>
      <c r="T32" s="609"/>
    </row>
    <row r="33" spans="1:20" ht="12.5" x14ac:dyDescent="0.2">
      <c r="A33" s="606"/>
      <c r="B33" s="199"/>
      <c r="C33" s="607" t="s">
        <v>465</v>
      </c>
      <c r="D33" s="607"/>
      <c r="E33" s="607"/>
      <c r="F33" s="607"/>
      <c r="G33" s="607"/>
      <c r="H33" s="607"/>
      <c r="I33" s="607"/>
      <c r="J33" s="607"/>
      <c r="K33" s="607"/>
      <c r="L33" s="607"/>
      <c r="M33" s="6" t="s">
        <v>10</v>
      </c>
      <c r="N33" s="183">
        <v>15</v>
      </c>
      <c r="O33" s="183"/>
      <c r="P33" s="184"/>
      <c r="Q33" s="184"/>
      <c r="R33" s="183">
        <f t="shared" ref="R33" si="3">N33*P33</f>
        <v>0</v>
      </c>
      <c r="S33" s="183"/>
      <c r="T33" s="537"/>
    </row>
    <row r="34" spans="1:20" ht="33.65" customHeight="1" x14ac:dyDescent="0.2">
      <c r="A34" s="605" t="s">
        <v>7</v>
      </c>
      <c r="B34" s="195" t="s">
        <v>33</v>
      </c>
      <c r="C34" s="201" t="s">
        <v>466</v>
      </c>
      <c r="D34" s="621"/>
      <c r="E34" s="621"/>
      <c r="F34" s="621"/>
      <c r="G34" s="621"/>
      <c r="H34" s="621"/>
      <c r="I34" s="621"/>
      <c r="J34" s="621"/>
      <c r="K34" s="621"/>
      <c r="L34" s="621"/>
      <c r="M34" s="35"/>
      <c r="N34" s="608"/>
      <c r="O34" s="608"/>
      <c r="P34" s="608"/>
      <c r="Q34" s="608"/>
      <c r="R34" s="608"/>
      <c r="S34" s="608"/>
      <c r="T34" s="609"/>
    </row>
    <row r="35" spans="1:20" ht="12.5" x14ac:dyDescent="0.2">
      <c r="A35" s="606"/>
      <c r="B35" s="199"/>
      <c r="C35" s="607" t="s">
        <v>467</v>
      </c>
      <c r="D35" s="607"/>
      <c r="E35" s="607"/>
      <c r="F35" s="607"/>
      <c r="G35" s="607"/>
      <c r="H35" s="607"/>
      <c r="I35" s="607"/>
      <c r="J35" s="607"/>
      <c r="K35" s="607"/>
      <c r="L35" s="607"/>
      <c r="M35" s="6" t="s">
        <v>10</v>
      </c>
      <c r="N35" s="183">
        <v>2</v>
      </c>
      <c r="O35" s="183"/>
      <c r="P35" s="184"/>
      <c r="Q35" s="184"/>
      <c r="R35" s="183">
        <f t="shared" ref="R35" si="4">N35*P35</f>
        <v>0</v>
      </c>
      <c r="S35" s="183"/>
      <c r="T35" s="537"/>
    </row>
    <row r="36" spans="1:20" ht="58.5" customHeight="1" x14ac:dyDescent="0.2">
      <c r="A36" s="177" t="s">
        <v>45</v>
      </c>
      <c r="B36" s="178"/>
      <c r="C36" s="611" t="s">
        <v>468</v>
      </c>
      <c r="D36" s="611"/>
      <c r="E36" s="611"/>
      <c r="F36" s="611"/>
      <c r="G36" s="611"/>
      <c r="H36" s="611"/>
      <c r="I36" s="611"/>
      <c r="J36" s="611"/>
      <c r="K36" s="611"/>
      <c r="L36" s="611"/>
      <c r="M36" s="611"/>
      <c r="N36" s="611"/>
      <c r="O36" s="611"/>
      <c r="P36" s="611"/>
      <c r="Q36" s="611"/>
      <c r="R36" s="175">
        <f>SUM(R37:T72)</f>
        <v>0</v>
      </c>
      <c r="S36" s="175"/>
      <c r="T36" s="176"/>
    </row>
    <row r="37" spans="1:20" ht="390.65" customHeight="1" x14ac:dyDescent="0.2">
      <c r="A37" s="21" t="s">
        <v>45</v>
      </c>
      <c r="B37" s="9" t="s">
        <v>7</v>
      </c>
      <c r="C37" s="185" t="s">
        <v>469</v>
      </c>
      <c r="D37" s="622"/>
      <c r="E37" s="622"/>
      <c r="F37" s="622"/>
      <c r="G37" s="622"/>
      <c r="H37" s="622"/>
      <c r="I37" s="622"/>
      <c r="J37" s="622"/>
      <c r="K37" s="622"/>
      <c r="L37" s="622"/>
      <c r="M37" s="17" t="s">
        <v>10</v>
      </c>
      <c r="N37" s="152">
        <v>2</v>
      </c>
      <c r="O37" s="152"/>
      <c r="P37" s="153"/>
      <c r="Q37" s="153"/>
      <c r="R37" s="152">
        <f t="shared" ref="R37:R40" si="5">N37*P37</f>
        <v>0</v>
      </c>
      <c r="S37" s="152"/>
      <c r="T37" s="154"/>
    </row>
    <row r="38" spans="1:20" ht="14" x14ac:dyDescent="0.2">
      <c r="A38" s="54" t="s">
        <v>45</v>
      </c>
      <c r="B38" s="9" t="s">
        <v>45</v>
      </c>
      <c r="C38" s="604" t="s">
        <v>470</v>
      </c>
      <c r="D38" s="160"/>
      <c r="E38" s="160"/>
      <c r="F38" s="160"/>
      <c r="G38" s="160"/>
      <c r="H38" s="160"/>
      <c r="I38" s="160"/>
      <c r="J38" s="160"/>
      <c r="K38" s="160"/>
      <c r="L38" s="160"/>
      <c r="M38" s="17" t="s">
        <v>10</v>
      </c>
      <c r="N38" s="152">
        <v>2</v>
      </c>
      <c r="O38" s="152"/>
      <c r="P38" s="153"/>
      <c r="Q38" s="153"/>
      <c r="R38" s="152">
        <f t="shared" si="5"/>
        <v>0</v>
      </c>
      <c r="S38" s="152"/>
      <c r="T38" s="154"/>
    </row>
    <row r="39" spans="1:20" ht="14" x14ac:dyDescent="0.2">
      <c r="A39" s="54" t="s">
        <v>45</v>
      </c>
      <c r="B39" s="9" t="s">
        <v>50</v>
      </c>
      <c r="C39" s="158" t="s">
        <v>471</v>
      </c>
      <c r="D39" s="160"/>
      <c r="E39" s="160"/>
      <c r="F39" s="160"/>
      <c r="G39" s="160"/>
      <c r="H39" s="160"/>
      <c r="I39" s="160"/>
      <c r="J39" s="160"/>
      <c r="K39" s="160"/>
      <c r="L39" s="160"/>
      <c r="M39" s="17" t="s">
        <v>10</v>
      </c>
      <c r="N39" s="152">
        <v>2</v>
      </c>
      <c r="O39" s="152"/>
      <c r="P39" s="153"/>
      <c r="Q39" s="153"/>
      <c r="R39" s="152">
        <f t="shared" si="5"/>
        <v>0</v>
      </c>
      <c r="S39" s="152"/>
      <c r="T39" s="154"/>
    </row>
    <row r="40" spans="1:20" ht="14" x14ac:dyDescent="0.2">
      <c r="A40" s="54" t="s">
        <v>45</v>
      </c>
      <c r="B40" s="9" t="s">
        <v>14</v>
      </c>
      <c r="C40" s="158" t="s">
        <v>472</v>
      </c>
      <c r="D40" s="160"/>
      <c r="E40" s="160"/>
      <c r="F40" s="160"/>
      <c r="G40" s="160"/>
      <c r="H40" s="160"/>
      <c r="I40" s="160"/>
      <c r="J40" s="160"/>
      <c r="K40" s="160"/>
      <c r="L40" s="160"/>
      <c r="M40" s="17" t="s">
        <v>10</v>
      </c>
      <c r="N40" s="152">
        <v>2</v>
      </c>
      <c r="O40" s="152"/>
      <c r="P40" s="153"/>
      <c r="Q40" s="153"/>
      <c r="R40" s="152">
        <f t="shared" si="5"/>
        <v>0</v>
      </c>
      <c r="S40" s="152"/>
      <c r="T40" s="154"/>
    </row>
    <row r="41" spans="1:20" ht="14" x14ac:dyDescent="0.2">
      <c r="A41" s="54" t="s">
        <v>45</v>
      </c>
      <c r="B41" s="9" t="s">
        <v>16</v>
      </c>
      <c r="C41" s="604" t="s">
        <v>473</v>
      </c>
      <c r="D41" s="160"/>
      <c r="E41" s="160"/>
      <c r="F41" s="160"/>
      <c r="G41" s="160"/>
      <c r="H41" s="160"/>
      <c r="I41" s="160"/>
      <c r="J41" s="160"/>
      <c r="K41" s="160"/>
      <c r="L41" s="160"/>
      <c r="M41" s="17" t="s">
        <v>10</v>
      </c>
      <c r="N41" s="152">
        <v>2</v>
      </c>
      <c r="O41" s="152"/>
      <c r="P41" s="153"/>
      <c r="Q41" s="153"/>
      <c r="R41" s="152">
        <f t="shared" ref="R41:R43" si="6">N41*P41</f>
        <v>0</v>
      </c>
      <c r="S41" s="152"/>
      <c r="T41" s="154"/>
    </row>
    <row r="42" spans="1:20" ht="14" x14ac:dyDescent="0.2">
      <c r="A42" s="54" t="s">
        <v>45</v>
      </c>
      <c r="B42" s="9" t="s">
        <v>18</v>
      </c>
      <c r="C42" s="158" t="s">
        <v>474</v>
      </c>
      <c r="D42" s="160"/>
      <c r="E42" s="160"/>
      <c r="F42" s="160"/>
      <c r="G42" s="160"/>
      <c r="H42" s="160"/>
      <c r="I42" s="160"/>
      <c r="J42" s="160"/>
      <c r="K42" s="160"/>
      <c r="L42" s="160"/>
      <c r="M42" s="17" t="s">
        <v>10</v>
      </c>
      <c r="N42" s="152">
        <v>2</v>
      </c>
      <c r="O42" s="152"/>
      <c r="P42" s="153"/>
      <c r="Q42" s="153"/>
      <c r="R42" s="152">
        <f t="shared" si="6"/>
        <v>0</v>
      </c>
      <c r="S42" s="152"/>
      <c r="T42" s="154"/>
    </row>
    <row r="43" spans="1:20" ht="14" x14ac:dyDescent="0.2">
      <c r="A43" s="54" t="s">
        <v>45</v>
      </c>
      <c r="B43" s="9" t="s">
        <v>20</v>
      </c>
      <c r="C43" s="158" t="s">
        <v>475</v>
      </c>
      <c r="D43" s="160"/>
      <c r="E43" s="160"/>
      <c r="F43" s="160"/>
      <c r="G43" s="160"/>
      <c r="H43" s="160"/>
      <c r="I43" s="160"/>
      <c r="J43" s="160"/>
      <c r="K43" s="160"/>
      <c r="L43" s="160"/>
      <c r="M43" s="17" t="s">
        <v>10</v>
      </c>
      <c r="N43" s="152">
        <v>2</v>
      </c>
      <c r="O43" s="152"/>
      <c r="P43" s="153"/>
      <c r="Q43" s="153"/>
      <c r="R43" s="152">
        <f t="shared" si="6"/>
        <v>0</v>
      </c>
      <c r="S43" s="152"/>
      <c r="T43" s="154"/>
    </row>
    <row r="44" spans="1:20" ht="55" customHeight="1" x14ac:dyDescent="0.2">
      <c r="A44" s="54" t="s">
        <v>45</v>
      </c>
      <c r="B44" s="9" t="s">
        <v>23</v>
      </c>
      <c r="C44" s="158" t="s">
        <v>476</v>
      </c>
      <c r="D44" s="160"/>
      <c r="E44" s="160"/>
      <c r="F44" s="160"/>
      <c r="G44" s="160"/>
      <c r="H44" s="160"/>
      <c r="I44" s="160"/>
      <c r="J44" s="160"/>
      <c r="K44" s="160"/>
      <c r="L44" s="160"/>
      <c r="M44" s="17" t="s">
        <v>10</v>
      </c>
      <c r="N44" s="152">
        <v>1</v>
      </c>
      <c r="O44" s="152"/>
      <c r="P44" s="153"/>
      <c r="Q44" s="153"/>
      <c r="R44" s="152">
        <f t="shared" ref="R44:R47" si="7">N44*P44</f>
        <v>0</v>
      </c>
      <c r="S44" s="152"/>
      <c r="T44" s="154"/>
    </row>
    <row r="45" spans="1:20" ht="14" x14ac:dyDescent="0.2">
      <c r="A45" s="54" t="s">
        <v>45</v>
      </c>
      <c r="B45" s="9" t="s">
        <v>28</v>
      </c>
      <c r="C45" s="158" t="s">
        <v>478</v>
      </c>
      <c r="D45" s="160"/>
      <c r="E45" s="160"/>
      <c r="F45" s="160"/>
      <c r="G45" s="160"/>
      <c r="H45" s="160"/>
      <c r="I45" s="160"/>
      <c r="J45" s="160"/>
      <c r="K45" s="160"/>
      <c r="L45" s="160"/>
      <c r="M45" s="17" t="s">
        <v>10</v>
      </c>
      <c r="N45" s="152">
        <v>1</v>
      </c>
      <c r="O45" s="152"/>
      <c r="P45" s="153"/>
      <c r="Q45" s="153"/>
      <c r="R45" s="152">
        <f t="shared" si="7"/>
        <v>0</v>
      </c>
      <c r="S45" s="152"/>
      <c r="T45" s="154"/>
    </row>
    <row r="46" spans="1:20" ht="14" x14ac:dyDescent="0.2">
      <c r="A46" s="54" t="s">
        <v>45</v>
      </c>
      <c r="B46" s="9" t="s">
        <v>30</v>
      </c>
      <c r="C46" s="158" t="s">
        <v>479</v>
      </c>
      <c r="D46" s="160"/>
      <c r="E46" s="160"/>
      <c r="F46" s="160"/>
      <c r="G46" s="160"/>
      <c r="H46" s="160"/>
      <c r="I46" s="160"/>
      <c r="J46" s="160"/>
      <c r="K46" s="160"/>
      <c r="L46" s="160"/>
      <c r="M46" s="17" t="s">
        <v>10</v>
      </c>
      <c r="N46" s="152">
        <v>1</v>
      </c>
      <c r="O46" s="152"/>
      <c r="P46" s="153"/>
      <c r="Q46" s="153"/>
      <c r="R46" s="152">
        <f t="shared" si="7"/>
        <v>0</v>
      </c>
      <c r="S46" s="152"/>
      <c r="T46" s="154"/>
    </row>
    <row r="47" spans="1:20" ht="68.5" customHeight="1" x14ac:dyDescent="0.2">
      <c r="A47" s="54" t="s">
        <v>45</v>
      </c>
      <c r="B47" s="9" t="s">
        <v>33</v>
      </c>
      <c r="C47" s="487" t="s">
        <v>480</v>
      </c>
      <c r="D47" s="414"/>
      <c r="E47" s="414"/>
      <c r="F47" s="414"/>
      <c r="G47" s="414"/>
      <c r="H47" s="414"/>
      <c r="I47" s="414"/>
      <c r="J47" s="414"/>
      <c r="K47" s="414"/>
      <c r="L47" s="488"/>
      <c r="M47" s="17" t="s">
        <v>10</v>
      </c>
      <c r="N47" s="152">
        <v>2</v>
      </c>
      <c r="O47" s="152"/>
      <c r="P47" s="153"/>
      <c r="Q47" s="153"/>
      <c r="R47" s="152">
        <f t="shared" si="7"/>
        <v>0</v>
      </c>
      <c r="S47" s="152"/>
      <c r="T47" s="154"/>
    </row>
    <row r="48" spans="1:20" ht="91" customHeight="1" x14ac:dyDescent="0.2">
      <c r="A48" s="54" t="s">
        <v>45</v>
      </c>
      <c r="B48" s="9" t="s">
        <v>37</v>
      </c>
      <c r="C48" s="158" t="s">
        <v>481</v>
      </c>
      <c r="D48" s="160"/>
      <c r="E48" s="160"/>
      <c r="F48" s="160"/>
      <c r="G48" s="160"/>
      <c r="H48" s="160"/>
      <c r="I48" s="160"/>
      <c r="J48" s="160"/>
      <c r="K48" s="160"/>
      <c r="L48" s="160"/>
      <c r="M48" s="17" t="s">
        <v>10</v>
      </c>
      <c r="N48" s="152">
        <v>2</v>
      </c>
      <c r="O48" s="152"/>
      <c r="P48" s="153"/>
      <c r="Q48" s="153"/>
      <c r="R48" s="152">
        <f t="shared" ref="R48:R54" si="8">N48*P48</f>
        <v>0</v>
      </c>
      <c r="S48" s="152"/>
      <c r="T48" s="154"/>
    </row>
    <row r="49" spans="1:20" ht="27.65" customHeight="1" x14ac:dyDescent="0.2">
      <c r="A49" s="54" t="s">
        <v>45</v>
      </c>
      <c r="B49" s="9" t="s">
        <v>40</v>
      </c>
      <c r="C49" s="158" t="s">
        <v>482</v>
      </c>
      <c r="D49" s="160"/>
      <c r="E49" s="160"/>
      <c r="F49" s="160"/>
      <c r="G49" s="160"/>
      <c r="H49" s="160"/>
      <c r="I49" s="160"/>
      <c r="J49" s="160"/>
      <c r="K49" s="160"/>
      <c r="L49" s="160"/>
      <c r="M49" s="17" t="s">
        <v>10</v>
      </c>
      <c r="N49" s="152">
        <v>2</v>
      </c>
      <c r="O49" s="152"/>
      <c r="P49" s="153"/>
      <c r="Q49" s="153"/>
      <c r="R49" s="152">
        <f t="shared" si="8"/>
        <v>0</v>
      </c>
      <c r="S49" s="152"/>
      <c r="T49" s="154"/>
    </row>
    <row r="50" spans="1:20" ht="43" customHeight="1" x14ac:dyDescent="0.2">
      <c r="A50" s="54" t="s">
        <v>45</v>
      </c>
      <c r="B50" s="9" t="s">
        <v>41</v>
      </c>
      <c r="C50" s="158" t="s">
        <v>483</v>
      </c>
      <c r="D50" s="160"/>
      <c r="E50" s="160"/>
      <c r="F50" s="160"/>
      <c r="G50" s="160"/>
      <c r="H50" s="160"/>
      <c r="I50" s="160"/>
      <c r="J50" s="160"/>
      <c r="K50" s="160"/>
      <c r="L50" s="160"/>
      <c r="M50" s="17" t="s">
        <v>10</v>
      </c>
      <c r="N50" s="152">
        <v>2</v>
      </c>
      <c r="O50" s="152"/>
      <c r="P50" s="153"/>
      <c r="Q50" s="153"/>
      <c r="R50" s="152">
        <f t="shared" si="8"/>
        <v>0</v>
      </c>
      <c r="S50" s="152"/>
      <c r="T50" s="154"/>
    </row>
    <row r="51" spans="1:20" ht="36" customHeight="1" x14ac:dyDescent="0.2">
      <c r="A51" s="54" t="s">
        <v>45</v>
      </c>
      <c r="B51" s="9" t="s">
        <v>43</v>
      </c>
      <c r="C51" s="158" t="s">
        <v>484</v>
      </c>
      <c r="D51" s="160"/>
      <c r="E51" s="160"/>
      <c r="F51" s="160"/>
      <c r="G51" s="160"/>
      <c r="H51" s="160"/>
      <c r="I51" s="160"/>
      <c r="J51" s="160"/>
      <c r="K51" s="160"/>
      <c r="L51" s="160"/>
      <c r="M51" s="17" t="s">
        <v>10</v>
      </c>
      <c r="N51" s="152">
        <v>2</v>
      </c>
      <c r="O51" s="152"/>
      <c r="P51" s="153"/>
      <c r="Q51" s="153"/>
      <c r="R51" s="152">
        <f t="shared" si="8"/>
        <v>0</v>
      </c>
      <c r="S51" s="152"/>
      <c r="T51" s="154"/>
    </row>
    <row r="52" spans="1:20" ht="29.15" customHeight="1" x14ac:dyDescent="0.2">
      <c r="A52" s="54" t="s">
        <v>45</v>
      </c>
      <c r="B52" s="9" t="s">
        <v>165</v>
      </c>
      <c r="C52" s="158" t="s">
        <v>485</v>
      </c>
      <c r="D52" s="160"/>
      <c r="E52" s="160"/>
      <c r="F52" s="160"/>
      <c r="G52" s="160"/>
      <c r="H52" s="160"/>
      <c r="I52" s="160"/>
      <c r="J52" s="160"/>
      <c r="K52" s="160"/>
      <c r="L52" s="160"/>
      <c r="M52" s="17" t="s">
        <v>10</v>
      </c>
      <c r="N52" s="152">
        <v>2</v>
      </c>
      <c r="O52" s="152"/>
      <c r="P52" s="153"/>
      <c r="Q52" s="153"/>
      <c r="R52" s="152">
        <f t="shared" si="8"/>
        <v>0</v>
      </c>
      <c r="S52" s="152"/>
      <c r="T52" s="154"/>
    </row>
    <row r="53" spans="1:20" ht="38.15" customHeight="1" x14ac:dyDescent="0.2">
      <c r="A53" s="54" t="s">
        <v>45</v>
      </c>
      <c r="B53" s="9" t="s">
        <v>166</v>
      </c>
      <c r="C53" s="158" t="s">
        <v>486</v>
      </c>
      <c r="D53" s="160"/>
      <c r="E53" s="160"/>
      <c r="F53" s="160"/>
      <c r="G53" s="160"/>
      <c r="H53" s="160"/>
      <c r="I53" s="160"/>
      <c r="J53" s="160"/>
      <c r="K53" s="160"/>
      <c r="L53" s="160"/>
      <c r="M53" s="17" t="s">
        <v>10</v>
      </c>
      <c r="N53" s="152">
        <v>2</v>
      </c>
      <c r="O53" s="152"/>
      <c r="P53" s="153"/>
      <c r="Q53" s="153"/>
      <c r="R53" s="152">
        <f t="shared" si="8"/>
        <v>0</v>
      </c>
      <c r="S53" s="152"/>
      <c r="T53" s="154"/>
    </row>
    <row r="54" spans="1:20" ht="92.15" customHeight="1" x14ac:dyDescent="0.2">
      <c r="A54" s="54" t="s">
        <v>45</v>
      </c>
      <c r="B54" s="9" t="s">
        <v>167</v>
      </c>
      <c r="C54" s="158" t="s">
        <v>508</v>
      </c>
      <c r="D54" s="160"/>
      <c r="E54" s="160"/>
      <c r="F54" s="160"/>
      <c r="G54" s="160"/>
      <c r="H54" s="160"/>
      <c r="I54" s="160"/>
      <c r="J54" s="160"/>
      <c r="K54" s="160"/>
      <c r="L54" s="160"/>
      <c r="M54" s="17" t="s">
        <v>10</v>
      </c>
      <c r="N54" s="152">
        <v>2</v>
      </c>
      <c r="O54" s="152"/>
      <c r="P54" s="153"/>
      <c r="Q54" s="153"/>
      <c r="R54" s="152">
        <f t="shared" si="8"/>
        <v>0</v>
      </c>
      <c r="S54" s="152"/>
      <c r="T54" s="154"/>
    </row>
    <row r="55" spans="1:20" ht="56.5" customHeight="1" x14ac:dyDescent="0.2">
      <c r="A55" s="54" t="s">
        <v>45</v>
      </c>
      <c r="B55" s="9" t="s">
        <v>168</v>
      </c>
      <c r="C55" s="158" t="s">
        <v>509</v>
      </c>
      <c r="D55" s="160"/>
      <c r="E55" s="160"/>
      <c r="F55" s="160"/>
      <c r="G55" s="160"/>
      <c r="H55" s="160"/>
      <c r="I55" s="160"/>
      <c r="J55" s="160"/>
      <c r="K55" s="160"/>
      <c r="L55" s="160"/>
      <c r="M55" s="17" t="s">
        <v>10</v>
      </c>
      <c r="N55" s="152">
        <v>2</v>
      </c>
      <c r="O55" s="152"/>
      <c r="P55" s="153"/>
      <c r="Q55" s="153"/>
      <c r="R55" s="152">
        <f t="shared" ref="R55" si="9">N55*P55</f>
        <v>0</v>
      </c>
      <c r="S55" s="152"/>
      <c r="T55" s="154"/>
    </row>
    <row r="56" spans="1:20" ht="78" customHeight="1" x14ac:dyDescent="0.2">
      <c r="A56" s="54" t="s">
        <v>45</v>
      </c>
      <c r="B56" s="9" t="s">
        <v>477</v>
      </c>
      <c r="C56" s="158" t="s">
        <v>510</v>
      </c>
      <c r="D56" s="160"/>
      <c r="E56" s="160"/>
      <c r="F56" s="160"/>
      <c r="G56" s="160"/>
      <c r="H56" s="160"/>
      <c r="I56" s="160"/>
      <c r="J56" s="160"/>
      <c r="K56" s="160"/>
      <c r="L56" s="160"/>
      <c r="M56" s="17" t="s">
        <v>10</v>
      </c>
      <c r="N56" s="152">
        <v>2</v>
      </c>
      <c r="O56" s="152"/>
      <c r="P56" s="153"/>
      <c r="Q56" s="153"/>
      <c r="R56" s="152">
        <f t="shared" ref="R56:R68" si="10">N56*P56</f>
        <v>0</v>
      </c>
      <c r="S56" s="152"/>
      <c r="T56" s="154"/>
    </row>
    <row r="57" spans="1:20" ht="38.15" customHeight="1" x14ac:dyDescent="0.2">
      <c r="A57" s="54" t="s">
        <v>45</v>
      </c>
      <c r="B57" s="9" t="s">
        <v>487</v>
      </c>
      <c r="C57" s="158" t="s">
        <v>511</v>
      </c>
      <c r="D57" s="160"/>
      <c r="E57" s="160"/>
      <c r="F57" s="160"/>
      <c r="G57" s="160"/>
      <c r="H57" s="160"/>
      <c r="I57" s="160"/>
      <c r="J57" s="160"/>
      <c r="K57" s="160"/>
      <c r="L57" s="160"/>
      <c r="M57" s="17" t="s">
        <v>10</v>
      </c>
      <c r="N57" s="152">
        <v>2</v>
      </c>
      <c r="O57" s="152"/>
      <c r="P57" s="153"/>
      <c r="Q57" s="153"/>
      <c r="R57" s="152">
        <f t="shared" si="10"/>
        <v>0</v>
      </c>
      <c r="S57" s="152"/>
      <c r="T57" s="154"/>
    </row>
    <row r="58" spans="1:20" ht="14" x14ac:dyDescent="0.2">
      <c r="A58" s="54" t="s">
        <v>45</v>
      </c>
      <c r="B58" s="9" t="s">
        <v>488</v>
      </c>
      <c r="C58" s="158" t="s">
        <v>512</v>
      </c>
      <c r="D58" s="160"/>
      <c r="E58" s="160"/>
      <c r="F58" s="160"/>
      <c r="G58" s="160"/>
      <c r="H58" s="160"/>
      <c r="I58" s="160"/>
      <c r="J58" s="160"/>
      <c r="K58" s="160"/>
      <c r="L58" s="160"/>
      <c r="M58" s="17" t="s">
        <v>10</v>
      </c>
      <c r="N58" s="152">
        <v>2</v>
      </c>
      <c r="O58" s="152"/>
      <c r="P58" s="153"/>
      <c r="Q58" s="153"/>
      <c r="R58" s="152">
        <f t="shared" si="10"/>
        <v>0</v>
      </c>
      <c r="S58" s="152"/>
      <c r="T58" s="154"/>
    </row>
    <row r="59" spans="1:20" ht="25.5" customHeight="1" x14ac:dyDescent="0.2">
      <c r="A59" s="54" t="s">
        <v>45</v>
      </c>
      <c r="B59" s="9" t="s">
        <v>489</v>
      </c>
      <c r="C59" s="158" t="s">
        <v>513</v>
      </c>
      <c r="D59" s="160"/>
      <c r="E59" s="160"/>
      <c r="F59" s="160"/>
      <c r="G59" s="160"/>
      <c r="H59" s="160"/>
      <c r="I59" s="160"/>
      <c r="J59" s="160"/>
      <c r="K59" s="160"/>
      <c r="L59" s="160"/>
      <c r="M59" s="17" t="s">
        <v>191</v>
      </c>
      <c r="N59" s="152">
        <v>50</v>
      </c>
      <c r="O59" s="152"/>
      <c r="P59" s="153"/>
      <c r="Q59" s="153"/>
      <c r="R59" s="152">
        <f t="shared" si="10"/>
        <v>0</v>
      </c>
      <c r="S59" s="152"/>
      <c r="T59" s="154"/>
    </row>
    <row r="60" spans="1:20" ht="157.5" customHeight="1" x14ac:dyDescent="0.2">
      <c r="A60" s="54" t="s">
        <v>45</v>
      </c>
      <c r="B60" s="9" t="s">
        <v>490</v>
      </c>
      <c r="C60" s="158" t="s">
        <v>514</v>
      </c>
      <c r="D60" s="160"/>
      <c r="E60" s="160"/>
      <c r="F60" s="160"/>
      <c r="G60" s="160"/>
      <c r="H60" s="160"/>
      <c r="I60" s="160"/>
      <c r="J60" s="160"/>
      <c r="K60" s="160"/>
      <c r="L60" s="160"/>
      <c r="M60" s="17" t="s">
        <v>10</v>
      </c>
      <c r="N60" s="152">
        <v>1</v>
      </c>
      <c r="O60" s="152"/>
      <c r="P60" s="153"/>
      <c r="Q60" s="153"/>
      <c r="R60" s="152">
        <f t="shared" si="10"/>
        <v>0</v>
      </c>
      <c r="S60" s="152"/>
      <c r="T60" s="154"/>
    </row>
    <row r="61" spans="1:20" ht="14" x14ac:dyDescent="0.2">
      <c r="A61" s="54" t="s">
        <v>45</v>
      </c>
      <c r="B61" s="9" t="s">
        <v>491</v>
      </c>
      <c r="C61" s="487" t="s">
        <v>515</v>
      </c>
      <c r="D61" s="414"/>
      <c r="E61" s="414"/>
      <c r="F61" s="414"/>
      <c r="G61" s="414"/>
      <c r="H61" s="414"/>
      <c r="I61" s="414"/>
      <c r="J61" s="414"/>
      <c r="K61" s="414"/>
      <c r="L61" s="488"/>
      <c r="M61" s="17" t="s">
        <v>10</v>
      </c>
      <c r="N61" s="338">
        <v>1</v>
      </c>
      <c r="O61" s="643"/>
      <c r="P61" s="153"/>
      <c r="Q61" s="153"/>
      <c r="R61" s="152">
        <f t="shared" si="10"/>
        <v>0</v>
      </c>
      <c r="S61" s="152"/>
      <c r="T61" s="154"/>
    </row>
    <row r="62" spans="1:20" ht="44.15" customHeight="1" x14ac:dyDescent="0.2">
      <c r="A62" s="54" t="s">
        <v>45</v>
      </c>
      <c r="B62" s="9" t="s">
        <v>492</v>
      </c>
      <c r="C62" s="487" t="s">
        <v>459</v>
      </c>
      <c r="D62" s="414"/>
      <c r="E62" s="414"/>
      <c r="F62" s="414"/>
      <c r="G62" s="414"/>
      <c r="H62" s="414"/>
      <c r="I62" s="414"/>
      <c r="J62" s="414"/>
      <c r="K62" s="414"/>
      <c r="L62" s="488"/>
      <c r="M62" s="17" t="s">
        <v>93</v>
      </c>
      <c r="N62" s="338">
        <v>1</v>
      </c>
      <c r="O62" s="643"/>
      <c r="P62" s="153"/>
      <c r="Q62" s="153"/>
      <c r="R62" s="152">
        <f t="shared" si="10"/>
        <v>0</v>
      </c>
      <c r="S62" s="152"/>
      <c r="T62" s="154"/>
    </row>
    <row r="63" spans="1:20" ht="54" customHeight="1" x14ac:dyDescent="0.2">
      <c r="A63" s="54" t="s">
        <v>45</v>
      </c>
      <c r="B63" s="9" t="s">
        <v>493</v>
      </c>
      <c r="C63" s="487" t="s">
        <v>516</v>
      </c>
      <c r="D63" s="414"/>
      <c r="E63" s="414"/>
      <c r="F63" s="414"/>
      <c r="G63" s="414"/>
      <c r="H63" s="414"/>
      <c r="I63" s="414"/>
      <c r="J63" s="414"/>
      <c r="K63" s="414"/>
      <c r="L63" s="488"/>
      <c r="M63" s="17" t="s">
        <v>93</v>
      </c>
      <c r="N63" s="338">
        <v>1</v>
      </c>
      <c r="O63" s="643"/>
      <c r="P63" s="153"/>
      <c r="Q63" s="153"/>
      <c r="R63" s="152">
        <f t="shared" si="10"/>
        <v>0</v>
      </c>
      <c r="S63" s="152"/>
      <c r="T63" s="154"/>
    </row>
    <row r="64" spans="1:20" ht="29.15" customHeight="1" x14ac:dyDescent="0.2">
      <c r="A64" s="54" t="s">
        <v>45</v>
      </c>
      <c r="B64" s="9" t="s">
        <v>494</v>
      </c>
      <c r="C64" s="158" t="s">
        <v>461</v>
      </c>
      <c r="D64" s="160"/>
      <c r="E64" s="160"/>
      <c r="F64" s="160"/>
      <c r="G64" s="160"/>
      <c r="H64" s="160"/>
      <c r="I64" s="160"/>
      <c r="J64" s="160"/>
      <c r="K64" s="160"/>
      <c r="L64" s="160"/>
      <c r="M64" s="17" t="s">
        <v>93</v>
      </c>
      <c r="N64" s="152">
        <v>1</v>
      </c>
      <c r="O64" s="152"/>
      <c r="P64" s="153"/>
      <c r="Q64" s="153"/>
      <c r="R64" s="152">
        <f t="shared" si="10"/>
        <v>0</v>
      </c>
      <c r="S64" s="152"/>
      <c r="T64" s="154"/>
    </row>
    <row r="65" spans="1:20" ht="29.15" customHeight="1" x14ac:dyDescent="0.2">
      <c r="A65" s="54" t="s">
        <v>45</v>
      </c>
      <c r="B65" s="9" t="s">
        <v>495</v>
      </c>
      <c r="C65" s="158" t="s">
        <v>462</v>
      </c>
      <c r="D65" s="160"/>
      <c r="E65" s="160"/>
      <c r="F65" s="160"/>
      <c r="G65" s="160"/>
      <c r="H65" s="160"/>
      <c r="I65" s="160"/>
      <c r="J65" s="160"/>
      <c r="K65" s="160"/>
      <c r="L65" s="160"/>
      <c r="M65" s="17" t="s">
        <v>93</v>
      </c>
      <c r="N65" s="152">
        <v>1</v>
      </c>
      <c r="O65" s="152"/>
      <c r="P65" s="153"/>
      <c r="Q65" s="153"/>
      <c r="R65" s="152">
        <f t="shared" si="10"/>
        <v>0</v>
      </c>
      <c r="S65" s="152"/>
      <c r="T65" s="154"/>
    </row>
    <row r="66" spans="1:20" ht="41.15" customHeight="1" x14ac:dyDescent="0.2">
      <c r="A66" s="605" t="s">
        <v>45</v>
      </c>
      <c r="B66" s="195" t="s">
        <v>496</v>
      </c>
      <c r="C66" s="201" t="s">
        <v>463</v>
      </c>
      <c r="D66" s="621"/>
      <c r="E66" s="621"/>
      <c r="F66" s="621"/>
      <c r="G66" s="621"/>
      <c r="H66" s="621"/>
      <c r="I66" s="621"/>
      <c r="J66" s="621"/>
      <c r="K66" s="621"/>
      <c r="L66" s="621"/>
      <c r="M66" s="35"/>
      <c r="N66" s="608"/>
      <c r="O66" s="608"/>
      <c r="P66" s="608"/>
      <c r="Q66" s="608"/>
      <c r="R66" s="608"/>
      <c r="S66" s="608"/>
      <c r="T66" s="609"/>
    </row>
    <row r="67" spans="1:20" ht="12.5" x14ac:dyDescent="0.2">
      <c r="A67" s="606"/>
      <c r="B67" s="199"/>
      <c r="C67" s="607" t="s">
        <v>517</v>
      </c>
      <c r="D67" s="607"/>
      <c r="E67" s="607"/>
      <c r="F67" s="607"/>
      <c r="G67" s="607"/>
      <c r="H67" s="607"/>
      <c r="I67" s="607"/>
      <c r="J67" s="607"/>
      <c r="K67" s="607"/>
      <c r="L67" s="607"/>
      <c r="M67" s="6" t="s">
        <v>93</v>
      </c>
      <c r="N67" s="183">
        <v>1</v>
      </c>
      <c r="O67" s="183"/>
      <c r="P67" s="184"/>
      <c r="Q67" s="184"/>
      <c r="R67" s="183">
        <f t="shared" ref="R67" si="11">N67*P67</f>
        <v>0</v>
      </c>
      <c r="S67" s="183"/>
      <c r="T67" s="537"/>
    </row>
    <row r="68" spans="1:20" ht="27" customHeight="1" x14ac:dyDescent="0.2">
      <c r="A68" s="54" t="s">
        <v>45</v>
      </c>
      <c r="B68" s="9" t="s">
        <v>523</v>
      </c>
      <c r="C68" s="158" t="s">
        <v>518</v>
      </c>
      <c r="D68" s="160"/>
      <c r="E68" s="160"/>
      <c r="F68" s="160"/>
      <c r="G68" s="160"/>
      <c r="H68" s="160"/>
      <c r="I68" s="160"/>
      <c r="J68" s="160"/>
      <c r="K68" s="160"/>
      <c r="L68" s="160"/>
      <c r="M68" s="17" t="s">
        <v>10</v>
      </c>
      <c r="N68" s="152">
        <v>1</v>
      </c>
      <c r="O68" s="152"/>
      <c r="P68" s="153"/>
      <c r="Q68" s="153"/>
      <c r="R68" s="152">
        <f t="shared" si="10"/>
        <v>0</v>
      </c>
      <c r="S68" s="152"/>
      <c r="T68" s="154"/>
    </row>
    <row r="69" spans="1:20" ht="41.15" customHeight="1" x14ac:dyDescent="0.2">
      <c r="A69" s="605" t="s">
        <v>45</v>
      </c>
      <c r="B69" s="195" t="s">
        <v>497</v>
      </c>
      <c r="C69" s="201" t="s">
        <v>519</v>
      </c>
      <c r="D69" s="621"/>
      <c r="E69" s="621"/>
      <c r="F69" s="621"/>
      <c r="G69" s="621"/>
      <c r="H69" s="621"/>
      <c r="I69" s="621"/>
      <c r="J69" s="621"/>
      <c r="K69" s="621"/>
      <c r="L69" s="621"/>
      <c r="M69" s="35"/>
      <c r="N69" s="608"/>
      <c r="O69" s="608"/>
      <c r="P69" s="608"/>
      <c r="Q69" s="608"/>
      <c r="R69" s="608"/>
      <c r="S69" s="608"/>
      <c r="T69" s="609"/>
    </row>
    <row r="70" spans="1:20" ht="12.5" x14ac:dyDescent="0.2">
      <c r="A70" s="627"/>
      <c r="B70" s="570"/>
      <c r="C70" s="607" t="s">
        <v>520</v>
      </c>
      <c r="D70" s="607"/>
      <c r="E70" s="607"/>
      <c r="F70" s="607"/>
      <c r="G70" s="607"/>
      <c r="H70" s="607"/>
      <c r="I70" s="607"/>
      <c r="J70" s="607"/>
      <c r="K70" s="607"/>
      <c r="L70" s="607"/>
      <c r="M70" s="6" t="s">
        <v>10</v>
      </c>
      <c r="N70" s="183">
        <v>2</v>
      </c>
      <c r="O70" s="183"/>
      <c r="P70" s="184"/>
      <c r="Q70" s="184"/>
      <c r="R70" s="183">
        <f t="shared" ref="R70:R71" si="12">N70*P70</f>
        <v>0</v>
      </c>
      <c r="S70" s="183"/>
      <c r="T70" s="537"/>
    </row>
    <row r="71" spans="1:20" ht="12.5" x14ac:dyDescent="0.2">
      <c r="A71" s="627"/>
      <c r="B71" s="570"/>
      <c r="C71" s="607" t="s">
        <v>521</v>
      </c>
      <c r="D71" s="607"/>
      <c r="E71" s="607"/>
      <c r="F71" s="607"/>
      <c r="G71" s="607"/>
      <c r="H71" s="607"/>
      <c r="I71" s="607"/>
      <c r="J71" s="607"/>
      <c r="K71" s="607"/>
      <c r="L71" s="607"/>
      <c r="M71" s="6" t="s">
        <v>524</v>
      </c>
      <c r="N71" s="183">
        <v>30</v>
      </c>
      <c r="O71" s="183"/>
      <c r="P71" s="184"/>
      <c r="Q71" s="184"/>
      <c r="R71" s="183">
        <f t="shared" si="12"/>
        <v>0</v>
      </c>
      <c r="S71" s="183"/>
      <c r="T71" s="537"/>
    </row>
    <row r="72" spans="1:20" ht="12.5" x14ac:dyDescent="0.2">
      <c r="A72" s="606"/>
      <c r="B72" s="199"/>
      <c r="C72" s="607" t="s">
        <v>522</v>
      </c>
      <c r="D72" s="607"/>
      <c r="E72" s="607"/>
      <c r="F72" s="607"/>
      <c r="G72" s="607"/>
      <c r="H72" s="607"/>
      <c r="I72" s="607"/>
      <c r="J72" s="607"/>
      <c r="K72" s="607"/>
      <c r="L72" s="607"/>
      <c r="M72" s="6" t="s">
        <v>191</v>
      </c>
      <c r="N72" s="183">
        <v>20</v>
      </c>
      <c r="O72" s="183"/>
      <c r="P72" s="184"/>
      <c r="Q72" s="184"/>
      <c r="R72" s="183">
        <f t="shared" ref="R72" si="13">N72*P72</f>
        <v>0</v>
      </c>
      <c r="S72" s="183"/>
      <c r="T72" s="537"/>
    </row>
    <row r="73" spans="1:20" ht="57.65" customHeight="1" x14ac:dyDescent="0.2">
      <c r="A73" s="177" t="s">
        <v>50</v>
      </c>
      <c r="B73" s="178"/>
      <c r="C73" s="611" t="s">
        <v>525</v>
      </c>
      <c r="D73" s="611"/>
      <c r="E73" s="611"/>
      <c r="F73" s="611"/>
      <c r="G73" s="611"/>
      <c r="H73" s="611"/>
      <c r="I73" s="611"/>
      <c r="J73" s="611"/>
      <c r="K73" s="611"/>
      <c r="L73" s="611"/>
      <c r="M73" s="611"/>
      <c r="N73" s="611"/>
      <c r="O73" s="611"/>
      <c r="P73" s="611"/>
      <c r="Q73" s="611"/>
      <c r="R73" s="175">
        <f>SUM(R74:T143)</f>
        <v>0</v>
      </c>
      <c r="S73" s="175"/>
      <c r="T73" s="176"/>
    </row>
    <row r="74" spans="1:20" ht="157.5" customHeight="1" x14ac:dyDescent="0.2">
      <c r="A74" s="21" t="s">
        <v>50</v>
      </c>
      <c r="B74" s="9" t="s">
        <v>7</v>
      </c>
      <c r="C74" s="185" t="s">
        <v>526</v>
      </c>
      <c r="D74" s="622"/>
      <c r="E74" s="622"/>
      <c r="F74" s="622"/>
      <c r="G74" s="622"/>
      <c r="H74" s="622"/>
      <c r="I74" s="622"/>
      <c r="J74" s="622"/>
      <c r="K74" s="622"/>
      <c r="L74" s="622"/>
      <c r="M74" s="17" t="s">
        <v>10</v>
      </c>
      <c r="N74" s="152">
        <v>1</v>
      </c>
      <c r="O74" s="152"/>
      <c r="P74" s="153"/>
      <c r="Q74" s="153"/>
      <c r="R74" s="152">
        <f t="shared" ref="R74:R78" si="14">N74*P74</f>
        <v>0</v>
      </c>
      <c r="S74" s="152"/>
      <c r="T74" s="154"/>
    </row>
    <row r="75" spans="1:20" ht="142.5" customHeight="1" x14ac:dyDescent="0.2">
      <c r="A75" s="54" t="s">
        <v>50</v>
      </c>
      <c r="B75" s="9" t="s">
        <v>45</v>
      </c>
      <c r="C75" s="604" t="s">
        <v>527</v>
      </c>
      <c r="D75" s="160"/>
      <c r="E75" s="160"/>
      <c r="F75" s="160"/>
      <c r="G75" s="160"/>
      <c r="H75" s="160"/>
      <c r="I75" s="160"/>
      <c r="J75" s="160"/>
      <c r="K75" s="160"/>
      <c r="L75" s="160"/>
      <c r="M75" s="17" t="s">
        <v>10</v>
      </c>
      <c r="N75" s="152">
        <v>1</v>
      </c>
      <c r="O75" s="152"/>
      <c r="P75" s="153"/>
      <c r="Q75" s="153"/>
      <c r="R75" s="152">
        <f t="shared" si="14"/>
        <v>0</v>
      </c>
      <c r="S75" s="152"/>
      <c r="T75" s="154"/>
    </row>
    <row r="76" spans="1:20" ht="143.5" customHeight="1" x14ac:dyDescent="0.2">
      <c r="A76" s="54" t="s">
        <v>50</v>
      </c>
      <c r="B76" s="9" t="s">
        <v>50</v>
      </c>
      <c r="C76" s="158" t="s">
        <v>528</v>
      </c>
      <c r="D76" s="160"/>
      <c r="E76" s="160"/>
      <c r="F76" s="160"/>
      <c r="G76" s="160"/>
      <c r="H76" s="160"/>
      <c r="I76" s="160"/>
      <c r="J76" s="160"/>
      <c r="K76" s="160"/>
      <c r="L76" s="160"/>
      <c r="M76" s="17" t="s">
        <v>10</v>
      </c>
      <c r="N76" s="152">
        <v>1</v>
      </c>
      <c r="O76" s="152"/>
      <c r="P76" s="153"/>
      <c r="Q76" s="153"/>
      <c r="R76" s="152">
        <f t="shared" si="14"/>
        <v>0</v>
      </c>
      <c r="S76" s="152"/>
      <c r="T76" s="154"/>
    </row>
    <row r="77" spans="1:20" ht="117" customHeight="1" x14ac:dyDescent="0.2">
      <c r="A77" s="54" t="s">
        <v>50</v>
      </c>
      <c r="B77" s="9" t="s">
        <v>14</v>
      </c>
      <c r="C77" s="158" t="s">
        <v>529</v>
      </c>
      <c r="D77" s="160"/>
      <c r="E77" s="160"/>
      <c r="F77" s="160"/>
      <c r="G77" s="160"/>
      <c r="H77" s="160"/>
      <c r="I77" s="160"/>
      <c r="J77" s="160"/>
      <c r="K77" s="160"/>
      <c r="L77" s="160"/>
      <c r="M77" s="17" t="s">
        <v>10</v>
      </c>
      <c r="N77" s="152">
        <v>1</v>
      </c>
      <c r="O77" s="152"/>
      <c r="P77" s="153"/>
      <c r="Q77" s="153"/>
      <c r="R77" s="152">
        <f t="shared" si="14"/>
        <v>0</v>
      </c>
      <c r="S77" s="152"/>
      <c r="T77" s="154"/>
    </row>
    <row r="78" spans="1:20" ht="133.5" customHeight="1" x14ac:dyDescent="0.2">
      <c r="A78" s="54" t="s">
        <v>50</v>
      </c>
      <c r="B78" s="9" t="s">
        <v>16</v>
      </c>
      <c r="C78" s="604" t="s">
        <v>530</v>
      </c>
      <c r="D78" s="160"/>
      <c r="E78" s="160"/>
      <c r="F78" s="160"/>
      <c r="G78" s="160"/>
      <c r="H78" s="160"/>
      <c r="I78" s="160"/>
      <c r="J78" s="160"/>
      <c r="K78" s="160"/>
      <c r="L78" s="160"/>
      <c r="M78" s="17" t="s">
        <v>10</v>
      </c>
      <c r="N78" s="152">
        <v>1</v>
      </c>
      <c r="O78" s="152"/>
      <c r="P78" s="153"/>
      <c r="Q78" s="153"/>
      <c r="R78" s="152">
        <f t="shared" si="14"/>
        <v>0</v>
      </c>
      <c r="S78" s="152"/>
      <c r="T78" s="154"/>
    </row>
    <row r="79" spans="1:20" ht="117.65" customHeight="1" x14ac:dyDescent="0.2">
      <c r="A79" s="54" t="s">
        <v>50</v>
      </c>
      <c r="B79" s="9" t="s">
        <v>18</v>
      </c>
      <c r="C79" s="604" t="s">
        <v>531</v>
      </c>
      <c r="D79" s="160"/>
      <c r="E79" s="160"/>
      <c r="F79" s="160"/>
      <c r="G79" s="160"/>
      <c r="H79" s="160"/>
      <c r="I79" s="160"/>
      <c r="J79" s="160"/>
      <c r="K79" s="160"/>
      <c r="L79" s="160"/>
      <c r="M79" s="17" t="s">
        <v>10</v>
      </c>
      <c r="N79" s="152">
        <v>1</v>
      </c>
      <c r="O79" s="152"/>
      <c r="P79" s="153"/>
      <c r="Q79" s="153"/>
      <c r="R79" s="152">
        <f t="shared" ref="R79:R80" si="15">N79*P79</f>
        <v>0</v>
      </c>
      <c r="S79" s="152"/>
      <c r="T79" s="154"/>
    </row>
    <row r="80" spans="1:20" ht="117.65" customHeight="1" x14ac:dyDescent="0.2">
      <c r="A80" s="54" t="s">
        <v>50</v>
      </c>
      <c r="B80" s="9" t="s">
        <v>20</v>
      </c>
      <c r="C80" s="604" t="s">
        <v>532</v>
      </c>
      <c r="D80" s="160"/>
      <c r="E80" s="160"/>
      <c r="F80" s="160"/>
      <c r="G80" s="160"/>
      <c r="H80" s="160"/>
      <c r="I80" s="160"/>
      <c r="J80" s="160"/>
      <c r="K80" s="160"/>
      <c r="L80" s="160"/>
      <c r="M80" s="17" t="s">
        <v>10</v>
      </c>
      <c r="N80" s="152">
        <v>2</v>
      </c>
      <c r="O80" s="152"/>
      <c r="P80" s="153"/>
      <c r="Q80" s="153"/>
      <c r="R80" s="152">
        <f t="shared" si="15"/>
        <v>0</v>
      </c>
      <c r="S80" s="152"/>
      <c r="T80" s="154"/>
    </row>
    <row r="81" spans="1:20" ht="140.15" customHeight="1" x14ac:dyDescent="0.2">
      <c r="A81" s="605" t="s">
        <v>50</v>
      </c>
      <c r="B81" s="195" t="s">
        <v>23</v>
      </c>
      <c r="C81" s="201" t="s">
        <v>533</v>
      </c>
      <c r="D81" s="621"/>
      <c r="E81" s="621"/>
      <c r="F81" s="621"/>
      <c r="G81" s="621"/>
      <c r="H81" s="621"/>
      <c r="I81" s="621"/>
      <c r="J81" s="621"/>
      <c r="K81" s="621"/>
      <c r="L81" s="621"/>
      <c r="M81" s="35"/>
      <c r="N81" s="608"/>
      <c r="O81" s="608"/>
      <c r="P81" s="608"/>
      <c r="Q81" s="608"/>
      <c r="R81" s="608"/>
      <c r="S81" s="608"/>
      <c r="T81" s="609"/>
    </row>
    <row r="82" spans="1:20" ht="14.5" x14ac:dyDescent="0.2">
      <c r="A82" s="615"/>
      <c r="B82" s="196"/>
      <c r="C82" s="614" t="s">
        <v>534</v>
      </c>
      <c r="D82" s="614"/>
      <c r="E82" s="614"/>
      <c r="F82" s="614"/>
      <c r="G82" s="614"/>
      <c r="H82" s="614"/>
      <c r="I82" s="614"/>
      <c r="J82" s="614"/>
      <c r="K82" s="614"/>
      <c r="L82" s="614"/>
      <c r="M82" s="5" t="s">
        <v>12</v>
      </c>
      <c r="N82" s="180">
        <v>400</v>
      </c>
      <c r="O82" s="180"/>
      <c r="P82" s="181"/>
      <c r="Q82" s="181"/>
      <c r="R82" s="180">
        <f t="shared" ref="R82:R85" si="16">N82*P82</f>
        <v>0</v>
      </c>
      <c r="S82" s="180"/>
      <c r="T82" s="444"/>
    </row>
    <row r="83" spans="1:20" ht="14.5" x14ac:dyDescent="0.2">
      <c r="A83" s="615"/>
      <c r="B83" s="196"/>
      <c r="C83" s="614" t="s">
        <v>535</v>
      </c>
      <c r="D83" s="614"/>
      <c r="E83" s="614"/>
      <c r="F83" s="614"/>
      <c r="G83" s="614"/>
      <c r="H83" s="614"/>
      <c r="I83" s="614"/>
      <c r="J83" s="614"/>
      <c r="K83" s="614"/>
      <c r="L83" s="614"/>
      <c r="M83" s="5" t="s">
        <v>12</v>
      </c>
      <c r="N83" s="180">
        <v>160</v>
      </c>
      <c r="O83" s="180"/>
      <c r="P83" s="181"/>
      <c r="Q83" s="181"/>
      <c r="R83" s="180">
        <f t="shared" si="16"/>
        <v>0</v>
      </c>
      <c r="S83" s="180"/>
      <c r="T83" s="444"/>
    </row>
    <row r="84" spans="1:20" ht="14.5" x14ac:dyDescent="0.2">
      <c r="A84" s="606"/>
      <c r="B84" s="199"/>
      <c r="C84" s="607" t="s">
        <v>536</v>
      </c>
      <c r="D84" s="607"/>
      <c r="E84" s="607"/>
      <c r="F84" s="607"/>
      <c r="G84" s="607"/>
      <c r="H84" s="607"/>
      <c r="I84" s="607"/>
      <c r="J84" s="607"/>
      <c r="K84" s="607"/>
      <c r="L84" s="607"/>
      <c r="M84" s="6" t="s">
        <v>12</v>
      </c>
      <c r="N84" s="183">
        <v>160</v>
      </c>
      <c r="O84" s="183"/>
      <c r="P84" s="184"/>
      <c r="Q84" s="184"/>
      <c r="R84" s="183">
        <f t="shared" si="16"/>
        <v>0</v>
      </c>
      <c r="S84" s="183"/>
      <c r="T84" s="537"/>
    </row>
    <row r="85" spans="1:20" ht="51.65" customHeight="1" x14ac:dyDescent="0.2">
      <c r="A85" s="54" t="s">
        <v>50</v>
      </c>
      <c r="B85" s="9" t="s">
        <v>28</v>
      </c>
      <c r="C85" s="604" t="s">
        <v>537</v>
      </c>
      <c r="D85" s="160"/>
      <c r="E85" s="160"/>
      <c r="F85" s="160"/>
      <c r="G85" s="160"/>
      <c r="H85" s="160"/>
      <c r="I85" s="160"/>
      <c r="J85" s="160"/>
      <c r="K85" s="160"/>
      <c r="L85" s="160"/>
      <c r="M85" s="17" t="s">
        <v>191</v>
      </c>
      <c r="N85" s="152">
        <v>48</v>
      </c>
      <c r="O85" s="152"/>
      <c r="P85" s="153"/>
      <c r="Q85" s="153"/>
      <c r="R85" s="152">
        <f t="shared" si="16"/>
        <v>0</v>
      </c>
      <c r="S85" s="152"/>
      <c r="T85" s="154"/>
    </row>
    <row r="86" spans="1:20" ht="55.5" customHeight="1" x14ac:dyDescent="0.2">
      <c r="A86" s="54" t="s">
        <v>50</v>
      </c>
      <c r="B86" s="9" t="s">
        <v>30</v>
      </c>
      <c r="C86" s="604" t="s">
        <v>538</v>
      </c>
      <c r="D86" s="160"/>
      <c r="E86" s="160"/>
      <c r="F86" s="160"/>
      <c r="G86" s="160"/>
      <c r="H86" s="160"/>
      <c r="I86" s="160"/>
      <c r="J86" s="160"/>
      <c r="K86" s="160"/>
      <c r="L86" s="160"/>
      <c r="M86" s="17" t="s">
        <v>10</v>
      </c>
      <c r="N86" s="152">
        <v>4</v>
      </c>
      <c r="O86" s="152"/>
      <c r="P86" s="153"/>
      <c r="Q86" s="153"/>
      <c r="R86" s="152">
        <f t="shared" ref="R86" si="17">N86*P86</f>
        <v>0</v>
      </c>
      <c r="S86" s="152"/>
      <c r="T86" s="154"/>
    </row>
    <row r="87" spans="1:20" ht="133.5" customHeight="1" x14ac:dyDescent="0.2">
      <c r="A87" s="54" t="s">
        <v>50</v>
      </c>
      <c r="B87" s="9" t="s">
        <v>33</v>
      </c>
      <c r="C87" s="604" t="s">
        <v>539</v>
      </c>
      <c r="D87" s="160"/>
      <c r="E87" s="160"/>
      <c r="F87" s="160"/>
      <c r="G87" s="160"/>
      <c r="H87" s="160"/>
      <c r="I87" s="160"/>
      <c r="J87" s="160"/>
      <c r="K87" s="160"/>
      <c r="L87" s="160"/>
      <c r="M87" s="17" t="s">
        <v>10</v>
      </c>
      <c r="N87" s="152">
        <v>4</v>
      </c>
      <c r="O87" s="152"/>
      <c r="P87" s="153"/>
      <c r="Q87" s="153"/>
      <c r="R87" s="152">
        <f t="shared" ref="R87:R95" si="18">N87*P87</f>
        <v>0</v>
      </c>
      <c r="S87" s="152"/>
      <c r="T87" s="154"/>
    </row>
    <row r="88" spans="1:20" ht="130.5" customHeight="1" x14ac:dyDescent="0.2">
      <c r="A88" s="54" t="s">
        <v>50</v>
      </c>
      <c r="B88" s="9" t="s">
        <v>37</v>
      </c>
      <c r="C88" s="604" t="s">
        <v>540</v>
      </c>
      <c r="D88" s="160"/>
      <c r="E88" s="160"/>
      <c r="F88" s="160"/>
      <c r="G88" s="160"/>
      <c r="H88" s="160"/>
      <c r="I88" s="160"/>
      <c r="J88" s="160"/>
      <c r="K88" s="160"/>
      <c r="L88" s="160"/>
      <c r="M88" s="17" t="s">
        <v>10</v>
      </c>
      <c r="N88" s="152">
        <v>4</v>
      </c>
      <c r="O88" s="152"/>
      <c r="P88" s="153"/>
      <c r="Q88" s="153"/>
      <c r="R88" s="152">
        <f t="shared" si="18"/>
        <v>0</v>
      </c>
      <c r="S88" s="152"/>
      <c r="T88" s="154"/>
    </row>
    <row r="89" spans="1:20" ht="40" customHeight="1" x14ac:dyDescent="0.2">
      <c r="A89" s="54" t="s">
        <v>50</v>
      </c>
      <c r="B89" s="9" t="s">
        <v>40</v>
      </c>
      <c r="C89" s="604" t="s">
        <v>541</v>
      </c>
      <c r="D89" s="160"/>
      <c r="E89" s="160"/>
      <c r="F89" s="160"/>
      <c r="G89" s="160"/>
      <c r="H89" s="160"/>
      <c r="I89" s="160"/>
      <c r="J89" s="160"/>
      <c r="K89" s="160"/>
      <c r="L89" s="160"/>
      <c r="M89" s="17" t="s">
        <v>10</v>
      </c>
      <c r="N89" s="152">
        <v>3</v>
      </c>
      <c r="O89" s="152"/>
      <c r="P89" s="153"/>
      <c r="Q89" s="153"/>
      <c r="R89" s="152">
        <f t="shared" si="18"/>
        <v>0</v>
      </c>
      <c r="S89" s="152"/>
      <c r="T89" s="154"/>
    </row>
    <row r="90" spans="1:20" ht="37.5" customHeight="1" x14ac:dyDescent="0.2">
      <c r="A90" s="54" t="s">
        <v>50</v>
      </c>
      <c r="B90" s="9" t="s">
        <v>41</v>
      </c>
      <c r="C90" s="604" t="s">
        <v>542</v>
      </c>
      <c r="D90" s="160"/>
      <c r="E90" s="160"/>
      <c r="F90" s="160"/>
      <c r="G90" s="160"/>
      <c r="H90" s="160"/>
      <c r="I90" s="160"/>
      <c r="J90" s="160"/>
      <c r="K90" s="160"/>
      <c r="L90" s="160"/>
      <c r="M90" s="17" t="s">
        <v>10</v>
      </c>
      <c r="N90" s="152">
        <v>3</v>
      </c>
      <c r="O90" s="152"/>
      <c r="P90" s="153"/>
      <c r="Q90" s="153"/>
      <c r="R90" s="152">
        <f t="shared" si="18"/>
        <v>0</v>
      </c>
      <c r="S90" s="152"/>
      <c r="T90" s="154"/>
    </row>
    <row r="91" spans="1:20" ht="42" customHeight="1" x14ac:dyDescent="0.2">
      <c r="A91" s="54" t="s">
        <v>50</v>
      </c>
      <c r="B91" s="9" t="s">
        <v>43</v>
      </c>
      <c r="C91" s="604" t="s">
        <v>543</v>
      </c>
      <c r="D91" s="160"/>
      <c r="E91" s="160"/>
      <c r="F91" s="160"/>
      <c r="G91" s="160"/>
      <c r="H91" s="160"/>
      <c r="I91" s="160"/>
      <c r="J91" s="160"/>
      <c r="K91" s="160"/>
      <c r="L91" s="160"/>
      <c r="M91" s="17" t="s">
        <v>10</v>
      </c>
      <c r="N91" s="152">
        <v>2</v>
      </c>
      <c r="O91" s="152"/>
      <c r="P91" s="153"/>
      <c r="Q91" s="153"/>
      <c r="R91" s="152">
        <f t="shared" si="18"/>
        <v>0</v>
      </c>
      <c r="S91" s="152"/>
      <c r="T91" s="154"/>
    </row>
    <row r="92" spans="1:20" ht="46" customHeight="1" x14ac:dyDescent="0.2">
      <c r="A92" s="54" t="s">
        <v>50</v>
      </c>
      <c r="B92" s="9" t="s">
        <v>165</v>
      </c>
      <c r="C92" s="604" t="s">
        <v>544</v>
      </c>
      <c r="D92" s="160"/>
      <c r="E92" s="160"/>
      <c r="F92" s="160"/>
      <c r="G92" s="160"/>
      <c r="H92" s="160"/>
      <c r="I92" s="160"/>
      <c r="J92" s="160"/>
      <c r="K92" s="160"/>
      <c r="L92" s="160"/>
      <c r="M92" s="17" t="s">
        <v>10</v>
      </c>
      <c r="N92" s="152">
        <v>8</v>
      </c>
      <c r="O92" s="152"/>
      <c r="P92" s="153"/>
      <c r="Q92" s="153"/>
      <c r="R92" s="152">
        <f t="shared" si="18"/>
        <v>0</v>
      </c>
      <c r="S92" s="152"/>
      <c r="T92" s="154"/>
    </row>
    <row r="93" spans="1:20" ht="46" customHeight="1" x14ac:dyDescent="0.2">
      <c r="A93" s="54" t="s">
        <v>50</v>
      </c>
      <c r="B93" s="9" t="s">
        <v>166</v>
      </c>
      <c r="C93" s="604" t="s">
        <v>545</v>
      </c>
      <c r="D93" s="160"/>
      <c r="E93" s="160"/>
      <c r="F93" s="160"/>
      <c r="G93" s="160"/>
      <c r="H93" s="160"/>
      <c r="I93" s="160"/>
      <c r="J93" s="160"/>
      <c r="K93" s="160"/>
      <c r="L93" s="160"/>
      <c r="M93" s="17" t="s">
        <v>10</v>
      </c>
      <c r="N93" s="152">
        <v>2</v>
      </c>
      <c r="O93" s="152"/>
      <c r="P93" s="153"/>
      <c r="Q93" s="153"/>
      <c r="R93" s="152">
        <f t="shared" si="18"/>
        <v>0</v>
      </c>
      <c r="S93" s="152"/>
      <c r="T93" s="154"/>
    </row>
    <row r="94" spans="1:20" ht="84.65" customHeight="1" x14ac:dyDescent="0.2">
      <c r="A94" s="54" t="s">
        <v>50</v>
      </c>
      <c r="B94" s="9" t="s">
        <v>167</v>
      </c>
      <c r="C94" s="604" t="s">
        <v>546</v>
      </c>
      <c r="D94" s="160"/>
      <c r="E94" s="160"/>
      <c r="F94" s="160"/>
      <c r="G94" s="160"/>
      <c r="H94" s="160"/>
      <c r="I94" s="160"/>
      <c r="J94" s="160"/>
      <c r="K94" s="160"/>
      <c r="L94" s="160"/>
      <c r="M94" s="17" t="s">
        <v>10</v>
      </c>
      <c r="N94" s="152">
        <v>2</v>
      </c>
      <c r="O94" s="152"/>
      <c r="P94" s="153"/>
      <c r="Q94" s="153"/>
      <c r="R94" s="152">
        <f t="shared" si="18"/>
        <v>0</v>
      </c>
      <c r="S94" s="152"/>
      <c r="T94" s="154"/>
    </row>
    <row r="95" spans="1:20" ht="95.15" customHeight="1" x14ac:dyDescent="0.2">
      <c r="A95" s="54" t="s">
        <v>50</v>
      </c>
      <c r="B95" s="9" t="s">
        <v>168</v>
      </c>
      <c r="C95" s="604" t="s">
        <v>547</v>
      </c>
      <c r="D95" s="160"/>
      <c r="E95" s="160"/>
      <c r="F95" s="160"/>
      <c r="G95" s="160"/>
      <c r="H95" s="160"/>
      <c r="I95" s="160"/>
      <c r="J95" s="160"/>
      <c r="K95" s="160"/>
      <c r="L95" s="160"/>
      <c r="M95" s="17" t="s">
        <v>10</v>
      </c>
      <c r="N95" s="152">
        <v>1</v>
      </c>
      <c r="O95" s="152"/>
      <c r="P95" s="153"/>
      <c r="Q95" s="153"/>
      <c r="R95" s="152">
        <f t="shared" si="18"/>
        <v>0</v>
      </c>
      <c r="S95" s="152"/>
      <c r="T95" s="154"/>
    </row>
    <row r="96" spans="1:20" ht="101.15" customHeight="1" x14ac:dyDescent="0.2">
      <c r="A96" s="54" t="s">
        <v>50</v>
      </c>
      <c r="B96" s="9" t="s">
        <v>477</v>
      </c>
      <c r="C96" s="604" t="s">
        <v>548</v>
      </c>
      <c r="D96" s="160"/>
      <c r="E96" s="160"/>
      <c r="F96" s="160"/>
      <c r="G96" s="160"/>
      <c r="H96" s="160"/>
      <c r="I96" s="160"/>
      <c r="J96" s="160"/>
      <c r="K96" s="160"/>
      <c r="L96" s="160"/>
      <c r="M96" s="17" t="s">
        <v>10</v>
      </c>
      <c r="N96" s="152">
        <v>2</v>
      </c>
      <c r="O96" s="152"/>
      <c r="P96" s="153"/>
      <c r="Q96" s="153"/>
      <c r="R96" s="152">
        <f t="shared" ref="R96:R107" si="19">N96*P96</f>
        <v>0</v>
      </c>
      <c r="S96" s="152"/>
      <c r="T96" s="154"/>
    </row>
    <row r="97" spans="1:20" ht="19" customHeight="1" x14ac:dyDescent="0.2">
      <c r="A97" s="54" t="s">
        <v>50</v>
      </c>
      <c r="B97" s="9" t="s">
        <v>487</v>
      </c>
      <c r="C97" s="604" t="s">
        <v>549</v>
      </c>
      <c r="D97" s="160"/>
      <c r="E97" s="160"/>
      <c r="F97" s="160"/>
      <c r="G97" s="160"/>
      <c r="H97" s="160"/>
      <c r="I97" s="160"/>
      <c r="J97" s="160"/>
      <c r="K97" s="160"/>
      <c r="L97" s="160"/>
      <c r="M97" s="17" t="s">
        <v>550</v>
      </c>
      <c r="N97" s="152">
        <v>90</v>
      </c>
      <c r="O97" s="152"/>
      <c r="P97" s="153"/>
      <c r="Q97" s="153"/>
      <c r="R97" s="152">
        <f t="shared" si="19"/>
        <v>0</v>
      </c>
      <c r="S97" s="152"/>
      <c r="T97" s="154"/>
    </row>
    <row r="98" spans="1:20" ht="30" customHeight="1" x14ac:dyDescent="0.2">
      <c r="A98" s="616" t="s">
        <v>50</v>
      </c>
      <c r="B98" s="417" t="s">
        <v>488</v>
      </c>
      <c r="C98" s="493" t="s">
        <v>551</v>
      </c>
      <c r="D98" s="494"/>
      <c r="E98" s="494"/>
      <c r="F98" s="494"/>
      <c r="G98" s="494"/>
      <c r="H98" s="494"/>
      <c r="I98" s="494"/>
      <c r="J98" s="494"/>
      <c r="K98" s="494"/>
      <c r="L98" s="495"/>
      <c r="M98" s="35"/>
      <c r="N98" s="608"/>
      <c r="O98" s="608"/>
      <c r="P98" s="608"/>
      <c r="Q98" s="608"/>
      <c r="R98" s="608"/>
      <c r="S98" s="608"/>
      <c r="T98" s="609"/>
    </row>
    <row r="99" spans="1:20" ht="19" customHeight="1" x14ac:dyDescent="0.2">
      <c r="A99" s="617"/>
      <c r="B99" s="418"/>
      <c r="C99" s="618" t="s">
        <v>552</v>
      </c>
      <c r="D99" s="619"/>
      <c r="E99" s="619"/>
      <c r="F99" s="619"/>
      <c r="G99" s="619"/>
      <c r="H99" s="619"/>
      <c r="I99" s="619"/>
      <c r="J99" s="619"/>
      <c r="K99" s="619"/>
      <c r="L99" s="620"/>
      <c r="M99" s="6" t="s">
        <v>191</v>
      </c>
      <c r="N99" s="361">
        <v>40</v>
      </c>
      <c r="O99" s="524"/>
      <c r="P99" s="525"/>
      <c r="Q99" s="526"/>
      <c r="R99" s="361">
        <f t="shared" ref="R99:R106" si="20">N99*P99</f>
        <v>0</v>
      </c>
      <c r="S99" s="362"/>
      <c r="T99" s="363"/>
    </row>
    <row r="100" spans="1:20" ht="30" customHeight="1" x14ac:dyDescent="0.2">
      <c r="A100" s="616" t="s">
        <v>50</v>
      </c>
      <c r="B100" s="417" t="s">
        <v>489</v>
      </c>
      <c r="C100" s="493" t="s">
        <v>553</v>
      </c>
      <c r="D100" s="494"/>
      <c r="E100" s="494"/>
      <c r="F100" s="494"/>
      <c r="G100" s="494"/>
      <c r="H100" s="494"/>
      <c r="I100" s="494"/>
      <c r="J100" s="494"/>
      <c r="K100" s="494"/>
      <c r="L100" s="495"/>
      <c r="M100" s="35"/>
      <c r="N100" s="608"/>
      <c r="O100" s="608"/>
      <c r="P100" s="608"/>
      <c r="Q100" s="608"/>
      <c r="R100" s="608"/>
      <c r="S100" s="608"/>
      <c r="T100" s="609"/>
    </row>
    <row r="101" spans="1:20" ht="19" customHeight="1" x14ac:dyDescent="0.2">
      <c r="A101" s="617"/>
      <c r="B101" s="418"/>
      <c r="C101" s="618" t="s">
        <v>554</v>
      </c>
      <c r="D101" s="619"/>
      <c r="E101" s="619"/>
      <c r="F101" s="619"/>
      <c r="G101" s="619"/>
      <c r="H101" s="619"/>
      <c r="I101" s="619"/>
      <c r="J101" s="619"/>
      <c r="K101" s="619"/>
      <c r="L101" s="620"/>
      <c r="M101" s="6" t="s">
        <v>10</v>
      </c>
      <c r="N101" s="361">
        <v>8</v>
      </c>
      <c r="O101" s="524"/>
      <c r="P101" s="525"/>
      <c r="Q101" s="526"/>
      <c r="R101" s="361">
        <f t="shared" ref="R101" si="21">N101*P101</f>
        <v>0</v>
      </c>
      <c r="S101" s="362"/>
      <c r="T101" s="363"/>
    </row>
    <row r="102" spans="1:20" ht="119.5" customHeight="1" x14ac:dyDescent="0.2">
      <c r="A102" s="605" t="s">
        <v>50</v>
      </c>
      <c r="B102" s="195" t="s">
        <v>490</v>
      </c>
      <c r="C102" s="201" t="s">
        <v>555</v>
      </c>
      <c r="D102" s="201"/>
      <c r="E102" s="201"/>
      <c r="F102" s="201"/>
      <c r="G102" s="201"/>
      <c r="H102" s="201"/>
      <c r="I102" s="201"/>
      <c r="J102" s="201"/>
      <c r="K102" s="201"/>
      <c r="L102" s="201"/>
      <c r="M102" s="35"/>
      <c r="N102" s="608"/>
      <c r="O102" s="608"/>
      <c r="P102" s="608"/>
      <c r="Q102" s="608"/>
      <c r="R102" s="608"/>
      <c r="S102" s="608"/>
      <c r="T102" s="609"/>
    </row>
    <row r="103" spans="1:20" ht="12.5" x14ac:dyDescent="0.2">
      <c r="A103" s="615"/>
      <c r="B103" s="196"/>
      <c r="C103" s="614" t="s">
        <v>556</v>
      </c>
      <c r="D103" s="614"/>
      <c r="E103" s="614"/>
      <c r="F103" s="614"/>
      <c r="G103" s="614"/>
      <c r="H103" s="614"/>
      <c r="I103" s="614"/>
      <c r="J103" s="614"/>
      <c r="K103" s="614"/>
      <c r="L103" s="614"/>
      <c r="M103" s="5" t="s">
        <v>10</v>
      </c>
      <c r="N103" s="180">
        <v>2</v>
      </c>
      <c r="O103" s="180"/>
      <c r="P103" s="181"/>
      <c r="Q103" s="181"/>
      <c r="R103" s="180">
        <f t="shared" ref="R103" si="22">N103*P103</f>
        <v>0</v>
      </c>
      <c r="S103" s="180"/>
      <c r="T103" s="444"/>
    </row>
    <row r="104" spans="1:20" ht="27.65" customHeight="1" x14ac:dyDescent="0.2">
      <c r="A104" s="606"/>
      <c r="B104" s="199"/>
      <c r="C104" s="607" t="s">
        <v>557</v>
      </c>
      <c r="D104" s="607"/>
      <c r="E104" s="607"/>
      <c r="F104" s="607"/>
      <c r="G104" s="607"/>
      <c r="H104" s="607"/>
      <c r="I104" s="607"/>
      <c r="J104" s="607"/>
      <c r="K104" s="607"/>
      <c r="L104" s="607"/>
      <c r="M104" s="6" t="s">
        <v>10</v>
      </c>
      <c r="N104" s="183">
        <v>2</v>
      </c>
      <c r="O104" s="183"/>
      <c r="P104" s="184"/>
      <c r="Q104" s="184"/>
      <c r="R104" s="183">
        <f t="shared" ref="R104" si="23">N104*P104</f>
        <v>0</v>
      </c>
      <c r="S104" s="183"/>
      <c r="T104" s="537"/>
    </row>
    <row r="105" spans="1:20" ht="103" customHeight="1" x14ac:dyDescent="0.2">
      <c r="A105" s="54" t="s">
        <v>50</v>
      </c>
      <c r="B105" s="9" t="s">
        <v>491</v>
      </c>
      <c r="C105" s="604" t="s">
        <v>558</v>
      </c>
      <c r="D105" s="160"/>
      <c r="E105" s="160"/>
      <c r="F105" s="160"/>
      <c r="G105" s="160"/>
      <c r="H105" s="160"/>
      <c r="I105" s="160"/>
      <c r="J105" s="160"/>
      <c r="K105" s="160"/>
      <c r="L105" s="160"/>
      <c r="M105" s="17" t="s">
        <v>10</v>
      </c>
      <c r="N105" s="152">
        <v>1</v>
      </c>
      <c r="O105" s="152"/>
      <c r="P105" s="153"/>
      <c r="Q105" s="153"/>
      <c r="R105" s="152">
        <f t="shared" si="20"/>
        <v>0</v>
      </c>
      <c r="S105" s="152"/>
      <c r="T105" s="154"/>
    </row>
    <row r="106" spans="1:20" ht="183" customHeight="1" x14ac:dyDescent="0.2">
      <c r="A106" s="54" t="s">
        <v>50</v>
      </c>
      <c r="B106" s="9" t="s">
        <v>492</v>
      </c>
      <c r="C106" s="604" t="s">
        <v>559</v>
      </c>
      <c r="D106" s="160"/>
      <c r="E106" s="160"/>
      <c r="F106" s="160"/>
      <c r="G106" s="160"/>
      <c r="H106" s="160"/>
      <c r="I106" s="160"/>
      <c r="J106" s="160"/>
      <c r="K106" s="160"/>
      <c r="L106" s="160"/>
      <c r="M106" s="6" t="s">
        <v>22</v>
      </c>
      <c r="N106" s="152">
        <v>40</v>
      </c>
      <c r="O106" s="152"/>
      <c r="P106" s="153"/>
      <c r="Q106" s="153"/>
      <c r="R106" s="152">
        <f t="shared" si="20"/>
        <v>0</v>
      </c>
      <c r="S106" s="152"/>
      <c r="T106" s="154"/>
    </row>
    <row r="107" spans="1:20" ht="29.5" customHeight="1" x14ac:dyDescent="0.2">
      <c r="A107" s="54" t="s">
        <v>50</v>
      </c>
      <c r="B107" s="9" t="s">
        <v>493</v>
      </c>
      <c r="C107" s="604" t="s">
        <v>560</v>
      </c>
      <c r="D107" s="160"/>
      <c r="E107" s="160"/>
      <c r="F107" s="160"/>
      <c r="G107" s="160"/>
      <c r="H107" s="160"/>
      <c r="I107" s="160"/>
      <c r="J107" s="160"/>
      <c r="K107" s="160"/>
      <c r="L107" s="160"/>
      <c r="M107" s="17" t="s">
        <v>10</v>
      </c>
      <c r="N107" s="152">
        <v>1</v>
      </c>
      <c r="O107" s="152"/>
      <c r="P107" s="153"/>
      <c r="Q107" s="153"/>
      <c r="R107" s="152">
        <f t="shared" si="19"/>
        <v>0</v>
      </c>
      <c r="S107" s="152"/>
      <c r="T107" s="154"/>
    </row>
    <row r="108" spans="1:20" ht="52" customHeight="1" x14ac:dyDescent="0.2">
      <c r="A108" s="605" t="s">
        <v>50</v>
      </c>
      <c r="B108" s="195" t="s">
        <v>494</v>
      </c>
      <c r="C108" s="201" t="s">
        <v>561</v>
      </c>
      <c r="D108" s="201"/>
      <c r="E108" s="201"/>
      <c r="F108" s="201"/>
      <c r="G108" s="201"/>
      <c r="H108" s="201"/>
      <c r="I108" s="201"/>
      <c r="J108" s="201"/>
      <c r="K108" s="201"/>
      <c r="L108" s="201"/>
      <c r="M108" s="35"/>
      <c r="N108" s="608"/>
      <c r="O108" s="608"/>
      <c r="P108" s="608"/>
      <c r="Q108" s="608"/>
      <c r="R108" s="608"/>
      <c r="S108" s="608"/>
      <c r="T108" s="609"/>
    </row>
    <row r="109" spans="1:20" ht="12.5" x14ac:dyDescent="0.2">
      <c r="A109" s="612"/>
      <c r="B109" s="613"/>
      <c r="C109" s="614" t="s">
        <v>562</v>
      </c>
      <c r="D109" s="614"/>
      <c r="E109" s="614"/>
      <c r="F109" s="614"/>
      <c r="G109" s="614"/>
      <c r="H109" s="614"/>
      <c r="I109" s="614"/>
      <c r="J109" s="614"/>
      <c r="K109" s="614"/>
      <c r="L109" s="614"/>
      <c r="M109" s="5" t="s">
        <v>191</v>
      </c>
      <c r="N109" s="180">
        <v>30</v>
      </c>
      <c r="O109" s="180"/>
      <c r="P109" s="181"/>
      <c r="Q109" s="181"/>
      <c r="R109" s="180">
        <f t="shared" ref="R109:R113" si="24">N109*P109</f>
        <v>0</v>
      </c>
      <c r="S109" s="180"/>
      <c r="T109" s="444"/>
    </row>
    <row r="110" spans="1:20" ht="12.5" x14ac:dyDescent="0.2">
      <c r="A110" s="612"/>
      <c r="B110" s="613"/>
      <c r="C110" s="614" t="s">
        <v>563</v>
      </c>
      <c r="D110" s="614"/>
      <c r="E110" s="614"/>
      <c r="F110" s="614"/>
      <c r="G110" s="614"/>
      <c r="H110" s="614"/>
      <c r="I110" s="614"/>
      <c r="J110" s="614"/>
      <c r="K110" s="614"/>
      <c r="L110" s="614"/>
      <c r="M110" s="5" t="s">
        <v>191</v>
      </c>
      <c r="N110" s="180">
        <v>15</v>
      </c>
      <c r="O110" s="180"/>
      <c r="P110" s="181"/>
      <c r="Q110" s="181"/>
      <c r="R110" s="180">
        <f t="shared" ref="R110:R111" si="25">N110*P110</f>
        <v>0</v>
      </c>
      <c r="S110" s="180"/>
      <c r="T110" s="444"/>
    </row>
    <row r="111" spans="1:20" ht="12.5" x14ac:dyDescent="0.2">
      <c r="A111" s="612"/>
      <c r="B111" s="613"/>
      <c r="C111" s="614" t="s">
        <v>564</v>
      </c>
      <c r="D111" s="614"/>
      <c r="E111" s="614"/>
      <c r="F111" s="614"/>
      <c r="G111" s="614"/>
      <c r="H111" s="614"/>
      <c r="I111" s="614"/>
      <c r="J111" s="614"/>
      <c r="K111" s="614"/>
      <c r="L111" s="614"/>
      <c r="M111" s="5" t="s">
        <v>191</v>
      </c>
      <c r="N111" s="180">
        <v>20</v>
      </c>
      <c r="O111" s="180"/>
      <c r="P111" s="181"/>
      <c r="Q111" s="181"/>
      <c r="R111" s="180">
        <f t="shared" si="25"/>
        <v>0</v>
      </c>
      <c r="S111" s="180"/>
      <c r="T111" s="444"/>
    </row>
    <row r="112" spans="1:20" ht="12.5" x14ac:dyDescent="0.2">
      <c r="A112" s="612"/>
      <c r="B112" s="613"/>
      <c r="C112" s="614" t="s">
        <v>565</v>
      </c>
      <c r="D112" s="614"/>
      <c r="E112" s="614"/>
      <c r="F112" s="614"/>
      <c r="G112" s="614"/>
      <c r="H112" s="614"/>
      <c r="I112" s="614"/>
      <c r="J112" s="614"/>
      <c r="K112" s="614"/>
      <c r="L112" s="614"/>
      <c r="M112" s="5" t="s">
        <v>191</v>
      </c>
      <c r="N112" s="180">
        <v>30</v>
      </c>
      <c r="O112" s="180"/>
      <c r="P112" s="181"/>
      <c r="Q112" s="181"/>
      <c r="R112" s="180">
        <f t="shared" si="24"/>
        <v>0</v>
      </c>
      <c r="S112" s="180"/>
      <c r="T112" s="444"/>
    </row>
    <row r="113" spans="1:20" ht="12.5" x14ac:dyDescent="0.2">
      <c r="A113" s="612"/>
      <c r="B113" s="613"/>
      <c r="C113" s="614" t="s">
        <v>566</v>
      </c>
      <c r="D113" s="614"/>
      <c r="E113" s="614"/>
      <c r="F113" s="614"/>
      <c r="G113" s="614"/>
      <c r="H113" s="614"/>
      <c r="I113" s="614"/>
      <c r="J113" s="614"/>
      <c r="K113" s="614"/>
      <c r="L113" s="614"/>
      <c r="M113" s="5" t="s">
        <v>191</v>
      </c>
      <c r="N113" s="180">
        <v>120</v>
      </c>
      <c r="O113" s="180"/>
      <c r="P113" s="181"/>
      <c r="Q113" s="181"/>
      <c r="R113" s="180">
        <f t="shared" si="24"/>
        <v>0</v>
      </c>
      <c r="S113" s="180"/>
      <c r="T113" s="444"/>
    </row>
    <row r="114" spans="1:20" ht="12.5" x14ac:dyDescent="0.2">
      <c r="A114" s="615"/>
      <c r="B114" s="196"/>
      <c r="C114" s="614" t="s">
        <v>567</v>
      </c>
      <c r="D114" s="614"/>
      <c r="E114" s="614"/>
      <c r="F114" s="614"/>
      <c r="G114" s="614"/>
      <c r="H114" s="614"/>
      <c r="I114" s="614"/>
      <c r="J114" s="614"/>
      <c r="K114" s="614"/>
      <c r="L114" s="614"/>
      <c r="M114" s="5" t="s">
        <v>191</v>
      </c>
      <c r="N114" s="180">
        <v>18</v>
      </c>
      <c r="O114" s="180"/>
      <c r="P114" s="181"/>
      <c r="Q114" s="181"/>
      <c r="R114" s="180">
        <f t="shared" ref="R114:R115" si="26">N114*P114</f>
        <v>0</v>
      </c>
      <c r="S114" s="180"/>
      <c r="T114" s="444"/>
    </row>
    <row r="115" spans="1:20" ht="12.5" x14ac:dyDescent="0.2">
      <c r="A115" s="606"/>
      <c r="B115" s="199"/>
      <c r="C115" s="607" t="s">
        <v>568</v>
      </c>
      <c r="D115" s="607"/>
      <c r="E115" s="607"/>
      <c r="F115" s="607"/>
      <c r="G115" s="607"/>
      <c r="H115" s="607"/>
      <c r="I115" s="607"/>
      <c r="J115" s="607"/>
      <c r="K115" s="607"/>
      <c r="L115" s="607"/>
      <c r="M115" s="6" t="s">
        <v>191</v>
      </c>
      <c r="N115" s="183">
        <v>46</v>
      </c>
      <c r="O115" s="183"/>
      <c r="P115" s="184"/>
      <c r="Q115" s="184"/>
      <c r="R115" s="183">
        <f t="shared" si="26"/>
        <v>0</v>
      </c>
      <c r="S115" s="183"/>
      <c r="T115" s="537"/>
    </row>
    <row r="116" spans="1:20" ht="19" customHeight="1" x14ac:dyDescent="0.2">
      <c r="A116" s="54" t="s">
        <v>50</v>
      </c>
      <c r="B116" s="9" t="s">
        <v>495</v>
      </c>
      <c r="C116" s="604" t="s">
        <v>569</v>
      </c>
      <c r="D116" s="160"/>
      <c r="E116" s="160"/>
      <c r="F116" s="160"/>
      <c r="G116" s="160"/>
      <c r="H116" s="160"/>
      <c r="I116" s="160"/>
      <c r="J116" s="160"/>
      <c r="K116" s="160"/>
      <c r="L116" s="160"/>
      <c r="M116" s="17" t="s">
        <v>524</v>
      </c>
      <c r="N116" s="152">
        <v>4450</v>
      </c>
      <c r="O116" s="152"/>
      <c r="P116" s="153"/>
      <c r="Q116" s="153"/>
      <c r="R116" s="152">
        <f t="shared" ref="R116" si="27">N116*P116</f>
        <v>0</v>
      </c>
      <c r="S116" s="152"/>
      <c r="T116" s="154"/>
    </row>
    <row r="117" spans="1:20" ht="41.15" customHeight="1" x14ac:dyDescent="0.2">
      <c r="A117" s="605" t="s">
        <v>50</v>
      </c>
      <c r="B117" s="195" t="s">
        <v>496</v>
      </c>
      <c r="C117" s="201" t="s">
        <v>570</v>
      </c>
      <c r="D117" s="201"/>
      <c r="E117" s="201"/>
      <c r="F117" s="201"/>
      <c r="G117" s="201"/>
      <c r="H117" s="201"/>
      <c r="I117" s="201"/>
      <c r="J117" s="201"/>
      <c r="K117" s="201"/>
      <c r="L117" s="201"/>
      <c r="M117" s="35"/>
      <c r="N117" s="608"/>
      <c r="O117" s="608"/>
      <c r="P117" s="608"/>
      <c r="Q117" s="608"/>
      <c r="R117" s="608"/>
      <c r="S117" s="608"/>
      <c r="T117" s="609"/>
    </row>
    <row r="118" spans="1:20" ht="12.5" x14ac:dyDescent="0.2">
      <c r="A118" s="612"/>
      <c r="B118" s="613"/>
      <c r="C118" s="614" t="s">
        <v>568</v>
      </c>
      <c r="D118" s="614"/>
      <c r="E118" s="614"/>
      <c r="F118" s="614"/>
      <c r="G118" s="614"/>
      <c r="H118" s="614"/>
      <c r="I118" s="614"/>
      <c r="J118" s="614"/>
      <c r="K118" s="614"/>
      <c r="L118" s="614"/>
      <c r="M118" s="5" t="s">
        <v>93</v>
      </c>
      <c r="N118" s="180">
        <v>2</v>
      </c>
      <c r="O118" s="180"/>
      <c r="P118" s="181"/>
      <c r="Q118" s="181"/>
      <c r="R118" s="180">
        <f t="shared" ref="R118:R119" si="28">N118*P118</f>
        <v>0</v>
      </c>
      <c r="S118" s="180"/>
      <c r="T118" s="444"/>
    </row>
    <row r="119" spans="1:20" ht="12.5" x14ac:dyDescent="0.2">
      <c r="A119" s="606"/>
      <c r="B119" s="199"/>
      <c r="C119" s="607" t="s">
        <v>571</v>
      </c>
      <c r="D119" s="607"/>
      <c r="E119" s="607"/>
      <c r="F119" s="607"/>
      <c r="G119" s="607"/>
      <c r="H119" s="607"/>
      <c r="I119" s="607"/>
      <c r="J119" s="607"/>
      <c r="K119" s="607"/>
      <c r="L119" s="607"/>
      <c r="M119" s="6" t="s">
        <v>93</v>
      </c>
      <c r="N119" s="183">
        <v>4</v>
      </c>
      <c r="O119" s="183"/>
      <c r="P119" s="184"/>
      <c r="Q119" s="184"/>
      <c r="R119" s="183">
        <f t="shared" si="28"/>
        <v>0</v>
      </c>
      <c r="S119" s="183"/>
      <c r="T119" s="537"/>
    </row>
    <row r="120" spans="1:20" ht="51.65" customHeight="1" x14ac:dyDescent="0.2">
      <c r="A120" s="605" t="s">
        <v>50</v>
      </c>
      <c r="B120" s="195" t="s">
        <v>523</v>
      </c>
      <c r="C120" s="201" t="s">
        <v>572</v>
      </c>
      <c r="D120" s="201"/>
      <c r="E120" s="201"/>
      <c r="F120" s="201"/>
      <c r="G120" s="201"/>
      <c r="H120" s="201"/>
      <c r="I120" s="201"/>
      <c r="J120" s="201"/>
      <c r="K120" s="201"/>
      <c r="L120" s="201"/>
      <c r="M120" s="35"/>
      <c r="N120" s="608"/>
      <c r="O120" s="608"/>
      <c r="P120" s="608"/>
      <c r="Q120" s="608"/>
      <c r="R120" s="608"/>
      <c r="S120" s="608"/>
      <c r="T120" s="609"/>
    </row>
    <row r="121" spans="1:20" ht="12.5" x14ac:dyDescent="0.2">
      <c r="A121" s="612"/>
      <c r="B121" s="613"/>
      <c r="C121" s="614" t="s">
        <v>573</v>
      </c>
      <c r="D121" s="614"/>
      <c r="E121" s="614"/>
      <c r="F121" s="614"/>
      <c r="G121" s="614"/>
      <c r="H121" s="614"/>
      <c r="I121" s="614"/>
      <c r="J121" s="614"/>
      <c r="K121" s="614"/>
      <c r="L121" s="614"/>
      <c r="M121" s="5" t="s">
        <v>93</v>
      </c>
      <c r="N121" s="180">
        <v>2</v>
      </c>
      <c r="O121" s="180"/>
      <c r="P121" s="181"/>
      <c r="Q121" s="181"/>
      <c r="R121" s="180">
        <f t="shared" ref="R121:R127" si="29">N121*P121</f>
        <v>0</v>
      </c>
      <c r="S121" s="180"/>
      <c r="T121" s="444"/>
    </row>
    <row r="122" spans="1:20" ht="12.5" x14ac:dyDescent="0.2">
      <c r="A122" s="606"/>
      <c r="B122" s="199"/>
      <c r="C122" s="607" t="s">
        <v>571</v>
      </c>
      <c r="D122" s="607"/>
      <c r="E122" s="607"/>
      <c r="F122" s="607"/>
      <c r="G122" s="607"/>
      <c r="H122" s="607"/>
      <c r="I122" s="607"/>
      <c r="J122" s="607"/>
      <c r="K122" s="607"/>
      <c r="L122" s="607"/>
      <c r="M122" s="6" t="s">
        <v>93</v>
      </c>
      <c r="N122" s="183">
        <v>6</v>
      </c>
      <c r="O122" s="183"/>
      <c r="P122" s="184"/>
      <c r="Q122" s="184"/>
      <c r="R122" s="183">
        <f t="shared" si="29"/>
        <v>0</v>
      </c>
      <c r="S122" s="183"/>
      <c r="T122" s="537"/>
    </row>
    <row r="123" spans="1:20" ht="103" customHeight="1" x14ac:dyDescent="0.2">
      <c r="A123" s="54" t="s">
        <v>50</v>
      </c>
      <c r="B123" s="9">
        <v>32</v>
      </c>
      <c r="C123" s="604" t="s">
        <v>574</v>
      </c>
      <c r="D123" s="160"/>
      <c r="E123" s="160"/>
      <c r="F123" s="160"/>
      <c r="G123" s="160"/>
      <c r="H123" s="160"/>
      <c r="I123" s="160"/>
      <c r="J123" s="160"/>
      <c r="K123" s="160"/>
      <c r="L123" s="160"/>
      <c r="M123" s="17" t="s">
        <v>93</v>
      </c>
      <c r="N123" s="152">
        <v>3</v>
      </c>
      <c r="O123" s="152"/>
      <c r="P123" s="153"/>
      <c r="Q123" s="153"/>
      <c r="R123" s="152">
        <f t="shared" si="29"/>
        <v>0</v>
      </c>
      <c r="S123" s="152"/>
      <c r="T123" s="154"/>
    </row>
    <row r="124" spans="1:20" ht="41.15" customHeight="1" x14ac:dyDescent="0.2">
      <c r="A124" s="54" t="s">
        <v>50</v>
      </c>
      <c r="B124" s="9" t="s">
        <v>576</v>
      </c>
      <c r="C124" s="604" t="s">
        <v>575</v>
      </c>
      <c r="D124" s="160"/>
      <c r="E124" s="160"/>
      <c r="F124" s="160"/>
      <c r="G124" s="160"/>
      <c r="H124" s="160"/>
      <c r="I124" s="160"/>
      <c r="J124" s="160"/>
      <c r="K124" s="160"/>
      <c r="L124" s="160"/>
      <c r="M124" s="17" t="s">
        <v>10</v>
      </c>
      <c r="N124" s="152">
        <v>3</v>
      </c>
      <c r="O124" s="152"/>
      <c r="P124" s="153"/>
      <c r="Q124" s="153"/>
      <c r="R124" s="152">
        <f t="shared" si="29"/>
        <v>0</v>
      </c>
      <c r="S124" s="152"/>
      <c r="T124" s="154"/>
    </row>
    <row r="125" spans="1:20" ht="78.650000000000006" customHeight="1" x14ac:dyDescent="0.2">
      <c r="A125" s="54" t="s">
        <v>50</v>
      </c>
      <c r="B125" s="9" t="s">
        <v>578</v>
      </c>
      <c r="C125" s="604" t="s">
        <v>577</v>
      </c>
      <c r="D125" s="160"/>
      <c r="E125" s="160"/>
      <c r="F125" s="160"/>
      <c r="G125" s="160"/>
      <c r="H125" s="160"/>
      <c r="I125" s="160"/>
      <c r="J125" s="160"/>
      <c r="K125" s="160"/>
      <c r="L125" s="160"/>
      <c r="M125" s="17" t="s">
        <v>93</v>
      </c>
      <c r="N125" s="152">
        <v>3</v>
      </c>
      <c r="O125" s="152"/>
      <c r="P125" s="153"/>
      <c r="Q125" s="153"/>
      <c r="R125" s="152">
        <f t="shared" si="29"/>
        <v>0</v>
      </c>
      <c r="S125" s="152"/>
      <c r="T125" s="154"/>
    </row>
    <row r="126" spans="1:20" ht="42" customHeight="1" x14ac:dyDescent="0.2">
      <c r="A126" s="54" t="s">
        <v>50</v>
      </c>
      <c r="B126" s="9" t="s">
        <v>498</v>
      </c>
      <c r="C126" s="604" t="s">
        <v>458</v>
      </c>
      <c r="D126" s="160"/>
      <c r="E126" s="160"/>
      <c r="F126" s="160"/>
      <c r="G126" s="160"/>
      <c r="H126" s="160"/>
      <c r="I126" s="160"/>
      <c r="J126" s="160"/>
      <c r="K126" s="160"/>
      <c r="L126" s="160"/>
      <c r="M126" s="17" t="s">
        <v>10</v>
      </c>
      <c r="N126" s="152">
        <v>3</v>
      </c>
      <c r="O126" s="152"/>
      <c r="P126" s="153"/>
      <c r="Q126" s="153"/>
      <c r="R126" s="152">
        <f t="shared" si="29"/>
        <v>0</v>
      </c>
      <c r="S126" s="152"/>
      <c r="T126" s="154"/>
    </row>
    <row r="127" spans="1:20" ht="43" customHeight="1" x14ac:dyDescent="0.2">
      <c r="A127" s="54" t="s">
        <v>50</v>
      </c>
      <c r="B127" s="9" t="s">
        <v>499</v>
      </c>
      <c r="C127" s="604" t="s">
        <v>579</v>
      </c>
      <c r="D127" s="160"/>
      <c r="E127" s="160"/>
      <c r="F127" s="160"/>
      <c r="G127" s="160"/>
      <c r="H127" s="160"/>
      <c r="I127" s="160"/>
      <c r="J127" s="160"/>
      <c r="K127" s="160"/>
      <c r="L127" s="160"/>
      <c r="M127" s="17" t="s">
        <v>93</v>
      </c>
      <c r="N127" s="152">
        <v>3</v>
      </c>
      <c r="O127" s="152"/>
      <c r="P127" s="153"/>
      <c r="Q127" s="153"/>
      <c r="R127" s="152">
        <f t="shared" si="29"/>
        <v>0</v>
      </c>
      <c r="S127" s="152"/>
      <c r="T127" s="154"/>
    </row>
    <row r="128" spans="1:20" ht="40.5" customHeight="1" x14ac:dyDescent="0.2">
      <c r="A128" s="54" t="s">
        <v>50</v>
      </c>
      <c r="B128" s="9" t="s">
        <v>500</v>
      </c>
      <c r="C128" s="604" t="s">
        <v>459</v>
      </c>
      <c r="D128" s="160"/>
      <c r="E128" s="160"/>
      <c r="F128" s="160"/>
      <c r="G128" s="160"/>
      <c r="H128" s="160"/>
      <c r="I128" s="160"/>
      <c r="J128" s="160"/>
      <c r="K128" s="160"/>
      <c r="L128" s="160"/>
      <c r="M128" s="17" t="s">
        <v>93</v>
      </c>
      <c r="N128" s="152">
        <v>1</v>
      </c>
      <c r="O128" s="152"/>
      <c r="P128" s="153"/>
      <c r="Q128" s="153"/>
      <c r="R128" s="152">
        <f t="shared" ref="R128:R131" si="30">N128*P128</f>
        <v>0</v>
      </c>
      <c r="S128" s="152"/>
      <c r="T128" s="154"/>
    </row>
    <row r="129" spans="1:20" ht="80.5" customHeight="1" x14ac:dyDescent="0.2">
      <c r="A129" s="54" t="s">
        <v>50</v>
      </c>
      <c r="B129" s="9" t="s">
        <v>501</v>
      </c>
      <c r="C129" s="604" t="s">
        <v>580</v>
      </c>
      <c r="D129" s="160"/>
      <c r="E129" s="160"/>
      <c r="F129" s="160"/>
      <c r="G129" s="160"/>
      <c r="H129" s="160"/>
      <c r="I129" s="160"/>
      <c r="J129" s="160"/>
      <c r="K129" s="160"/>
      <c r="L129" s="160"/>
      <c r="M129" s="17" t="s">
        <v>93</v>
      </c>
      <c r="N129" s="152">
        <v>4</v>
      </c>
      <c r="O129" s="152"/>
      <c r="P129" s="153"/>
      <c r="Q129" s="153"/>
      <c r="R129" s="152">
        <f t="shared" si="30"/>
        <v>0</v>
      </c>
      <c r="S129" s="152"/>
      <c r="T129" s="154"/>
    </row>
    <row r="130" spans="1:20" ht="29.15" customHeight="1" x14ac:dyDescent="0.2">
      <c r="A130" s="54" t="s">
        <v>50</v>
      </c>
      <c r="B130" s="9" t="s">
        <v>502</v>
      </c>
      <c r="C130" s="604" t="s">
        <v>461</v>
      </c>
      <c r="D130" s="160"/>
      <c r="E130" s="160"/>
      <c r="F130" s="160"/>
      <c r="G130" s="160"/>
      <c r="H130" s="160"/>
      <c r="I130" s="160"/>
      <c r="J130" s="160"/>
      <c r="K130" s="160"/>
      <c r="L130" s="160"/>
      <c r="M130" s="17" t="s">
        <v>93</v>
      </c>
      <c r="N130" s="152">
        <v>4</v>
      </c>
      <c r="O130" s="152"/>
      <c r="P130" s="153"/>
      <c r="Q130" s="153"/>
      <c r="R130" s="152">
        <f t="shared" si="30"/>
        <v>0</v>
      </c>
      <c r="S130" s="152"/>
      <c r="T130" s="154"/>
    </row>
    <row r="131" spans="1:20" ht="30.65" customHeight="1" x14ac:dyDescent="0.2">
      <c r="A131" s="54" t="s">
        <v>50</v>
      </c>
      <c r="B131" s="9" t="s">
        <v>503</v>
      </c>
      <c r="C131" s="604" t="s">
        <v>462</v>
      </c>
      <c r="D131" s="160"/>
      <c r="E131" s="160"/>
      <c r="F131" s="160"/>
      <c r="G131" s="160"/>
      <c r="H131" s="160"/>
      <c r="I131" s="160"/>
      <c r="J131" s="160"/>
      <c r="K131" s="160"/>
      <c r="L131" s="160"/>
      <c r="M131" s="17" t="s">
        <v>93</v>
      </c>
      <c r="N131" s="152">
        <v>4</v>
      </c>
      <c r="O131" s="152"/>
      <c r="P131" s="153"/>
      <c r="Q131" s="153"/>
      <c r="R131" s="152">
        <f t="shared" si="30"/>
        <v>0</v>
      </c>
      <c r="S131" s="152"/>
      <c r="T131" s="154"/>
    </row>
    <row r="132" spans="1:20" ht="40.5" customHeight="1" x14ac:dyDescent="0.2">
      <c r="A132" s="605" t="s">
        <v>50</v>
      </c>
      <c r="B132" s="195" t="s">
        <v>504</v>
      </c>
      <c r="C132" s="201" t="s">
        <v>463</v>
      </c>
      <c r="D132" s="201"/>
      <c r="E132" s="201"/>
      <c r="F132" s="201"/>
      <c r="G132" s="201"/>
      <c r="H132" s="201"/>
      <c r="I132" s="201"/>
      <c r="J132" s="201"/>
      <c r="K132" s="201"/>
      <c r="L132" s="201"/>
      <c r="M132" s="35"/>
      <c r="N132" s="608"/>
      <c r="O132" s="608"/>
      <c r="P132" s="608"/>
      <c r="Q132" s="608"/>
      <c r="R132" s="608"/>
      <c r="S132" s="608"/>
      <c r="T132" s="609"/>
    </row>
    <row r="133" spans="1:20" ht="12.5" x14ac:dyDescent="0.2">
      <c r="A133" s="606"/>
      <c r="B133" s="199"/>
      <c r="C133" s="607" t="s">
        <v>517</v>
      </c>
      <c r="D133" s="607"/>
      <c r="E133" s="607"/>
      <c r="F133" s="607"/>
      <c r="G133" s="607"/>
      <c r="H133" s="607"/>
      <c r="I133" s="607"/>
      <c r="J133" s="607"/>
      <c r="K133" s="607"/>
      <c r="L133" s="607"/>
      <c r="M133" s="6" t="s">
        <v>93</v>
      </c>
      <c r="N133" s="183">
        <v>1</v>
      </c>
      <c r="O133" s="183"/>
      <c r="P133" s="184"/>
      <c r="Q133" s="184"/>
      <c r="R133" s="183">
        <f t="shared" ref="R133" si="31">N133*P133</f>
        <v>0</v>
      </c>
      <c r="S133" s="183"/>
      <c r="T133" s="537"/>
    </row>
    <row r="134" spans="1:20" ht="57.65" customHeight="1" x14ac:dyDescent="0.2">
      <c r="A134" s="605" t="s">
        <v>50</v>
      </c>
      <c r="B134" s="195" t="s">
        <v>505</v>
      </c>
      <c r="C134" s="201" t="s">
        <v>582</v>
      </c>
      <c r="D134" s="201"/>
      <c r="E134" s="201"/>
      <c r="F134" s="201"/>
      <c r="G134" s="201"/>
      <c r="H134" s="201"/>
      <c r="I134" s="201"/>
      <c r="J134" s="201"/>
      <c r="K134" s="201"/>
      <c r="L134" s="201"/>
      <c r="M134" s="35"/>
      <c r="N134" s="608"/>
      <c r="O134" s="608"/>
      <c r="P134" s="608"/>
      <c r="Q134" s="608"/>
      <c r="R134" s="608"/>
      <c r="S134" s="608"/>
      <c r="T134" s="609"/>
    </row>
    <row r="135" spans="1:20" ht="12.5" x14ac:dyDescent="0.2">
      <c r="A135" s="606"/>
      <c r="B135" s="199"/>
      <c r="C135" s="607" t="s">
        <v>517</v>
      </c>
      <c r="D135" s="607"/>
      <c r="E135" s="607"/>
      <c r="F135" s="607"/>
      <c r="G135" s="607"/>
      <c r="H135" s="607"/>
      <c r="I135" s="607"/>
      <c r="J135" s="607"/>
      <c r="K135" s="607"/>
      <c r="L135" s="607"/>
      <c r="M135" s="6" t="s">
        <v>93</v>
      </c>
      <c r="N135" s="183">
        <v>1</v>
      </c>
      <c r="O135" s="183"/>
      <c r="P135" s="184"/>
      <c r="Q135" s="184"/>
      <c r="R135" s="183">
        <f t="shared" ref="R135" si="32">N135*P135</f>
        <v>0</v>
      </c>
      <c r="S135" s="183"/>
      <c r="T135" s="537"/>
    </row>
    <row r="136" spans="1:20" ht="32.5" customHeight="1" x14ac:dyDescent="0.2">
      <c r="A136" s="605" t="s">
        <v>50</v>
      </c>
      <c r="B136" s="195" t="s">
        <v>506</v>
      </c>
      <c r="C136" s="201" t="s">
        <v>583</v>
      </c>
      <c r="D136" s="201"/>
      <c r="E136" s="201"/>
      <c r="F136" s="201"/>
      <c r="G136" s="201"/>
      <c r="H136" s="201"/>
      <c r="I136" s="201"/>
      <c r="J136" s="201"/>
      <c r="K136" s="201"/>
      <c r="L136" s="201"/>
      <c r="M136" s="35"/>
      <c r="N136" s="608"/>
      <c r="O136" s="608"/>
      <c r="P136" s="608"/>
      <c r="Q136" s="608"/>
      <c r="R136" s="608"/>
      <c r="S136" s="608"/>
      <c r="T136" s="609"/>
    </row>
    <row r="137" spans="1:20" ht="12.5" x14ac:dyDescent="0.2">
      <c r="A137" s="606"/>
      <c r="B137" s="199"/>
      <c r="C137" s="607" t="s">
        <v>465</v>
      </c>
      <c r="D137" s="607"/>
      <c r="E137" s="607"/>
      <c r="F137" s="607"/>
      <c r="G137" s="607"/>
      <c r="H137" s="607"/>
      <c r="I137" s="607"/>
      <c r="J137" s="607"/>
      <c r="K137" s="607"/>
      <c r="L137" s="607"/>
      <c r="M137" s="6" t="s">
        <v>10</v>
      </c>
      <c r="N137" s="183">
        <v>9</v>
      </c>
      <c r="O137" s="183"/>
      <c r="P137" s="184"/>
      <c r="Q137" s="184"/>
      <c r="R137" s="183">
        <f t="shared" ref="R137" si="33">N137*P137</f>
        <v>0</v>
      </c>
      <c r="S137" s="183"/>
      <c r="T137" s="537"/>
    </row>
    <row r="138" spans="1:20" ht="42.65" customHeight="1" x14ac:dyDescent="0.2">
      <c r="A138" s="605" t="s">
        <v>50</v>
      </c>
      <c r="B138" s="195" t="s">
        <v>507</v>
      </c>
      <c r="C138" s="201" t="s">
        <v>584</v>
      </c>
      <c r="D138" s="201"/>
      <c r="E138" s="201"/>
      <c r="F138" s="201"/>
      <c r="G138" s="201"/>
      <c r="H138" s="201"/>
      <c r="I138" s="201"/>
      <c r="J138" s="201"/>
      <c r="K138" s="201"/>
      <c r="L138" s="201"/>
      <c r="M138" s="35"/>
      <c r="N138" s="608"/>
      <c r="O138" s="608"/>
      <c r="P138" s="608"/>
      <c r="Q138" s="608"/>
      <c r="R138" s="608"/>
      <c r="S138" s="608"/>
      <c r="T138" s="609"/>
    </row>
    <row r="139" spans="1:20" ht="12.5" x14ac:dyDescent="0.2">
      <c r="A139" s="606"/>
      <c r="B139" s="199"/>
      <c r="C139" s="607" t="s">
        <v>585</v>
      </c>
      <c r="D139" s="607"/>
      <c r="E139" s="607"/>
      <c r="F139" s="607"/>
      <c r="G139" s="607"/>
      <c r="H139" s="607"/>
      <c r="I139" s="607"/>
      <c r="J139" s="607"/>
      <c r="K139" s="607"/>
      <c r="L139" s="607"/>
      <c r="M139" s="6" t="s">
        <v>10</v>
      </c>
      <c r="N139" s="183">
        <v>5</v>
      </c>
      <c r="O139" s="183"/>
      <c r="P139" s="184"/>
      <c r="Q139" s="184"/>
      <c r="R139" s="183">
        <f t="shared" ref="R139" si="34">N139*P139</f>
        <v>0</v>
      </c>
      <c r="S139" s="183"/>
      <c r="T139" s="537"/>
    </row>
    <row r="140" spans="1:20" ht="53.5" customHeight="1" x14ac:dyDescent="0.2">
      <c r="A140" s="605" t="s">
        <v>50</v>
      </c>
      <c r="B140" s="195" t="s">
        <v>581</v>
      </c>
      <c r="C140" s="201" t="s">
        <v>586</v>
      </c>
      <c r="D140" s="201"/>
      <c r="E140" s="201"/>
      <c r="F140" s="201"/>
      <c r="G140" s="201"/>
      <c r="H140" s="201"/>
      <c r="I140" s="201"/>
      <c r="J140" s="201"/>
      <c r="K140" s="201"/>
      <c r="L140" s="201"/>
      <c r="M140" s="35"/>
      <c r="N140" s="608"/>
      <c r="O140" s="608"/>
      <c r="P140" s="608"/>
      <c r="Q140" s="608"/>
      <c r="R140" s="608"/>
      <c r="S140" s="608"/>
      <c r="T140" s="609"/>
    </row>
    <row r="141" spans="1:20" ht="12.5" x14ac:dyDescent="0.2">
      <c r="A141" s="606"/>
      <c r="B141" s="199"/>
      <c r="C141" s="607" t="s">
        <v>587</v>
      </c>
      <c r="D141" s="607"/>
      <c r="E141" s="607"/>
      <c r="F141" s="607"/>
      <c r="G141" s="607"/>
      <c r="H141" s="607"/>
      <c r="I141" s="607"/>
      <c r="J141" s="607"/>
      <c r="K141" s="607"/>
      <c r="L141" s="607"/>
      <c r="M141" s="6" t="s">
        <v>524</v>
      </c>
      <c r="N141" s="183">
        <v>7600</v>
      </c>
      <c r="O141" s="183"/>
      <c r="P141" s="184"/>
      <c r="Q141" s="184"/>
      <c r="R141" s="183">
        <f t="shared" ref="R141" si="35">N141*P141</f>
        <v>0</v>
      </c>
      <c r="S141" s="183"/>
      <c r="T141" s="537"/>
    </row>
    <row r="142" spans="1:20" ht="32.15" customHeight="1" x14ac:dyDescent="0.2">
      <c r="A142" s="605" t="s">
        <v>50</v>
      </c>
      <c r="B142" s="195" t="s">
        <v>588</v>
      </c>
      <c r="C142" s="610" t="s">
        <v>589</v>
      </c>
      <c r="D142" s="201"/>
      <c r="E142" s="201"/>
      <c r="F142" s="201"/>
      <c r="G142" s="201"/>
      <c r="H142" s="201"/>
      <c r="I142" s="201"/>
      <c r="J142" s="201"/>
      <c r="K142" s="201"/>
      <c r="L142" s="201"/>
      <c r="M142" s="35"/>
      <c r="N142" s="608"/>
      <c r="O142" s="608"/>
      <c r="P142" s="608"/>
      <c r="Q142" s="608"/>
      <c r="R142" s="608"/>
      <c r="S142" s="608"/>
      <c r="T142" s="609"/>
    </row>
    <row r="143" spans="1:20" ht="12.5" x14ac:dyDescent="0.2">
      <c r="A143" s="606"/>
      <c r="B143" s="199"/>
      <c r="C143" s="607" t="s">
        <v>590</v>
      </c>
      <c r="D143" s="607"/>
      <c r="E143" s="607"/>
      <c r="F143" s="607"/>
      <c r="G143" s="607"/>
      <c r="H143" s="607"/>
      <c r="I143" s="607"/>
      <c r="J143" s="607"/>
      <c r="K143" s="607"/>
      <c r="L143" s="607"/>
      <c r="M143" s="6" t="s">
        <v>10</v>
      </c>
      <c r="N143" s="183">
        <v>5</v>
      </c>
      <c r="O143" s="183"/>
      <c r="P143" s="184"/>
      <c r="Q143" s="184"/>
      <c r="R143" s="183">
        <f t="shared" ref="R143" si="36">N143*P143</f>
        <v>0</v>
      </c>
      <c r="S143" s="183"/>
      <c r="T143" s="537"/>
    </row>
    <row r="144" spans="1:20" ht="42.65" customHeight="1" x14ac:dyDescent="0.2">
      <c r="A144" s="177" t="s">
        <v>14</v>
      </c>
      <c r="B144" s="178"/>
      <c r="C144" s="611" t="s">
        <v>591</v>
      </c>
      <c r="D144" s="611"/>
      <c r="E144" s="611"/>
      <c r="F144" s="611"/>
      <c r="G144" s="611"/>
      <c r="H144" s="611"/>
      <c r="I144" s="611"/>
      <c r="J144" s="611"/>
      <c r="K144" s="611"/>
      <c r="L144" s="611"/>
      <c r="M144" s="611"/>
      <c r="N144" s="611"/>
      <c r="O144" s="611"/>
      <c r="P144" s="611"/>
      <c r="Q144" s="611"/>
      <c r="R144" s="175">
        <f>SUM(R145:T174)</f>
        <v>0</v>
      </c>
      <c r="S144" s="175"/>
      <c r="T144" s="176"/>
    </row>
    <row r="145" spans="1:20" ht="271.5" customHeight="1" x14ac:dyDescent="0.2">
      <c r="A145" s="21" t="s">
        <v>14</v>
      </c>
      <c r="B145" s="9" t="s">
        <v>7</v>
      </c>
      <c r="C145" s="185" t="s">
        <v>592</v>
      </c>
      <c r="D145" s="622"/>
      <c r="E145" s="622"/>
      <c r="F145" s="622"/>
      <c r="G145" s="622"/>
      <c r="H145" s="622"/>
      <c r="I145" s="622"/>
      <c r="J145" s="622"/>
      <c r="K145" s="622"/>
      <c r="L145" s="622"/>
      <c r="M145" s="17" t="s">
        <v>10</v>
      </c>
      <c r="N145" s="152">
        <v>1</v>
      </c>
      <c r="O145" s="152"/>
      <c r="P145" s="153"/>
      <c r="Q145" s="153"/>
      <c r="R145" s="152">
        <f t="shared" ref="R145:R147" si="37">N145*P145</f>
        <v>0</v>
      </c>
      <c r="S145" s="152"/>
      <c r="T145" s="154"/>
    </row>
    <row r="146" spans="1:20" ht="96.65" customHeight="1" x14ac:dyDescent="0.2">
      <c r="A146" s="54" t="s">
        <v>14</v>
      </c>
      <c r="B146" s="9" t="s">
        <v>45</v>
      </c>
      <c r="C146" s="604" t="s">
        <v>593</v>
      </c>
      <c r="D146" s="160"/>
      <c r="E146" s="160"/>
      <c r="F146" s="160"/>
      <c r="G146" s="160"/>
      <c r="H146" s="160"/>
      <c r="I146" s="160"/>
      <c r="J146" s="160"/>
      <c r="K146" s="160"/>
      <c r="L146" s="160"/>
      <c r="M146" s="17" t="s">
        <v>524</v>
      </c>
      <c r="N146" s="152">
        <v>4500</v>
      </c>
      <c r="O146" s="152"/>
      <c r="P146" s="153"/>
      <c r="Q146" s="153"/>
      <c r="R146" s="152">
        <f t="shared" si="37"/>
        <v>0</v>
      </c>
      <c r="S146" s="152"/>
      <c r="T146" s="154"/>
    </row>
    <row r="147" spans="1:20" ht="57" customHeight="1" x14ac:dyDescent="0.2">
      <c r="A147" s="54" t="s">
        <v>14</v>
      </c>
      <c r="B147" s="9" t="s">
        <v>50</v>
      </c>
      <c r="C147" s="158" t="s">
        <v>594</v>
      </c>
      <c r="D147" s="160"/>
      <c r="E147" s="160"/>
      <c r="F147" s="160"/>
      <c r="G147" s="160"/>
      <c r="H147" s="160"/>
      <c r="I147" s="160"/>
      <c r="J147" s="160"/>
      <c r="K147" s="160"/>
      <c r="L147" s="160"/>
      <c r="M147" s="17" t="s">
        <v>524</v>
      </c>
      <c r="N147" s="152">
        <v>1500</v>
      </c>
      <c r="O147" s="152"/>
      <c r="P147" s="153"/>
      <c r="Q147" s="153"/>
      <c r="R147" s="152">
        <f t="shared" si="37"/>
        <v>0</v>
      </c>
      <c r="S147" s="152"/>
      <c r="T147" s="154"/>
    </row>
    <row r="148" spans="1:20" ht="145.5" customHeight="1" x14ac:dyDescent="0.2">
      <c r="A148" s="605" t="s">
        <v>14</v>
      </c>
      <c r="B148" s="195" t="s">
        <v>14</v>
      </c>
      <c r="C148" s="201" t="s">
        <v>533</v>
      </c>
      <c r="D148" s="201"/>
      <c r="E148" s="201"/>
      <c r="F148" s="201"/>
      <c r="G148" s="201"/>
      <c r="H148" s="201"/>
      <c r="I148" s="201"/>
      <c r="J148" s="201"/>
      <c r="K148" s="201"/>
      <c r="L148" s="201"/>
      <c r="M148" s="35"/>
      <c r="N148" s="608"/>
      <c r="O148" s="608"/>
      <c r="P148" s="608"/>
      <c r="Q148" s="608"/>
      <c r="R148" s="608"/>
      <c r="S148" s="608"/>
      <c r="T148" s="609"/>
    </row>
    <row r="149" spans="1:20" ht="14.5" x14ac:dyDescent="0.2">
      <c r="A149" s="612"/>
      <c r="B149" s="613"/>
      <c r="C149" s="614" t="s">
        <v>534</v>
      </c>
      <c r="D149" s="614"/>
      <c r="E149" s="614"/>
      <c r="F149" s="614"/>
      <c r="G149" s="614"/>
      <c r="H149" s="614"/>
      <c r="I149" s="614"/>
      <c r="J149" s="614"/>
      <c r="K149" s="614"/>
      <c r="L149" s="614"/>
      <c r="M149" s="5" t="s">
        <v>12</v>
      </c>
      <c r="N149" s="180">
        <v>350</v>
      </c>
      <c r="O149" s="180"/>
      <c r="P149" s="181"/>
      <c r="Q149" s="181"/>
      <c r="R149" s="180">
        <f t="shared" ref="R149:R152" si="38">N149*P149</f>
        <v>0</v>
      </c>
      <c r="S149" s="180"/>
      <c r="T149" s="444"/>
    </row>
    <row r="150" spans="1:20" ht="14.5" x14ac:dyDescent="0.2">
      <c r="A150" s="612"/>
      <c r="B150" s="613"/>
      <c r="C150" s="614" t="s">
        <v>595</v>
      </c>
      <c r="D150" s="614"/>
      <c r="E150" s="614"/>
      <c r="F150" s="614"/>
      <c r="G150" s="614"/>
      <c r="H150" s="614"/>
      <c r="I150" s="614"/>
      <c r="J150" s="614"/>
      <c r="K150" s="614"/>
      <c r="L150" s="614"/>
      <c r="M150" s="5" t="s">
        <v>12</v>
      </c>
      <c r="N150" s="180">
        <v>100</v>
      </c>
      <c r="O150" s="180"/>
      <c r="P150" s="181"/>
      <c r="Q150" s="181"/>
      <c r="R150" s="180">
        <f t="shared" si="38"/>
        <v>0</v>
      </c>
      <c r="S150" s="180"/>
      <c r="T150" s="444"/>
    </row>
    <row r="151" spans="1:20" ht="14.5" x14ac:dyDescent="0.2">
      <c r="A151" s="606"/>
      <c r="B151" s="199"/>
      <c r="C151" s="607" t="s">
        <v>536</v>
      </c>
      <c r="D151" s="607"/>
      <c r="E151" s="607"/>
      <c r="F151" s="607"/>
      <c r="G151" s="607"/>
      <c r="H151" s="607"/>
      <c r="I151" s="607"/>
      <c r="J151" s="607"/>
      <c r="K151" s="607"/>
      <c r="L151" s="607"/>
      <c r="M151" s="5" t="s">
        <v>12</v>
      </c>
      <c r="N151" s="183">
        <v>100</v>
      </c>
      <c r="O151" s="183"/>
      <c r="P151" s="184"/>
      <c r="Q151" s="184"/>
      <c r="R151" s="183">
        <f t="shared" si="38"/>
        <v>0</v>
      </c>
      <c r="S151" s="183"/>
      <c r="T151" s="537"/>
    </row>
    <row r="152" spans="1:20" ht="58" customHeight="1" x14ac:dyDescent="0.2">
      <c r="A152" s="73" t="s">
        <v>14</v>
      </c>
      <c r="B152" s="74" t="s">
        <v>16</v>
      </c>
      <c r="C152" s="604" t="s">
        <v>596</v>
      </c>
      <c r="D152" s="160"/>
      <c r="E152" s="160"/>
      <c r="F152" s="160"/>
      <c r="G152" s="160"/>
      <c r="H152" s="160"/>
      <c r="I152" s="160"/>
      <c r="J152" s="160"/>
      <c r="K152" s="160"/>
      <c r="L152" s="160"/>
      <c r="M152" s="17" t="s">
        <v>10</v>
      </c>
      <c r="N152" s="152">
        <v>14</v>
      </c>
      <c r="O152" s="152"/>
      <c r="P152" s="153"/>
      <c r="Q152" s="153"/>
      <c r="R152" s="152">
        <f t="shared" si="38"/>
        <v>0</v>
      </c>
      <c r="S152" s="152"/>
      <c r="T152" s="154"/>
    </row>
    <row r="153" spans="1:20" ht="12.5" x14ac:dyDescent="0.2">
      <c r="A153" s="73" t="s">
        <v>14</v>
      </c>
      <c r="B153" s="74" t="s">
        <v>18</v>
      </c>
      <c r="C153" s="604" t="s">
        <v>597</v>
      </c>
      <c r="D153" s="160"/>
      <c r="E153" s="160"/>
      <c r="F153" s="160"/>
      <c r="G153" s="160"/>
      <c r="H153" s="160"/>
      <c r="I153" s="160"/>
      <c r="J153" s="160"/>
      <c r="K153" s="160"/>
      <c r="L153" s="160"/>
      <c r="M153" s="17" t="s">
        <v>10</v>
      </c>
      <c r="N153" s="152">
        <v>14</v>
      </c>
      <c r="O153" s="152"/>
      <c r="P153" s="153"/>
      <c r="Q153" s="153"/>
      <c r="R153" s="152">
        <f t="shared" ref="R153" si="39">N153*P153</f>
        <v>0</v>
      </c>
      <c r="S153" s="152"/>
      <c r="T153" s="154"/>
    </row>
    <row r="154" spans="1:20" ht="46" customHeight="1" x14ac:dyDescent="0.2">
      <c r="A154" s="73" t="s">
        <v>14</v>
      </c>
      <c r="B154" s="74" t="s">
        <v>20</v>
      </c>
      <c r="C154" s="604" t="s">
        <v>598</v>
      </c>
      <c r="D154" s="160"/>
      <c r="E154" s="160"/>
      <c r="F154" s="160"/>
      <c r="G154" s="160"/>
      <c r="H154" s="160"/>
      <c r="I154" s="160"/>
      <c r="J154" s="160"/>
      <c r="K154" s="160"/>
      <c r="L154" s="160"/>
      <c r="M154" s="17" t="s">
        <v>10</v>
      </c>
      <c r="N154" s="152">
        <v>4</v>
      </c>
      <c r="O154" s="152"/>
      <c r="P154" s="153"/>
      <c r="Q154" s="153"/>
      <c r="R154" s="152">
        <f t="shared" ref="R154:R163" si="40">N154*P154</f>
        <v>0</v>
      </c>
      <c r="S154" s="152"/>
      <c r="T154" s="154"/>
    </row>
    <row r="155" spans="1:20" ht="54" customHeight="1" x14ac:dyDescent="0.2">
      <c r="A155" s="73" t="s">
        <v>14</v>
      </c>
      <c r="B155" s="74" t="s">
        <v>23</v>
      </c>
      <c r="C155" s="604" t="s">
        <v>599</v>
      </c>
      <c r="D155" s="160"/>
      <c r="E155" s="160"/>
      <c r="F155" s="160"/>
      <c r="G155" s="160"/>
      <c r="H155" s="160"/>
      <c r="I155" s="160"/>
      <c r="J155" s="160"/>
      <c r="K155" s="160"/>
      <c r="L155" s="160"/>
      <c r="M155" s="17" t="s">
        <v>10</v>
      </c>
      <c r="N155" s="152">
        <v>5</v>
      </c>
      <c r="O155" s="152"/>
      <c r="P155" s="153"/>
      <c r="Q155" s="153"/>
      <c r="R155" s="152">
        <f t="shared" si="40"/>
        <v>0</v>
      </c>
      <c r="S155" s="152"/>
      <c r="T155" s="154"/>
    </row>
    <row r="156" spans="1:20" ht="50.5" customHeight="1" x14ac:dyDescent="0.2">
      <c r="A156" s="73" t="s">
        <v>14</v>
      </c>
      <c r="B156" s="74" t="s">
        <v>28</v>
      </c>
      <c r="C156" s="604" t="s">
        <v>600</v>
      </c>
      <c r="D156" s="160"/>
      <c r="E156" s="160"/>
      <c r="F156" s="160"/>
      <c r="G156" s="160"/>
      <c r="H156" s="160"/>
      <c r="I156" s="160"/>
      <c r="J156" s="160"/>
      <c r="K156" s="160"/>
      <c r="L156" s="160"/>
      <c r="M156" s="17" t="s">
        <v>10</v>
      </c>
      <c r="N156" s="152">
        <v>1</v>
      </c>
      <c r="O156" s="152"/>
      <c r="P156" s="153"/>
      <c r="Q156" s="153"/>
      <c r="R156" s="152">
        <f t="shared" ref="R156:R162" si="41">N156*P156</f>
        <v>0</v>
      </c>
      <c r="S156" s="152"/>
      <c r="T156" s="154"/>
    </row>
    <row r="157" spans="1:20" ht="103.5" customHeight="1" x14ac:dyDescent="0.2">
      <c r="A157" s="73" t="s">
        <v>14</v>
      </c>
      <c r="B157" s="74" t="s">
        <v>30</v>
      </c>
      <c r="C157" s="604" t="s">
        <v>601</v>
      </c>
      <c r="D157" s="160"/>
      <c r="E157" s="160"/>
      <c r="F157" s="160"/>
      <c r="G157" s="160"/>
      <c r="H157" s="160"/>
      <c r="I157" s="160"/>
      <c r="J157" s="160"/>
      <c r="K157" s="160"/>
      <c r="L157" s="160"/>
      <c r="M157" s="17" t="s">
        <v>93</v>
      </c>
      <c r="N157" s="152">
        <v>1</v>
      </c>
      <c r="O157" s="152"/>
      <c r="P157" s="153"/>
      <c r="Q157" s="153"/>
      <c r="R157" s="152">
        <f t="shared" si="41"/>
        <v>0</v>
      </c>
      <c r="S157" s="152"/>
      <c r="T157" s="154"/>
    </row>
    <row r="158" spans="1:20" ht="67" customHeight="1" x14ac:dyDescent="0.2">
      <c r="A158" s="73" t="s">
        <v>14</v>
      </c>
      <c r="B158" s="74" t="s">
        <v>33</v>
      </c>
      <c r="C158" s="604" t="s">
        <v>602</v>
      </c>
      <c r="D158" s="160"/>
      <c r="E158" s="160"/>
      <c r="F158" s="160"/>
      <c r="G158" s="160"/>
      <c r="H158" s="160"/>
      <c r="I158" s="160"/>
      <c r="J158" s="160"/>
      <c r="K158" s="160"/>
      <c r="L158" s="160"/>
      <c r="M158" s="17" t="s">
        <v>93</v>
      </c>
      <c r="N158" s="152">
        <v>1</v>
      </c>
      <c r="O158" s="152"/>
      <c r="P158" s="153"/>
      <c r="Q158" s="153"/>
      <c r="R158" s="152">
        <f t="shared" si="41"/>
        <v>0</v>
      </c>
      <c r="S158" s="152"/>
      <c r="T158" s="154"/>
    </row>
    <row r="159" spans="1:20" ht="68.150000000000006" customHeight="1" x14ac:dyDescent="0.2">
      <c r="A159" s="73" t="s">
        <v>14</v>
      </c>
      <c r="B159" s="74" t="s">
        <v>37</v>
      </c>
      <c r="C159" s="604" t="s">
        <v>603</v>
      </c>
      <c r="D159" s="160"/>
      <c r="E159" s="160"/>
      <c r="F159" s="160"/>
      <c r="G159" s="160"/>
      <c r="H159" s="160"/>
      <c r="I159" s="160"/>
      <c r="J159" s="160"/>
      <c r="K159" s="160"/>
      <c r="L159" s="160"/>
      <c r="M159" s="17" t="s">
        <v>10</v>
      </c>
      <c r="N159" s="152">
        <v>4</v>
      </c>
      <c r="O159" s="152"/>
      <c r="P159" s="153"/>
      <c r="Q159" s="153"/>
      <c r="R159" s="152">
        <f t="shared" si="41"/>
        <v>0</v>
      </c>
      <c r="S159" s="152"/>
      <c r="T159" s="154"/>
    </row>
    <row r="160" spans="1:20" ht="42" customHeight="1" x14ac:dyDescent="0.2">
      <c r="A160" s="73" t="s">
        <v>14</v>
      </c>
      <c r="B160" s="74" t="s">
        <v>40</v>
      </c>
      <c r="C160" s="604" t="s">
        <v>604</v>
      </c>
      <c r="D160" s="160"/>
      <c r="E160" s="160"/>
      <c r="F160" s="160"/>
      <c r="G160" s="160"/>
      <c r="H160" s="160"/>
      <c r="I160" s="160"/>
      <c r="J160" s="160"/>
      <c r="K160" s="160"/>
      <c r="L160" s="160"/>
      <c r="M160" s="17" t="s">
        <v>93</v>
      </c>
      <c r="N160" s="152">
        <v>1</v>
      </c>
      <c r="O160" s="152"/>
      <c r="P160" s="153"/>
      <c r="Q160" s="153"/>
      <c r="R160" s="152">
        <f t="shared" si="41"/>
        <v>0</v>
      </c>
      <c r="S160" s="152"/>
      <c r="T160" s="154"/>
    </row>
    <row r="161" spans="1:20" ht="42" customHeight="1" x14ac:dyDescent="0.2">
      <c r="A161" s="73" t="s">
        <v>14</v>
      </c>
      <c r="B161" s="74" t="s">
        <v>41</v>
      </c>
      <c r="C161" s="604" t="s">
        <v>458</v>
      </c>
      <c r="D161" s="160"/>
      <c r="E161" s="160"/>
      <c r="F161" s="160"/>
      <c r="G161" s="160"/>
      <c r="H161" s="160"/>
      <c r="I161" s="160"/>
      <c r="J161" s="160"/>
      <c r="K161" s="160"/>
      <c r="L161" s="160"/>
      <c r="M161" s="17" t="s">
        <v>10</v>
      </c>
      <c r="N161" s="152">
        <v>1</v>
      </c>
      <c r="O161" s="152"/>
      <c r="P161" s="153"/>
      <c r="Q161" s="153"/>
      <c r="R161" s="152">
        <f t="shared" si="41"/>
        <v>0</v>
      </c>
      <c r="S161" s="152"/>
      <c r="T161" s="154"/>
    </row>
    <row r="162" spans="1:20" ht="42" customHeight="1" x14ac:dyDescent="0.2">
      <c r="A162" s="73" t="s">
        <v>14</v>
      </c>
      <c r="B162" s="74" t="s">
        <v>43</v>
      </c>
      <c r="C162" s="604" t="s">
        <v>579</v>
      </c>
      <c r="D162" s="160"/>
      <c r="E162" s="160"/>
      <c r="F162" s="160"/>
      <c r="G162" s="160"/>
      <c r="H162" s="160"/>
      <c r="I162" s="160"/>
      <c r="J162" s="160"/>
      <c r="K162" s="160"/>
      <c r="L162" s="160"/>
      <c r="M162" s="17" t="s">
        <v>93</v>
      </c>
      <c r="N162" s="152">
        <v>1</v>
      </c>
      <c r="O162" s="152"/>
      <c r="P162" s="153"/>
      <c r="Q162" s="153"/>
      <c r="R162" s="152">
        <f t="shared" si="41"/>
        <v>0</v>
      </c>
      <c r="S162" s="152"/>
      <c r="T162" s="154"/>
    </row>
    <row r="163" spans="1:20" ht="79.5" customHeight="1" x14ac:dyDescent="0.2">
      <c r="A163" s="73" t="s">
        <v>14</v>
      </c>
      <c r="B163" s="74" t="s">
        <v>165</v>
      </c>
      <c r="C163" s="604" t="s">
        <v>580</v>
      </c>
      <c r="D163" s="160"/>
      <c r="E163" s="160"/>
      <c r="F163" s="160"/>
      <c r="G163" s="160"/>
      <c r="H163" s="160"/>
      <c r="I163" s="160"/>
      <c r="J163" s="160"/>
      <c r="K163" s="160"/>
      <c r="L163" s="160"/>
      <c r="M163" s="17" t="s">
        <v>93</v>
      </c>
      <c r="N163" s="152">
        <v>60</v>
      </c>
      <c r="O163" s="152"/>
      <c r="P163" s="153"/>
      <c r="Q163" s="153"/>
      <c r="R163" s="152">
        <f t="shared" si="40"/>
        <v>0</v>
      </c>
      <c r="S163" s="152"/>
      <c r="T163" s="154"/>
    </row>
    <row r="164" spans="1:20" ht="30.65" customHeight="1" x14ac:dyDescent="0.2">
      <c r="A164" s="73" t="s">
        <v>14</v>
      </c>
      <c r="B164" s="74" t="s">
        <v>166</v>
      </c>
      <c r="C164" s="604" t="s">
        <v>461</v>
      </c>
      <c r="D164" s="160"/>
      <c r="E164" s="160"/>
      <c r="F164" s="160"/>
      <c r="G164" s="160"/>
      <c r="H164" s="160"/>
      <c r="I164" s="160"/>
      <c r="J164" s="160"/>
      <c r="K164" s="160"/>
      <c r="L164" s="160"/>
      <c r="M164" s="17" t="s">
        <v>93</v>
      </c>
      <c r="N164" s="152">
        <v>1</v>
      </c>
      <c r="O164" s="152"/>
      <c r="P164" s="153"/>
      <c r="Q164" s="153"/>
      <c r="R164" s="152">
        <f t="shared" ref="R164:R165" si="42">N164*P164</f>
        <v>0</v>
      </c>
      <c r="S164" s="152"/>
      <c r="T164" s="154"/>
    </row>
    <row r="165" spans="1:20" ht="30.65" customHeight="1" x14ac:dyDescent="0.2">
      <c r="A165" s="73" t="s">
        <v>14</v>
      </c>
      <c r="B165" s="74" t="s">
        <v>167</v>
      </c>
      <c r="C165" s="604" t="s">
        <v>462</v>
      </c>
      <c r="D165" s="160"/>
      <c r="E165" s="160"/>
      <c r="F165" s="160"/>
      <c r="G165" s="160"/>
      <c r="H165" s="160"/>
      <c r="I165" s="160"/>
      <c r="J165" s="160"/>
      <c r="K165" s="160"/>
      <c r="L165" s="160"/>
      <c r="M165" s="17" t="s">
        <v>93</v>
      </c>
      <c r="N165" s="152">
        <v>1</v>
      </c>
      <c r="O165" s="152"/>
      <c r="P165" s="153"/>
      <c r="Q165" s="153"/>
      <c r="R165" s="152">
        <f t="shared" si="42"/>
        <v>0</v>
      </c>
      <c r="S165" s="152"/>
      <c r="T165" s="154"/>
    </row>
    <row r="166" spans="1:20" ht="52" customHeight="1" x14ac:dyDescent="0.2">
      <c r="A166" s="605" t="s">
        <v>14</v>
      </c>
      <c r="B166" s="195" t="s">
        <v>168</v>
      </c>
      <c r="C166" s="201" t="s">
        <v>582</v>
      </c>
      <c r="D166" s="201"/>
      <c r="E166" s="201"/>
      <c r="F166" s="201"/>
      <c r="G166" s="201"/>
      <c r="H166" s="201"/>
      <c r="I166" s="201"/>
      <c r="J166" s="201"/>
      <c r="K166" s="201"/>
      <c r="L166" s="201"/>
      <c r="M166" s="35"/>
      <c r="N166" s="608"/>
      <c r="O166" s="608"/>
      <c r="P166" s="608"/>
      <c r="Q166" s="608"/>
      <c r="R166" s="608"/>
      <c r="S166" s="608"/>
      <c r="T166" s="609"/>
    </row>
    <row r="167" spans="1:20" ht="12.5" x14ac:dyDescent="0.2">
      <c r="A167" s="606"/>
      <c r="B167" s="199"/>
      <c r="C167" s="607" t="s">
        <v>517</v>
      </c>
      <c r="D167" s="607"/>
      <c r="E167" s="607"/>
      <c r="F167" s="607"/>
      <c r="G167" s="607"/>
      <c r="H167" s="607"/>
      <c r="I167" s="607"/>
      <c r="J167" s="607"/>
      <c r="K167" s="607"/>
      <c r="L167" s="607"/>
      <c r="M167" s="6" t="s">
        <v>93</v>
      </c>
      <c r="N167" s="183">
        <v>1</v>
      </c>
      <c r="O167" s="183"/>
      <c r="P167" s="184"/>
      <c r="Q167" s="184"/>
      <c r="R167" s="183">
        <f t="shared" ref="R167" si="43">N167*P167</f>
        <v>0</v>
      </c>
      <c r="S167" s="183"/>
      <c r="T167" s="537"/>
    </row>
    <row r="168" spans="1:20" ht="27.65" customHeight="1" x14ac:dyDescent="0.2">
      <c r="A168" s="605" t="s">
        <v>14</v>
      </c>
      <c r="B168" s="195" t="s">
        <v>477</v>
      </c>
      <c r="C168" s="201" t="s">
        <v>583</v>
      </c>
      <c r="D168" s="201"/>
      <c r="E168" s="201"/>
      <c r="F168" s="201"/>
      <c r="G168" s="201"/>
      <c r="H168" s="201"/>
      <c r="I168" s="201"/>
      <c r="J168" s="201"/>
      <c r="K168" s="201"/>
      <c r="L168" s="201"/>
      <c r="M168" s="35"/>
      <c r="N168" s="608"/>
      <c r="O168" s="608"/>
      <c r="P168" s="608"/>
      <c r="Q168" s="608"/>
      <c r="R168" s="608"/>
      <c r="S168" s="608"/>
      <c r="T168" s="609"/>
    </row>
    <row r="169" spans="1:20" ht="12.65" customHeight="1" x14ac:dyDescent="0.2">
      <c r="A169" s="606"/>
      <c r="B169" s="199"/>
      <c r="C169" s="607" t="s">
        <v>465</v>
      </c>
      <c r="D169" s="607"/>
      <c r="E169" s="607"/>
      <c r="F169" s="607"/>
      <c r="G169" s="607"/>
      <c r="H169" s="607"/>
      <c r="I169" s="607"/>
      <c r="J169" s="607"/>
      <c r="K169" s="607"/>
      <c r="L169" s="607"/>
      <c r="M169" s="6" t="s">
        <v>10</v>
      </c>
      <c r="N169" s="183">
        <v>8</v>
      </c>
      <c r="O169" s="183"/>
      <c r="P169" s="184"/>
      <c r="Q169" s="184"/>
      <c r="R169" s="183">
        <f t="shared" ref="R169" si="44">N169*P169</f>
        <v>0</v>
      </c>
      <c r="S169" s="183"/>
      <c r="T169" s="537"/>
    </row>
    <row r="170" spans="1:20" ht="42.65" customHeight="1" x14ac:dyDescent="0.2">
      <c r="A170" s="605" t="s">
        <v>14</v>
      </c>
      <c r="B170" s="195" t="s">
        <v>487</v>
      </c>
      <c r="C170" s="201" t="s">
        <v>584</v>
      </c>
      <c r="D170" s="201"/>
      <c r="E170" s="201"/>
      <c r="F170" s="201"/>
      <c r="G170" s="201"/>
      <c r="H170" s="201"/>
      <c r="I170" s="201"/>
      <c r="J170" s="201"/>
      <c r="K170" s="201"/>
      <c r="L170" s="201"/>
      <c r="M170" s="35"/>
      <c r="N170" s="608"/>
      <c r="O170" s="608"/>
      <c r="P170" s="608"/>
      <c r="Q170" s="608"/>
      <c r="R170" s="608"/>
      <c r="S170" s="608"/>
      <c r="T170" s="609"/>
    </row>
    <row r="171" spans="1:20" ht="12.5" x14ac:dyDescent="0.2">
      <c r="A171" s="606"/>
      <c r="B171" s="199"/>
      <c r="C171" s="607" t="s">
        <v>585</v>
      </c>
      <c r="D171" s="607"/>
      <c r="E171" s="607"/>
      <c r="F171" s="607"/>
      <c r="G171" s="607"/>
      <c r="H171" s="607"/>
      <c r="I171" s="607"/>
      <c r="J171" s="607"/>
      <c r="K171" s="607"/>
      <c r="L171" s="607"/>
      <c r="M171" s="6" t="s">
        <v>10</v>
      </c>
      <c r="N171" s="183">
        <v>1</v>
      </c>
      <c r="O171" s="183"/>
      <c r="P171" s="184"/>
      <c r="Q171" s="184"/>
      <c r="R171" s="183">
        <f t="shared" ref="R171:R172" si="45">N171*P171</f>
        <v>0</v>
      </c>
      <c r="S171" s="183"/>
      <c r="T171" s="537"/>
    </row>
    <row r="172" spans="1:20" ht="123" customHeight="1" x14ac:dyDescent="0.2">
      <c r="A172" s="73" t="s">
        <v>14</v>
      </c>
      <c r="B172" s="74" t="s">
        <v>488</v>
      </c>
      <c r="C172" s="604" t="s">
        <v>605</v>
      </c>
      <c r="D172" s="160"/>
      <c r="E172" s="160"/>
      <c r="F172" s="160"/>
      <c r="G172" s="160"/>
      <c r="H172" s="160"/>
      <c r="I172" s="160"/>
      <c r="J172" s="160"/>
      <c r="K172" s="160"/>
      <c r="L172" s="160"/>
      <c r="M172" s="17" t="s">
        <v>524</v>
      </c>
      <c r="N172" s="152">
        <v>9000</v>
      </c>
      <c r="O172" s="152"/>
      <c r="P172" s="153"/>
      <c r="Q172" s="153"/>
      <c r="R172" s="152">
        <f t="shared" si="45"/>
        <v>0</v>
      </c>
      <c r="S172" s="152"/>
      <c r="T172" s="154"/>
    </row>
    <row r="173" spans="1:20" ht="27.65" customHeight="1" x14ac:dyDescent="0.2">
      <c r="A173" s="605" t="s">
        <v>14</v>
      </c>
      <c r="B173" s="195" t="s">
        <v>489</v>
      </c>
      <c r="C173" s="610" t="s">
        <v>606</v>
      </c>
      <c r="D173" s="201"/>
      <c r="E173" s="201"/>
      <c r="F173" s="201"/>
      <c r="G173" s="201"/>
      <c r="H173" s="201"/>
      <c r="I173" s="201"/>
      <c r="J173" s="201"/>
      <c r="K173" s="201"/>
      <c r="L173" s="201"/>
      <c r="M173" s="35"/>
      <c r="N173" s="608"/>
      <c r="O173" s="608"/>
      <c r="P173" s="608"/>
      <c r="Q173" s="608"/>
      <c r="R173" s="608"/>
      <c r="S173" s="608"/>
      <c r="T173" s="609"/>
    </row>
    <row r="174" spans="1:20" ht="12.65" customHeight="1" x14ac:dyDescent="0.2">
      <c r="A174" s="606"/>
      <c r="B174" s="199"/>
      <c r="C174" s="607" t="s">
        <v>590</v>
      </c>
      <c r="D174" s="607"/>
      <c r="E174" s="607"/>
      <c r="F174" s="607"/>
      <c r="G174" s="607"/>
      <c r="H174" s="607"/>
      <c r="I174" s="607"/>
      <c r="J174" s="607"/>
      <c r="K174" s="607"/>
      <c r="L174" s="607"/>
      <c r="M174" s="6" t="s">
        <v>10</v>
      </c>
      <c r="N174" s="183">
        <v>2</v>
      </c>
      <c r="O174" s="183"/>
      <c r="P174" s="184"/>
      <c r="Q174" s="184"/>
      <c r="R174" s="183">
        <f t="shared" ref="R174" si="46">N174*P174</f>
        <v>0</v>
      </c>
      <c r="S174" s="183"/>
      <c r="T174" s="537"/>
    </row>
    <row r="175" spans="1:20" ht="60" customHeight="1" x14ac:dyDescent="0.2">
      <c r="A175" s="177" t="s">
        <v>16</v>
      </c>
      <c r="B175" s="178"/>
      <c r="C175" s="611" t="s">
        <v>607</v>
      </c>
      <c r="D175" s="611"/>
      <c r="E175" s="611"/>
      <c r="F175" s="611"/>
      <c r="G175" s="611"/>
      <c r="H175" s="611"/>
      <c r="I175" s="611"/>
      <c r="J175" s="611"/>
      <c r="K175" s="611"/>
      <c r="L175" s="611"/>
      <c r="M175" s="611"/>
      <c r="N175" s="611"/>
      <c r="O175" s="611"/>
      <c r="P175" s="611"/>
      <c r="Q175" s="611"/>
      <c r="R175" s="175">
        <f>SUM(R176:T327)</f>
        <v>0</v>
      </c>
      <c r="S175" s="175"/>
      <c r="T175" s="176"/>
    </row>
    <row r="176" spans="1:20" ht="221.5" customHeight="1" x14ac:dyDescent="0.2">
      <c r="A176" s="21" t="s">
        <v>16</v>
      </c>
      <c r="B176" s="9" t="s">
        <v>7</v>
      </c>
      <c r="C176" s="185" t="s">
        <v>608</v>
      </c>
      <c r="D176" s="622"/>
      <c r="E176" s="622"/>
      <c r="F176" s="622"/>
      <c r="G176" s="622"/>
      <c r="H176" s="622"/>
      <c r="I176" s="622"/>
      <c r="J176" s="622"/>
      <c r="K176" s="622"/>
      <c r="L176" s="622"/>
      <c r="M176" s="17" t="s">
        <v>10</v>
      </c>
      <c r="N176" s="152">
        <v>1</v>
      </c>
      <c r="O176" s="152"/>
      <c r="P176" s="153"/>
      <c r="Q176" s="153"/>
      <c r="R176" s="152">
        <f t="shared" ref="R176:R178" si="47">N176*P176</f>
        <v>0</v>
      </c>
      <c r="S176" s="152"/>
      <c r="T176" s="154"/>
    </row>
    <row r="177" spans="1:20" ht="222" customHeight="1" x14ac:dyDescent="0.2">
      <c r="A177" s="54" t="s">
        <v>16</v>
      </c>
      <c r="B177" s="9" t="s">
        <v>45</v>
      </c>
      <c r="C177" s="604" t="s">
        <v>609</v>
      </c>
      <c r="D177" s="160"/>
      <c r="E177" s="160"/>
      <c r="F177" s="160"/>
      <c r="G177" s="160"/>
      <c r="H177" s="160"/>
      <c r="I177" s="160"/>
      <c r="J177" s="160"/>
      <c r="K177" s="160"/>
      <c r="L177" s="160"/>
      <c r="M177" s="17" t="s">
        <v>10</v>
      </c>
      <c r="N177" s="152">
        <v>1</v>
      </c>
      <c r="O177" s="152"/>
      <c r="P177" s="153"/>
      <c r="Q177" s="153"/>
      <c r="R177" s="152">
        <f t="shared" si="47"/>
        <v>0</v>
      </c>
      <c r="S177" s="152"/>
      <c r="T177" s="154"/>
    </row>
    <row r="178" spans="1:20" ht="31.5" customHeight="1" x14ac:dyDescent="0.2">
      <c r="A178" s="54" t="s">
        <v>16</v>
      </c>
      <c r="B178" s="9" t="s">
        <v>50</v>
      </c>
      <c r="C178" s="158" t="s">
        <v>610</v>
      </c>
      <c r="D178" s="160"/>
      <c r="E178" s="160"/>
      <c r="F178" s="160"/>
      <c r="G178" s="160"/>
      <c r="H178" s="160"/>
      <c r="I178" s="160"/>
      <c r="J178" s="160"/>
      <c r="K178" s="160"/>
      <c r="L178" s="160"/>
      <c r="M178" s="17" t="s">
        <v>93</v>
      </c>
      <c r="N178" s="152">
        <v>2</v>
      </c>
      <c r="O178" s="152"/>
      <c r="P178" s="153"/>
      <c r="Q178" s="153"/>
      <c r="R178" s="152">
        <f t="shared" si="47"/>
        <v>0</v>
      </c>
      <c r="S178" s="152"/>
      <c r="T178" s="154"/>
    </row>
    <row r="179" spans="1:20" ht="58.5" customHeight="1" x14ac:dyDescent="0.2">
      <c r="A179" s="605" t="s">
        <v>16</v>
      </c>
      <c r="B179" s="195" t="s">
        <v>14</v>
      </c>
      <c r="C179" s="201" t="s">
        <v>611</v>
      </c>
      <c r="D179" s="201"/>
      <c r="E179" s="201"/>
      <c r="F179" s="201"/>
      <c r="G179" s="201"/>
      <c r="H179" s="201"/>
      <c r="I179" s="201"/>
      <c r="J179" s="201"/>
      <c r="K179" s="201"/>
      <c r="L179" s="201"/>
      <c r="M179" s="35"/>
      <c r="N179" s="608"/>
      <c r="O179" s="608"/>
      <c r="P179" s="608"/>
      <c r="Q179" s="608"/>
      <c r="R179" s="608"/>
      <c r="S179" s="608"/>
      <c r="T179" s="609"/>
    </row>
    <row r="180" spans="1:20" ht="12.5" x14ac:dyDescent="0.2">
      <c r="A180" s="627"/>
      <c r="B180" s="570"/>
      <c r="C180" s="623" t="s">
        <v>612</v>
      </c>
      <c r="D180" s="624"/>
      <c r="E180" s="624"/>
      <c r="F180" s="624"/>
      <c r="G180" s="624"/>
      <c r="H180" s="624"/>
      <c r="I180" s="624"/>
      <c r="J180" s="624"/>
      <c r="K180" s="624"/>
      <c r="L180" s="625"/>
      <c r="M180" s="5" t="s">
        <v>93</v>
      </c>
      <c r="N180" s="180">
        <v>1</v>
      </c>
      <c r="O180" s="180"/>
      <c r="P180" s="181"/>
      <c r="Q180" s="181"/>
      <c r="R180" s="180">
        <f t="shared" ref="R180" si="48">N180*P180</f>
        <v>0</v>
      </c>
      <c r="S180" s="180"/>
      <c r="T180" s="444"/>
    </row>
    <row r="181" spans="1:20" ht="12.5" x14ac:dyDescent="0.2">
      <c r="A181" s="606"/>
      <c r="B181" s="199"/>
      <c r="C181" s="607" t="s">
        <v>613</v>
      </c>
      <c r="D181" s="607"/>
      <c r="E181" s="607"/>
      <c r="F181" s="607"/>
      <c r="G181" s="607"/>
      <c r="H181" s="607"/>
      <c r="I181" s="607"/>
      <c r="J181" s="607"/>
      <c r="K181" s="607"/>
      <c r="L181" s="607"/>
      <c r="M181" s="6" t="s">
        <v>93</v>
      </c>
      <c r="N181" s="183">
        <v>1</v>
      </c>
      <c r="O181" s="183"/>
      <c r="P181" s="184"/>
      <c r="Q181" s="184"/>
      <c r="R181" s="183">
        <f t="shared" ref="R181" si="49">N181*P181</f>
        <v>0</v>
      </c>
      <c r="S181" s="183"/>
      <c r="T181" s="537"/>
    </row>
    <row r="182" spans="1:20" ht="95.5" customHeight="1" x14ac:dyDescent="0.2">
      <c r="A182" s="605" t="s">
        <v>16</v>
      </c>
      <c r="B182" s="195" t="s">
        <v>16</v>
      </c>
      <c r="C182" s="201" t="s">
        <v>614</v>
      </c>
      <c r="D182" s="201"/>
      <c r="E182" s="201"/>
      <c r="F182" s="201"/>
      <c r="G182" s="201"/>
      <c r="H182" s="201"/>
      <c r="I182" s="201"/>
      <c r="J182" s="201"/>
      <c r="K182" s="201"/>
      <c r="L182" s="201"/>
      <c r="M182" s="35"/>
      <c r="N182" s="608"/>
      <c r="O182" s="608"/>
      <c r="P182" s="608"/>
      <c r="Q182" s="608"/>
      <c r="R182" s="608"/>
      <c r="S182" s="608"/>
      <c r="T182" s="609"/>
    </row>
    <row r="183" spans="1:20" ht="55" customHeight="1" x14ac:dyDescent="0.2">
      <c r="A183" s="627"/>
      <c r="B183" s="570"/>
      <c r="C183" s="623" t="s">
        <v>615</v>
      </c>
      <c r="D183" s="624"/>
      <c r="E183" s="624"/>
      <c r="F183" s="624"/>
      <c r="G183" s="624"/>
      <c r="H183" s="624"/>
      <c r="I183" s="624"/>
      <c r="J183" s="624"/>
      <c r="K183" s="624"/>
      <c r="L183" s="625"/>
      <c r="M183" s="5" t="s">
        <v>10</v>
      </c>
      <c r="N183" s="180">
        <v>1</v>
      </c>
      <c r="O183" s="180"/>
      <c r="P183" s="181"/>
      <c r="Q183" s="181"/>
      <c r="R183" s="180">
        <f t="shared" ref="R183:R184" si="50">N183*P183</f>
        <v>0</v>
      </c>
      <c r="S183" s="180"/>
      <c r="T183" s="444"/>
    </row>
    <row r="184" spans="1:20" ht="55" customHeight="1" x14ac:dyDescent="0.2">
      <c r="A184" s="606"/>
      <c r="B184" s="199"/>
      <c r="C184" s="607" t="s">
        <v>616</v>
      </c>
      <c r="D184" s="607"/>
      <c r="E184" s="607"/>
      <c r="F184" s="607"/>
      <c r="G184" s="607"/>
      <c r="H184" s="607"/>
      <c r="I184" s="607"/>
      <c r="J184" s="607"/>
      <c r="K184" s="607"/>
      <c r="L184" s="607"/>
      <c r="M184" s="6" t="s">
        <v>10</v>
      </c>
      <c r="N184" s="183">
        <v>1</v>
      </c>
      <c r="O184" s="183"/>
      <c r="P184" s="184"/>
      <c r="Q184" s="184"/>
      <c r="R184" s="183">
        <f t="shared" si="50"/>
        <v>0</v>
      </c>
      <c r="S184" s="183"/>
      <c r="T184" s="537"/>
    </row>
    <row r="185" spans="1:20" ht="222" customHeight="1" x14ac:dyDescent="0.2">
      <c r="A185" s="605" t="s">
        <v>16</v>
      </c>
      <c r="B185" s="195" t="s">
        <v>18</v>
      </c>
      <c r="C185" s="201" t="s">
        <v>617</v>
      </c>
      <c r="D185" s="201"/>
      <c r="E185" s="201"/>
      <c r="F185" s="201"/>
      <c r="G185" s="201"/>
      <c r="H185" s="201"/>
      <c r="I185" s="201"/>
      <c r="J185" s="201"/>
      <c r="K185" s="201"/>
      <c r="L185" s="201"/>
      <c r="M185" s="35"/>
      <c r="N185" s="608"/>
      <c r="O185" s="608"/>
      <c r="P185" s="608"/>
      <c r="Q185" s="608"/>
      <c r="R185" s="608"/>
      <c r="S185" s="608"/>
      <c r="T185" s="609"/>
    </row>
    <row r="186" spans="1:20" ht="43.5" customHeight="1" x14ac:dyDescent="0.2">
      <c r="A186" s="606"/>
      <c r="B186" s="199"/>
      <c r="C186" s="607" t="s">
        <v>618</v>
      </c>
      <c r="D186" s="607"/>
      <c r="E186" s="607"/>
      <c r="F186" s="607"/>
      <c r="G186" s="607"/>
      <c r="H186" s="607"/>
      <c r="I186" s="607"/>
      <c r="J186" s="607"/>
      <c r="K186" s="607"/>
      <c r="L186" s="607"/>
      <c r="M186" s="6" t="s">
        <v>93</v>
      </c>
      <c r="N186" s="183">
        <v>1</v>
      </c>
      <c r="O186" s="183"/>
      <c r="P186" s="184"/>
      <c r="Q186" s="184"/>
      <c r="R186" s="183">
        <f t="shared" ref="R186" si="51">N186*P186</f>
        <v>0</v>
      </c>
      <c r="S186" s="183"/>
      <c r="T186" s="537"/>
    </row>
    <row r="187" spans="1:20" ht="232.5" customHeight="1" x14ac:dyDescent="0.2">
      <c r="A187" s="605" t="s">
        <v>16</v>
      </c>
      <c r="B187" s="195" t="s">
        <v>20</v>
      </c>
      <c r="C187" s="201" t="s">
        <v>619</v>
      </c>
      <c r="D187" s="201"/>
      <c r="E187" s="201"/>
      <c r="F187" s="201"/>
      <c r="G187" s="201"/>
      <c r="H187" s="201"/>
      <c r="I187" s="201"/>
      <c r="J187" s="201"/>
      <c r="K187" s="201"/>
      <c r="L187" s="201"/>
      <c r="M187" s="35"/>
      <c r="N187" s="608"/>
      <c r="O187" s="608"/>
      <c r="P187" s="608"/>
      <c r="Q187" s="608"/>
      <c r="R187" s="608"/>
      <c r="S187" s="608"/>
      <c r="T187" s="609"/>
    </row>
    <row r="188" spans="1:20" ht="43.5" customHeight="1" x14ac:dyDescent="0.2">
      <c r="A188" s="606"/>
      <c r="B188" s="199"/>
      <c r="C188" s="607" t="s">
        <v>618</v>
      </c>
      <c r="D188" s="607"/>
      <c r="E188" s="607"/>
      <c r="F188" s="607"/>
      <c r="G188" s="607"/>
      <c r="H188" s="607"/>
      <c r="I188" s="607"/>
      <c r="J188" s="607"/>
      <c r="K188" s="607"/>
      <c r="L188" s="607"/>
      <c r="M188" s="6" t="s">
        <v>93</v>
      </c>
      <c r="N188" s="183">
        <v>1</v>
      </c>
      <c r="O188" s="183"/>
      <c r="P188" s="184"/>
      <c r="Q188" s="184"/>
      <c r="R188" s="183">
        <f t="shared" ref="R188" si="52">N188*P188</f>
        <v>0</v>
      </c>
      <c r="S188" s="183"/>
      <c r="T188" s="537"/>
    </row>
    <row r="189" spans="1:20" ht="26.15" customHeight="1" x14ac:dyDescent="0.2">
      <c r="A189" s="605" t="s">
        <v>16</v>
      </c>
      <c r="B189" s="195" t="s">
        <v>23</v>
      </c>
      <c r="C189" s="201" t="s">
        <v>620</v>
      </c>
      <c r="D189" s="201"/>
      <c r="E189" s="201"/>
      <c r="F189" s="201"/>
      <c r="G189" s="201"/>
      <c r="H189" s="201"/>
      <c r="I189" s="201"/>
      <c r="J189" s="201"/>
      <c r="K189" s="201"/>
      <c r="L189" s="201"/>
      <c r="M189" s="35"/>
      <c r="N189" s="608"/>
      <c r="O189" s="608"/>
      <c r="P189" s="608"/>
      <c r="Q189" s="608"/>
      <c r="R189" s="608"/>
      <c r="S189" s="608"/>
      <c r="T189" s="609"/>
    </row>
    <row r="190" spans="1:20" ht="38.5" customHeight="1" x14ac:dyDescent="0.2">
      <c r="A190" s="627"/>
      <c r="B190" s="570"/>
      <c r="C190" s="623" t="s">
        <v>621</v>
      </c>
      <c r="D190" s="624"/>
      <c r="E190" s="624"/>
      <c r="F190" s="624"/>
      <c r="G190" s="624"/>
      <c r="H190" s="624"/>
      <c r="I190" s="624"/>
      <c r="J190" s="624"/>
      <c r="K190" s="624"/>
      <c r="L190" s="625"/>
      <c r="M190" s="5" t="s">
        <v>93</v>
      </c>
      <c r="N190" s="180">
        <v>1</v>
      </c>
      <c r="O190" s="180"/>
      <c r="P190" s="181"/>
      <c r="Q190" s="181"/>
      <c r="R190" s="180">
        <f t="shared" ref="R190:R191" si="53">N190*P190</f>
        <v>0</v>
      </c>
      <c r="S190" s="180"/>
      <c r="T190" s="444"/>
    </row>
    <row r="191" spans="1:20" ht="38.5" customHeight="1" x14ac:dyDescent="0.2">
      <c r="A191" s="606"/>
      <c r="B191" s="199"/>
      <c r="C191" s="607" t="s">
        <v>622</v>
      </c>
      <c r="D191" s="607"/>
      <c r="E191" s="607"/>
      <c r="F191" s="607"/>
      <c r="G191" s="607"/>
      <c r="H191" s="607"/>
      <c r="I191" s="607"/>
      <c r="J191" s="607"/>
      <c r="K191" s="607"/>
      <c r="L191" s="607"/>
      <c r="M191" s="6" t="s">
        <v>93</v>
      </c>
      <c r="N191" s="183">
        <v>1</v>
      </c>
      <c r="O191" s="183"/>
      <c r="P191" s="184"/>
      <c r="Q191" s="184"/>
      <c r="R191" s="183">
        <f t="shared" si="53"/>
        <v>0</v>
      </c>
      <c r="S191" s="183"/>
      <c r="T191" s="537"/>
    </row>
    <row r="192" spans="1:20" ht="103" customHeight="1" x14ac:dyDescent="0.2">
      <c r="A192" s="605" t="s">
        <v>16</v>
      </c>
      <c r="B192" s="195" t="s">
        <v>28</v>
      </c>
      <c r="C192" s="201" t="s">
        <v>623</v>
      </c>
      <c r="D192" s="201"/>
      <c r="E192" s="201"/>
      <c r="F192" s="201"/>
      <c r="G192" s="201"/>
      <c r="H192" s="201"/>
      <c r="I192" s="201"/>
      <c r="J192" s="201"/>
      <c r="K192" s="201"/>
      <c r="L192" s="201"/>
      <c r="M192" s="35"/>
      <c r="N192" s="608"/>
      <c r="O192" s="608"/>
      <c r="P192" s="608"/>
      <c r="Q192" s="608"/>
      <c r="R192" s="608"/>
      <c r="S192" s="608"/>
      <c r="T192" s="609"/>
    </row>
    <row r="193" spans="1:20" ht="12.5" x14ac:dyDescent="0.2">
      <c r="A193" s="606"/>
      <c r="B193" s="199"/>
      <c r="C193" s="607" t="s">
        <v>624</v>
      </c>
      <c r="D193" s="607"/>
      <c r="E193" s="607"/>
      <c r="F193" s="607"/>
      <c r="G193" s="607"/>
      <c r="H193" s="607"/>
      <c r="I193" s="607"/>
      <c r="J193" s="607"/>
      <c r="K193" s="607"/>
      <c r="L193" s="607"/>
      <c r="M193" s="6" t="s">
        <v>93</v>
      </c>
      <c r="N193" s="183">
        <v>1</v>
      </c>
      <c r="O193" s="183"/>
      <c r="P193" s="184"/>
      <c r="Q193" s="184"/>
      <c r="R193" s="183">
        <f t="shared" ref="R193" si="54">N193*P193</f>
        <v>0</v>
      </c>
      <c r="S193" s="183"/>
      <c r="T193" s="537"/>
    </row>
    <row r="194" spans="1:20" ht="12.5" x14ac:dyDescent="0.2">
      <c r="A194" s="605" t="s">
        <v>16</v>
      </c>
      <c r="B194" s="195" t="s">
        <v>30</v>
      </c>
      <c r="C194" s="201" t="s">
        <v>625</v>
      </c>
      <c r="D194" s="201"/>
      <c r="E194" s="201"/>
      <c r="F194" s="201"/>
      <c r="G194" s="201"/>
      <c r="H194" s="201"/>
      <c r="I194" s="201"/>
      <c r="J194" s="201"/>
      <c r="K194" s="201"/>
      <c r="L194" s="201"/>
      <c r="M194" s="35"/>
      <c r="N194" s="608"/>
      <c r="O194" s="608"/>
      <c r="P194" s="608"/>
      <c r="Q194" s="608"/>
      <c r="R194" s="608"/>
      <c r="S194" s="608"/>
      <c r="T194" s="609"/>
    </row>
    <row r="195" spans="1:20" ht="12.5" x14ac:dyDescent="0.2">
      <c r="A195" s="606"/>
      <c r="B195" s="199"/>
      <c r="C195" s="607" t="s">
        <v>626</v>
      </c>
      <c r="D195" s="607"/>
      <c r="E195" s="607"/>
      <c r="F195" s="607"/>
      <c r="G195" s="607"/>
      <c r="H195" s="607"/>
      <c r="I195" s="607"/>
      <c r="J195" s="607"/>
      <c r="K195" s="607"/>
      <c r="L195" s="607"/>
      <c r="M195" s="6" t="s">
        <v>10</v>
      </c>
      <c r="N195" s="183">
        <v>6</v>
      </c>
      <c r="O195" s="183"/>
      <c r="P195" s="184"/>
      <c r="Q195" s="184"/>
      <c r="R195" s="183">
        <f t="shared" ref="R195" si="55">N195*P195</f>
        <v>0</v>
      </c>
      <c r="S195" s="183"/>
      <c r="T195" s="537"/>
    </row>
    <row r="196" spans="1:20" ht="94" customHeight="1" x14ac:dyDescent="0.2">
      <c r="A196" s="605" t="s">
        <v>16</v>
      </c>
      <c r="B196" s="195" t="s">
        <v>33</v>
      </c>
      <c r="C196" s="201" t="s">
        <v>627</v>
      </c>
      <c r="D196" s="201"/>
      <c r="E196" s="201"/>
      <c r="F196" s="201"/>
      <c r="G196" s="201"/>
      <c r="H196" s="201"/>
      <c r="I196" s="201"/>
      <c r="J196" s="201"/>
      <c r="K196" s="201"/>
      <c r="L196" s="201"/>
      <c r="M196" s="35"/>
      <c r="N196" s="608"/>
      <c r="O196" s="608"/>
      <c r="P196" s="608"/>
      <c r="Q196" s="608"/>
      <c r="R196" s="608"/>
      <c r="S196" s="608"/>
      <c r="T196" s="609"/>
    </row>
    <row r="197" spans="1:20" ht="40" customHeight="1" x14ac:dyDescent="0.2">
      <c r="A197" s="606"/>
      <c r="B197" s="199"/>
      <c r="C197" s="607" t="s">
        <v>628</v>
      </c>
      <c r="D197" s="607"/>
      <c r="E197" s="607"/>
      <c r="F197" s="607"/>
      <c r="G197" s="607"/>
      <c r="H197" s="607"/>
      <c r="I197" s="607"/>
      <c r="J197" s="607"/>
      <c r="K197" s="607"/>
      <c r="L197" s="607"/>
      <c r="M197" s="6" t="s">
        <v>10</v>
      </c>
      <c r="N197" s="183">
        <v>2</v>
      </c>
      <c r="O197" s="183"/>
      <c r="P197" s="184"/>
      <c r="Q197" s="184"/>
      <c r="R197" s="183">
        <f t="shared" ref="R197" si="56">N197*P197</f>
        <v>0</v>
      </c>
      <c r="S197" s="183"/>
      <c r="T197" s="537"/>
    </row>
    <row r="198" spans="1:20" ht="12.5" x14ac:dyDescent="0.2">
      <c r="A198" s="605" t="s">
        <v>16</v>
      </c>
      <c r="B198" s="195" t="s">
        <v>37</v>
      </c>
      <c r="C198" s="201" t="s">
        <v>625</v>
      </c>
      <c r="D198" s="201"/>
      <c r="E198" s="201"/>
      <c r="F198" s="201"/>
      <c r="G198" s="201"/>
      <c r="H198" s="201"/>
      <c r="I198" s="201"/>
      <c r="J198" s="201"/>
      <c r="K198" s="201"/>
      <c r="L198" s="201"/>
      <c r="M198" s="35"/>
      <c r="N198" s="608"/>
      <c r="O198" s="608"/>
      <c r="P198" s="608"/>
      <c r="Q198" s="608"/>
      <c r="R198" s="608"/>
      <c r="S198" s="608"/>
      <c r="T198" s="609"/>
    </row>
    <row r="199" spans="1:20" ht="12.5" x14ac:dyDescent="0.2">
      <c r="A199" s="606"/>
      <c r="B199" s="199"/>
      <c r="C199" s="607" t="s">
        <v>629</v>
      </c>
      <c r="D199" s="607"/>
      <c r="E199" s="607"/>
      <c r="F199" s="607"/>
      <c r="G199" s="607"/>
      <c r="H199" s="607"/>
      <c r="I199" s="607"/>
      <c r="J199" s="607"/>
      <c r="K199" s="607"/>
      <c r="L199" s="607"/>
      <c r="M199" s="6" t="s">
        <v>10</v>
      </c>
      <c r="N199" s="183">
        <v>2</v>
      </c>
      <c r="O199" s="183"/>
      <c r="P199" s="184"/>
      <c r="Q199" s="184"/>
      <c r="R199" s="183">
        <f t="shared" ref="R199:R200" si="57">N199*P199</f>
        <v>0</v>
      </c>
      <c r="S199" s="183"/>
      <c r="T199" s="537"/>
    </row>
    <row r="200" spans="1:20" ht="106.5" customHeight="1" x14ac:dyDescent="0.2">
      <c r="A200" s="54" t="s">
        <v>16</v>
      </c>
      <c r="B200" s="9" t="s">
        <v>40</v>
      </c>
      <c r="C200" s="158" t="s">
        <v>630</v>
      </c>
      <c r="D200" s="160"/>
      <c r="E200" s="160"/>
      <c r="F200" s="160"/>
      <c r="G200" s="160"/>
      <c r="H200" s="160"/>
      <c r="I200" s="160"/>
      <c r="J200" s="160"/>
      <c r="K200" s="160"/>
      <c r="L200" s="160"/>
      <c r="M200" s="17" t="s">
        <v>10</v>
      </c>
      <c r="N200" s="152">
        <v>1</v>
      </c>
      <c r="O200" s="152"/>
      <c r="P200" s="153"/>
      <c r="Q200" s="153"/>
      <c r="R200" s="152">
        <f t="shared" si="57"/>
        <v>0</v>
      </c>
      <c r="S200" s="152"/>
      <c r="T200" s="154"/>
    </row>
    <row r="201" spans="1:20" ht="103.5" customHeight="1" x14ac:dyDescent="0.2">
      <c r="A201" s="54" t="s">
        <v>16</v>
      </c>
      <c r="B201" s="9" t="s">
        <v>41</v>
      </c>
      <c r="C201" s="158" t="s">
        <v>631</v>
      </c>
      <c r="D201" s="160"/>
      <c r="E201" s="160"/>
      <c r="F201" s="160"/>
      <c r="G201" s="160"/>
      <c r="H201" s="160"/>
      <c r="I201" s="160"/>
      <c r="J201" s="160"/>
      <c r="K201" s="160"/>
      <c r="L201" s="160"/>
      <c r="M201" s="17" t="s">
        <v>10</v>
      </c>
      <c r="N201" s="152">
        <v>1</v>
      </c>
      <c r="O201" s="152"/>
      <c r="P201" s="153"/>
      <c r="Q201" s="153"/>
      <c r="R201" s="152">
        <f t="shared" ref="R201:R203" si="58">N201*P201</f>
        <v>0</v>
      </c>
      <c r="S201" s="152"/>
      <c r="T201" s="154"/>
    </row>
    <row r="202" spans="1:20" ht="143.15" customHeight="1" x14ac:dyDescent="0.2">
      <c r="A202" s="54" t="s">
        <v>16</v>
      </c>
      <c r="B202" s="9" t="s">
        <v>43</v>
      </c>
      <c r="C202" s="158" t="s">
        <v>632</v>
      </c>
      <c r="D202" s="160"/>
      <c r="E202" s="160"/>
      <c r="F202" s="160"/>
      <c r="G202" s="160"/>
      <c r="H202" s="160"/>
      <c r="I202" s="160"/>
      <c r="J202" s="160"/>
      <c r="K202" s="160"/>
      <c r="L202" s="160"/>
      <c r="M202" s="17" t="s">
        <v>10</v>
      </c>
      <c r="N202" s="152">
        <v>1</v>
      </c>
      <c r="O202" s="152"/>
      <c r="P202" s="153"/>
      <c r="Q202" s="153"/>
      <c r="R202" s="152">
        <f t="shared" si="58"/>
        <v>0</v>
      </c>
      <c r="S202" s="152"/>
      <c r="T202" s="154"/>
    </row>
    <row r="203" spans="1:20" ht="144.65" customHeight="1" x14ac:dyDescent="0.2">
      <c r="A203" s="54" t="s">
        <v>16</v>
      </c>
      <c r="B203" s="9" t="s">
        <v>165</v>
      </c>
      <c r="C203" s="158" t="s">
        <v>633</v>
      </c>
      <c r="D203" s="160"/>
      <c r="E203" s="160"/>
      <c r="F203" s="160"/>
      <c r="G203" s="160"/>
      <c r="H203" s="160"/>
      <c r="I203" s="160"/>
      <c r="J203" s="160"/>
      <c r="K203" s="160"/>
      <c r="L203" s="160"/>
      <c r="M203" s="17" t="s">
        <v>10</v>
      </c>
      <c r="N203" s="152">
        <v>1</v>
      </c>
      <c r="O203" s="152"/>
      <c r="P203" s="153"/>
      <c r="Q203" s="153"/>
      <c r="R203" s="152">
        <f t="shared" si="58"/>
        <v>0</v>
      </c>
      <c r="S203" s="152"/>
      <c r="T203" s="154"/>
    </row>
    <row r="204" spans="1:20" ht="50.5" customHeight="1" x14ac:dyDescent="0.2">
      <c r="A204" s="605" t="s">
        <v>16</v>
      </c>
      <c r="B204" s="195" t="s">
        <v>166</v>
      </c>
      <c r="C204" s="201" t="s">
        <v>634</v>
      </c>
      <c r="D204" s="201"/>
      <c r="E204" s="201"/>
      <c r="F204" s="201"/>
      <c r="G204" s="201"/>
      <c r="H204" s="201"/>
      <c r="I204" s="201"/>
      <c r="J204" s="201"/>
      <c r="K204" s="201"/>
      <c r="L204" s="201"/>
      <c r="M204" s="35"/>
      <c r="N204" s="608"/>
      <c r="O204" s="608"/>
      <c r="P204" s="608"/>
      <c r="Q204" s="608"/>
      <c r="R204" s="608"/>
      <c r="S204" s="608"/>
      <c r="T204" s="609"/>
    </row>
    <row r="205" spans="1:20" ht="12.5" x14ac:dyDescent="0.2">
      <c r="A205" s="627"/>
      <c r="B205" s="570"/>
      <c r="C205" s="623" t="s">
        <v>635</v>
      </c>
      <c r="D205" s="624"/>
      <c r="E205" s="624"/>
      <c r="F205" s="624"/>
      <c r="G205" s="624"/>
      <c r="H205" s="624"/>
      <c r="I205" s="624"/>
      <c r="J205" s="624"/>
      <c r="K205" s="624"/>
      <c r="L205" s="625"/>
      <c r="M205" s="5" t="s">
        <v>10</v>
      </c>
      <c r="N205" s="180">
        <v>1</v>
      </c>
      <c r="O205" s="180"/>
      <c r="P205" s="181"/>
      <c r="Q205" s="181"/>
      <c r="R205" s="180">
        <f t="shared" ref="R205:R206" si="59">N205*P205</f>
        <v>0</v>
      </c>
      <c r="S205" s="180"/>
      <c r="T205" s="444"/>
    </row>
    <row r="206" spans="1:20" ht="12.5" x14ac:dyDescent="0.2">
      <c r="A206" s="606"/>
      <c r="B206" s="199"/>
      <c r="C206" s="607" t="s">
        <v>636</v>
      </c>
      <c r="D206" s="607"/>
      <c r="E206" s="607"/>
      <c r="F206" s="607"/>
      <c r="G206" s="607"/>
      <c r="H206" s="607"/>
      <c r="I206" s="607"/>
      <c r="J206" s="607"/>
      <c r="K206" s="607"/>
      <c r="L206" s="607"/>
      <c r="M206" s="6" t="s">
        <v>10</v>
      </c>
      <c r="N206" s="183">
        <v>1</v>
      </c>
      <c r="O206" s="183"/>
      <c r="P206" s="184"/>
      <c r="Q206" s="184"/>
      <c r="R206" s="183">
        <f t="shared" si="59"/>
        <v>0</v>
      </c>
      <c r="S206" s="183"/>
      <c r="T206" s="537"/>
    </row>
    <row r="207" spans="1:20" ht="50.5" customHeight="1" x14ac:dyDescent="0.2">
      <c r="A207" s="605" t="s">
        <v>16</v>
      </c>
      <c r="B207" s="195" t="s">
        <v>167</v>
      </c>
      <c r="C207" s="201" t="s">
        <v>637</v>
      </c>
      <c r="D207" s="201"/>
      <c r="E207" s="201"/>
      <c r="F207" s="201"/>
      <c r="G207" s="201"/>
      <c r="H207" s="201"/>
      <c r="I207" s="201"/>
      <c r="J207" s="201"/>
      <c r="K207" s="201"/>
      <c r="L207" s="201"/>
      <c r="M207" s="35"/>
      <c r="N207" s="608"/>
      <c r="O207" s="608"/>
      <c r="P207" s="608"/>
      <c r="Q207" s="608"/>
      <c r="R207" s="608"/>
      <c r="S207" s="608"/>
      <c r="T207" s="609"/>
    </row>
    <row r="208" spans="1:20" ht="12.5" x14ac:dyDescent="0.2">
      <c r="A208" s="627"/>
      <c r="B208" s="570"/>
      <c r="C208" s="623" t="s">
        <v>638</v>
      </c>
      <c r="D208" s="624"/>
      <c r="E208" s="624"/>
      <c r="F208" s="624"/>
      <c r="G208" s="624"/>
      <c r="H208" s="624"/>
      <c r="I208" s="624"/>
      <c r="J208" s="624"/>
      <c r="K208" s="624"/>
      <c r="L208" s="625"/>
      <c r="M208" s="5" t="s">
        <v>10</v>
      </c>
      <c r="N208" s="180">
        <v>1</v>
      </c>
      <c r="O208" s="180"/>
      <c r="P208" s="181"/>
      <c r="Q208" s="181"/>
      <c r="R208" s="180">
        <f t="shared" ref="R208:R218" si="60">N208*P208</f>
        <v>0</v>
      </c>
      <c r="S208" s="180"/>
      <c r="T208" s="444"/>
    </row>
    <row r="209" spans="1:20" ht="12.5" x14ac:dyDescent="0.2">
      <c r="A209" s="627"/>
      <c r="B209" s="570"/>
      <c r="C209" s="623" t="s">
        <v>639</v>
      </c>
      <c r="D209" s="624"/>
      <c r="E209" s="624"/>
      <c r="F209" s="624"/>
      <c r="G209" s="624"/>
      <c r="H209" s="624"/>
      <c r="I209" s="624"/>
      <c r="J209" s="624"/>
      <c r="K209" s="624"/>
      <c r="L209" s="625"/>
      <c r="M209" s="5" t="s">
        <v>10</v>
      </c>
      <c r="N209" s="180">
        <v>2</v>
      </c>
      <c r="O209" s="180"/>
      <c r="P209" s="181"/>
      <c r="Q209" s="181"/>
      <c r="R209" s="180">
        <f t="shared" ref="R209:R213" si="61">N209*P209</f>
        <v>0</v>
      </c>
      <c r="S209" s="180"/>
      <c r="T209" s="444"/>
    </row>
    <row r="210" spans="1:20" ht="12.5" x14ac:dyDescent="0.2">
      <c r="A210" s="627"/>
      <c r="B210" s="570"/>
      <c r="C210" s="623" t="s">
        <v>640</v>
      </c>
      <c r="D210" s="624"/>
      <c r="E210" s="624"/>
      <c r="F210" s="624"/>
      <c r="G210" s="624"/>
      <c r="H210" s="624"/>
      <c r="I210" s="624"/>
      <c r="J210" s="624"/>
      <c r="K210" s="624"/>
      <c r="L210" s="625"/>
      <c r="M210" s="5" t="s">
        <v>10</v>
      </c>
      <c r="N210" s="180">
        <v>1</v>
      </c>
      <c r="O210" s="180"/>
      <c r="P210" s="181"/>
      <c r="Q210" s="181"/>
      <c r="R210" s="180">
        <f t="shared" ref="R210:R211" si="62">N210*P210</f>
        <v>0</v>
      </c>
      <c r="S210" s="180"/>
      <c r="T210" s="444"/>
    </row>
    <row r="211" spans="1:20" ht="12.5" x14ac:dyDescent="0.2">
      <c r="A211" s="627"/>
      <c r="B211" s="570"/>
      <c r="C211" s="623" t="s">
        <v>641</v>
      </c>
      <c r="D211" s="624"/>
      <c r="E211" s="624"/>
      <c r="F211" s="624"/>
      <c r="G211" s="624"/>
      <c r="H211" s="624"/>
      <c r="I211" s="624"/>
      <c r="J211" s="624"/>
      <c r="K211" s="624"/>
      <c r="L211" s="625"/>
      <c r="M211" s="5" t="s">
        <v>10</v>
      </c>
      <c r="N211" s="180">
        <v>2</v>
      </c>
      <c r="O211" s="180"/>
      <c r="P211" s="181"/>
      <c r="Q211" s="181"/>
      <c r="R211" s="180">
        <f t="shared" si="62"/>
        <v>0</v>
      </c>
      <c r="S211" s="180"/>
      <c r="T211" s="444"/>
    </row>
    <row r="212" spans="1:20" ht="12.5" x14ac:dyDescent="0.2">
      <c r="A212" s="627"/>
      <c r="B212" s="570"/>
      <c r="C212" s="623" t="s">
        <v>642</v>
      </c>
      <c r="D212" s="624"/>
      <c r="E212" s="624"/>
      <c r="F212" s="624"/>
      <c r="G212" s="624"/>
      <c r="H212" s="624"/>
      <c r="I212" s="624"/>
      <c r="J212" s="624"/>
      <c r="K212" s="624"/>
      <c r="L212" s="625"/>
      <c r="M212" s="5" t="s">
        <v>10</v>
      </c>
      <c r="N212" s="180">
        <v>1</v>
      </c>
      <c r="O212" s="180"/>
      <c r="P212" s="181"/>
      <c r="Q212" s="181"/>
      <c r="R212" s="180">
        <f t="shared" si="61"/>
        <v>0</v>
      </c>
      <c r="S212" s="180"/>
      <c r="T212" s="444"/>
    </row>
    <row r="213" spans="1:20" ht="12.5" x14ac:dyDescent="0.2">
      <c r="A213" s="627"/>
      <c r="B213" s="570"/>
      <c r="C213" s="623" t="s">
        <v>643</v>
      </c>
      <c r="D213" s="624"/>
      <c r="E213" s="624"/>
      <c r="F213" s="624"/>
      <c r="G213" s="624"/>
      <c r="H213" s="624"/>
      <c r="I213" s="624"/>
      <c r="J213" s="624"/>
      <c r="K213" s="624"/>
      <c r="L213" s="625"/>
      <c r="M213" s="5" t="s">
        <v>10</v>
      </c>
      <c r="N213" s="180">
        <v>3</v>
      </c>
      <c r="O213" s="180"/>
      <c r="P213" s="181"/>
      <c r="Q213" s="181"/>
      <c r="R213" s="180">
        <f t="shared" si="61"/>
        <v>0</v>
      </c>
      <c r="S213" s="180"/>
      <c r="T213" s="444"/>
    </row>
    <row r="214" spans="1:20" ht="12.5" x14ac:dyDescent="0.2">
      <c r="A214" s="606"/>
      <c r="B214" s="199"/>
      <c r="C214" s="618" t="s">
        <v>644</v>
      </c>
      <c r="D214" s="619"/>
      <c r="E214" s="619"/>
      <c r="F214" s="619"/>
      <c r="G214" s="619"/>
      <c r="H214" s="619"/>
      <c r="I214" s="619"/>
      <c r="J214" s="619"/>
      <c r="K214" s="619"/>
      <c r="L214" s="620"/>
      <c r="M214" s="6" t="s">
        <v>10</v>
      </c>
      <c r="N214" s="183">
        <v>2</v>
      </c>
      <c r="O214" s="183"/>
      <c r="P214" s="184"/>
      <c r="Q214" s="184"/>
      <c r="R214" s="183">
        <f t="shared" si="60"/>
        <v>0</v>
      </c>
      <c r="S214" s="183"/>
      <c r="T214" s="537"/>
    </row>
    <row r="215" spans="1:20" ht="224.5" customHeight="1" x14ac:dyDescent="0.2">
      <c r="A215" s="54" t="s">
        <v>16</v>
      </c>
      <c r="B215" s="9" t="s">
        <v>168</v>
      </c>
      <c r="C215" s="158" t="s">
        <v>645</v>
      </c>
      <c r="D215" s="160"/>
      <c r="E215" s="160"/>
      <c r="F215" s="160"/>
      <c r="G215" s="160"/>
      <c r="H215" s="160"/>
      <c r="I215" s="160"/>
      <c r="J215" s="160"/>
      <c r="K215" s="160"/>
      <c r="L215" s="160"/>
      <c r="M215" s="17" t="s">
        <v>10</v>
      </c>
      <c r="N215" s="152">
        <v>20</v>
      </c>
      <c r="O215" s="152"/>
      <c r="P215" s="153"/>
      <c r="Q215" s="153"/>
      <c r="R215" s="152">
        <f t="shared" si="60"/>
        <v>0</v>
      </c>
      <c r="S215" s="152"/>
      <c r="T215" s="154"/>
    </row>
    <row r="216" spans="1:20" ht="177.65" customHeight="1" x14ac:dyDescent="0.2">
      <c r="A216" s="54" t="s">
        <v>16</v>
      </c>
      <c r="B216" s="9" t="s">
        <v>477</v>
      </c>
      <c r="C216" s="158" t="s">
        <v>646</v>
      </c>
      <c r="D216" s="160"/>
      <c r="E216" s="160"/>
      <c r="F216" s="160"/>
      <c r="G216" s="160"/>
      <c r="H216" s="160"/>
      <c r="I216" s="160"/>
      <c r="J216" s="160"/>
      <c r="K216" s="160"/>
      <c r="L216" s="160"/>
      <c r="M216" s="17" t="s">
        <v>10</v>
      </c>
      <c r="N216" s="152">
        <v>14</v>
      </c>
      <c r="O216" s="152"/>
      <c r="P216" s="153"/>
      <c r="Q216" s="153"/>
      <c r="R216" s="152">
        <f t="shared" si="60"/>
        <v>0</v>
      </c>
      <c r="S216" s="152"/>
      <c r="T216" s="154"/>
    </row>
    <row r="217" spans="1:20" ht="183" customHeight="1" x14ac:dyDescent="0.2">
      <c r="A217" s="54" t="s">
        <v>16</v>
      </c>
      <c r="B217" s="9" t="s">
        <v>487</v>
      </c>
      <c r="C217" s="158" t="s">
        <v>647</v>
      </c>
      <c r="D217" s="160"/>
      <c r="E217" s="160"/>
      <c r="F217" s="160"/>
      <c r="G217" s="160"/>
      <c r="H217" s="160"/>
      <c r="I217" s="160"/>
      <c r="J217" s="160"/>
      <c r="K217" s="160"/>
      <c r="L217" s="160"/>
      <c r="M217" s="17" t="s">
        <v>10</v>
      </c>
      <c r="N217" s="152">
        <v>35</v>
      </c>
      <c r="O217" s="152"/>
      <c r="P217" s="153"/>
      <c r="Q217" s="153"/>
      <c r="R217" s="152">
        <f t="shared" ref="R217" si="63">N217*P217</f>
        <v>0</v>
      </c>
      <c r="S217" s="152"/>
      <c r="T217" s="154"/>
    </row>
    <row r="218" spans="1:20" ht="183" customHeight="1" x14ac:dyDescent="0.2">
      <c r="A218" s="54" t="s">
        <v>16</v>
      </c>
      <c r="B218" s="9" t="s">
        <v>488</v>
      </c>
      <c r="C218" s="158" t="s">
        <v>648</v>
      </c>
      <c r="D218" s="160"/>
      <c r="E218" s="160"/>
      <c r="F218" s="160"/>
      <c r="G218" s="160"/>
      <c r="H218" s="160"/>
      <c r="I218" s="160"/>
      <c r="J218" s="160"/>
      <c r="K218" s="160"/>
      <c r="L218" s="160"/>
      <c r="M218" s="17" t="s">
        <v>10</v>
      </c>
      <c r="N218" s="152">
        <v>2</v>
      </c>
      <c r="O218" s="152"/>
      <c r="P218" s="153"/>
      <c r="Q218" s="153"/>
      <c r="R218" s="152">
        <f t="shared" si="60"/>
        <v>0</v>
      </c>
      <c r="S218" s="152"/>
      <c r="T218" s="154"/>
    </row>
    <row r="219" spans="1:20" ht="65.5" customHeight="1" x14ac:dyDescent="0.2">
      <c r="A219" s="605" t="s">
        <v>16</v>
      </c>
      <c r="B219" s="195" t="s">
        <v>489</v>
      </c>
      <c r="C219" s="201" t="s">
        <v>649</v>
      </c>
      <c r="D219" s="201"/>
      <c r="E219" s="201"/>
      <c r="F219" s="201"/>
      <c r="G219" s="201"/>
      <c r="H219" s="201"/>
      <c r="I219" s="201"/>
      <c r="J219" s="201"/>
      <c r="K219" s="201"/>
      <c r="L219" s="201"/>
      <c r="M219" s="35"/>
      <c r="N219" s="608"/>
      <c r="O219" s="608"/>
      <c r="P219" s="608"/>
      <c r="Q219" s="608"/>
      <c r="R219" s="608"/>
      <c r="S219" s="608"/>
      <c r="T219" s="609"/>
    </row>
    <row r="220" spans="1:20" ht="12.5" x14ac:dyDescent="0.2">
      <c r="A220" s="627"/>
      <c r="B220" s="570"/>
      <c r="C220" s="623" t="s">
        <v>650</v>
      </c>
      <c r="D220" s="624"/>
      <c r="E220" s="624"/>
      <c r="F220" s="624"/>
      <c r="G220" s="624"/>
      <c r="H220" s="624"/>
      <c r="I220" s="624"/>
      <c r="J220" s="624"/>
      <c r="K220" s="624"/>
      <c r="L220" s="625"/>
      <c r="M220" s="5" t="s">
        <v>10</v>
      </c>
      <c r="N220" s="180">
        <v>1</v>
      </c>
      <c r="O220" s="180"/>
      <c r="P220" s="181"/>
      <c r="Q220" s="181"/>
      <c r="R220" s="180">
        <f t="shared" ref="R220:R223" si="64">N220*P220</f>
        <v>0</v>
      </c>
      <c r="S220" s="180"/>
      <c r="T220" s="444"/>
    </row>
    <row r="221" spans="1:20" ht="12.5" x14ac:dyDescent="0.2">
      <c r="A221" s="627"/>
      <c r="B221" s="570"/>
      <c r="C221" s="623" t="s">
        <v>651</v>
      </c>
      <c r="D221" s="624"/>
      <c r="E221" s="624"/>
      <c r="F221" s="624"/>
      <c r="G221" s="624"/>
      <c r="H221" s="624"/>
      <c r="I221" s="624"/>
      <c r="J221" s="624"/>
      <c r="K221" s="624"/>
      <c r="L221" s="625"/>
      <c r="M221" s="5" t="s">
        <v>10</v>
      </c>
      <c r="N221" s="180">
        <v>2</v>
      </c>
      <c r="O221" s="180"/>
      <c r="P221" s="181"/>
      <c r="Q221" s="181"/>
      <c r="R221" s="180">
        <f t="shared" si="64"/>
        <v>0</v>
      </c>
      <c r="S221" s="180"/>
      <c r="T221" s="444"/>
    </row>
    <row r="222" spans="1:20" ht="12.5" x14ac:dyDescent="0.2">
      <c r="A222" s="627"/>
      <c r="B222" s="570"/>
      <c r="C222" s="623" t="s">
        <v>652</v>
      </c>
      <c r="D222" s="624"/>
      <c r="E222" s="624"/>
      <c r="F222" s="624"/>
      <c r="G222" s="624"/>
      <c r="H222" s="624"/>
      <c r="I222" s="624"/>
      <c r="J222" s="624"/>
      <c r="K222" s="624"/>
      <c r="L222" s="625"/>
      <c r="M222" s="5" t="s">
        <v>10</v>
      </c>
      <c r="N222" s="180">
        <v>3</v>
      </c>
      <c r="O222" s="180"/>
      <c r="P222" s="181"/>
      <c r="Q222" s="181"/>
      <c r="R222" s="180">
        <f t="shared" si="64"/>
        <v>0</v>
      </c>
      <c r="S222" s="180"/>
      <c r="T222" s="444"/>
    </row>
    <row r="223" spans="1:20" ht="12.5" x14ac:dyDescent="0.2">
      <c r="A223" s="606"/>
      <c r="B223" s="199"/>
      <c r="C223" s="618" t="s">
        <v>653</v>
      </c>
      <c r="D223" s="619"/>
      <c r="E223" s="619"/>
      <c r="F223" s="619"/>
      <c r="G223" s="619"/>
      <c r="H223" s="619"/>
      <c r="I223" s="619"/>
      <c r="J223" s="619"/>
      <c r="K223" s="619"/>
      <c r="L223" s="620"/>
      <c r="M223" s="6" t="s">
        <v>10</v>
      </c>
      <c r="N223" s="183">
        <v>1</v>
      </c>
      <c r="O223" s="183"/>
      <c r="P223" s="184"/>
      <c r="Q223" s="184"/>
      <c r="R223" s="183">
        <f t="shared" si="64"/>
        <v>0</v>
      </c>
      <c r="S223" s="183"/>
      <c r="T223" s="537"/>
    </row>
    <row r="224" spans="1:20" ht="26.15" customHeight="1" x14ac:dyDescent="0.2">
      <c r="A224" s="54" t="s">
        <v>16</v>
      </c>
      <c r="B224" s="9" t="s">
        <v>490</v>
      </c>
      <c r="C224" s="158" t="s">
        <v>654</v>
      </c>
      <c r="D224" s="160"/>
      <c r="E224" s="160"/>
      <c r="F224" s="160"/>
      <c r="G224" s="160"/>
      <c r="H224" s="160"/>
      <c r="I224" s="160"/>
      <c r="J224" s="160"/>
      <c r="K224" s="160"/>
      <c r="L224" s="160"/>
      <c r="M224" s="17" t="s">
        <v>10</v>
      </c>
      <c r="N224" s="152">
        <v>7</v>
      </c>
      <c r="O224" s="152"/>
      <c r="P224" s="153"/>
      <c r="Q224" s="153"/>
      <c r="R224" s="152">
        <f t="shared" ref="R224" si="65">N224*P224</f>
        <v>0</v>
      </c>
      <c r="S224" s="152"/>
      <c r="T224" s="154"/>
    </row>
    <row r="225" spans="1:20" ht="42" customHeight="1" x14ac:dyDescent="0.2">
      <c r="A225" s="605" t="s">
        <v>16</v>
      </c>
      <c r="B225" s="195" t="s">
        <v>491</v>
      </c>
      <c r="C225" s="201" t="s">
        <v>655</v>
      </c>
      <c r="D225" s="201"/>
      <c r="E225" s="201"/>
      <c r="F225" s="201"/>
      <c r="G225" s="201"/>
      <c r="H225" s="201"/>
      <c r="I225" s="201"/>
      <c r="J225" s="201"/>
      <c r="K225" s="201"/>
      <c r="L225" s="201"/>
      <c r="M225" s="35"/>
      <c r="N225" s="608"/>
      <c r="O225" s="608"/>
      <c r="P225" s="608"/>
      <c r="Q225" s="608"/>
      <c r="R225" s="608"/>
      <c r="S225" s="608"/>
      <c r="T225" s="609"/>
    </row>
    <row r="226" spans="1:20" ht="12.5" x14ac:dyDescent="0.2">
      <c r="A226" s="627"/>
      <c r="B226" s="570"/>
      <c r="C226" s="623" t="s">
        <v>656</v>
      </c>
      <c r="D226" s="624"/>
      <c r="E226" s="624"/>
      <c r="F226" s="624"/>
      <c r="G226" s="624"/>
      <c r="H226" s="624"/>
      <c r="I226" s="624"/>
      <c r="J226" s="624"/>
      <c r="K226" s="624"/>
      <c r="L226" s="625"/>
      <c r="M226" s="5" t="s">
        <v>10</v>
      </c>
      <c r="N226" s="180">
        <v>5</v>
      </c>
      <c r="O226" s="180"/>
      <c r="P226" s="181"/>
      <c r="Q226" s="181"/>
      <c r="R226" s="180">
        <f t="shared" ref="R226:R230" si="66">N226*P226</f>
        <v>0</v>
      </c>
      <c r="S226" s="180"/>
      <c r="T226" s="444"/>
    </row>
    <row r="227" spans="1:20" ht="12.5" x14ac:dyDescent="0.2">
      <c r="A227" s="627"/>
      <c r="B227" s="570"/>
      <c r="C227" s="623" t="s">
        <v>660</v>
      </c>
      <c r="D227" s="624"/>
      <c r="E227" s="624"/>
      <c r="F227" s="624"/>
      <c r="G227" s="624"/>
      <c r="H227" s="624"/>
      <c r="I227" s="624"/>
      <c r="J227" s="624"/>
      <c r="K227" s="624"/>
      <c r="L227" s="625"/>
      <c r="M227" s="5" t="s">
        <v>10</v>
      </c>
      <c r="N227" s="180">
        <v>2</v>
      </c>
      <c r="O227" s="180"/>
      <c r="P227" s="181"/>
      <c r="Q227" s="181"/>
      <c r="R227" s="180">
        <f t="shared" ref="R227" si="67">N227*P227</f>
        <v>0</v>
      </c>
      <c r="S227" s="180"/>
      <c r="T227" s="444"/>
    </row>
    <row r="228" spans="1:20" ht="12.65" customHeight="1" x14ac:dyDescent="0.2">
      <c r="A228" s="627"/>
      <c r="B228" s="570"/>
      <c r="C228" s="623" t="s">
        <v>657</v>
      </c>
      <c r="D228" s="624"/>
      <c r="E228" s="624"/>
      <c r="F228" s="624"/>
      <c r="G228" s="624"/>
      <c r="H228" s="624"/>
      <c r="I228" s="624"/>
      <c r="J228" s="624"/>
      <c r="K228" s="624"/>
      <c r="L228" s="625"/>
      <c r="M228" s="5" t="s">
        <v>10</v>
      </c>
      <c r="N228" s="180">
        <v>35</v>
      </c>
      <c r="O228" s="180"/>
      <c r="P228" s="181"/>
      <c r="Q228" s="181"/>
      <c r="R228" s="180">
        <f t="shared" ref="R228" si="68">N228*P228</f>
        <v>0</v>
      </c>
      <c r="S228" s="180"/>
      <c r="T228" s="444"/>
    </row>
    <row r="229" spans="1:20" ht="12.65" customHeight="1" x14ac:dyDescent="0.2">
      <c r="A229" s="627"/>
      <c r="B229" s="570"/>
      <c r="C229" s="623" t="s">
        <v>658</v>
      </c>
      <c r="D229" s="624"/>
      <c r="E229" s="624"/>
      <c r="F229" s="624"/>
      <c r="G229" s="624"/>
      <c r="H229" s="624"/>
      <c r="I229" s="624"/>
      <c r="J229" s="624"/>
      <c r="K229" s="624"/>
      <c r="L229" s="625"/>
      <c r="M229" s="5" t="s">
        <v>10</v>
      </c>
      <c r="N229" s="355">
        <v>17</v>
      </c>
      <c r="O229" s="644"/>
      <c r="P229" s="645"/>
      <c r="Q229" s="646"/>
      <c r="R229" s="355">
        <f t="shared" si="66"/>
        <v>0</v>
      </c>
      <c r="S229" s="356"/>
      <c r="T229" s="357"/>
    </row>
    <row r="230" spans="1:20" ht="12.5" x14ac:dyDescent="0.2">
      <c r="A230" s="606"/>
      <c r="B230" s="199"/>
      <c r="C230" s="618" t="s">
        <v>659</v>
      </c>
      <c r="D230" s="619"/>
      <c r="E230" s="619"/>
      <c r="F230" s="619"/>
      <c r="G230" s="619"/>
      <c r="H230" s="619"/>
      <c r="I230" s="619"/>
      <c r="J230" s="619"/>
      <c r="K230" s="619"/>
      <c r="L230" s="620"/>
      <c r="M230" s="6" t="s">
        <v>10</v>
      </c>
      <c r="N230" s="183">
        <v>14</v>
      </c>
      <c r="O230" s="183"/>
      <c r="P230" s="184"/>
      <c r="Q230" s="184"/>
      <c r="R230" s="183">
        <f t="shared" si="66"/>
        <v>0</v>
      </c>
      <c r="S230" s="183"/>
      <c r="T230" s="537"/>
    </row>
    <row r="231" spans="1:20" ht="42.65" customHeight="1" x14ac:dyDescent="0.2">
      <c r="A231" s="605" t="s">
        <v>16</v>
      </c>
      <c r="B231" s="195" t="s">
        <v>492</v>
      </c>
      <c r="C231" s="201" t="s">
        <v>661</v>
      </c>
      <c r="D231" s="201"/>
      <c r="E231" s="201"/>
      <c r="F231" s="201"/>
      <c r="G231" s="201"/>
      <c r="H231" s="201"/>
      <c r="I231" s="201"/>
      <c r="J231" s="201"/>
      <c r="K231" s="201"/>
      <c r="L231" s="201"/>
      <c r="M231" s="35"/>
      <c r="N231" s="608"/>
      <c r="O231" s="608"/>
      <c r="P231" s="608"/>
      <c r="Q231" s="608"/>
      <c r="R231" s="608"/>
      <c r="S231" s="608"/>
      <c r="T231" s="609"/>
    </row>
    <row r="232" spans="1:20" ht="12.5" x14ac:dyDescent="0.2">
      <c r="A232" s="627"/>
      <c r="B232" s="570"/>
      <c r="C232" s="623" t="s">
        <v>656</v>
      </c>
      <c r="D232" s="624"/>
      <c r="E232" s="624"/>
      <c r="F232" s="624"/>
      <c r="G232" s="624"/>
      <c r="H232" s="624"/>
      <c r="I232" s="624"/>
      <c r="J232" s="624"/>
      <c r="K232" s="624"/>
      <c r="L232" s="625"/>
      <c r="M232" s="5" t="s">
        <v>10</v>
      </c>
      <c r="N232" s="180">
        <v>1</v>
      </c>
      <c r="O232" s="180"/>
      <c r="P232" s="181"/>
      <c r="Q232" s="181"/>
      <c r="R232" s="180">
        <f t="shared" ref="R232:R235" si="69">N232*P232</f>
        <v>0</v>
      </c>
      <c r="S232" s="180"/>
      <c r="T232" s="444"/>
    </row>
    <row r="233" spans="1:20" ht="12.5" x14ac:dyDescent="0.2">
      <c r="A233" s="627"/>
      <c r="B233" s="570"/>
      <c r="C233" s="623" t="s">
        <v>657</v>
      </c>
      <c r="D233" s="624"/>
      <c r="E233" s="624"/>
      <c r="F233" s="624"/>
      <c r="G233" s="624"/>
      <c r="H233" s="624"/>
      <c r="I233" s="624"/>
      <c r="J233" s="624"/>
      <c r="K233" s="624"/>
      <c r="L233" s="625"/>
      <c r="M233" s="5" t="s">
        <v>10</v>
      </c>
      <c r="N233" s="180">
        <v>6</v>
      </c>
      <c r="O233" s="180"/>
      <c r="P233" s="181"/>
      <c r="Q233" s="181"/>
      <c r="R233" s="180">
        <f t="shared" si="69"/>
        <v>0</v>
      </c>
      <c r="S233" s="180"/>
      <c r="T233" s="444"/>
    </row>
    <row r="234" spans="1:20" ht="12.5" x14ac:dyDescent="0.2">
      <c r="A234" s="627"/>
      <c r="B234" s="570"/>
      <c r="C234" s="623" t="s">
        <v>658</v>
      </c>
      <c r="D234" s="624"/>
      <c r="E234" s="624"/>
      <c r="F234" s="624"/>
      <c r="G234" s="624"/>
      <c r="H234" s="624"/>
      <c r="I234" s="624"/>
      <c r="J234" s="624"/>
      <c r="K234" s="624"/>
      <c r="L234" s="625"/>
      <c r="M234" s="5" t="s">
        <v>10</v>
      </c>
      <c r="N234" s="355">
        <v>6</v>
      </c>
      <c r="O234" s="644"/>
      <c r="P234" s="645"/>
      <c r="Q234" s="646"/>
      <c r="R234" s="355">
        <f t="shared" si="69"/>
        <v>0</v>
      </c>
      <c r="S234" s="356"/>
      <c r="T234" s="357"/>
    </row>
    <row r="235" spans="1:20" ht="12.5" x14ac:dyDescent="0.2">
      <c r="A235" s="606"/>
      <c r="B235" s="199"/>
      <c r="C235" s="618" t="s">
        <v>659</v>
      </c>
      <c r="D235" s="619"/>
      <c r="E235" s="619"/>
      <c r="F235" s="619"/>
      <c r="G235" s="619"/>
      <c r="H235" s="619"/>
      <c r="I235" s="619"/>
      <c r="J235" s="619"/>
      <c r="K235" s="619"/>
      <c r="L235" s="620"/>
      <c r="M235" s="6" t="s">
        <v>10</v>
      </c>
      <c r="N235" s="183">
        <v>6</v>
      </c>
      <c r="O235" s="183"/>
      <c r="P235" s="184"/>
      <c r="Q235" s="184"/>
      <c r="R235" s="183">
        <f t="shared" si="69"/>
        <v>0</v>
      </c>
      <c r="S235" s="183"/>
      <c r="T235" s="537"/>
    </row>
    <row r="236" spans="1:20" ht="68.5" customHeight="1" x14ac:dyDescent="0.2">
      <c r="A236" s="605" t="s">
        <v>16</v>
      </c>
      <c r="B236" s="195" t="s">
        <v>493</v>
      </c>
      <c r="C236" s="201" t="s">
        <v>662</v>
      </c>
      <c r="D236" s="201"/>
      <c r="E236" s="201"/>
      <c r="F236" s="201"/>
      <c r="G236" s="201"/>
      <c r="H236" s="201"/>
      <c r="I236" s="201"/>
      <c r="J236" s="201"/>
      <c r="K236" s="201"/>
      <c r="L236" s="201"/>
      <c r="M236" s="35"/>
      <c r="N236" s="608"/>
      <c r="O236" s="608"/>
      <c r="P236" s="608"/>
      <c r="Q236" s="608"/>
      <c r="R236" s="608"/>
      <c r="S236" s="608"/>
      <c r="T236" s="609"/>
    </row>
    <row r="237" spans="1:20" ht="12.5" x14ac:dyDescent="0.2">
      <c r="A237" s="627"/>
      <c r="B237" s="570"/>
      <c r="C237" s="623" t="s">
        <v>656</v>
      </c>
      <c r="D237" s="624"/>
      <c r="E237" s="624"/>
      <c r="F237" s="624"/>
      <c r="G237" s="624"/>
      <c r="H237" s="624"/>
      <c r="I237" s="624"/>
      <c r="J237" s="624"/>
      <c r="K237" s="624"/>
      <c r="L237" s="625"/>
      <c r="M237" s="5" t="s">
        <v>10</v>
      </c>
      <c r="N237" s="180">
        <v>1</v>
      </c>
      <c r="O237" s="180"/>
      <c r="P237" s="181"/>
      <c r="Q237" s="181"/>
      <c r="R237" s="180">
        <f t="shared" ref="R237:R240" si="70">N237*P237</f>
        <v>0</v>
      </c>
      <c r="S237" s="180"/>
      <c r="T237" s="444"/>
    </row>
    <row r="238" spans="1:20" ht="12.5" x14ac:dyDescent="0.2">
      <c r="A238" s="627"/>
      <c r="B238" s="570"/>
      <c r="C238" s="623" t="s">
        <v>657</v>
      </c>
      <c r="D238" s="624"/>
      <c r="E238" s="624"/>
      <c r="F238" s="624"/>
      <c r="G238" s="624"/>
      <c r="H238" s="624"/>
      <c r="I238" s="624"/>
      <c r="J238" s="624"/>
      <c r="K238" s="624"/>
      <c r="L238" s="625"/>
      <c r="M238" s="5" t="s">
        <v>10</v>
      </c>
      <c r="N238" s="180">
        <v>6</v>
      </c>
      <c r="O238" s="180"/>
      <c r="P238" s="181"/>
      <c r="Q238" s="181"/>
      <c r="R238" s="180">
        <f t="shared" si="70"/>
        <v>0</v>
      </c>
      <c r="S238" s="180"/>
      <c r="T238" s="444"/>
    </row>
    <row r="239" spans="1:20" ht="12.5" x14ac:dyDescent="0.2">
      <c r="A239" s="627"/>
      <c r="B239" s="570"/>
      <c r="C239" s="623" t="s">
        <v>658</v>
      </c>
      <c r="D239" s="624"/>
      <c r="E239" s="624"/>
      <c r="F239" s="624"/>
      <c r="G239" s="624"/>
      <c r="H239" s="624"/>
      <c r="I239" s="624"/>
      <c r="J239" s="624"/>
      <c r="K239" s="624"/>
      <c r="L239" s="625"/>
      <c r="M239" s="5" t="s">
        <v>10</v>
      </c>
      <c r="N239" s="355">
        <v>2</v>
      </c>
      <c r="O239" s="644"/>
      <c r="P239" s="645"/>
      <c r="Q239" s="646"/>
      <c r="R239" s="355">
        <f t="shared" si="70"/>
        <v>0</v>
      </c>
      <c r="S239" s="356"/>
      <c r="T239" s="357"/>
    </row>
    <row r="240" spans="1:20" ht="12.5" x14ac:dyDescent="0.2">
      <c r="A240" s="606"/>
      <c r="B240" s="199"/>
      <c r="C240" s="618" t="s">
        <v>659</v>
      </c>
      <c r="D240" s="619"/>
      <c r="E240" s="619"/>
      <c r="F240" s="619"/>
      <c r="G240" s="619"/>
      <c r="H240" s="619"/>
      <c r="I240" s="619"/>
      <c r="J240" s="619"/>
      <c r="K240" s="619"/>
      <c r="L240" s="620"/>
      <c r="M240" s="6" t="s">
        <v>10</v>
      </c>
      <c r="N240" s="183">
        <v>1</v>
      </c>
      <c r="O240" s="183"/>
      <c r="P240" s="184"/>
      <c r="Q240" s="184"/>
      <c r="R240" s="183">
        <f t="shared" si="70"/>
        <v>0</v>
      </c>
      <c r="S240" s="183"/>
      <c r="T240" s="537"/>
    </row>
    <row r="241" spans="1:20" ht="30" customHeight="1" x14ac:dyDescent="0.2">
      <c r="A241" s="605" t="s">
        <v>16</v>
      </c>
      <c r="B241" s="195" t="s">
        <v>494</v>
      </c>
      <c r="C241" s="201" t="s">
        <v>663</v>
      </c>
      <c r="D241" s="201"/>
      <c r="E241" s="201"/>
      <c r="F241" s="201"/>
      <c r="G241" s="201"/>
      <c r="H241" s="201"/>
      <c r="I241" s="201"/>
      <c r="J241" s="201"/>
      <c r="K241" s="201"/>
      <c r="L241" s="201"/>
      <c r="M241" s="35"/>
      <c r="N241" s="608"/>
      <c r="O241" s="608"/>
      <c r="P241" s="608"/>
      <c r="Q241" s="608"/>
      <c r="R241" s="608"/>
      <c r="S241" s="608"/>
      <c r="T241" s="609"/>
    </row>
    <row r="242" spans="1:20" ht="12.5" x14ac:dyDescent="0.2">
      <c r="A242" s="627"/>
      <c r="B242" s="570"/>
      <c r="C242" s="628" t="s">
        <v>664</v>
      </c>
      <c r="D242" s="624"/>
      <c r="E242" s="624"/>
      <c r="F242" s="624"/>
      <c r="G242" s="624"/>
      <c r="H242" s="624"/>
      <c r="I242" s="624"/>
      <c r="J242" s="624"/>
      <c r="K242" s="624"/>
      <c r="L242" s="625"/>
      <c r="M242" s="5" t="s">
        <v>10</v>
      </c>
      <c r="N242" s="180">
        <v>6</v>
      </c>
      <c r="O242" s="180"/>
      <c r="P242" s="181"/>
      <c r="Q242" s="181"/>
      <c r="R242" s="180">
        <f t="shared" ref="R242:R246" si="71">N242*P242</f>
        <v>0</v>
      </c>
      <c r="S242" s="180"/>
      <c r="T242" s="444"/>
    </row>
    <row r="243" spans="1:20" ht="12.5" x14ac:dyDescent="0.2">
      <c r="A243" s="627"/>
      <c r="B243" s="570"/>
      <c r="C243" s="623" t="s">
        <v>665</v>
      </c>
      <c r="D243" s="624"/>
      <c r="E243" s="624"/>
      <c r="F243" s="624"/>
      <c r="G243" s="624"/>
      <c r="H243" s="624"/>
      <c r="I243" s="624"/>
      <c r="J243" s="624"/>
      <c r="K243" s="624"/>
      <c r="L243" s="625"/>
      <c r="M243" s="5" t="s">
        <v>10</v>
      </c>
      <c r="N243" s="180">
        <v>6</v>
      </c>
      <c r="O243" s="180"/>
      <c r="P243" s="181"/>
      <c r="Q243" s="181"/>
      <c r="R243" s="180">
        <f t="shared" si="71"/>
        <v>0</v>
      </c>
      <c r="S243" s="180"/>
      <c r="T243" s="444"/>
    </row>
    <row r="244" spans="1:20" ht="12.5" x14ac:dyDescent="0.2">
      <c r="A244" s="627"/>
      <c r="B244" s="570"/>
      <c r="C244" s="623" t="s">
        <v>666</v>
      </c>
      <c r="D244" s="624"/>
      <c r="E244" s="624"/>
      <c r="F244" s="624"/>
      <c r="G244" s="624"/>
      <c r="H244" s="624"/>
      <c r="I244" s="624"/>
      <c r="J244" s="624"/>
      <c r="K244" s="624"/>
      <c r="L244" s="625"/>
      <c r="M244" s="5" t="s">
        <v>10</v>
      </c>
      <c r="N244" s="355">
        <v>4</v>
      </c>
      <c r="O244" s="644"/>
      <c r="P244" s="645"/>
      <c r="Q244" s="646"/>
      <c r="R244" s="355">
        <f t="shared" si="71"/>
        <v>0</v>
      </c>
      <c r="S244" s="356"/>
      <c r="T244" s="357"/>
    </row>
    <row r="245" spans="1:20" ht="12.5" x14ac:dyDescent="0.2">
      <c r="A245" s="606"/>
      <c r="B245" s="199"/>
      <c r="C245" s="618" t="s">
        <v>667</v>
      </c>
      <c r="D245" s="619"/>
      <c r="E245" s="619"/>
      <c r="F245" s="619"/>
      <c r="G245" s="619"/>
      <c r="H245" s="619"/>
      <c r="I245" s="619"/>
      <c r="J245" s="619"/>
      <c r="K245" s="619"/>
      <c r="L245" s="620"/>
      <c r="M245" s="6" t="s">
        <v>10</v>
      </c>
      <c r="N245" s="183">
        <v>6</v>
      </c>
      <c r="O245" s="183"/>
      <c r="P245" s="184"/>
      <c r="Q245" s="184"/>
      <c r="R245" s="183">
        <f t="shared" si="71"/>
        <v>0</v>
      </c>
      <c r="S245" s="183"/>
      <c r="T245" s="537"/>
    </row>
    <row r="246" spans="1:20" ht="45" customHeight="1" x14ac:dyDescent="0.2">
      <c r="A246" s="54" t="s">
        <v>16</v>
      </c>
      <c r="B246" s="9" t="s">
        <v>495</v>
      </c>
      <c r="C246" s="158" t="s">
        <v>668</v>
      </c>
      <c r="D246" s="160"/>
      <c r="E246" s="160"/>
      <c r="F246" s="160"/>
      <c r="G246" s="160"/>
      <c r="H246" s="160"/>
      <c r="I246" s="160"/>
      <c r="J246" s="160"/>
      <c r="K246" s="160"/>
      <c r="L246" s="160"/>
      <c r="M246" s="17" t="s">
        <v>10</v>
      </c>
      <c r="N246" s="152">
        <v>7</v>
      </c>
      <c r="O246" s="152"/>
      <c r="P246" s="153"/>
      <c r="Q246" s="153"/>
      <c r="R246" s="152">
        <f t="shared" si="71"/>
        <v>0</v>
      </c>
      <c r="S246" s="152"/>
      <c r="T246" s="154"/>
    </row>
    <row r="247" spans="1:20" ht="28" customHeight="1" x14ac:dyDescent="0.2">
      <c r="A247" s="54" t="s">
        <v>16</v>
      </c>
      <c r="B247" s="9" t="s">
        <v>496</v>
      </c>
      <c r="C247" s="158" t="s">
        <v>669</v>
      </c>
      <c r="D247" s="160"/>
      <c r="E247" s="160"/>
      <c r="F247" s="160"/>
      <c r="G247" s="160"/>
      <c r="H247" s="160"/>
      <c r="I247" s="160"/>
      <c r="J247" s="160"/>
      <c r="K247" s="160"/>
      <c r="L247" s="160"/>
      <c r="M247" s="17" t="s">
        <v>10</v>
      </c>
      <c r="N247" s="152">
        <v>5</v>
      </c>
      <c r="O247" s="152"/>
      <c r="P247" s="153"/>
      <c r="Q247" s="153"/>
      <c r="R247" s="152">
        <f t="shared" ref="R247" si="72">N247*P247</f>
        <v>0</v>
      </c>
      <c r="S247" s="152"/>
      <c r="T247" s="154"/>
    </row>
    <row r="248" spans="1:20" ht="41.5" customHeight="1" x14ac:dyDescent="0.2">
      <c r="A248" s="54" t="s">
        <v>16</v>
      </c>
      <c r="B248" s="9" t="s">
        <v>523</v>
      </c>
      <c r="C248" s="158" t="s">
        <v>670</v>
      </c>
      <c r="D248" s="160"/>
      <c r="E248" s="160"/>
      <c r="F248" s="160"/>
      <c r="G248" s="160"/>
      <c r="H248" s="160"/>
      <c r="I248" s="160"/>
      <c r="J248" s="160"/>
      <c r="K248" s="160"/>
      <c r="L248" s="160"/>
      <c r="M248" s="17" t="s">
        <v>10</v>
      </c>
      <c r="N248" s="152">
        <v>8</v>
      </c>
      <c r="O248" s="152"/>
      <c r="P248" s="153"/>
      <c r="Q248" s="153"/>
      <c r="R248" s="152">
        <f t="shared" ref="R248" si="73">N248*P248</f>
        <v>0</v>
      </c>
      <c r="S248" s="152"/>
      <c r="T248" s="154"/>
    </row>
    <row r="249" spans="1:20" ht="168.65" customHeight="1" x14ac:dyDescent="0.2">
      <c r="A249" s="605" t="s">
        <v>16</v>
      </c>
      <c r="B249" s="195" t="s">
        <v>497</v>
      </c>
      <c r="C249" s="201" t="s">
        <v>671</v>
      </c>
      <c r="D249" s="201"/>
      <c r="E249" s="201"/>
      <c r="F249" s="201"/>
      <c r="G249" s="201"/>
      <c r="H249" s="201"/>
      <c r="I249" s="201"/>
      <c r="J249" s="201"/>
      <c r="K249" s="201"/>
      <c r="L249" s="201"/>
      <c r="M249" s="35"/>
      <c r="N249" s="608"/>
      <c r="O249" s="608"/>
      <c r="P249" s="608"/>
      <c r="Q249" s="608"/>
      <c r="R249" s="608"/>
      <c r="S249" s="608"/>
      <c r="T249" s="609"/>
    </row>
    <row r="250" spans="1:20" ht="12.65" customHeight="1" x14ac:dyDescent="0.2">
      <c r="A250" s="627"/>
      <c r="B250" s="570"/>
      <c r="C250" s="623" t="s">
        <v>656</v>
      </c>
      <c r="D250" s="624"/>
      <c r="E250" s="624"/>
      <c r="F250" s="624"/>
      <c r="G250" s="624"/>
      <c r="H250" s="624"/>
      <c r="I250" s="624"/>
      <c r="J250" s="624"/>
      <c r="K250" s="624"/>
      <c r="L250" s="625"/>
      <c r="M250" s="5" t="s">
        <v>10</v>
      </c>
      <c r="N250" s="180">
        <v>2</v>
      </c>
      <c r="O250" s="180"/>
      <c r="P250" s="181"/>
      <c r="Q250" s="181"/>
      <c r="R250" s="180">
        <f t="shared" ref="R250:R253" si="74">N250*P250</f>
        <v>0</v>
      </c>
      <c r="S250" s="180"/>
      <c r="T250" s="444"/>
    </row>
    <row r="251" spans="1:20" ht="12.65" customHeight="1" x14ac:dyDescent="0.2">
      <c r="A251" s="627"/>
      <c r="B251" s="570"/>
      <c r="C251" s="623" t="s">
        <v>672</v>
      </c>
      <c r="D251" s="624"/>
      <c r="E251" s="624"/>
      <c r="F251" s="624"/>
      <c r="G251" s="624"/>
      <c r="H251" s="624"/>
      <c r="I251" s="624"/>
      <c r="J251" s="624"/>
      <c r="K251" s="624"/>
      <c r="L251" s="625"/>
      <c r="M251" s="5" t="s">
        <v>10</v>
      </c>
      <c r="N251" s="180">
        <v>5</v>
      </c>
      <c r="O251" s="180"/>
      <c r="P251" s="181"/>
      <c r="Q251" s="181"/>
      <c r="R251" s="180">
        <f t="shared" si="74"/>
        <v>0</v>
      </c>
      <c r="S251" s="180"/>
      <c r="T251" s="444"/>
    </row>
    <row r="252" spans="1:20" ht="12.65" customHeight="1" x14ac:dyDescent="0.2">
      <c r="A252" s="627"/>
      <c r="B252" s="570"/>
      <c r="C252" s="623" t="s">
        <v>657</v>
      </c>
      <c r="D252" s="624"/>
      <c r="E252" s="624"/>
      <c r="F252" s="624"/>
      <c r="G252" s="624"/>
      <c r="H252" s="624"/>
      <c r="I252" s="624"/>
      <c r="J252" s="624"/>
      <c r="K252" s="624"/>
      <c r="L252" s="625"/>
      <c r="M252" s="5" t="s">
        <v>10</v>
      </c>
      <c r="N252" s="355">
        <v>6</v>
      </c>
      <c r="O252" s="644"/>
      <c r="P252" s="645"/>
      <c r="Q252" s="646"/>
      <c r="R252" s="355">
        <f t="shared" si="74"/>
        <v>0</v>
      </c>
      <c r="S252" s="356"/>
      <c r="T252" s="357"/>
    </row>
    <row r="253" spans="1:20" ht="12.65" customHeight="1" x14ac:dyDescent="0.2">
      <c r="A253" s="606"/>
      <c r="B253" s="199"/>
      <c r="C253" s="618" t="s">
        <v>658</v>
      </c>
      <c r="D253" s="619"/>
      <c r="E253" s="619"/>
      <c r="F253" s="619"/>
      <c r="G253" s="619"/>
      <c r="H253" s="619"/>
      <c r="I253" s="619"/>
      <c r="J253" s="619"/>
      <c r="K253" s="619"/>
      <c r="L253" s="620"/>
      <c r="M253" s="6" t="s">
        <v>10</v>
      </c>
      <c r="N253" s="183">
        <v>2</v>
      </c>
      <c r="O253" s="183"/>
      <c r="P253" s="184"/>
      <c r="Q253" s="184"/>
      <c r="R253" s="183">
        <f t="shared" si="74"/>
        <v>0</v>
      </c>
      <c r="S253" s="183"/>
      <c r="T253" s="537"/>
    </row>
    <row r="254" spans="1:20" ht="169.5" customHeight="1" x14ac:dyDescent="0.2">
      <c r="A254" s="605" t="s">
        <v>16</v>
      </c>
      <c r="B254" s="195" t="s">
        <v>576</v>
      </c>
      <c r="C254" s="201" t="s">
        <v>673</v>
      </c>
      <c r="D254" s="201"/>
      <c r="E254" s="201"/>
      <c r="F254" s="201"/>
      <c r="G254" s="201"/>
      <c r="H254" s="201"/>
      <c r="I254" s="201"/>
      <c r="J254" s="201"/>
      <c r="K254" s="201"/>
      <c r="L254" s="201"/>
      <c r="M254" s="35"/>
      <c r="N254" s="608"/>
      <c r="O254" s="608"/>
      <c r="P254" s="608"/>
      <c r="Q254" s="608"/>
      <c r="R254" s="608"/>
      <c r="S254" s="608"/>
      <c r="T254" s="609"/>
    </row>
    <row r="255" spans="1:20" ht="12.5" x14ac:dyDescent="0.2">
      <c r="A255" s="627"/>
      <c r="B255" s="570"/>
      <c r="C255" s="623" t="s">
        <v>674</v>
      </c>
      <c r="D255" s="624"/>
      <c r="E255" s="624"/>
      <c r="F255" s="624"/>
      <c r="G255" s="624"/>
      <c r="H255" s="624"/>
      <c r="I255" s="624"/>
      <c r="J255" s="624"/>
      <c r="K255" s="624"/>
      <c r="L255" s="625"/>
      <c r="M255" s="5" t="s">
        <v>10</v>
      </c>
      <c r="N255" s="355">
        <v>55</v>
      </c>
      <c r="O255" s="644"/>
      <c r="P255" s="645"/>
      <c r="Q255" s="646"/>
      <c r="R255" s="355">
        <f t="shared" ref="R255:R257" si="75">N255*P255</f>
        <v>0</v>
      </c>
      <c r="S255" s="356"/>
      <c r="T255" s="357"/>
    </row>
    <row r="256" spans="1:20" ht="12.5" x14ac:dyDescent="0.2">
      <c r="A256" s="606"/>
      <c r="B256" s="199"/>
      <c r="C256" s="618" t="s">
        <v>675</v>
      </c>
      <c r="D256" s="619"/>
      <c r="E256" s="619"/>
      <c r="F256" s="619"/>
      <c r="G256" s="619"/>
      <c r="H256" s="619"/>
      <c r="I256" s="619"/>
      <c r="J256" s="619"/>
      <c r="K256" s="619"/>
      <c r="L256" s="620"/>
      <c r="M256" s="6" t="s">
        <v>10</v>
      </c>
      <c r="N256" s="183">
        <v>26</v>
      </c>
      <c r="O256" s="183"/>
      <c r="P256" s="184"/>
      <c r="Q256" s="184"/>
      <c r="R256" s="183">
        <f t="shared" si="75"/>
        <v>0</v>
      </c>
      <c r="S256" s="183"/>
      <c r="T256" s="537"/>
    </row>
    <row r="257" spans="1:20" ht="58.5" customHeight="1" x14ac:dyDescent="0.2">
      <c r="A257" s="54" t="s">
        <v>16</v>
      </c>
      <c r="B257" s="9" t="s">
        <v>578</v>
      </c>
      <c r="C257" s="158" t="s">
        <v>676</v>
      </c>
      <c r="D257" s="160"/>
      <c r="E257" s="160"/>
      <c r="F257" s="160"/>
      <c r="G257" s="160"/>
      <c r="H257" s="160"/>
      <c r="I257" s="160"/>
      <c r="J257" s="160"/>
      <c r="K257" s="160"/>
      <c r="L257" s="160"/>
      <c r="M257" s="17" t="s">
        <v>10</v>
      </c>
      <c r="N257" s="152">
        <v>71</v>
      </c>
      <c r="O257" s="152"/>
      <c r="P257" s="153"/>
      <c r="Q257" s="153"/>
      <c r="R257" s="152">
        <f t="shared" si="75"/>
        <v>0</v>
      </c>
      <c r="S257" s="152"/>
      <c r="T257" s="154"/>
    </row>
    <row r="258" spans="1:20" ht="29.15" customHeight="1" x14ac:dyDescent="0.2">
      <c r="A258" s="605" t="s">
        <v>16</v>
      </c>
      <c r="B258" s="195" t="s">
        <v>498</v>
      </c>
      <c r="C258" s="201" t="s">
        <v>677</v>
      </c>
      <c r="D258" s="201"/>
      <c r="E258" s="201"/>
      <c r="F258" s="201"/>
      <c r="G258" s="201"/>
      <c r="H258" s="201"/>
      <c r="I258" s="201"/>
      <c r="J258" s="201"/>
      <c r="K258" s="201"/>
      <c r="L258" s="201"/>
      <c r="M258" s="35"/>
      <c r="N258" s="608"/>
      <c r="O258" s="608"/>
      <c r="P258" s="608"/>
      <c r="Q258" s="608"/>
      <c r="R258" s="608"/>
      <c r="S258" s="608"/>
      <c r="T258" s="609"/>
    </row>
    <row r="259" spans="1:20" ht="12.5" x14ac:dyDescent="0.2">
      <c r="A259" s="627"/>
      <c r="B259" s="570"/>
      <c r="C259" s="623" t="s">
        <v>678</v>
      </c>
      <c r="D259" s="624"/>
      <c r="E259" s="624"/>
      <c r="F259" s="624"/>
      <c r="G259" s="624"/>
      <c r="H259" s="624"/>
      <c r="I259" s="624"/>
      <c r="J259" s="624"/>
      <c r="K259" s="624"/>
      <c r="L259" s="625"/>
      <c r="M259" s="5" t="s">
        <v>10</v>
      </c>
      <c r="N259" s="355">
        <v>102</v>
      </c>
      <c r="O259" s="644"/>
      <c r="P259" s="645"/>
      <c r="Q259" s="646"/>
      <c r="R259" s="355">
        <f t="shared" ref="R259:R260" si="76">N259*P259</f>
        <v>0</v>
      </c>
      <c r="S259" s="356"/>
      <c r="T259" s="357"/>
    </row>
    <row r="260" spans="1:20" ht="12.5" x14ac:dyDescent="0.2">
      <c r="A260" s="606"/>
      <c r="B260" s="199"/>
      <c r="C260" s="618" t="s">
        <v>679</v>
      </c>
      <c r="D260" s="619"/>
      <c r="E260" s="619"/>
      <c r="F260" s="619"/>
      <c r="G260" s="619"/>
      <c r="H260" s="619"/>
      <c r="I260" s="619"/>
      <c r="J260" s="619"/>
      <c r="K260" s="619"/>
      <c r="L260" s="620"/>
      <c r="M260" s="6" t="s">
        <v>10</v>
      </c>
      <c r="N260" s="183">
        <v>40</v>
      </c>
      <c r="O260" s="183"/>
      <c r="P260" s="184"/>
      <c r="Q260" s="184"/>
      <c r="R260" s="183">
        <f t="shared" si="76"/>
        <v>0</v>
      </c>
      <c r="S260" s="183"/>
      <c r="T260" s="537"/>
    </row>
    <row r="261" spans="1:20" ht="39.65" customHeight="1" x14ac:dyDescent="0.2">
      <c r="A261" s="605" t="s">
        <v>16</v>
      </c>
      <c r="B261" s="195" t="s">
        <v>499</v>
      </c>
      <c r="C261" s="201" t="s">
        <v>680</v>
      </c>
      <c r="D261" s="201"/>
      <c r="E261" s="201"/>
      <c r="F261" s="201"/>
      <c r="G261" s="201"/>
      <c r="H261" s="201"/>
      <c r="I261" s="201"/>
      <c r="J261" s="201"/>
      <c r="K261" s="201"/>
      <c r="L261" s="201"/>
      <c r="M261" s="35"/>
      <c r="N261" s="608"/>
      <c r="O261" s="608"/>
      <c r="P261" s="608"/>
      <c r="Q261" s="608"/>
      <c r="R261" s="608"/>
      <c r="S261" s="608"/>
      <c r="T261" s="609"/>
    </row>
    <row r="262" spans="1:20" ht="26.5" customHeight="1" x14ac:dyDescent="0.2">
      <c r="A262" s="606"/>
      <c r="B262" s="199"/>
      <c r="C262" s="618" t="s">
        <v>681</v>
      </c>
      <c r="D262" s="619"/>
      <c r="E262" s="619"/>
      <c r="F262" s="619"/>
      <c r="G262" s="619"/>
      <c r="H262" s="619"/>
      <c r="I262" s="619"/>
      <c r="J262" s="619"/>
      <c r="K262" s="619"/>
      <c r="L262" s="620"/>
      <c r="M262" s="6" t="s">
        <v>10</v>
      </c>
      <c r="N262" s="183">
        <v>39</v>
      </c>
      <c r="O262" s="183"/>
      <c r="P262" s="184"/>
      <c r="Q262" s="184"/>
      <c r="R262" s="183">
        <f t="shared" ref="R262" si="77">N262*P262</f>
        <v>0</v>
      </c>
      <c r="S262" s="183"/>
      <c r="T262" s="537"/>
    </row>
    <row r="263" spans="1:20" ht="145.5" customHeight="1" x14ac:dyDescent="0.2">
      <c r="A263" s="54" t="s">
        <v>16</v>
      </c>
      <c r="B263" s="9" t="s">
        <v>500</v>
      </c>
      <c r="C263" s="158" t="s">
        <v>682</v>
      </c>
      <c r="D263" s="160"/>
      <c r="E263" s="160"/>
      <c r="F263" s="160"/>
      <c r="G263" s="160"/>
      <c r="H263" s="160"/>
      <c r="I263" s="160"/>
      <c r="J263" s="160"/>
      <c r="K263" s="160"/>
      <c r="L263" s="160"/>
      <c r="M263" s="17" t="s">
        <v>10</v>
      </c>
      <c r="N263" s="152">
        <v>13</v>
      </c>
      <c r="O263" s="152"/>
      <c r="P263" s="153"/>
      <c r="Q263" s="153"/>
      <c r="R263" s="152">
        <f t="shared" ref="R263:R276" si="78">N263*P263</f>
        <v>0</v>
      </c>
      <c r="S263" s="152"/>
      <c r="T263" s="154"/>
    </row>
    <row r="264" spans="1:20" ht="12.5" x14ac:dyDescent="0.2">
      <c r="A264" s="605" t="s">
        <v>16</v>
      </c>
      <c r="B264" s="195" t="s">
        <v>501</v>
      </c>
      <c r="C264" s="201" t="s">
        <v>683</v>
      </c>
      <c r="D264" s="201"/>
      <c r="E264" s="201"/>
      <c r="F264" s="201"/>
      <c r="G264" s="201"/>
      <c r="H264" s="201"/>
      <c r="I264" s="201"/>
      <c r="J264" s="201"/>
      <c r="K264" s="201"/>
      <c r="L264" s="201"/>
      <c r="M264" s="35"/>
      <c r="N264" s="608"/>
      <c r="O264" s="608"/>
      <c r="P264" s="608"/>
      <c r="Q264" s="608"/>
      <c r="R264" s="608"/>
      <c r="S264" s="608"/>
      <c r="T264" s="609"/>
    </row>
    <row r="265" spans="1:20" ht="12.5" x14ac:dyDescent="0.2">
      <c r="A265" s="627"/>
      <c r="B265" s="570"/>
      <c r="C265" s="623" t="s">
        <v>658</v>
      </c>
      <c r="D265" s="624"/>
      <c r="E265" s="624"/>
      <c r="F265" s="624"/>
      <c r="G265" s="624"/>
      <c r="H265" s="624"/>
      <c r="I265" s="624"/>
      <c r="J265" s="624"/>
      <c r="K265" s="624"/>
      <c r="L265" s="625"/>
      <c r="M265" s="5" t="s">
        <v>10</v>
      </c>
      <c r="N265" s="180">
        <v>1</v>
      </c>
      <c r="O265" s="180"/>
      <c r="P265" s="181"/>
      <c r="Q265" s="181"/>
      <c r="R265" s="180">
        <f t="shared" ref="R265:R267" si="79">N265*P265</f>
        <v>0</v>
      </c>
      <c r="S265" s="180"/>
      <c r="T265" s="444"/>
    </row>
    <row r="266" spans="1:20" ht="12.5" x14ac:dyDescent="0.2">
      <c r="A266" s="627"/>
      <c r="B266" s="570"/>
      <c r="C266" s="623" t="s">
        <v>657</v>
      </c>
      <c r="D266" s="624"/>
      <c r="E266" s="624"/>
      <c r="F266" s="624"/>
      <c r="G266" s="624"/>
      <c r="H266" s="624"/>
      <c r="I266" s="624"/>
      <c r="J266" s="624"/>
      <c r="K266" s="624"/>
      <c r="L266" s="625"/>
      <c r="M266" s="5" t="s">
        <v>10</v>
      </c>
      <c r="N266" s="180">
        <v>6</v>
      </c>
      <c r="O266" s="180"/>
      <c r="P266" s="181"/>
      <c r="Q266" s="181"/>
      <c r="R266" s="180">
        <f t="shared" si="79"/>
        <v>0</v>
      </c>
      <c r="S266" s="180"/>
      <c r="T266" s="444"/>
    </row>
    <row r="267" spans="1:20" ht="12.5" x14ac:dyDescent="0.2">
      <c r="A267" s="606"/>
      <c r="B267" s="199"/>
      <c r="C267" s="618" t="s">
        <v>656</v>
      </c>
      <c r="D267" s="619"/>
      <c r="E267" s="619"/>
      <c r="F267" s="619"/>
      <c r="G267" s="619"/>
      <c r="H267" s="619"/>
      <c r="I267" s="619"/>
      <c r="J267" s="619"/>
      <c r="K267" s="619"/>
      <c r="L267" s="620"/>
      <c r="M267" s="6" t="s">
        <v>10</v>
      </c>
      <c r="N267" s="183">
        <v>1</v>
      </c>
      <c r="O267" s="183"/>
      <c r="P267" s="184"/>
      <c r="Q267" s="184"/>
      <c r="R267" s="183">
        <f t="shared" si="79"/>
        <v>0</v>
      </c>
      <c r="S267" s="183"/>
      <c r="T267" s="537"/>
    </row>
    <row r="268" spans="1:20" ht="12.5" x14ac:dyDescent="0.2">
      <c r="A268" s="605" t="s">
        <v>16</v>
      </c>
      <c r="B268" s="195" t="s">
        <v>502</v>
      </c>
      <c r="C268" s="201" t="s">
        <v>684</v>
      </c>
      <c r="D268" s="201"/>
      <c r="E268" s="201"/>
      <c r="F268" s="201"/>
      <c r="G268" s="201"/>
      <c r="H268" s="201"/>
      <c r="I268" s="201"/>
      <c r="J268" s="201"/>
      <c r="K268" s="201"/>
      <c r="L268" s="201"/>
      <c r="M268" s="35"/>
      <c r="N268" s="608"/>
      <c r="O268" s="608"/>
      <c r="P268" s="608"/>
      <c r="Q268" s="608"/>
      <c r="R268" s="608"/>
      <c r="S268" s="608"/>
      <c r="T268" s="609"/>
    </row>
    <row r="269" spans="1:20" ht="12.5" x14ac:dyDescent="0.2">
      <c r="A269" s="627"/>
      <c r="B269" s="570"/>
      <c r="C269" s="623" t="s">
        <v>658</v>
      </c>
      <c r="D269" s="624"/>
      <c r="E269" s="624"/>
      <c r="F269" s="624"/>
      <c r="G269" s="624"/>
      <c r="H269" s="624"/>
      <c r="I269" s="624"/>
      <c r="J269" s="624"/>
      <c r="K269" s="624"/>
      <c r="L269" s="625"/>
      <c r="M269" s="5" t="s">
        <v>10</v>
      </c>
      <c r="N269" s="180">
        <v>2</v>
      </c>
      <c r="O269" s="180"/>
      <c r="P269" s="181"/>
      <c r="Q269" s="181"/>
      <c r="R269" s="180">
        <f t="shared" ref="R269:R272" si="80">N269*P269</f>
        <v>0</v>
      </c>
      <c r="S269" s="180"/>
      <c r="T269" s="444"/>
    </row>
    <row r="270" spans="1:20" ht="12.5" x14ac:dyDescent="0.2">
      <c r="A270" s="606"/>
      <c r="B270" s="199"/>
      <c r="C270" s="618" t="s">
        <v>659</v>
      </c>
      <c r="D270" s="619"/>
      <c r="E270" s="619"/>
      <c r="F270" s="619"/>
      <c r="G270" s="619"/>
      <c r="H270" s="619"/>
      <c r="I270" s="619"/>
      <c r="J270" s="619"/>
      <c r="K270" s="619"/>
      <c r="L270" s="620"/>
      <c r="M270" s="6" t="s">
        <v>10</v>
      </c>
      <c r="N270" s="183">
        <v>4</v>
      </c>
      <c r="O270" s="183"/>
      <c r="P270" s="184"/>
      <c r="Q270" s="184"/>
      <c r="R270" s="183">
        <f t="shared" si="80"/>
        <v>0</v>
      </c>
      <c r="S270" s="183"/>
      <c r="T270" s="537"/>
    </row>
    <row r="271" spans="1:20" ht="58.5" customHeight="1" x14ac:dyDescent="0.2">
      <c r="A271" s="54" t="s">
        <v>16</v>
      </c>
      <c r="B271" s="9" t="s">
        <v>503</v>
      </c>
      <c r="C271" s="158" t="s">
        <v>685</v>
      </c>
      <c r="D271" s="160"/>
      <c r="E271" s="160"/>
      <c r="F271" s="160"/>
      <c r="G271" s="160"/>
      <c r="H271" s="160"/>
      <c r="I271" s="160"/>
      <c r="J271" s="160"/>
      <c r="K271" s="160"/>
      <c r="L271" s="160"/>
      <c r="M271" s="17" t="s">
        <v>10</v>
      </c>
      <c r="N271" s="152">
        <v>2</v>
      </c>
      <c r="O271" s="152"/>
      <c r="P271" s="153"/>
      <c r="Q271" s="153"/>
      <c r="R271" s="152">
        <f t="shared" si="80"/>
        <v>0</v>
      </c>
      <c r="S271" s="152"/>
      <c r="T271" s="154"/>
    </row>
    <row r="272" spans="1:20" ht="39" customHeight="1" x14ac:dyDescent="0.2">
      <c r="A272" s="54" t="s">
        <v>16</v>
      </c>
      <c r="B272" s="9" t="s">
        <v>504</v>
      </c>
      <c r="C272" s="158" t="s">
        <v>541</v>
      </c>
      <c r="D272" s="160"/>
      <c r="E272" s="160"/>
      <c r="F272" s="160"/>
      <c r="G272" s="160"/>
      <c r="H272" s="160"/>
      <c r="I272" s="160"/>
      <c r="J272" s="160"/>
      <c r="K272" s="160"/>
      <c r="L272" s="160"/>
      <c r="M272" s="17" t="s">
        <v>10</v>
      </c>
      <c r="N272" s="152">
        <v>26</v>
      </c>
      <c r="O272" s="152"/>
      <c r="P272" s="153"/>
      <c r="Q272" s="153"/>
      <c r="R272" s="152">
        <f t="shared" si="80"/>
        <v>0</v>
      </c>
      <c r="S272" s="152"/>
      <c r="T272" s="154"/>
    </row>
    <row r="273" spans="1:20" ht="41.5" customHeight="1" x14ac:dyDescent="0.2">
      <c r="A273" s="54" t="s">
        <v>16</v>
      </c>
      <c r="B273" s="9" t="s">
        <v>505</v>
      </c>
      <c r="C273" s="158" t="s">
        <v>542</v>
      </c>
      <c r="D273" s="160"/>
      <c r="E273" s="160"/>
      <c r="F273" s="160"/>
      <c r="G273" s="160"/>
      <c r="H273" s="160"/>
      <c r="I273" s="160"/>
      <c r="J273" s="160"/>
      <c r="K273" s="160"/>
      <c r="L273" s="160"/>
      <c r="M273" s="17" t="s">
        <v>10</v>
      </c>
      <c r="N273" s="152">
        <v>23</v>
      </c>
      <c r="O273" s="152"/>
      <c r="P273" s="153"/>
      <c r="Q273" s="153"/>
      <c r="R273" s="152">
        <f t="shared" si="78"/>
        <v>0</v>
      </c>
      <c r="S273" s="152"/>
      <c r="T273" s="154"/>
    </row>
    <row r="274" spans="1:20" ht="132" customHeight="1" x14ac:dyDescent="0.2">
      <c r="A274" s="54" t="s">
        <v>16</v>
      </c>
      <c r="B274" s="9" t="s">
        <v>506</v>
      </c>
      <c r="C274" s="158" t="s">
        <v>686</v>
      </c>
      <c r="D274" s="160"/>
      <c r="E274" s="160"/>
      <c r="F274" s="160"/>
      <c r="G274" s="160"/>
      <c r="H274" s="160"/>
      <c r="I274" s="160"/>
      <c r="J274" s="160"/>
      <c r="K274" s="160"/>
      <c r="L274" s="160"/>
      <c r="M274" s="17" t="s">
        <v>10</v>
      </c>
      <c r="N274" s="152">
        <v>23</v>
      </c>
      <c r="O274" s="152"/>
      <c r="P274" s="153"/>
      <c r="Q274" s="153"/>
      <c r="R274" s="152">
        <f t="shared" si="78"/>
        <v>0</v>
      </c>
      <c r="S274" s="152"/>
      <c r="T274" s="154"/>
    </row>
    <row r="275" spans="1:20" ht="117" customHeight="1" x14ac:dyDescent="0.2">
      <c r="A275" s="54" t="s">
        <v>16</v>
      </c>
      <c r="B275" s="9" t="s">
        <v>507</v>
      </c>
      <c r="C275" s="158" t="s">
        <v>687</v>
      </c>
      <c r="D275" s="160"/>
      <c r="E275" s="160"/>
      <c r="F275" s="160"/>
      <c r="G275" s="160"/>
      <c r="H275" s="160"/>
      <c r="I275" s="160"/>
      <c r="J275" s="160"/>
      <c r="K275" s="160"/>
      <c r="L275" s="160"/>
      <c r="M275" s="17" t="s">
        <v>10</v>
      </c>
      <c r="N275" s="152">
        <v>23</v>
      </c>
      <c r="O275" s="152"/>
      <c r="P275" s="153"/>
      <c r="Q275" s="153"/>
      <c r="R275" s="152">
        <f t="shared" si="78"/>
        <v>0</v>
      </c>
      <c r="S275" s="152"/>
      <c r="T275" s="154"/>
    </row>
    <row r="276" spans="1:20" ht="54" customHeight="1" x14ac:dyDescent="0.2">
      <c r="A276" s="54" t="s">
        <v>16</v>
      </c>
      <c r="B276" s="9" t="s">
        <v>581</v>
      </c>
      <c r="C276" s="158" t="s">
        <v>688</v>
      </c>
      <c r="D276" s="160"/>
      <c r="E276" s="160"/>
      <c r="F276" s="160"/>
      <c r="G276" s="160"/>
      <c r="H276" s="160"/>
      <c r="I276" s="160"/>
      <c r="J276" s="160"/>
      <c r="K276" s="160"/>
      <c r="L276" s="160"/>
      <c r="M276" s="17" t="s">
        <v>10</v>
      </c>
      <c r="N276" s="152">
        <v>22</v>
      </c>
      <c r="O276" s="152"/>
      <c r="P276" s="153"/>
      <c r="Q276" s="153"/>
      <c r="R276" s="152">
        <f t="shared" si="78"/>
        <v>0</v>
      </c>
      <c r="S276" s="152"/>
      <c r="T276" s="154"/>
    </row>
    <row r="277" spans="1:20" ht="40" customHeight="1" x14ac:dyDescent="0.2">
      <c r="A277" s="54" t="s">
        <v>16</v>
      </c>
      <c r="B277" s="9" t="s">
        <v>588</v>
      </c>
      <c r="C277" s="158" t="s">
        <v>689</v>
      </c>
      <c r="D277" s="160"/>
      <c r="E277" s="160"/>
      <c r="F277" s="160"/>
      <c r="G277" s="160"/>
      <c r="H277" s="160"/>
      <c r="I277" s="160"/>
      <c r="J277" s="160"/>
      <c r="K277" s="160"/>
      <c r="L277" s="160"/>
      <c r="M277" s="17" t="s">
        <v>93</v>
      </c>
      <c r="N277" s="152">
        <v>30</v>
      </c>
      <c r="O277" s="152"/>
      <c r="P277" s="153"/>
      <c r="Q277" s="153"/>
      <c r="R277" s="152">
        <f t="shared" ref="R277" si="81">N277*P277</f>
        <v>0</v>
      </c>
      <c r="S277" s="152"/>
      <c r="T277" s="154"/>
    </row>
    <row r="278" spans="1:20" ht="76" customHeight="1" x14ac:dyDescent="0.2">
      <c r="A278" s="605" t="s">
        <v>16</v>
      </c>
      <c r="B278" s="195" t="s">
        <v>690</v>
      </c>
      <c r="C278" s="201" t="s">
        <v>691</v>
      </c>
      <c r="D278" s="201"/>
      <c r="E278" s="201"/>
      <c r="F278" s="201"/>
      <c r="G278" s="201"/>
      <c r="H278" s="201"/>
      <c r="I278" s="201"/>
      <c r="J278" s="201"/>
      <c r="K278" s="201"/>
      <c r="L278" s="201"/>
      <c r="M278" s="35"/>
      <c r="N278" s="608"/>
      <c r="O278" s="608"/>
      <c r="P278" s="608"/>
      <c r="Q278" s="608"/>
      <c r="R278" s="608"/>
      <c r="S278" s="608"/>
      <c r="T278" s="609"/>
    </row>
    <row r="279" spans="1:20" ht="12.5" x14ac:dyDescent="0.2">
      <c r="A279" s="627"/>
      <c r="B279" s="570"/>
      <c r="C279" s="628" t="s">
        <v>692</v>
      </c>
      <c r="D279" s="624"/>
      <c r="E279" s="624"/>
      <c r="F279" s="624"/>
      <c r="G279" s="624"/>
      <c r="H279" s="624"/>
      <c r="I279" s="624"/>
      <c r="J279" s="624"/>
      <c r="K279" s="624"/>
      <c r="L279" s="625"/>
      <c r="M279" s="5" t="s">
        <v>191</v>
      </c>
      <c r="N279" s="180">
        <v>360</v>
      </c>
      <c r="O279" s="180"/>
      <c r="P279" s="181"/>
      <c r="Q279" s="181"/>
      <c r="R279" s="180">
        <f t="shared" ref="R279:R280" si="82">N279*P279</f>
        <v>0</v>
      </c>
      <c r="S279" s="180"/>
      <c r="T279" s="444"/>
    </row>
    <row r="280" spans="1:20" ht="12.5" x14ac:dyDescent="0.2">
      <c r="A280" s="606"/>
      <c r="B280" s="199"/>
      <c r="C280" s="618" t="s">
        <v>693</v>
      </c>
      <c r="D280" s="619"/>
      <c r="E280" s="619"/>
      <c r="F280" s="619"/>
      <c r="G280" s="619"/>
      <c r="H280" s="619"/>
      <c r="I280" s="619"/>
      <c r="J280" s="619"/>
      <c r="K280" s="619"/>
      <c r="L280" s="620"/>
      <c r="M280" s="6" t="s">
        <v>191</v>
      </c>
      <c r="N280" s="183">
        <v>200</v>
      </c>
      <c r="O280" s="183"/>
      <c r="P280" s="184"/>
      <c r="Q280" s="184"/>
      <c r="R280" s="183">
        <f t="shared" si="82"/>
        <v>0</v>
      </c>
      <c r="S280" s="183"/>
      <c r="T280" s="537"/>
    </row>
    <row r="281" spans="1:20" ht="12.5" x14ac:dyDescent="0.2">
      <c r="A281" s="605" t="s">
        <v>16</v>
      </c>
      <c r="B281" s="195" t="s">
        <v>694</v>
      </c>
      <c r="C281" s="201" t="s">
        <v>695</v>
      </c>
      <c r="D281" s="201"/>
      <c r="E281" s="201"/>
      <c r="F281" s="201"/>
      <c r="G281" s="201"/>
      <c r="H281" s="201"/>
      <c r="I281" s="201"/>
      <c r="J281" s="201"/>
      <c r="K281" s="201"/>
      <c r="L281" s="201"/>
      <c r="M281" s="35"/>
      <c r="N281" s="608"/>
      <c r="O281" s="608"/>
      <c r="P281" s="608"/>
      <c r="Q281" s="608"/>
      <c r="R281" s="608"/>
      <c r="S281" s="608"/>
      <c r="T281" s="609"/>
    </row>
    <row r="282" spans="1:20" ht="12.65" customHeight="1" x14ac:dyDescent="0.2">
      <c r="A282" s="627"/>
      <c r="B282" s="570"/>
      <c r="C282" s="628" t="s">
        <v>692</v>
      </c>
      <c r="D282" s="624"/>
      <c r="E282" s="624"/>
      <c r="F282" s="624"/>
      <c r="G282" s="624"/>
      <c r="H282" s="624"/>
      <c r="I282" s="624"/>
      <c r="J282" s="624"/>
      <c r="K282" s="624"/>
      <c r="L282" s="625"/>
      <c r="M282" s="5" t="s">
        <v>191</v>
      </c>
      <c r="N282" s="180">
        <v>66</v>
      </c>
      <c r="O282" s="180"/>
      <c r="P282" s="181"/>
      <c r="Q282" s="181"/>
      <c r="R282" s="180">
        <f t="shared" ref="R282:R285" si="83">N282*P282</f>
        <v>0</v>
      </c>
      <c r="S282" s="180"/>
      <c r="T282" s="444"/>
    </row>
    <row r="283" spans="1:20" ht="12.65" customHeight="1" x14ac:dyDescent="0.2">
      <c r="A283" s="627"/>
      <c r="B283" s="570"/>
      <c r="C283" s="628" t="s">
        <v>693</v>
      </c>
      <c r="D283" s="624"/>
      <c r="E283" s="624"/>
      <c r="F283" s="624"/>
      <c r="G283" s="624"/>
      <c r="H283" s="624"/>
      <c r="I283" s="624"/>
      <c r="J283" s="624"/>
      <c r="K283" s="624"/>
      <c r="L283" s="625"/>
      <c r="M283" s="5" t="s">
        <v>191</v>
      </c>
      <c r="N283" s="180">
        <v>54</v>
      </c>
      <c r="O283" s="180"/>
      <c r="P283" s="181"/>
      <c r="Q283" s="181"/>
      <c r="R283" s="180">
        <f t="shared" si="83"/>
        <v>0</v>
      </c>
      <c r="S283" s="180"/>
      <c r="T283" s="444"/>
    </row>
    <row r="284" spans="1:20" ht="12.65" customHeight="1" x14ac:dyDescent="0.2">
      <c r="A284" s="627"/>
      <c r="B284" s="570"/>
      <c r="C284" s="628" t="s">
        <v>696</v>
      </c>
      <c r="D284" s="624"/>
      <c r="E284" s="624"/>
      <c r="F284" s="624"/>
      <c r="G284" s="624"/>
      <c r="H284" s="624"/>
      <c r="I284" s="624"/>
      <c r="J284" s="624"/>
      <c r="K284" s="624"/>
      <c r="L284" s="625"/>
      <c r="M284" s="5" t="s">
        <v>191</v>
      </c>
      <c r="N284" s="355">
        <v>326</v>
      </c>
      <c r="O284" s="644"/>
      <c r="P284" s="645"/>
      <c r="Q284" s="646"/>
      <c r="R284" s="355">
        <f t="shared" si="83"/>
        <v>0</v>
      </c>
      <c r="S284" s="356"/>
      <c r="T284" s="357"/>
    </row>
    <row r="285" spans="1:20" ht="12.65" customHeight="1" x14ac:dyDescent="0.2">
      <c r="A285" s="606"/>
      <c r="B285" s="199"/>
      <c r="C285" s="618" t="s">
        <v>697</v>
      </c>
      <c r="D285" s="619"/>
      <c r="E285" s="619"/>
      <c r="F285" s="619"/>
      <c r="G285" s="619"/>
      <c r="H285" s="619"/>
      <c r="I285" s="619"/>
      <c r="J285" s="619"/>
      <c r="K285" s="619"/>
      <c r="L285" s="620"/>
      <c r="M285" s="6" t="s">
        <v>191</v>
      </c>
      <c r="N285" s="183">
        <v>24</v>
      </c>
      <c r="O285" s="183"/>
      <c r="P285" s="184"/>
      <c r="Q285" s="184"/>
      <c r="R285" s="183">
        <f t="shared" si="83"/>
        <v>0</v>
      </c>
      <c r="S285" s="183"/>
      <c r="T285" s="537"/>
    </row>
    <row r="286" spans="1:20" ht="41.5" customHeight="1" x14ac:dyDescent="0.2">
      <c r="A286" s="605" t="s">
        <v>16</v>
      </c>
      <c r="B286" s="195" t="s">
        <v>698</v>
      </c>
      <c r="C286" s="201" t="s">
        <v>699</v>
      </c>
      <c r="D286" s="201"/>
      <c r="E286" s="201"/>
      <c r="F286" s="201"/>
      <c r="G286" s="201"/>
      <c r="H286" s="201"/>
      <c r="I286" s="201"/>
      <c r="J286" s="201"/>
      <c r="K286" s="201"/>
      <c r="L286" s="201"/>
      <c r="M286" s="35"/>
      <c r="N286" s="608"/>
      <c r="O286" s="608"/>
      <c r="P286" s="608"/>
      <c r="Q286" s="608"/>
      <c r="R286" s="608"/>
      <c r="S286" s="608"/>
      <c r="T286" s="609"/>
    </row>
    <row r="287" spans="1:20" ht="12.65" customHeight="1" x14ac:dyDescent="0.2">
      <c r="A287" s="627"/>
      <c r="B287" s="570"/>
      <c r="C287" s="628" t="s">
        <v>700</v>
      </c>
      <c r="D287" s="624"/>
      <c r="E287" s="624"/>
      <c r="F287" s="624"/>
      <c r="G287" s="624"/>
      <c r="H287" s="624"/>
      <c r="I287" s="624"/>
      <c r="J287" s="624"/>
      <c r="K287" s="624"/>
      <c r="L287" s="625"/>
      <c r="M287" s="5" t="s">
        <v>191</v>
      </c>
      <c r="N287" s="180">
        <v>176</v>
      </c>
      <c r="O287" s="180"/>
      <c r="P287" s="181"/>
      <c r="Q287" s="181"/>
      <c r="R287" s="180">
        <f t="shared" ref="R287:R291" si="84">N287*P287</f>
        <v>0</v>
      </c>
      <c r="S287" s="180"/>
      <c r="T287" s="444"/>
    </row>
    <row r="288" spans="1:20" ht="12.65" customHeight="1" x14ac:dyDescent="0.2">
      <c r="A288" s="627"/>
      <c r="B288" s="570"/>
      <c r="C288" s="628" t="s">
        <v>701</v>
      </c>
      <c r="D288" s="624"/>
      <c r="E288" s="624"/>
      <c r="F288" s="624"/>
      <c r="G288" s="624"/>
      <c r="H288" s="624"/>
      <c r="I288" s="624"/>
      <c r="J288" s="624"/>
      <c r="K288" s="624"/>
      <c r="L288" s="625"/>
      <c r="M288" s="5" t="s">
        <v>191</v>
      </c>
      <c r="N288" s="180">
        <v>406</v>
      </c>
      <c r="O288" s="180"/>
      <c r="P288" s="181"/>
      <c r="Q288" s="181"/>
      <c r="R288" s="180">
        <f t="shared" si="84"/>
        <v>0</v>
      </c>
      <c r="S288" s="180"/>
      <c r="T288" s="444"/>
    </row>
    <row r="289" spans="1:20" ht="12.65" customHeight="1" x14ac:dyDescent="0.2">
      <c r="A289" s="627"/>
      <c r="B289" s="570"/>
      <c r="C289" s="628" t="s">
        <v>702</v>
      </c>
      <c r="D289" s="624"/>
      <c r="E289" s="624"/>
      <c r="F289" s="624"/>
      <c r="G289" s="624"/>
      <c r="H289" s="624"/>
      <c r="I289" s="624"/>
      <c r="J289" s="624"/>
      <c r="K289" s="624"/>
      <c r="L289" s="625"/>
      <c r="M289" s="5" t="s">
        <v>191</v>
      </c>
      <c r="N289" s="180">
        <v>104</v>
      </c>
      <c r="O289" s="180"/>
      <c r="P289" s="181"/>
      <c r="Q289" s="181"/>
      <c r="R289" s="180">
        <f t="shared" ref="R289" si="85">N289*P289</f>
        <v>0</v>
      </c>
      <c r="S289" s="180"/>
      <c r="T289" s="444"/>
    </row>
    <row r="290" spans="1:20" ht="12.65" customHeight="1" x14ac:dyDescent="0.2">
      <c r="A290" s="627"/>
      <c r="B290" s="570"/>
      <c r="C290" s="628" t="s">
        <v>703</v>
      </c>
      <c r="D290" s="624"/>
      <c r="E290" s="624"/>
      <c r="F290" s="624"/>
      <c r="G290" s="624"/>
      <c r="H290" s="624"/>
      <c r="I290" s="624"/>
      <c r="J290" s="624"/>
      <c r="K290" s="624"/>
      <c r="L290" s="625"/>
      <c r="M290" s="5" t="s">
        <v>191</v>
      </c>
      <c r="N290" s="355">
        <v>72</v>
      </c>
      <c r="O290" s="644"/>
      <c r="P290" s="645"/>
      <c r="Q290" s="646"/>
      <c r="R290" s="355">
        <f t="shared" si="84"/>
        <v>0</v>
      </c>
      <c r="S290" s="356"/>
      <c r="T290" s="357"/>
    </row>
    <row r="291" spans="1:20" ht="12.65" customHeight="1" x14ac:dyDescent="0.2">
      <c r="A291" s="606"/>
      <c r="B291" s="199"/>
      <c r="C291" s="618" t="s">
        <v>704</v>
      </c>
      <c r="D291" s="619"/>
      <c r="E291" s="619"/>
      <c r="F291" s="619"/>
      <c r="G291" s="619"/>
      <c r="H291" s="619"/>
      <c r="I291" s="619"/>
      <c r="J291" s="619"/>
      <c r="K291" s="619"/>
      <c r="L291" s="620"/>
      <c r="M291" s="6" t="s">
        <v>191</v>
      </c>
      <c r="N291" s="183">
        <v>404</v>
      </c>
      <c r="O291" s="183"/>
      <c r="P291" s="184"/>
      <c r="Q291" s="184"/>
      <c r="R291" s="183">
        <f t="shared" si="84"/>
        <v>0</v>
      </c>
      <c r="S291" s="183"/>
      <c r="T291" s="537"/>
    </row>
    <row r="292" spans="1:20" ht="27.65" customHeight="1" x14ac:dyDescent="0.2">
      <c r="A292" s="605" t="s">
        <v>16</v>
      </c>
      <c r="B292" s="195" t="s">
        <v>705</v>
      </c>
      <c r="C292" s="201" t="s">
        <v>706</v>
      </c>
      <c r="D292" s="201"/>
      <c r="E292" s="201"/>
      <c r="F292" s="201"/>
      <c r="G292" s="201"/>
      <c r="H292" s="201"/>
      <c r="I292" s="201"/>
      <c r="J292" s="201"/>
      <c r="K292" s="201"/>
      <c r="L292" s="201"/>
      <c r="M292" s="35"/>
      <c r="N292" s="608"/>
      <c r="O292" s="608"/>
      <c r="P292" s="608"/>
      <c r="Q292" s="608"/>
      <c r="R292" s="608"/>
      <c r="S292" s="608"/>
      <c r="T292" s="609"/>
    </row>
    <row r="293" spans="1:20" ht="12.5" x14ac:dyDescent="0.2">
      <c r="A293" s="627"/>
      <c r="B293" s="570"/>
      <c r="C293" s="628" t="s">
        <v>707</v>
      </c>
      <c r="D293" s="624"/>
      <c r="E293" s="624"/>
      <c r="F293" s="624"/>
      <c r="G293" s="624"/>
      <c r="H293" s="624"/>
      <c r="I293" s="624"/>
      <c r="J293" s="624"/>
      <c r="K293" s="624"/>
      <c r="L293" s="625"/>
      <c r="M293" s="5" t="s">
        <v>10</v>
      </c>
      <c r="N293" s="180">
        <v>13</v>
      </c>
      <c r="O293" s="180"/>
      <c r="P293" s="181"/>
      <c r="Q293" s="181"/>
      <c r="R293" s="180">
        <f t="shared" ref="R293:R294" si="86">N293*P293</f>
        <v>0</v>
      </c>
      <c r="S293" s="180"/>
      <c r="T293" s="444"/>
    </row>
    <row r="294" spans="1:20" ht="12.5" x14ac:dyDescent="0.2">
      <c r="A294" s="606"/>
      <c r="B294" s="199"/>
      <c r="C294" s="618" t="s">
        <v>708</v>
      </c>
      <c r="D294" s="619"/>
      <c r="E294" s="619"/>
      <c r="F294" s="619"/>
      <c r="G294" s="619"/>
      <c r="H294" s="619"/>
      <c r="I294" s="619"/>
      <c r="J294" s="619"/>
      <c r="K294" s="619"/>
      <c r="L294" s="620"/>
      <c r="M294" s="6" t="s">
        <v>10</v>
      </c>
      <c r="N294" s="183">
        <v>7</v>
      </c>
      <c r="O294" s="183"/>
      <c r="P294" s="184"/>
      <c r="Q294" s="184"/>
      <c r="R294" s="183">
        <f t="shared" si="86"/>
        <v>0</v>
      </c>
      <c r="S294" s="183"/>
      <c r="T294" s="537"/>
    </row>
    <row r="295" spans="1:20" ht="37.5" customHeight="1" x14ac:dyDescent="0.2">
      <c r="A295" s="605" t="s">
        <v>16</v>
      </c>
      <c r="B295" s="195" t="s">
        <v>709</v>
      </c>
      <c r="C295" s="201" t="s">
        <v>710</v>
      </c>
      <c r="D295" s="201"/>
      <c r="E295" s="201"/>
      <c r="F295" s="201"/>
      <c r="G295" s="201"/>
      <c r="H295" s="201"/>
      <c r="I295" s="201"/>
      <c r="J295" s="201"/>
      <c r="K295" s="201"/>
      <c r="L295" s="201"/>
      <c r="M295" s="35"/>
      <c r="N295" s="608"/>
      <c r="O295" s="608"/>
      <c r="P295" s="608"/>
      <c r="Q295" s="608"/>
      <c r="R295" s="608"/>
      <c r="S295" s="608"/>
      <c r="T295" s="609"/>
    </row>
    <row r="296" spans="1:20" ht="12.5" x14ac:dyDescent="0.2">
      <c r="A296" s="627"/>
      <c r="B296" s="570"/>
      <c r="C296" s="628" t="s">
        <v>711</v>
      </c>
      <c r="D296" s="624"/>
      <c r="E296" s="624"/>
      <c r="F296" s="624"/>
      <c r="G296" s="624"/>
      <c r="H296" s="624"/>
      <c r="I296" s="624"/>
      <c r="J296" s="624"/>
      <c r="K296" s="624"/>
      <c r="L296" s="625"/>
      <c r="M296" s="5" t="s">
        <v>191</v>
      </c>
      <c r="N296" s="180">
        <v>66</v>
      </c>
      <c r="O296" s="180"/>
      <c r="P296" s="181"/>
      <c r="Q296" s="181"/>
      <c r="R296" s="180">
        <f t="shared" ref="R296:R297" si="87">N296*P296</f>
        <v>0</v>
      </c>
      <c r="S296" s="180"/>
      <c r="T296" s="444"/>
    </row>
    <row r="297" spans="1:20" ht="12.5" x14ac:dyDescent="0.2">
      <c r="A297" s="606"/>
      <c r="B297" s="199"/>
      <c r="C297" s="618" t="s">
        <v>712</v>
      </c>
      <c r="D297" s="619"/>
      <c r="E297" s="619"/>
      <c r="F297" s="619"/>
      <c r="G297" s="619"/>
      <c r="H297" s="619"/>
      <c r="I297" s="619"/>
      <c r="J297" s="619"/>
      <c r="K297" s="619"/>
      <c r="L297" s="620"/>
      <c r="M297" s="6" t="s">
        <v>191</v>
      </c>
      <c r="N297" s="183">
        <v>562</v>
      </c>
      <c r="O297" s="183"/>
      <c r="P297" s="184"/>
      <c r="Q297" s="184"/>
      <c r="R297" s="183">
        <f t="shared" si="87"/>
        <v>0</v>
      </c>
      <c r="S297" s="183"/>
      <c r="T297" s="537"/>
    </row>
    <row r="298" spans="1:20" ht="39.65" customHeight="1" x14ac:dyDescent="0.2">
      <c r="A298" s="605" t="s">
        <v>16</v>
      </c>
      <c r="B298" s="195" t="s">
        <v>713</v>
      </c>
      <c r="C298" s="201" t="s">
        <v>714</v>
      </c>
      <c r="D298" s="201"/>
      <c r="E298" s="201"/>
      <c r="F298" s="201"/>
      <c r="G298" s="201"/>
      <c r="H298" s="201"/>
      <c r="I298" s="201"/>
      <c r="J298" s="201"/>
      <c r="K298" s="201"/>
      <c r="L298" s="201"/>
      <c r="M298" s="35"/>
      <c r="N298" s="608"/>
      <c r="O298" s="608"/>
      <c r="P298" s="608"/>
      <c r="Q298" s="608"/>
      <c r="R298" s="608"/>
      <c r="S298" s="608"/>
      <c r="T298" s="609"/>
    </row>
    <row r="299" spans="1:20" ht="14.5" x14ac:dyDescent="0.2">
      <c r="A299" s="627"/>
      <c r="B299" s="570"/>
      <c r="C299" s="628" t="s">
        <v>716</v>
      </c>
      <c r="D299" s="624"/>
      <c r="E299" s="624"/>
      <c r="F299" s="624"/>
      <c r="G299" s="624"/>
      <c r="H299" s="624"/>
      <c r="I299" s="624"/>
      <c r="J299" s="624"/>
      <c r="K299" s="624"/>
      <c r="L299" s="625"/>
      <c r="M299" s="5" t="s">
        <v>12</v>
      </c>
      <c r="N299" s="180">
        <v>28</v>
      </c>
      <c r="O299" s="180"/>
      <c r="P299" s="181"/>
      <c r="Q299" s="181"/>
      <c r="R299" s="180">
        <f t="shared" ref="R299:R300" si="88">N299*P299</f>
        <v>0</v>
      </c>
      <c r="S299" s="180"/>
      <c r="T299" s="444"/>
    </row>
    <row r="300" spans="1:20" ht="12.5" x14ac:dyDescent="0.2">
      <c r="A300" s="606"/>
      <c r="B300" s="199"/>
      <c r="C300" s="618" t="s">
        <v>715</v>
      </c>
      <c r="D300" s="619"/>
      <c r="E300" s="619"/>
      <c r="F300" s="619"/>
      <c r="G300" s="619"/>
      <c r="H300" s="619"/>
      <c r="I300" s="619"/>
      <c r="J300" s="619"/>
      <c r="K300" s="619"/>
      <c r="L300" s="620"/>
      <c r="M300" s="6" t="s">
        <v>524</v>
      </c>
      <c r="N300" s="183">
        <v>70</v>
      </c>
      <c r="O300" s="183"/>
      <c r="P300" s="184"/>
      <c r="Q300" s="184"/>
      <c r="R300" s="183">
        <f t="shared" si="88"/>
        <v>0</v>
      </c>
      <c r="S300" s="183"/>
      <c r="T300" s="537"/>
    </row>
    <row r="301" spans="1:20" ht="91" customHeight="1" x14ac:dyDescent="0.2">
      <c r="A301" s="605" t="s">
        <v>16</v>
      </c>
      <c r="B301" s="195" t="s">
        <v>717</v>
      </c>
      <c r="C301" s="201" t="s">
        <v>718</v>
      </c>
      <c r="D301" s="201"/>
      <c r="E301" s="201"/>
      <c r="F301" s="201"/>
      <c r="G301" s="201"/>
      <c r="H301" s="201"/>
      <c r="I301" s="201"/>
      <c r="J301" s="201"/>
      <c r="K301" s="201"/>
      <c r="L301" s="201"/>
      <c r="M301" s="35"/>
      <c r="N301" s="608"/>
      <c r="O301" s="608"/>
      <c r="P301" s="608"/>
      <c r="Q301" s="608"/>
      <c r="R301" s="608"/>
      <c r="S301" s="608"/>
      <c r="T301" s="609"/>
    </row>
    <row r="302" spans="1:20" ht="12.5" x14ac:dyDescent="0.2">
      <c r="A302" s="627"/>
      <c r="B302" s="570"/>
      <c r="C302" s="628" t="s">
        <v>719</v>
      </c>
      <c r="D302" s="624"/>
      <c r="E302" s="624"/>
      <c r="F302" s="624"/>
      <c r="G302" s="624"/>
      <c r="H302" s="624"/>
      <c r="I302" s="624"/>
      <c r="J302" s="624"/>
      <c r="K302" s="624"/>
      <c r="L302" s="625"/>
      <c r="M302" s="5" t="s">
        <v>191</v>
      </c>
      <c r="N302" s="180">
        <v>66</v>
      </c>
      <c r="O302" s="180"/>
      <c r="P302" s="181"/>
      <c r="Q302" s="181"/>
      <c r="R302" s="180">
        <f t="shared" ref="R302:R310" si="89">N302*P302</f>
        <v>0</v>
      </c>
      <c r="S302" s="180"/>
      <c r="T302" s="444"/>
    </row>
    <row r="303" spans="1:20" ht="12.5" x14ac:dyDescent="0.2">
      <c r="A303" s="627"/>
      <c r="B303" s="570"/>
      <c r="C303" s="628" t="s">
        <v>720</v>
      </c>
      <c r="D303" s="624"/>
      <c r="E303" s="624"/>
      <c r="F303" s="624"/>
      <c r="G303" s="624"/>
      <c r="H303" s="624"/>
      <c r="I303" s="624"/>
      <c r="J303" s="624"/>
      <c r="K303" s="624"/>
      <c r="L303" s="625"/>
      <c r="M303" s="5" t="s">
        <v>191</v>
      </c>
      <c r="N303" s="180">
        <v>48</v>
      </c>
      <c r="O303" s="180"/>
      <c r="P303" s="181"/>
      <c r="Q303" s="181"/>
      <c r="R303" s="180">
        <f t="shared" si="89"/>
        <v>0</v>
      </c>
      <c r="S303" s="180"/>
      <c r="T303" s="444"/>
    </row>
    <row r="304" spans="1:20" ht="12.5" x14ac:dyDescent="0.2">
      <c r="A304" s="627"/>
      <c r="B304" s="570"/>
      <c r="C304" s="628" t="s">
        <v>721</v>
      </c>
      <c r="D304" s="624"/>
      <c r="E304" s="624"/>
      <c r="F304" s="624"/>
      <c r="G304" s="624"/>
      <c r="H304" s="624"/>
      <c r="I304" s="624"/>
      <c r="J304" s="624"/>
      <c r="K304" s="624"/>
      <c r="L304" s="625"/>
      <c r="M304" s="5" t="s">
        <v>191</v>
      </c>
      <c r="N304" s="180">
        <v>326</v>
      </c>
      <c r="O304" s="180"/>
      <c r="P304" s="181"/>
      <c r="Q304" s="181"/>
      <c r="R304" s="180">
        <f t="shared" ref="R304:R306" si="90">N304*P304</f>
        <v>0</v>
      </c>
      <c r="S304" s="180"/>
      <c r="T304" s="444"/>
    </row>
    <row r="305" spans="1:20" ht="12.5" x14ac:dyDescent="0.2">
      <c r="A305" s="627"/>
      <c r="B305" s="570"/>
      <c r="C305" s="628" t="s">
        <v>722</v>
      </c>
      <c r="D305" s="624"/>
      <c r="E305" s="624"/>
      <c r="F305" s="624"/>
      <c r="G305" s="624"/>
      <c r="H305" s="624"/>
      <c r="I305" s="624"/>
      <c r="J305" s="624"/>
      <c r="K305" s="624"/>
      <c r="L305" s="625"/>
      <c r="M305" s="5" t="s">
        <v>191</v>
      </c>
      <c r="N305" s="180">
        <v>176</v>
      </c>
      <c r="O305" s="180"/>
      <c r="P305" s="181"/>
      <c r="Q305" s="181"/>
      <c r="R305" s="180">
        <f t="shared" si="90"/>
        <v>0</v>
      </c>
      <c r="S305" s="180"/>
      <c r="T305" s="444"/>
    </row>
    <row r="306" spans="1:20" ht="12.5" x14ac:dyDescent="0.2">
      <c r="A306" s="627"/>
      <c r="B306" s="570"/>
      <c r="C306" s="628" t="s">
        <v>723</v>
      </c>
      <c r="D306" s="624"/>
      <c r="E306" s="624"/>
      <c r="F306" s="624"/>
      <c r="G306" s="624"/>
      <c r="H306" s="624"/>
      <c r="I306" s="624"/>
      <c r="J306" s="624"/>
      <c r="K306" s="624"/>
      <c r="L306" s="625"/>
      <c r="M306" s="5" t="s">
        <v>191</v>
      </c>
      <c r="N306" s="180">
        <v>406</v>
      </c>
      <c r="O306" s="180"/>
      <c r="P306" s="181"/>
      <c r="Q306" s="181"/>
      <c r="R306" s="180">
        <f t="shared" si="90"/>
        <v>0</v>
      </c>
      <c r="S306" s="180"/>
      <c r="T306" s="444"/>
    </row>
    <row r="307" spans="1:20" ht="12.5" x14ac:dyDescent="0.2">
      <c r="A307" s="627"/>
      <c r="B307" s="570"/>
      <c r="C307" s="628" t="s">
        <v>724</v>
      </c>
      <c r="D307" s="624"/>
      <c r="E307" s="624"/>
      <c r="F307" s="624"/>
      <c r="G307" s="624"/>
      <c r="H307" s="624"/>
      <c r="I307" s="624"/>
      <c r="J307" s="624"/>
      <c r="K307" s="624"/>
      <c r="L307" s="625"/>
      <c r="M307" s="5" t="s">
        <v>191</v>
      </c>
      <c r="N307" s="180">
        <v>104</v>
      </c>
      <c r="O307" s="180"/>
      <c r="P307" s="181"/>
      <c r="Q307" s="181"/>
      <c r="R307" s="180">
        <f t="shared" si="89"/>
        <v>0</v>
      </c>
      <c r="S307" s="180"/>
      <c r="T307" s="444"/>
    </row>
    <row r="308" spans="1:20" ht="12.5" x14ac:dyDescent="0.2">
      <c r="A308" s="627"/>
      <c r="B308" s="570"/>
      <c r="C308" s="628" t="s">
        <v>725</v>
      </c>
      <c r="D308" s="624"/>
      <c r="E308" s="624"/>
      <c r="F308" s="624"/>
      <c r="G308" s="624"/>
      <c r="H308" s="624"/>
      <c r="I308" s="624"/>
      <c r="J308" s="624"/>
      <c r="K308" s="624"/>
      <c r="L308" s="625"/>
      <c r="M308" s="5" t="s">
        <v>191</v>
      </c>
      <c r="N308" s="355">
        <v>72</v>
      </c>
      <c r="O308" s="644"/>
      <c r="P308" s="645"/>
      <c r="Q308" s="646"/>
      <c r="R308" s="355">
        <f t="shared" si="89"/>
        <v>0</v>
      </c>
      <c r="S308" s="356"/>
      <c r="T308" s="357"/>
    </row>
    <row r="309" spans="1:20" ht="12.5" x14ac:dyDescent="0.2">
      <c r="A309" s="606"/>
      <c r="B309" s="199"/>
      <c r="C309" s="618" t="s">
        <v>726</v>
      </c>
      <c r="D309" s="619"/>
      <c r="E309" s="619"/>
      <c r="F309" s="619"/>
      <c r="G309" s="619"/>
      <c r="H309" s="619"/>
      <c r="I309" s="619"/>
      <c r="J309" s="619"/>
      <c r="K309" s="619"/>
      <c r="L309" s="620"/>
      <c r="M309" s="6" t="s">
        <v>191</v>
      </c>
      <c r="N309" s="183">
        <v>404</v>
      </c>
      <c r="O309" s="183"/>
      <c r="P309" s="184"/>
      <c r="Q309" s="184"/>
      <c r="R309" s="183">
        <f t="shared" si="89"/>
        <v>0</v>
      </c>
      <c r="S309" s="183"/>
      <c r="T309" s="537"/>
    </row>
    <row r="310" spans="1:20" ht="54" customHeight="1" x14ac:dyDescent="0.2">
      <c r="A310" s="54" t="s">
        <v>16</v>
      </c>
      <c r="B310" s="9" t="s">
        <v>727</v>
      </c>
      <c r="C310" s="158" t="s">
        <v>728</v>
      </c>
      <c r="D310" s="160"/>
      <c r="E310" s="160"/>
      <c r="F310" s="160"/>
      <c r="G310" s="160"/>
      <c r="H310" s="160"/>
      <c r="I310" s="160"/>
      <c r="J310" s="160"/>
      <c r="K310" s="160"/>
      <c r="L310" s="160"/>
      <c r="M310" s="17" t="s">
        <v>524</v>
      </c>
      <c r="N310" s="152">
        <v>450</v>
      </c>
      <c r="O310" s="152"/>
      <c r="P310" s="153"/>
      <c r="Q310" s="153"/>
      <c r="R310" s="152">
        <f t="shared" si="89"/>
        <v>0</v>
      </c>
      <c r="S310" s="152"/>
      <c r="T310" s="154"/>
    </row>
    <row r="311" spans="1:20" ht="28" customHeight="1" x14ac:dyDescent="0.2">
      <c r="A311" s="605" t="s">
        <v>16</v>
      </c>
      <c r="B311" s="195" t="s">
        <v>729</v>
      </c>
      <c r="C311" s="201" t="s">
        <v>730</v>
      </c>
      <c r="D311" s="201"/>
      <c r="E311" s="201"/>
      <c r="F311" s="201"/>
      <c r="G311" s="201"/>
      <c r="H311" s="201"/>
      <c r="I311" s="201"/>
      <c r="J311" s="201"/>
      <c r="K311" s="201"/>
      <c r="L311" s="201"/>
      <c r="M311" s="35"/>
      <c r="N311" s="608"/>
      <c r="O311" s="608"/>
      <c r="P311" s="608"/>
      <c r="Q311" s="608"/>
      <c r="R311" s="608"/>
      <c r="S311" s="608"/>
      <c r="T311" s="609"/>
    </row>
    <row r="312" spans="1:20" ht="12.5" x14ac:dyDescent="0.2">
      <c r="A312" s="627"/>
      <c r="B312" s="570"/>
      <c r="C312" s="628" t="s">
        <v>731</v>
      </c>
      <c r="D312" s="624"/>
      <c r="E312" s="624"/>
      <c r="F312" s="624"/>
      <c r="G312" s="624"/>
      <c r="H312" s="624"/>
      <c r="I312" s="624"/>
      <c r="J312" s="624"/>
      <c r="K312" s="624"/>
      <c r="L312" s="625"/>
      <c r="M312" s="5" t="s">
        <v>10</v>
      </c>
      <c r="N312" s="180">
        <v>4</v>
      </c>
      <c r="O312" s="180"/>
      <c r="P312" s="181"/>
      <c r="Q312" s="181"/>
      <c r="R312" s="180">
        <f t="shared" ref="R312:R315" si="91">N312*P312</f>
        <v>0</v>
      </c>
      <c r="S312" s="180"/>
      <c r="T312" s="444"/>
    </row>
    <row r="313" spans="1:20" ht="12.5" x14ac:dyDescent="0.2">
      <c r="A313" s="627"/>
      <c r="B313" s="570"/>
      <c r="C313" s="628" t="s">
        <v>732</v>
      </c>
      <c r="D313" s="624"/>
      <c r="E313" s="624"/>
      <c r="F313" s="624"/>
      <c r="G313" s="624"/>
      <c r="H313" s="624"/>
      <c r="I313" s="624"/>
      <c r="J313" s="624"/>
      <c r="K313" s="624"/>
      <c r="L313" s="625"/>
      <c r="M313" s="5" t="s">
        <v>10</v>
      </c>
      <c r="N313" s="180">
        <v>2</v>
      </c>
      <c r="O313" s="180"/>
      <c r="P313" s="181"/>
      <c r="Q313" s="181"/>
      <c r="R313" s="180">
        <f t="shared" si="91"/>
        <v>0</v>
      </c>
      <c r="S313" s="180"/>
      <c r="T313" s="444"/>
    </row>
    <row r="314" spans="1:20" ht="12.5" x14ac:dyDescent="0.2">
      <c r="A314" s="606"/>
      <c r="B314" s="199"/>
      <c r="C314" s="618" t="s">
        <v>733</v>
      </c>
      <c r="D314" s="619"/>
      <c r="E314" s="619"/>
      <c r="F314" s="619"/>
      <c r="G314" s="619"/>
      <c r="H314" s="619"/>
      <c r="I314" s="619"/>
      <c r="J314" s="619"/>
      <c r="K314" s="619"/>
      <c r="L314" s="620"/>
      <c r="M314" s="6" t="s">
        <v>10</v>
      </c>
      <c r="N314" s="183">
        <v>2</v>
      </c>
      <c r="O314" s="183"/>
      <c r="P314" s="184"/>
      <c r="Q314" s="184"/>
      <c r="R314" s="183">
        <f t="shared" si="91"/>
        <v>0</v>
      </c>
      <c r="S314" s="183"/>
      <c r="T314" s="537"/>
    </row>
    <row r="315" spans="1:20" ht="41.15" customHeight="1" x14ac:dyDescent="0.2">
      <c r="A315" s="54" t="s">
        <v>16</v>
      </c>
      <c r="B315" s="9" t="s">
        <v>734</v>
      </c>
      <c r="C315" s="158" t="s">
        <v>735</v>
      </c>
      <c r="D315" s="160"/>
      <c r="E315" s="160"/>
      <c r="F315" s="160"/>
      <c r="G315" s="160"/>
      <c r="H315" s="160"/>
      <c r="I315" s="160"/>
      <c r="J315" s="160"/>
      <c r="K315" s="160"/>
      <c r="L315" s="160"/>
      <c r="M315" s="17" t="s">
        <v>10</v>
      </c>
      <c r="N315" s="152">
        <v>2</v>
      </c>
      <c r="O315" s="152"/>
      <c r="P315" s="153"/>
      <c r="Q315" s="153"/>
      <c r="R315" s="152">
        <f t="shared" si="91"/>
        <v>0</v>
      </c>
      <c r="S315" s="152"/>
      <c r="T315" s="154"/>
    </row>
    <row r="316" spans="1:20" ht="42" customHeight="1" x14ac:dyDescent="0.2">
      <c r="A316" s="54" t="s">
        <v>16</v>
      </c>
      <c r="B316" s="9" t="s">
        <v>738</v>
      </c>
      <c r="C316" s="158" t="s">
        <v>736</v>
      </c>
      <c r="D316" s="160"/>
      <c r="E316" s="160"/>
      <c r="F316" s="160"/>
      <c r="G316" s="160"/>
      <c r="H316" s="160"/>
      <c r="I316" s="160"/>
      <c r="J316" s="160"/>
      <c r="K316" s="160"/>
      <c r="L316" s="160"/>
      <c r="M316" s="17" t="s">
        <v>10</v>
      </c>
      <c r="N316" s="152">
        <v>2</v>
      </c>
      <c r="O316" s="152"/>
      <c r="P316" s="153"/>
      <c r="Q316" s="153"/>
      <c r="R316" s="152">
        <f t="shared" ref="R316:R321" si="92">N316*P316</f>
        <v>0</v>
      </c>
      <c r="S316" s="152"/>
      <c r="T316" s="154"/>
    </row>
    <row r="317" spans="1:20" ht="41.15" customHeight="1" x14ac:dyDescent="0.2">
      <c r="A317" s="54" t="s">
        <v>16</v>
      </c>
      <c r="B317" s="9" t="s">
        <v>739</v>
      </c>
      <c r="C317" s="158" t="s">
        <v>459</v>
      </c>
      <c r="D317" s="160"/>
      <c r="E317" s="160"/>
      <c r="F317" s="160"/>
      <c r="G317" s="160"/>
      <c r="H317" s="160"/>
      <c r="I317" s="160"/>
      <c r="J317" s="160"/>
      <c r="K317" s="160"/>
      <c r="L317" s="160"/>
      <c r="M317" s="17" t="s">
        <v>93</v>
      </c>
      <c r="N317" s="152">
        <v>2</v>
      </c>
      <c r="O317" s="152"/>
      <c r="P317" s="153"/>
      <c r="Q317" s="153"/>
      <c r="R317" s="152">
        <f t="shared" si="92"/>
        <v>0</v>
      </c>
      <c r="S317" s="152"/>
      <c r="T317" s="154"/>
    </row>
    <row r="318" spans="1:20" ht="66.650000000000006" customHeight="1" x14ac:dyDescent="0.2">
      <c r="A318" s="54" t="s">
        <v>16</v>
      </c>
      <c r="B318" s="9" t="s">
        <v>740</v>
      </c>
      <c r="C318" s="158" t="s">
        <v>737</v>
      </c>
      <c r="D318" s="160"/>
      <c r="E318" s="160"/>
      <c r="F318" s="160"/>
      <c r="G318" s="160"/>
      <c r="H318" s="160"/>
      <c r="I318" s="160"/>
      <c r="J318" s="160"/>
      <c r="K318" s="160"/>
      <c r="L318" s="160"/>
      <c r="M318" s="17" t="s">
        <v>93</v>
      </c>
      <c r="N318" s="152">
        <v>2</v>
      </c>
      <c r="O318" s="152"/>
      <c r="P318" s="153"/>
      <c r="Q318" s="153"/>
      <c r="R318" s="152">
        <f t="shared" si="92"/>
        <v>0</v>
      </c>
      <c r="S318" s="152"/>
      <c r="T318" s="154"/>
    </row>
    <row r="319" spans="1:20" ht="41.15" customHeight="1" x14ac:dyDescent="0.2">
      <c r="A319" s="54" t="s">
        <v>16</v>
      </c>
      <c r="B319" s="9" t="s">
        <v>741</v>
      </c>
      <c r="C319" s="158" t="s">
        <v>461</v>
      </c>
      <c r="D319" s="160"/>
      <c r="E319" s="160"/>
      <c r="F319" s="160"/>
      <c r="G319" s="160"/>
      <c r="H319" s="160"/>
      <c r="I319" s="160"/>
      <c r="J319" s="160"/>
      <c r="K319" s="160"/>
      <c r="L319" s="160"/>
      <c r="M319" s="17" t="s">
        <v>93</v>
      </c>
      <c r="N319" s="152">
        <v>2</v>
      </c>
      <c r="O319" s="152"/>
      <c r="P319" s="153"/>
      <c r="Q319" s="153"/>
      <c r="R319" s="152">
        <f t="shared" si="92"/>
        <v>0</v>
      </c>
      <c r="S319" s="152"/>
      <c r="T319" s="154"/>
    </row>
    <row r="320" spans="1:20" ht="41.15" customHeight="1" x14ac:dyDescent="0.2">
      <c r="A320" s="54" t="s">
        <v>16</v>
      </c>
      <c r="B320" s="9" t="s">
        <v>742</v>
      </c>
      <c r="C320" s="158" t="s">
        <v>462</v>
      </c>
      <c r="D320" s="160"/>
      <c r="E320" s="160"/>
      <c r="F320" s="160"/>
      <c r="G320" s="160"/>
      <c r="H320" s="160"/>
      <c r="I320" s="160"/>
      <c r="J320" s="160"/>
      <c r="K320" s="160"/>
      <c r="L320" s="160"/>
      <c r="M320" s="17" t="s">
        <v>93</v>
      </c>
      <c r="N320" s="152">
        <v>2</v>
      </c>
      <c r="O320" s="152"/>
      <c r="P320" s="153"/>
      <c r="Q320" s="153"/>
      <c r="R320" s="152">
        <f t="shared" si="92"/>
        <v>0</v>
      </c>
      <c r="S320" s="152"/>
      <c r="T320" s="154"/>
    </row>
    <row r="321" spans="1:20" ht="41.15" customHeight="1" x14ac:dyDescent="0.2">
      <c r="A321" s="54" t="s">
        <v>16</v>
      </c>
      <c r="B321" s="9" t="s">
        <v>743</v>
      </c>
      <c r="C321" s="158" t="s">
        <v>463</v>
      </c>
      <c r="D321" s="160"/>
      <c r="E321" s="160"/>
      <c r="F321" s="160"/>
      <c r="G321" s="160"/>
      <c r="H321" s="160"/>
      <c r="I321" s="160"/>
      <c r="J321" s="160"/>
      <c r="K321" s="160"/>
      <c r="L321" s="160"/>
      <c r="M321" s="17" t="s">
        <v>93</v>
      </c>
      <c r="N321" s="152">
        <v>1</v>
      </c>
      <c r="O321" s="152"/>
      <c r="P321" s="153"/>
      <c r="Q321" s="153"/>
      <c r="R321" s="152">
        <f t="shared" si="92"/>
        <v>0</v>
      </c>
      <c r="S321" s="152"/>
      <c r="T321" s="154"/>
    </row>
    <row r="322" spans="1:20" ht="28" customHeight="1" x14ac:dyDescent="0.2">
      <c r="A322" s="605" t="s">
        <v>16</v>
      </c>
      <c r="B322" s="195" t="s">
        <v>744</v>
      </c>
      <c r="C322" s="201" t="s">
        <v>464</v>
      </c>
      <c r="D322" s="201"/>
      <c r="E322" s="201"/>
      <c r="F322" s="201"/>
      <c r="G322" s="201"/>
      <c r="H322" s="201"/>
      <c r="I322" s="201"/>
      <c r="J322" s="201"/>
      <c r="K322" s="201"/>
      <c r="L322" s="201"/>
      <c r="M322" s="35"/>
      <c r="N322" s="608"/>
      <c r="O322" s="608"/>
      <c r="P322" s="608"/>
      <c r="Q322" s="608"/>
      <c r="R322" s="608"/>
      <c r="S322" s="608"/>
      <c r="T322" s="609"/>
    </row>
    <row r="323" spans="1:20" ht="12.5" x14ac:dyDescent="0.2">
      <c r="A323" s="606"/>
      <c r="B323" s="199"/>
      <c r="C323" s="618" t="s">
        <v>465</v>
      </c>
      <c r="D323" s="619"/>
      <c r="E323" s="619"/>
      <c r="F323" s="619"/>
      <c r="G323" s="619"/>
      <c r="H323" s="619"/>
      <c r="I323" s="619"/>
      <c r="J323" s="619"/>
      <c r="K323" s="619"/>
      <c r="L323" s="620"/>
      <c r="M323" s="6" t="s">
        <v>10</v>
      </c>
      <c r="N323" s="183">
        <v>14</v>
      </c>
      <c r="O323" s="183"/>
      <c r="P323" s="184"/>
      <c r="Q323" s="184"/>
      <c r="R323" s="183">
        <f t="shared" ref="R323:R324" si="93">N323*P323</f>
        <v>0</v>
      </c>
      <c r="S323" s="183"/>
      <c r="T323" s="537"/>
    </row>
    <row r="324" spans="1:20" ht="14" x14ac:dyDescent="0.2">
      <c r="A324" s="54" t="s">
        <v>16</v>
      </c>
      <c r="B324" s="9" t="s">
        <v>745</v>
      </c>
      <c r="C324" s="158" t="s">
        <v>746</v>
      </c>
      <c r="D324" s="160"/>
      <c r="E324" s="160"/>
      <c r="F324" s="160"/>
      <c r="G324" s="160"/>
      <c r="H324" s="160"/>
      <c r="I324" s="160"/>
      <c r="J324" s="160"/>
      <c r="K324" s="160"/>
      <c r="L324" s="160"/>
      <c r="M324" s="17" t="s">
        <v>10</v>
      </c>
      <c r="N324" s="152">
        <v>2</v>
      </c>
      <c r="O324" s="152"/>
      <c r="P324" s="153"/>
      <c r="Q324" s="153"/>
      <c r="R324" s="152">
        <f t="shared" si="93"/>
        <v>0</v>
      </c>
      <c r="S324" s="152"/>
      <c r="T324" s="154"/>
    </row>
    <row r="325" spans="1:20" ht="38.5" customHeight="1" x14ac:dyDescent="0.2">
      <c r="A325" s="605" t="s">
        <v>16</v>
      </c>
      <c r="B325" s="195" t="s">
        <v>747</v>
      </c>
      <c r="C325" s="201" t="s">
        <v>748</v>
      </c>
      <c r="D325" s="201"/>
      <c r="E325" s="201"/>
      <c r="F325" s="201"/>
      <c r="G325" s="201"/>
      <c r="H325" s="201"/>
      <c r="I325" s="201"/>
      <c r="J325" s="201"/>
      <c r="K325" s="201"/>
      <c r="L325" s="201"/>
      <c r="M325" s="35"/>
      <c r="N325" s="608"/>
      <c r="O325" s="608"/>
      <c r="P325" s="608"/>
      <c r="Q325" s="608"/>
      <c r="R325" s="608"/>
      <c r="S325" s="608"/>
      <c r="T325" s="609"/>
    </row>
    <row r="326" spans="1:20" ht="12.5" x14ac:dyDescent="0.2">
      <c r="A326" s="627"/>
      <c r="B326" s="570"/>
      <c r="C326" s="628" t="s">
        <v>749</v>
      </c>
      <c r="D326" s="624"/>
      <c r="E326" s="624"/>
      <c r="F326" s="624"/>
      <c r="G326" s="624"/>
      <c r="H326" s="624"/>
      <c r="I326" s="624"/>
      <c r="J326" s="624"/>
      <c r="K326" s="624"/>
      <c r="L326" s="625"/>
      <c r="M326" s="5" t="s">
        <v>10</v>
      </c>
      <c r="N326" s="180">
        <v>66</v>
      </c>
      <c r="O326" s="180"/>
      <c r="P326" s="181"/>
      <c r="Q326" s="181"/>
      <c r="R326" s="180">
        <f t="shared" ref="R326:R327" si="94">N326*P326</f>
        <v>0</v>
      </c>
      <c r="S326" s="180"/>
      <c r="T326" s="444"/>
    </row>
    <row r="327" spans="1:20" ht="12.5" x14ac:dyDescent="0.2">
      <c r="A327" s="606"/>
      <c r="B327" s="199"/>
      <c r="C327" s="618" t="s">
        <v>522</v>
      </c>
      <c r="D327" s="619"/>
      <c r="E327" s="619"/>
      <c r="F327" s="619"/>
      <c r="G327" s="619"/>
      <c r="H327" s="619"/>
      <c r="I327" s="619"/>
      <c r="J327" s="619"/>
      <c r="K327" s="619"/>
      <c r="L327" s="620"/>
      <c r="M327" s="6" t="s">
        <v>191</v>
      </c>
      <c r="N327" s="183">
        <v>1110</v>
      </c>
      <c r="O327" s="183"/>
      <c r="P327" s="184"/>
      <c r="Q327" s="184"/>
      <c r="R327" s="183">
        <f t="shared" si="94"/>
        <v>0</v>
      </c>
      <c r="S327" s="183"/>
      <c r="T327" s="537"/>
    </row>
    <row r="328" spans="1:20" ht="64.5" customHeight="1" x14ac:dyDescent="0.2">
      <c r="A328" s="238" t="s">
        <v>18</v>
      </c>
      <c r="B328" s="239"/>
      <c r="C328" s="240" t="s">
        <v>750</v>
      </c>
      <c r="D328" s="240"/>
      <c r="E328" s="240"/>
      <c r="F328" s="240"/>
      <c r="G328" s="240"/>
      <c r="H328" s="240"/>
      <c r="I328" s="240"/>
      <c r="J328" s="240"/>
      <c r="K328" s="240"/>
      <c r="L328" s="240"/>
      <c r="M328" s="240"/>
      <c r="N328" s="46"/>
      <c r="O328" s="46"/>
      <c r="P328" s="46"/>
      <c r="Q328" s="46"/>
      <c r="R328" s="241">
        <f>SUM(R329:T337)</f>
        <v>0</v>
      </c>
      <c r="S328" s="241"/>
      <c r="T328" s="242"/>
    </row>
    <row r="329" spans="1:20" ht="29.5" customHeight="1" x14ac:dyDescent="0.2">
      <c r="A329" s="605" t="s">
        <v>18</v>
      </c>
      <c r="B329" s="195" t="s">
        <v>7</v>
      </c>
      <c r="C329" s="201" t="s">
        <v>751</v>
      </c>
      <c r="D329" s="201"/>
      <c r="E329" s="201"/>
      <c r="F329" s="201"/>
      <c r="G329" s="201"/>
      <c r="H329" s="201"/>
      <c r="I329" s="201"/>
      <c r="J329" s="201"/>
      <c r="K329" s="201"/>
      <c r="L329" s="201"/>
      <c r="M329" s="35"/>
      <c r="N329" s="608"/>
      <c r="O329" s="608"/>
      <c r="P329" s="608"/>
      <c r="Q329" s="608"/>
      <c r="R329" s="608"/>
      <c r="S329" s="608"/>
      <c r="T329" s="609"/>
    </row>
    <row r="330" spans="1:20" ht="12.5" x14ac:dyDescent="0.2">
      <c r="A330" s="627"/>
      <c r="B330" s="570"/>
      <c r="C330" s="628" t="s">
        <v>752</v>
      </c>
      <c r="D330" s="624"/>
      <c r="E330" s="624"/>
      <c r="F330" s="624"/>
      <c r="G330" s="624"/>
      <c r="H330" s="624"/>
      <c r="I330" s="624"/>
      <c r="J330" s="624"/>
      <c r="K330" s="624"/>
      <c r="L330" s="625"/>
      <c r="M330" s="5" t="s">
        <v>10</v>
      </c>
      <c r="N330" s="180">
        <v>1</v>
      </c>
      <c r="O330" s="180"/>
      <c r="P330" s="181"/>
      <c r="Q330" s="181"/>
      <c r="R330" s="180">
        <f t="shared" ref="R330:R331" si="95">N330*P330</f>
        <v>0</v>
      </c>
      <c r="S330" s="180"/>
      <c r="T330" s="444"/>
    </row>
    <row r="331" spans="1:20" ht="12.5" x14ac:dyDescent="0.2">
      <c r="A331" s="606"/>
      <c r="B331" s="199"/>
      <c r="C331" s="618" t="s">
        <v>753</v>
      </c>
      <c r="D331" s="619"/>
      <c r="E331" s="619"/>
      <c r="F331" s="619"/>
      <c r="G331" s="619"/>
      <c r="H331" s="619"/>
      <c r="I331" s="619"/>
      <c r="J331" s="619"/>
      <c r="K331" s="619"/>
      <c r="L331" s="620"/>
      <c r="M331" s="6" t="s">
        <v>10</v>
      </c>
      <c r="N331" s="183">
        <v>1</v>
      </c>
      <c r="O331" s="183"/>
      <c r="P331" s="184"/>
      <c r="Q331" s="184"/>
      <c r="R331" s="183">
        <f t="shared" si="95"/>
        <v>0</v>
      </c>
      <c r="S331" s="183"/>
      <c r="T331" s="537"/>
    </row>
    <row r="332" spans="1:20" ht="41.5" customHeight="1" x14ac:dyDescent="0.2">
      <c r="A332" s="605" t="s">
        <v>18</v>
      </c>
      <c r="B332" s="195" t="s">
        <v>45</v>
      </c>
      <c r="C332" s="201" t="s">
        <v>754</v>
      </c>
      <c r="D332" s="201"/>
      <c r="E332" s="201"/>
      <c r="F332" s="201"/>
      <c r="G332" s="201"/>
      <c r="H332" s="201"/>
      <c r="I332" s="201"/>
      <c r="J332" s="201"/>
      <c r="K332" s="201"/>
      <c r="L332" s="201"/>
      <c r="M332" s="35"/>
      <c r="N332" s="608"/>
      <c r="O332" s="608"/>
      <c r="P332" s="608"/>
      <c r="Q332" s="608"/>
      <c r="R332" s="608"/>
      <c r="S332" s="608"/>
      <c r="T332" s="609"/>
    </row>
    <row r="333" spans="1:20" ht="12.5" x14ac:dyDescent="0.2">
      <c r="A333" s="627"/>
      <c r="B333" s="570"/>
      <c r="C333" s="628" t="s">
        <v>755</v>
      </c>
      <c r="D333" s="624"/>
      <c r="E333" s="624"/>
      <c r="F333" s="624"/>
      <c r="G333" s="624"/>
      <c r="H333" s="624"/>
      <c r="I333" s="624"/>
      <c r="J333" s="624"/>
      <c r="K333" s="624"/>
      <c r="L333" s="625"/>
      <c r="M333" s="5" t="s">
        <v>10</v>
      </c>
      <c r="N333" s="180">
        <v>2</v>
      </c>
      <c r="O333" s="180"/>
      <c r="P333" s="181"/>
      <c r="Q333" s="181"/>
      <c r="R333" s="180">
        <f t="shared" ref="R333:R334" si="96">N333*P333</f>
        <v>0</v>
      </c>
      <c r="S333" s="180"/>
      <c r="T333" s="444"/>
    </row>
    <row r="334" spans="1:20" ht="12.5" x14ac:dyDescent="0.2">
      <c r="A334" s="606"/>
      <c r="B334" s="199"/>
      <c r="C334" s="618" t="s">
        <v>756</v>
      </c>
      <c r="D334" s="619"/>
      <c r="E334" s="619"/>
      <c r="F334" s="619"/>
      <c r="G334" s="619"/>
      <c r="H334" s="619"/>
      <c r="I334" s="619"/>
      <c r="J334" s="619"/>
      <c r="K334" s="619"/>
      <c r="L334" s="620"/>
      <c r="M334" s="6" t="s">
        <v>10</v>
      </c>
      <c r="N334" s="183">
        <v>2</v>
      </c>
      <c r="O334" s="183"/>
      <c r="P334" s="184"/>
      <c r="Q334" s="184"/>
      <c r="R334" s="183">
        <f t="shared" si="96"/>
        <v>0</v>
      </c>
      <c r="S334" s="183"/>
      <c r="T334" s="537"/>
    </row>
    <row r="335" spans="1:20" ht="40.5" customHeight="1" x14ac:dyDescent="0.2">
      <c r="A335" s="605" t="s">
        <v>18</v>
      </c>
      <c r="B335" s="195" t="s">
        <v>50</v>
      </c>
      <c r="C335" s="201" t="s">
        <v>757</v>
      </c>
      <c r="D335" s="201"/>
      <c r="E335" s="201"/>
      <c r="F335" s="201"/>
      <c r="G335" s="201"/>
      <c r="H335" s="201"/>
      <c r="I335" s="201"/>
      <c r="J335" s="201"/>
      <c r="K335" s="201"/>
      <c r="L335" s="201"/>
      <c r="M335" s="35"/>
      <c r="N335" s="608"/>
      <c r="O335" s="608"/>
      <c r="P335" s="608"/>
      <c r="Q335" s="608"/>
      <c r="R335" s="608"/>
      <c r="S335" s="608"/>
      <c r="T335" s="609"/>
    </row>
    <row r="336" spans="1:20" ht="12.5" x14ac:dyDescent="0.2">
      <c r="A336" s="627"/>
      <c r="B336" s="570"/>
      <c r="C336" s="628" t="s">
        <v>755</v>
      </c>
      <c r="D336" s="624"/>
      <c r="E336" s="624"/>
      <c r="F336" s="624"/>
      <c r="G336" s="624"/>
      <c r="H336" s="624"/>
      <c r="I336" s="624"/>
      <c r="J336" s="624"/>
      <c r="K336" s="624"/>
      <c r="L336" s="625"/>
      <c r="M336" s="5" t="s">
        <v>10</v>
      </c>
      <c r="N336" s="180">
        <v>1</v>
      </c>
      <c r="O336" s="180"/>
      <c r="P336" s="181"/>
      <c r="Q336" s="181"/>
      <c r="R336" s="180">
        <f t="shared" ref="R336:R337" si="97">N336*P336</f>
        <v>0</v>
      </c>
      <c r="S336" s="180"/>
      <c r="T336" s="444"/>
    </row>
    <row r="337" spans="1:20" ht="12.5" x14ac:dyDescent="0.2">
      <c r="A337" s="606"/>
      <c r="B337" s="199"/>
      <c r="C337" s="618" t="s">
        <v>756</v>
      </c>
      <c r="D337" s="619"/>
      <c r="E337" s="619"/>
      <c r="F337" s="619"/>
      <c r="G337" s="619"/>
      <c r="H337" s="619"/>
      <c r="I337" s="619"/>
      <c r="J337" s="619"/>
      <c r="K337" s="619"/>
      <c r="L337" s="620"/>
      <c r="M337" s="6" t="s">
        <v>10</v>
      </c>
      <c r="N337" s="183">
        <v>1</v>
      </c>
      <c r="O337" s="183"/>
      <c r="P337" s="184"/>
      <c r="Q337" s="184"/>
      <c r="R337" s="183">
        <f t="shared" si="97"/>
        <v>0</v>
      </c>
      <c r="S337" s="183"/>
      <c r="T337" s="537"/>
    </row>
    <row r="338" spans="1:20" ht="11.5" customHeight="1" x14ac:dyDescent="0.2">
      <c r="A338" s="294"/>
      <c r="B338" s="295"/>
      <c r="C338" s="295"/>
      <c r="D338" s="295"/>
      <c r="E338" s="295"/>
      <c r="F338" s="295"/>
      <c r="G338" s="295"/>
      <c r="H338" s="295"/>
      <c r="I338" s="295"/>
      <c r="J338" s="295"/>
      <c r="K338" s="295"/>
      <c r="L338" s="295"/>
      <c r="M338" s="295"/>
      <c r="N338" s="295"/>
      <c r="O338" s="295"/>
      <c r="P338" s="295"/>
      <c r="Q338" s="295"/>
      <c r="R338" s="295"/>
      <c r="S338" s="295"/>
      <c r="T338" s="296"/>
    </row>
    <row r="339" spans="1:20" ht="35.15" customHeight="1" x14ac:dyDescent="0.2">
      <c r="A339" s="300" t="s">
        <v>758</v>
      </c>
      <c r="B339" s="301"/>
      <c r="C339" s="301"/>
      <c r="D339" s="301"/>
      <c r="E339" s="301"/>
      <c r="F339" s="301"/>
      <c r="G339" s="301"/>
      <c r="H339" s="301"/>
      <c r="I339" s="301"/>
      <c r="J339" s="301"/>
      <c r="K339" s="301"/>
      <c r="L339" s="301"/>
      <c r="M339" s="301"/>
      <c r="N339" s="301"/>
      <c r="O339" s="301"/>
      <c r="P339" s="301"/>
      <c r="Q339" s="301"/>
      <c r="R339" s="301"/>
      <c r="S339" s="301"/>
      <c r="T339" s="302"/>
    </row>
    <row r="340" spans="1:20" ht="49" customHeight="1" x14ac:dyDescent="0.2">
      <c r="A340" s="315" t="s">
        <v>7</v>
      </c>
      <c r="B340" s="316"/>
      <c r="C340" s="626" t="str">
        <f>C20</f>
        <v xml:space="preserve">EnU- Ostalo - Provođenje tehnoloških i ostalih mjera i zahvata u proizvodnom/radnom procesu koji rezultiraju smanjenjem utroška energije i doprinose energetskoj učinkovitosti procesa </v>
      </c>
      <c r="D340" s="626"/>
      <c r="E340" s="626"/>
      <c r="F340" s="626"/>
      <c r="G340" s="626"/>
      <c r="H340" s="626"/>
      <c r="I340" s="626"/>
      <c r="J340" s="626"/>
      <c r="K340" s="626"/>
      <c r="L340" s="626"/>
      <c r="M340" s="626"/>
      <c r="N340" s="626"/>
      <c r="O340" s="626"/>
      <c r="P340" s="297">
        <f>R20</f>
        <v>0</v>
      </c>
      <c r="Q340" s="297"/>
      <c r="R340" s="297"/>
      <c r="S340" s="297"/>
      <c r="T340" s="298"/>
    </row>
    <row r="341" spans="1:20" ht="74.5" customHeight="1" x14ac:dyDescent="0.2">
      <c r="A341" s="315" t="s">
        <v>45</v>
      </c>
      <c r="B341" s="316"/>
      <c r="C341" s="626" t="str">
        <f>C36</f>
        <v xml:space="preserve">EnU - Ostalo - Provođenje zahvata na energetskim agregatima kojima se smanjuje potrošnja energije korištenjem otpadne topline ili drugim tehničko/tehnološkim mjerama na agregatima i pripadnoj opremi kojim se direktno doprinosi smanjenju potrošnje energije </v>
      </c>
      <c r="D341" s="626"/>
      <c r="E341" s="626"/>
      <c r="F341" s="626"/>
      <c r="G341" s="626"/>
      <c r="H341" s="626"/>
      <c r="I341" s="626"/>
      <c r="J341" s="626"/>
      <c r="K341" s="626"/>
      <c r="L341" s="626"/>
      <c r="M341" s="626"/>
      <c r="N341" s="626"/>
      <c r="O341" s="626"/>
      <c r="P341" s="297">
        <f>R36</f>
        <v>0</v>
      </c>
      <c r="Q341" s="297"/>
      <c r="R341" s="297"/>
      <c r="S341" s="297"/>
      <c r="T341" s="298"/>
    </row>
    <row r="342" spans="1:20" ht="72" customHeight="1" x14ac:dyDescent="0.2">
      <c r="A342" s="315" t="s">
        <v>50</v>
      </c>
      <c r="B342" s="316"/>
      <c r="C342" s="626" t="str">
        <f>C73</f>
        <v>EnU - Ostalo - Poboljšanje učinkovitosti korištenja toplinske energije u proizvodnim/radnim procesima uz rekuperaciju otpadne topline u procesima, tehnološku racionalizaciju potrošnje energije, promjenu postupaka vođenja i upravljanja procesima, regulacije opterećenja i regulacije sustava</v>
      </c>
      <c r="D342" s="626"/>
      <c r="E342" s="626"/>
      <c r="F342" s="626"/>
      <c r="G342" s="626"/>
      <c r="H342" s="626"/>
      <c r="I342" s="626"/>
      <c r="J342" s="626"/>
      <c r="K342" s="626"/>
      <c r="L342" s="626"/>
      <c r="M342" s="626"/>
      <c r="N342" s="626"/>
      <c r="O342" s="626"/>
      <c r="P342" s="297">
        <f>R73</f>
        <v>0</v>
      </c>
      <c r="Q342" s="297"/>
      <c r="R342" s="297"/>
      <c r="S342" s="297"/>
      <c r="T342" s="298"/>
    </row>
    <row r="343" spans="1:20" ht="30.65" customHeight="1" x14ac:dyDescent="0.2">
      <c r="A343" s="315" t="s">
        <v>14</v>
      </c>
      <c r="B343" s="316"/>
      <c r="C343" s="626" t="str">
        <f>C144</f>
        <v xml:space="preserve">EnU - Ostalo - Poboljšanje postojećeg ili ugradnja učinkovitijeg sustava ventilacije zgrada </v>
      </c>
      <c r="D343" s="626"/>
      <c r="E343" s="626"/>
      <c r="F343" s="626"/>
      <c r="G343" s="626"/>
      <c r="H343" s="626"/>
      <c r="I343" s="626"/>
      <c r="J343" s="626"/>
      <c r="K343" s="626"/>
      <c r="L343" s="626"/>
      <c r="M343" s="626"/>
      <c r="N343" s="626"/>
      <c r="O343" s="626"/>
      <c r="P343" s="297">
        <f>R144</f>
        <v>0</v>
      </c>
      <c r="Q343" s="297"/>
      <c r="R343" s="297"/>
      <c r="S343" s="297"/>
      <c r="T343" s="298"/>
    </row>
    <row r="344" spans="1:20" ht="73.5" customHeight="1" x14ac:dyDescent="0.2">
      <c r="A344" s="315" t="s">
        <v>16</v>
      </c>
      <c r="B344" s="316"/>
      <c r="C344" s="638" t="str">
        <f>C175</f>
        <v>OiE - Dizalice topline - Postavljanje novih sustava za proizvodnju toplinske i/ili rashladne energije, energije za grijanje sanitarne i/ili tehnološke vode te energije za grijanje i hlađenje prostora sa dizalicama topline s vodom kao ogrjevno-rashladnim medijem u sekundarnom krugu</v>
      </c>
      <c r="D344" s="626"/>
      <c r="E344" s="626"/>
      <c r="F344" s="626"/>
      <c r="G344" s="626"/>
      <c r="H344" s="626"/>
      <c r="I344" s="626"/>
      <c r="J344" s="626"/>
      <c r="K344" s="626"/>
      <c r="L344" s="626"/>
      <c r="M344" s="626"/>
      <c r="N344" s="626"/>
      <c r="O344" s="626"/>
      <c r="P344" s="297">
        <f>R175</f>
        <v>0</v>
      </c>
      <c r="Q344" s="297"/>
      <c r="R344" s="297"/>
      <c r="S344" s="297"/>
      <c r="T344" s="298"/>
    </row>
    <row r="345" spans="1:20" ht="44.15" customHeight="1" x14ac:dyDescent="0.2">
      <c r="A345" s="315" t="s">
        <v>18</v>
      </c>
      <c r="B345" s="316"/>
      <c r="C345" s="626" t="str">
        <f>C328</f>
        <v>EnU - Ugradnja uređaja za individualno mjerenje potrošnje toplinske energije - Ugradnja pametnih brojila i uređaja za detaljnije praćenje potrošnje energije</v>
      </c>
      <c r="D345" s="626"/>
      <c r="E345" s="626"/>
      <c r="F345" s="626"/>
      <c r="G345" s="626"/>
      <c r="H345" s="626"/>
      <c r="I345" s="626"/>
      <c r="J345" s="626"/>
      <c r="K345" s="626"/>
      <c r="L345" s="626"/>
      <c r="M345" s="626"/>
      <c r="N345" s="626"/>
      <c r="O345" s="626"/>
      <c r="P345" s="297">
        <f>R328</f>
        <v>0</v>
      </c>
      <c r="Q345" s="297"/>
      <c r="R345" s="297"/>
      <c r="S345" s="297"/>
      <c r="T345" s="298"/>
    </row>
    <row r="346" spans="1:20" ht="25.5" customHeight="1" x14ac:dyDescent="0.2">
      <c r="A346" s="309" t="s">
        <v>98</v>
      </c>
      <c r="B346" s="310"/>
      <c r="C346" s="311" t="s">
        <v>164</v>
      </c>
      <c r="D346" s="312"/>
      <c r="E346" s="312"/>
      <c r="F346" s="312"/>
      <c r="G346" s="312"/>
      <c r="H346" s="312"/>
      <c r="I346" s="312"/>
      <c r="J346" s="312"/>
      <c r="K346" s="312"/>
      <c r="L346" s="312"/>
      <c r="M346" s="312"/>
      <c r="N346" s="312"/>
      <c r="O346" s="313"/>
      <c r="P346" s="314">
        <f>SUM(P340:T345)</f>
        <v>0</v>
      </c>
      <c r="Q346" s="314"/>
      <c r="R346" s="314"/>
      <c r="S346" s="314"/>
      <c r="T346" s="314"/>
    </row>
    <row r="347" spans="1:20" ht="25.5" customHeight="1" x14ac:dyDescent="0.2">
      <c r="A347" s="309" t="s">
        <v>100</v>
      </c>
      <c r="B347" s="310"/>
      <c r="C347" s="311" t="s">
        <v>101</v>
      </c>
      <c r="D347" s="312"/>
      <c r="E347" s="312"/>
      <c r="F347" s="312"/>
      <c r="G347" s="312"/>
      <c r="H347" s="312"/>
      <c r="I347" s="312"/>
      <c r="J347" s="312"/>
      <c r="K347" s="312"/>
      <c r="L347" s="312"/>
      <c r="M347" s="312"/>
      <c r="N347" s="312"/>
      <c r="O347" s="313"/>
      <c r="P347" s="314">
        <f>0.25*P346</f>
        <v>0</v>
      </c>
      <c r="Q347" s="314"/>
      <c r="R347" s="314"/>
      <c r="S347" s="314"/>
      <c r="T347" s="314"/>
    </row>
    <row r="348" spans="1:20" ht="25.5" customHeight="1" x14ac:dyDescent="0.2">
      <c r="A348" s="309" t="s">
        <v>102</v>
      </c>
      <c r="B348" s="310"/>
      <c r="C348" s="311" t="s">
        <v>103</v>
      </c>
      <c r="D348" s="312"/>
      <c r="E348" s="312"/>
      <c r="F348" s="312"/>
      <c r="G348" s="312"/>
      <c r="H348" s="312"/>
      <c r="I348" s="312"/>
      <c r="J348" s="312"/>
      <c r="K348" s="312"/>
      <c r="L348" s="312"/>
      <c r="M348" s="312"/>
      <c r="N348" s="312"/>
      <c r="O348" s="313"/>
      <c r="P348" s="314">
        <f>P346+P347</f>
        <v>0</v>
      </c>
      <c r="Q348" s="314"/>
      <c r="R348" s="314"/>
      <c r="S348" s="314"/>
      <c r="T348" s="314"/>
    </row>
  </sheetData>
  <sheetProtection algorithmName="SHA-512" hashValue="ny2EJC6VDYJSwi+04A94pV/qg/alwyMJ3hBsDgY20MuHQkISAD1c6SXnwHH+mmQr7LEV0xjb0hnsCWBIncqZeQ==" saltValue="9UdZAmLazO6dhgE5tZ1TUA==" spinCount="100000" sheet="1" objects="1" scenarios="1"/>
  <mergeCells count="1430">
    <mergeCell ref="A335:A337"/>
    <mergeCell ref="B335:B337"/>
    <mergeCell ref="C335:L335"/>
    <mergeCell ref="N335:O335"/>
    <mergeCell ref="P335:Q335"/>
    <mergeCell ref="R335:T335"/>
    <mergeCell ref="C336:L336"/>
    <mergeCell ref="N336:O336"/>
    <mergeCell ref="P336:Q336"/>
    <mergeCell ref="R336:T336"/>
    <mergeCell ref="C337:L337"/>
    <mergeCell ref="N337:O337"/>
    <mergeCell ref="P337:Q337"/>
    <mergeCell ref="R337:T337"/>
    <mergeCell ref="C324:L324"/>
    <mergeCell ref="N324:O324"/>
    <mergeCell ref="P324:Q324"/>
    <mergeCell ref="R324:T324"/>
    <mergeCell ref="A325:A327"/>
    <mergeCell ref="B325:B327"/>
    <mergeCell ref="C325:L325"/>
    <mergeCell ref="N325:O325"/>
    <mergeCell ref="P325:Q325"/>
    <mergeCell ref="R325:T325"/>
    <mergeCell ref="C326:L326"/>
    <mergeCell ref="N326:O326"/>
    <mergeCell ref="P326:Q326"/>
    <mergeCell ref="R326:T326"/>
    <mergeCell ref="C327:L327"/>
    <mergeCell ref="N327:O327"/>
    <mergeCell ref="P327:Q327"/>
    <mergeCell ref="R327:T327"/>
    <mergeCell ref="A322:A323"/>
    <mergeCell ref="B322:B323"/>
    <mergeCell ref="C323:L323"/>
    <mergeCell ref="N323:O323"/>
    <mergeCell ref="P323:Q323"/>
    <mergeCell ref="R323:T323"/>
    <mergeCell ref="C320:L320"/>
    <mergeCell ref="N320:O320"/>
    <mergeCell ref="P320:Q320"/>
    <mergeCell ref="R320:T320"/>
    <mergeCell ref="C321:L321"/>
    <mergeCell ref="N321:O321"/>
    <mergeCell ref="P321:Q321"/>
    <mergeCell ref="R321:T321"/>
    <mergeCell ref="C322:L322"/>
    <mergeCell ref="N322:O322"/>
    <mergeCell ref="P322:Q322"/>
    <mergeCell ref="R322:T322"/>
    <mergeCell ref="C317:L317"/>
    <mergeCell ref="N317:O317"/>
    <mergeCell ref="P317:Q317"/>
    <mergeCell ref="R317:T317"/>
    <mergeCell ref="C318:L318"/>
    <mergeCell ref="N318:O318"/>
    <mergeCell ref="P318:Q318"/>
    <mergeCell ref="R318:T318"/>
    <mergeCell ref="C319:L319"/>
    <mergeCell ref="N319:O319"/>
    <mergeCell ref="P319:Q319"/>
    <mergeCell ref="R319:T319"/>
    <mergeCell ref="P314:Q314"/>
    <mergeCell ref="R314:T314"/>
    <mergeCell ref="C315:L315"/>
    <mergeCell ref="N315:O315"/>
    <mergeCell ref="P315:Q315"/>
    <mergeCell ref="R315:T315"/>
    <mergeCell ref="C316:L316"/>
    <mergeCell ref="N316:O316"/>
    <mergeCell ref="P316:Q316"/>
    <mergeCell ref="R316:T316"/>
    <mergeCell ref="C310:L310"/>
    <mergeCell ref="N310:O310"/>
    <mergeCell ref="P310:Q310"/>
    <mergeCell ref="R310:T310"/>
    <mergeCell ref="A311:A314"/>
    <mergeCell ref="B311:B314"/>
    <mergeCell ref="C311:L311"/>
    <mergeCell ref="N311:O311"/>
    <mergeCell ref="P311:Q311"/>
    <mergeCell ref="R311:T311"/>
    <mergeCell ref="C312:L312"/>
    <mergeCell ref="N312:O312"/>
    <mergeCell ref="P312:Q312"/>
    <mergeCell ref="R312:T312"/>
    <mergeCell ref="C313:L313"/>
    <mergeCell ref="N313:O313"/>
    <mergeCell ref="P313:Q313"/>
    <mergeCell ref="R313:T313"/>
    <mergeCell ref="C314:L314"/>
    <mergeCell ref="N314:O314"/>
    <mergeCell ref="N309:O309"/>
    <mergeCell ref="P309:Q309"/>
    <mergeCell ref="R309:T309"/>
    <mergeCell ref="C304:L304"/>
    <mergeCell ref="N304:O304"/>
    <mergeCell ref="P304:Q304"/>
    <mergeCell ref="R304:T304"/>
    <mergeCell ref="C305:L305"/>
    <mergeCell ref="N305:O305"/>
    <mergeCell ref="P305:Q305"/>
    <mergeCell ref="R305:T305"/>
    <mergeCell ref="C306:L306"/>
    <mergeCell ref="N306:O306"/>
    <mergeCell ref="P306:Q306"/>
    <mergeCell ref="R306:T306"/>
    <mergeCell ref="A292:A294"/>
    <mergeCell ref="B292:B294"/>
    <mergeCell ref="A295:A297"/>
    <mergeCell ref="B295:B297"/>
    <mergeCell ref="A298:A300"/>
    <mergeCell ref="B298:B300"/>
    <mergeCell ref="A301:A309"/>
    <mergeCell ref="B301:B309"/>
    <mergeCell ref="C302:L302"/>
    <mergeCell ref="C303:L303"/>
    <mergeCell ref="C307:L307"/>
    <mergeCell ref="C308:L308"/>
    <mergeCell ref="C309:L309"/>
    <mergeCell ref="C297:L297"/>
    <mergeCell ref="N297:O297"/>
    <mergeCell ref="P297:Q297"/>
    <mergeCell ref="R297:T297"/>
    <mergeCell ref="A278:A280"/>
    <mergeCell ref="B278:B280"/>
    <mergeCell ref="A281:A285"/>
    <mergeCell ref="B281:B285"/>
    <mergeCell ref="A286:A291"/>
    <mergeCell ref="B286:B291"/>
    <mergeCell ref="C289:L289"/>
    <mergeCell ref="A254:A256"/>
    <mergeCell ref="B254:B256"/>
    <mergeCell ref="A258:A260"/>
    <mergeCell ref="B258:B260"/>
    <mergeCell ref="A261:A262"/>
    <mergeCell ref="B261:B262"/>
    <mergeCell ref="A264:A267"/>
    <mergeCell ref="B264:B267"/>
    <mergeCell ref="A268:A270"/>
    <mergeCell ref="B268:B270"/>
    <mergeCell ref="C282:L282"/>
    <mergeCell ref="C277:L277"/>
    <mergeCell ref="C271:L271"/>
    <mergeCell ref="C267:L267"/>
    <mergeCell ref="C262:L262"/>
    <mergeCell ref="C291:L291"/>
    <mergeCell ref="C255:L255"/>
    <mergeCell ref="C254:L254"/>
    <mergeCell ref="N282:O282"/>
    <mergeCell ref="P282:Q282"/>
    <mergeCell ref="R282:T282"/>
    <mergeCell ref="C283:L283"/>
    <mergeCell ref="N283:O283"/>
    <mergeCell ref="P283:Q283"/>
    <mergeCell ref="R283:T283"/>
    <mergeCell ref="C284:L284"/>
    <mergeCell ref="N284:O284"/>
    <mergeCell ref="P284:Q284"/>
    <mergeCell ref="R284:T284"/>
    <mergeCell ref="C280:L280"/>
    <mergeCell ref="N280:O280"/>
    <mergeCell ref="P280:Q280"/>
    <mergeCell ref="R280:T280"/>
    <mergeCell ref="C281:L281"/>
    <mergeCell ref="N281:O281"/>
    <mergeCell ref="P281:Q281"/>
    <mergeCell ref="R281:T281"/>
    <mergeCell ref="N277:O277"/>
    <mergeCell ref="P277:Q277"/>
    <mergeCell ref="R277:T277"/>
    <mergeCell ref="C278:L278"/>
    <mergeCell ref="N278:O278"/>
    <mergeCell ref="P278:Q278"/>
    <mergeCell ref="R278:T278"/>
    <mergeCell ref="C279:L279"/>
    <mergeCell ref="N279:O279"/>
    <mergeCell ref="P279:Q279"/>
    <mergeCell ref="R279:T279"/>
    <mergeCell ref="C274:L274"/>
    <mergeCell ref="N274:O274"/>
    <mergeCell ref="P274:Q274"/>
    <mergeCell ref="R274:T274"/>
    <mergeCell ref="C275:L275"/>
    <mergeCell ref="N275:O275"/>
    <mergeCell ref="P275:Q275"/>
    <mergeCell ref="R275:T275"/>
    <mergeCell ref="C276:L276"/>
    <mergeCell ref="N276:O276"/>
    <mergeCell ref="P276:Q276"/>
    <mergeCell ref="R276:T276"/>
    <mergeCell ref="N271:O271"/>
    <mergeCell ref="P271:Q271"/>
    <mergeCell ref="R271:T271"/>
    <mergeCell ref="C272:L272"/>
    <mergeCell ref="N272:O272"/>
    <mergeCell ref="P272:Q272"/>
    <mergeCell ref="R272:T272"/>
    <mergeCell ref="C273:L273"/>
    <mergeCell ref="N273:O273"/>
    <mergeCell ref="P273:Q273"/>
    <mergeCell ref="R273:T273"/>
    <mergeCell ref="C269:L269"/>
    <mergeCell ref="N269:O269"/>
    <mergeCell ref="P269:Q269"/>
    <mergeCell ref="R269:T269"/>
    <mergeCell ref="C270:L270"/>
    <mergeCell ref="N270:O270"/>
    <mergeCell ref="P270:Q270"/>
    <mergeCell ref="R270:T270"/>
    <mergeCell ref="P259:Q259"/>
    <mergeCell ref="R259:T259"/>
    <mergeCell ref="C260:L260"/>
    <mergeCell ref="N260:O260"/>
    <mergeCell ref="P260:Q260"/>
    <mergeCell ref="R260:T260"/>
    <mergeCell ref="C261:L261"/>
    <mergeCell ref="N261:O261"/>
    <mergeCell ref="P261:Q261"/>
    <mergeCell ref="R261:T261"/>
    <mergeCell ref="N267:O267"/>
    <mergeCell ref="P267:Q267"/>
    <mergeCell ref="R267:T267"/>
    <mergeCell ref="C268:L268"/>
    <mergeCell ref="N268:O268"/>
    <mergeCell ref="P268:Q268"/>
    <mergeCell ref="R268:T268"/>
    <mergeCell ref="C264:L264"/>
    <mergeCell ref="N264:O264"/>
    <mergeCell ref="P264:Q264"/>
    <mergeCell ref="R264:T264"/>
    <mergeCell ref="C265:L265"/>
    <mergeCell ref="N265:O265"/>
    <mergeCell ref="P265:Q265"/>
    <mergeCell ref="R265:T265"/>
    <mergeCell ref="C266:L266"/>
    <mergeCell ref="N266:O266"/>
    <mergeCell ref="P266:Q266"/>
    <mergeCell ref="R266:T266"/>
    <mergeCell ref="C298:L298"/>
    <mergeCell ref="N298:O298"/>
    <mergeCell ref="P298:Q298"/>
    <mergeCell ref="R298:T298"/>
    <mergeCell ref="C299:L299"/>
    <mergeCell ref="N299:O299"/>
    <mergeCell ref="P299:Q299"/>
    <mergeCell ref="R299:T299"/>
    <mergeCell ref="C294:L294"/>
    <mergeCell ref="N294:O294"/>
    <mergeCell ref="P294:Q294"/>
    <mergeCell ref="R294:T294"/>
    <mergeCell ref="C295:L295"/>
    <mergeCell ref="N295:O295"/>
    <mergeCell ref="P295:Q295"/>
    <mergeCell ref="R295:T295"/>
    <mergeCell ref="C296:L296"/>
    <mergeCell ref="N296:O296"/>
    <mergeCell ref="P296:Q296"/>
    <mergeCell ref="R296:T296"/>
    <mergeCell ref="N291:O291"/>
    <mergeCell ref="P291:Q291"/>
    <mergeCell ref="R291:T291"/>
    <mergeCell ref="C292:L292"/>
    <mergeCell ref="N292:O292"/>
    <mergeCell ref="P292:Q292"/>
    <mergeCell ref="R292:T292"/>
    <mergeCell ref="C293:L293"/>
    <mergeCell ref="N293:O293"/>
    <mergeCell ref="P293:Q293"/>
    <mergeCell ref="R293:T293"/>
    <mergeCell ref="C287:L287"/>
    <mergeCell ref="N287:O287"/>
    <mergeCell ref="P287:Q287"/>
    <mergeCell ref="R287:T287"/>
    <mergeCell ref="C288:L288"/>
    <mergeCell ref="N288:O288"/>
    <mergeCell ref="P288:Q288"/>
    <mergeCell ref="R288:T288"/>
    <mergeCell ref="C290:L290"/>
    <mergeCell ref="N290:O290"/>
    <mergeCell ref="P290:Q290"/>
    <mergeCell ref="R290:T290"/>
    <mergeCell ref="N289:O289"/>
    <mergeCell ref="P289:Q289"/>
    <mergeCell ref="R289:T289"/>
    <mergeCell ref="N255:O255"/>
    <mergeCell ref="P255:Q255"/>
    <mergeCell ref="R255:T255"/>
    <mergeCell ref="C285:L285"/>
    <mergeCell ref="N285:O285"/>
    <mergeCell ref="P285:Q285"/>
    <mergeCell ref="R285:T285"/>
    <mergeCell ref="C286:L286"/>
    <mergeCell ref="N286:O286"/>
    <mergeCell ref="P286:Q286"/>
    <mergeCell ref="R286:T286"/>
    <mergeCell ref="C256:L256"/>
    <mergeCell ref="N256:O256"/>
    <mergeCell ref="P256:Q256"/>
    <mergeCell ref="R256:T256"/>
    <mergeCell ref="C257:L257"/>
    <mergeCell ref="N257:O257"/>
    <mergeCell ref="P257:Q257"/>
    <mergeCell ref="R257:T257"/>
    <mergeCell ref="C258:L258"/>
    <mergeCell ref="N258:O258"/>
    <mergeCell ref="P258:Q258"/>
    <mergeCell ref="R258:T258"/>
    <mergeCell ref="N262:O262"/>
    <mergeCell ref="P262:Q262"/>
    <mergeCell ref="R262:T262"/>
    <mergeCell ref="C263:L263"/>
    <mergeCell ref="N263:O263"/>
    <mergeCell ref="P263:Q263"/>
    <mergeCell ref="R263:T263"/>
    <mergeCell ref="C259:L259"/>
    <mergeCell ref="N259:O259"/>
    <mergeCell ref="N254:O254"/>
    <mergeCell ref="P254:Q254"/>
    <mergeCell ref="R254:T254"/>
    <mergeCell ref="C252:L252"/>
    <mergeCell ref="N252:O252"/>
    <mergeCell ref="P252:Q252"/>
    <mergeCell ref="R252:T252"/>
    <mergeCell ref="A249:A253"/>
    <mergeCell ref="B249:B253"/>
    <mergeCell ref="C253:L253"/>
    <mergeCell ref="N253:O253"/>
    <mergeCell ref="P253:Q253"/>
    <mergeCell ref="R253:T253"/>
    <mergeCell ref="C249:L249"/>
    <mergeCell ref="N249:O249"/>
    <mergeCell ref="P249:Q249"/>
    <mergeCell ref="R249:T249"/>
    <mergeCell ref="C250:L250"/>
    <mergeCell ref="N250:O250"/>
    <mergeCell ref="P250:Q250"/>
    <mergeCell ref="R250:T250"/>
    <mergeCell ref="C251:L251"/>
    <mergeCell ref="N251:O251"/>
    <mergeCell ref="P251:Q251"/>
    <mergeCell ref="R251:T251"/>
    <mergeCell ref="C247:L247"/>
    <mergeCell ref="N247:O247"/>
    <mergeCell ref="P247:Q247"/>
    <mergeCell ref="R247:T247"/>
    <mergeCell ref="C248:L248"/>
    <mergeCell ref="N248:O248"/>
    <mergeCell ref="P248:Q248"/>
    <mergeCell ref="R248:T248"/>
    <mergeCell ref="A241:A245"/>
    <mergeCell ref="B241:B245"/>
    <mergeCell ref="C241:L241"/>
    <mergeCell ref="N241:O241"/>
    <mergeCell ref="P241:Q241"/>
    <mergeCell ref="R241:T241"/>
    <mergeCell ref="C242:L242"/>
    <mergeCell ref="N242:O242"/>
    <mergeCell ref="P242:Q242"/>
    <mergeCell ref="R242:T242"/>
    <mergeCell ref="C243:L243"/>
    <mergeCell ref="N243:O243"/>
    <mergeCell ref="P243:Q243"/>
    <mergeCell ref="R243:T243"/>
    <mergeCell ref="C244:L244"/>
    <mergeCell ref="N244:O244"/>
    <mergeCell ref="P244:Q244"/>
    <mergeCell ref="R244:T244"/>
    <mergeCell ref="C245:L245"/>
    <mergeCell ref="N245:O245"/>
    <mergeCell ref="A231:A235"/>
    <mergeCell ref="B231:B235"/>
    <mergeCell ref="A236:A240"/>
    <mergeCell ref="B236:B240"/>
    <mergeCell ref="C239:L239"/>
    <mergeCell ref="N239:O239"/>
    <mergeCell ref="P239:Q239"/>
    <mergeCell ref="R239:T239"/>
    <mergeCell ref="C240:L240"/>
    <mergeCell ref="N240:O240"/>
    <mergeCell ref="P240:Q240"/>
    <mergeCell ref="R240:T240"/>
    <mergeCell ref="A219:A223"/>
    <mergeCell ref="B219:B223"/>
    <mergeCell ref="A225:A230"/>
    <mergeCell ref="B225:B230"/>
    <mergeCell ref="C228:L228"/>
    <mergeCell ref="N228:O228"/>
    <mergeCell ref="P228:Q228"/>
    <mergeCell ref="R228:T228"/>
    <mergeCell ref="R229:T229"/>
    <mergeCell ref="P229:Q229"/>
    <mergeCell ref="N229:O229"/>
    <mergeCell ref="C229:L229"/>
    <mergeCell ref="C235:L235"/>
    <mergeCell ref="N235:O235"/>
    <mergeCell ref="P235:Q235"/>
    <mergeCell ref="R235:T235"/>
    <mergeCell ref="C236:L236"/>
    <mergeCell ref="N236:O236"/>
    <mergeCell ref="C223:L223"/>
    <mergeCell ref="N223:O223"/>
    <mergeCell ref="P223:Q223"/>
    <mergeCell ref="R223:T223"/>
    <mergeCell ref="C224:L224"/>
    <mergeCell ref="N224:O224"/>
    <mergeCell ref="P224:Q224"/>
    <mergeCell ref="R224:T224"/>
    <mergeCell ref="C225:L225"/>
    <mergeCell ref="N225:O225"/>
    <mergeCell ref="P225:Q225"/>
    <mergeCell ref="R225:T225"/>
    <mergeCell ref="P236:Q236"/>
    <mergeCell ref="R236:T236"/>
    <mergeCell ref="C237:L237"/>
    <mergeCell ref="N237:O237"/>
    <mergeCell ref="P237:Q237"/>
    <mergeCell ref="R237:T237"/>
    <mergeCell ref="C233:L233"/>
    <mergeCell ref="N233:O233"/>
    <mergeCell ref="P233:Q233"/>
    <mergeCell ref="R233:T233"/>
    <mergeCell ref="C234:L234"/>
    <mergeCell ref="N234:O234"/>
    <mergeCell ref="P234:Q234"/>
    <mergeCell ref="R234:T234"/>
    <mergeCell ref="C230:L230"/>
    <mergeCell ref="N230:O230"/>
    <mergeCell ref="P230:Q230"/>
    <mergeCell ref="R230:T230"/>
    <mergeCell ref="C231:L231"/>
    <mergeCell ref="N231:O231"/>
    <mergeCell ref="N301:O301"/>
    <mergeCell ref="P301:Q301"/>
    <mergeCell ref="R301:T301"/>
    <mergeCell ref="N302:O302"/>
    <mergeCell ref="P302:Q302"/>
    <mergeCell ref="R302:T302"/>
    <mergeCell ref="N303:O303"/>
    <mergeCell ref="P303:Q303"/>
    <mergeCell ref="R303:T303"/>
    <mergeCell ref="N307:O307"/>
    <mergeCell ref="P307:Q307"/>
    <mergeCell ref="R307:T307"/>
    <mergeCell ref="C226:L226"/>
    <mergeCell ref="N226:O226"/>
    <mergeCell ref="P226:Q226"/>
    <mergeCell ref="R226:T226"/>
    <mergeCell ref="C227:L227"/>
    <mergeCell ref="N227:O227"/>
    <mergeCell ref="P227:Q227"/>
    <mergeCell ref="R227:T227"/>
    <mergeCell ref="P231:Q231"/>
    <mergeCell ref="R231:T231"/>
    <mergeCell ref="C232:L232"/>
    <mergeCell ref="N232:O232"/>
    <mergeCell ref="P232:Q232"/>
    <mergeCell ref="R232:T232"/>
    <mergeCell ref="P245:Q245"/>
    <mergeCell ref="R245:T245"/>
    <mergeCell ref="C246:L246"/>
    <mergeCell ref="N246:O246"/>
    <mergeCell ref="P246:Q246"/>
    <mergeCell ref="R246:T246"/>
    <mergeCell ref="N308:O308"/>
    <mergeCell ref="P308:Q308"/>
    <mergeCell ref="R308:T308"/>
    <mergeCell ref="C221:L221"/>
    <mergeCell ref="N221:O221"/>
    <mergeCell ref="P221:Q221"/>
    <mergeCell ref="R221:T221"/>
    <mergeCell ref="C222:L222"/>
    <mergeCell ref="N222:O222"/>
    <mergeCell ref="P222:Q222"/>
    <mergeCell ref="R222:T222"/>
    <mergeCell ref="C238:L238"/>
    <mergeCell ref="N238:O238"/>
    <mergeCell ref="P238:Q238"/>
    <mergeCell ref="R238:T238"/>
    <mergeCell ref="C218:L218"/>
    <mergeCell ref="N218:O218"/>
    <mergeCell ref="P218:Q218"/>
    <mergeCell ref="R218:T218"/>
    <mergeCell ref="C219:L219"/>
    <mergeCell ref="N219:O219"/>
    <mergeCell ref="P219:Q219"/>
    <mergeCell ref="R219:T219"/>
    <mergeCell ref="C220:L220"/>
    <mergeCell ref="N220:O220"/>
    <mergeCell ref="P220:Q220"/>
    <mergeCell ref="R220:T220"/>
    <mergeCell ref="C300:L300"/>
    <mergeCell ref="N300:O300"/>
    <mergeCell ref="P300:Q300"/>
    <mergeCell ref="R300:T300"/>
    <mergeCell ref="C301:L301"/>
    <mergeCell ref="C215:L215"/>
    <mergeCell ref="N215:O215"/>
    <mergeCell ref="P215:Q215"/>
    <mergeCell ref="R215:T215"/>
    <mergeCell ref="C216:L216"/>
    <mergeCell ref="N216:O216"/>
    <mergeCell ref="P216:Q216"/>
    <mergeCell ref="R216:T216"/>
    <mergeCell ref="C217:L217"/>
    <mergeCell ref="N217:O217"/>
    <mergeCell ref="P217:Q217"/>
    <mergeCell ref="R217:T217"/>
    <mergeCell ref="C198:L198"/>
    <mergeCell ref="N198:O198"/>
    <mergeCell ref="P198:Q198"/>
    <mergeCell ref="R198:T198"/>
    <mergeCell ref="A204:A206"/>
    <mergeCell ref="B204:B206"/>
    <mergeCell ref="A207:A214"/>
    <mergeCell ref="B207:B214"/>
    <mergeCell ref="C209:L209"/>
    <mergeCell ref="N209:O209"/>
    <mergeCell ref="P209:Q209"/>
    <mergeCell ref="R209:T209"/>
    <mergeCell ref="C210:L210"/>
    <mergeCell ref="N210:O210"/>
    <mergeCell ref="P210:Q210"/>
    <mergeCell ref="R210:T210"/>
    <mergeCell ref="C211:L211"/>
    <mergeCell ref="N211:O211"/>
    <mergeCell ref="P211:Q211"/>
    <mergeCell ref="R211:T211"/>
    <mergeCell ref="A196:A197"/>
    <mergeCell ref="B196:B197"/>
    <mergeCell ref="C196:L196"/>
    <mergeCell ref="N196:O196"/>
    <mergeCell ref="P196:Q196"/>
    <mergeCell ref="R196:T196"/>
    <mergeCell ref="C197:L197"/>
    <mergeCell ref="N197:O197"/>
    <mergeCell ref="P197:Q197"/>
    <mergeCell ref="R197:T197"/>
    <mergeCell ref="A194:A195"/>
    <mergeCell ref="B194:B195"/>
    <mergeCell ref="C194:L194"/>
    <mergeCell ref="N194:O194"/>
    <mergeCell ref="P194:Q194"/>
    <mergeCell ref="R194:T194"/>
    <mergeCell ref="C195:L195"/>
    <mergeCell ref="N195:O195"/>
    <mergeCell ref="P195:Q195"/>
    <mergeCell ref="R195:T195"/>
    <mergeCell ref="A192:A193"/>
    <mergeCell ref="B192:B193"/>
    <mergeCell ref="C192:L192"/>
    <mergeCell ref="N192:O192"/>
    <mergeCell ref="P192:Q192"/>
    <mergeCell ref="R192:T192"/>
    <mergeCell ref="C193:L193"/>
    <mergeCell ref="N193:O193"/>
    <mergeCell ref="P193:Q193"/>
    <mergeCell ref="R193:T193"/>
    <mergeCell ref="A189:A191"/>
    <mergeCell ref="B189:B191"/>
    <mergeCell ref="C189:L189"/>
    <mergeCell ref="N189:O189"/>
    <mergeCell ref="P189:Q189"/>
    <mergeCell ref="R189:T189"/>
    <mergeCell ref="C190:L190"/>
    <mergeCell ref="N190:O190"/>
    <mergeCell ref="P190:Q190"/>
    <mergeCell ref="R190:T190"/>
    <mergeCell ref="C191:L191"/>
    <mergeCell ref="N191:O191"/>
    <mergeCell ref="P191:Q191"/>
    <mergeCell ref="R191:T191"/>
    <mergeCell ref="A187:A188"/>
    <mergeCell ref="B187:B188"/>
    <mergeCell ref="C187:L187"/>
    <mergeCell ref="N187:O187"/>
    <mergeCell ref="P187:Q187"/>
    <mergeCell ref="R187:T187"/>
    <mergeCell ref="C188:L188"/>
    <mergeCell ref="N188:O188"/>
    <mergeCell ref="P188:Q188"/>
    <mergeCell ref="R188:T188"/>
    <mergeCell ref="A185:A186"/>
    <mergeCell ref="B185:B186"/>
    <mergeCell ref="C185:L185"/>
    <mergeCell ref="N185:O185"/>
    <mergeCell ref="P185:Q185"/>
    <mergeCell ref="R185:T185"/>
    <mergeCell ref="C186:L186"/>
    <mergeCell ref="N186:O186"/>
    <mergeCell ref="P186:Q186"/>
    <mergeCell ref="R186:T186"/>
    <mergeCell ref="C78:L78"/>
    <mergeCell ref="N78:O78"/>
    <mergeCell ref="P78:Q78"/>
    <mergeCell ref="R78:T78"/>
    <mergeCell ref="C76:L76"/>
    <mergeCell ref="N76:O76"/>
    <mergeCell ref="P76:Q76"/>
    <mergeCell ref="A179:A181"/>
    <mergeCell ref="B179:B181"/>
    <mergeCell ref="C180:L180"/>
    <mergeCell ref="N180:O180"/>
    <mergeCell ref="P180:Q180"/>
    <mergeCell ref="R180:T180"/>
    <mergeCell ref="A182:A184"/>
    <mergeCell ref="B182:B184"/>
    <mergeCell ref="C182:L182"/>
    <mergeCell ref="N182:O182"/>
    <mergeCell ref="P182:Q182"/>
    <mergeCell ref="R182:T182"/>
    <mergeCell ref="C183:L183"/>
    <mergeCell ref="N183:O183"/>
    <mergeCell ref="P183:Q183"/>
    <mergeCell ref="R183:T183"/>
    <mergeCell ref="C184:L184"/>
    <mergeCell ref="N184:O184"/>
    <mergeCell ref="P184:Q184"/>
    <mergeCell ref="R184:T184"/>
    <mergeCell ref="C178:L178"/>
    <mergeCell ref="N178:O178"/>
    <mergeCell ref="P178:Q178"/>
    <mergeCell ref="R178:T178"/>
    <mergeCell ref="C179:L179"/>
    <mergeCell ref="N179:O179"/>
    <mergeCell ref="P179:Q179"/>
    <mergeCell ref="R179:T179"/>
    <mergeCell ref="C181:L181"/>
    <mergeCell ref="N181:O181"/>
    <mergeCell ref="P181:Q181"/>
    <mergeCell ref="R181:T181"/>
    <mergeCell ref="C175:Q175"/>
    <mergeCell ref="C176:L176"/>
    <mergeCell ref="N176:O176"/>
    <mergeCell ref="P176:Q176"/>
    <mergeCell ref="R176:T176"/>
    <mergeCell ref="C177:L177"/>
    <mergeCell ref="N177:O177"/>
    <mergeCell ref="P177:Q177"/>
    <mergeCell ref="R177:T177"/>
    <mergeCell ref="R60:T60"/>
    <mergeCell ref="C65:L65"/>
    <mergeCell ref="N65:O65"/>
    <mergeCell ref="P65:Q65"/>
    <mergeCell ref="R65:T65"/>
    <mergeCell ref="R76:T76"/>
    <mergeCell ref="C64:L64"/>
    <mergeCell ref="N64:O64"/>
    <mergeCell ref="P64:Q64"/>
    <mergeCell ref="R64:T64"/>
    <mergeCell ref="R83:T83"/>
    <mergeCell ref="C84:L84"/>
    <mergeCell ref="N84:O84"/>
    <mergeCell ref="P84:Q84"/>
    <mergeCell ref="R84:T84"/>
    <mergeCell ref="C79:L79"/>
    <mergeCell ref="N59:O59"/>
    <mergeCell ref="P59:Q59"/>
    <mergeCell ref="R59:T59"/>
    <mergeCell ref="C60:L60"/>
    <mergeCell ref="N60:O60"/>
    <mergeCell ref="P60:Q60"/>
    <mergeCell ref="A66:A67"/>
    <mergeCell ref="B66:B67"/>
    <mergeCell ref="A69:A72"/>
    <mergeCell ref="B69:B72"/>
    <mergeCell ref="C69:L69"/>
    <mergeCell ref="N69:O69"/>
    <mergeCell ref="P69:Q69"/>
    <mergeCell ref="R69:T69"/>
    <mergeCell ref="C72:L72"/>
    <mergeCell ref="N72:O72"/>
    <mergeCell ref="P72:Q72"/>
    <mergeCell ref="R72:T72"/>
    <mergeCell ref="C67:L67"/>
    <mergeCell ref="N67:O67"/>
    <mergeCell ref="P67:Q67"/>
    <mergeCell ref="R67:T67"/>
    <mergeCell ref="C68:L68"/>
    <mergeCell ref="N68:O68"/>
    <mergeCell ref="P68:Q68"/>
    <mergeCell ref="R68:T68"/>
    <mergeCell ref="C66:L66"/>
    <mergeCell ref="N66:O66"/>
    <mergeCell ref="P66:Q66"/>
    <mergeCell ref="R66:T66"/>
    <mergeCell ref="R80:T80"/>
    <mergeCell ref="C85:L85"/>
    <mergeCell ref="N85:O85"/>
    <mergeCell ref="P85:Q85"/>
    <mergeCell ref="R85:T85"/>
    <mergeCell ref="C54:L54"/>
    <mergeCell ref="N54:O54"/>
    <mergeCell ref="P54:Q54"/>
    <mergeCell ref="R54:T54"/>
    <mergeCell ref="P56:Q56"/>
    <mergeCell ref="R56:T56"/>
    <mergeCell ref="C57:L57"/>
    <mergeCell ref="N57:O57"/>
    <mergeCell ref="P57:Q57"/>
    <mergeCell ref="R57:T57"/>
    <mergeCell ref="C58:L58"/>
    <mergeCell ref="N58:O58"/>
    <mergeCell ref="P58:Q58"/>
    <mergeCell ref="R58:T58"/>
    <mergeCell ref="C61:L61"/>
    <mergeCell ref="N61:O61"/>
    <mergeCell ref="P61:Q61"/>
    <mergeCell ref="R61:T61"/>
    <mergeCell ref="C62:L62"/>
    <mergeCell ref="N62:O62"/>
    <mergeCell ref="P62:Q62"/>
    <mergeCell ref="R62:T62"/>
    <mergeCell ref="C63:L63"/>
    <mergeCell ref="N63:O63"/>
    <mergeCell ref="P63:Q63"/>
    <mergeCell ref="R63:T63"/>
    <mergeCell ref="C59:L59"/>
    <mergeCell ref="C88:L88"/>
    <mergeCell ref="N88:O88"/>
    <mergeCell ref="P88:Q88"/>
    <mergeCell ref="R88:T88"/>
    <mergeCell ref="C55:L55"/>
    <mergeCell ref="N55:O55"/>
    <mergeCell ref="P55:Q55"/>
    <mergeCell ref="R55:T55"/>
    <mergeCell ref="C56:L56"/>
    <mergeCell ref="N56:O56"/>
    <mergeCell ref="C81:L81"/>
    <mergeCell ref="N81:O81"/>
    <mergeCell ref="P81:Q81"/>
    <mergeCell ref="R81:T81"/>
    <mergeCell ref="C82:L82"/>
    <mergeCell ref="N82:O82"/>
    <mergeCell ref="P82:Q82"/>
    <mergeCell ref="R82:T82"/>
    <mergeCell ref="C77:L77"/>
    <mergeCell ref="C86:L86"/>
    <mergeCell ref="N86:O86"/>
    <mergeCell ref="P86:Q86"/>
    <mergeCell ref="R86:T86"/>
    <mergeCell ref="C83:L83"/>
    <mergeCell ref="N83:O83"/>
    <mergeCell ref="P83:Q83"/>
    <mergeCell ref="N79:O79"/>
    <mergeCell ref="P79:Q79"/>
    <mergeCell ref="R79:T79"/>
    <mergeCell ref="C80:L80"/>
    <mergeCell ref="N80:O80"/>
    <mergeCell ref="P80:Q80"/>
    <mergeCell ref="C52:L52"/>
    <mergeCell ref="N52:O52"/>
    <mergeCell ref="P52:Q52"/>
    <mergeCell ref="R52:T52"/>
    <mergeCell ref="C53:L53"/>
    <mergeCell ref="N53:O53"/>
    <mergeCell ref="P53:Q53"/>
    <mergeCell ref="R53:T53"/>
    <mergeCell ref="C50:L50"/>
    <mergeCell ref="N50:O50"/>
    <mergeCell ref="P50:Q50"/>
    <mergeCell ref="R50:T50"/>
    <mergeCell ref="C51:L51"/>
    <mergeCell ref="N51:O51"/>
    <mergeCell ref="P51:Q51"/>
    <mergeCell ref="R51:T51"/>
    <mergeCell ref="N48:O48"/>
    <mergeCell ref="P48:Q48"/>
    <mergeCell ref="R48:T48"/>
    <mergeCell ref="C49:L49"/>
    <mergeCell ref="N49:O49"/>
    <mergeCell ref="P49:Q49"/>
    <mergeCell ref="R49:T49"/>
    <mergeCell ref="A34:A35"/>
    <mergeCell ref="B34:B35"/>
    <mergeCell ref="C36:Q36"/>
    <mergeCell ref="C44:L44"/>
    <mergeCell ref="N44:O44"/>
    <mergeCell ref="P44:Q44"/>
    <mergeCell ref="C37:L37"/>
    <mergeCell ref="N37:O37"/>
    <mergeCell ref="P37:Q37"/>
    <mergeCell ref="R37:T37"/>
    <mergeCell ref="A36:B36"/>
    <mergeCell ref="R36:T36"/>
    <mergeCell ref="C43:L43"/>
    <mergeCell ref="N43:O43"/>
    <mergeCell ref="P43:Q43"/>
    <mergeCell ref="R43:T43"/>
    <mergeCell ref="C41:L41"/>
    <mergeCell ref="C34:L34"/>
    <mergeCell ref="N34:O34"/>
    <mergeCell ref="P34:Q34"/>
    <mergeCell ref="R34:T34"/>
    <mergeCell ref="N41:O41"/>
    <mergeCell ref="P41:Q41"/>
    <mergeCell ref="R41:T41"/>
    <mergeCell ref="C42:L42"/>
    <mergeCell ref="N42:O42"/>
    <mergeCell ref="P42:Q42"/>
    <mergeCell ref="R42:T42"/>
    <mergeCell ref="C39:L39"/>
    <mergeCell ref="N39:O39"/>
    <mergeCell ref="P39:Q39"/>
    <mergeCell ref="R39:T39"/>
    <mergeCell ref="A32:A33"/>
    <mergeCell ref="B32:B33"/>
    <mergeCell ref="C33:L33"/>
    <mergeCell ref="N33:O33"/>
    <mergeCell ref="P33:Q33"/>
    <mergeCell ref="R33:T33"/>
    <mergeCell ref="C30:L30"/>
    <mergeCell ref="N30:O30"/>
    <mergeCell ref="P30:Q30"/>
    <mergeCell ref="R30:T30"/>
    <mergeCell ref="C31:L31"/>
    <mergeCell ref="N31:O31"/>
    <mergeCell ref="P31:Q31"/>
    <mergeCell ref="R31:T31"/>
    <mergeCell ref="C29:L29"/>
    <mergeCell ref="N29:O29"/>
    <mergeCell ref="P29:Q29"/>
    <mergeCell ref="R29:T29"/>
    <mergeCell ref="C27:L27"/>
    <mergeCell ref="N27:O27"/>
    <mergeCell ref="P27:Q27"/>
    <mergeCell ref="R27:T27"/>
    <mergeCell ref="R23:T23"/>
    <mergeCell ref="C24:L24"/>
    <mergeCell ref="N24:O24"/>
    <mergeCell ref="P24:Q24"/>
    <mergeCell ref="R24:T24"/>
    <mergeCell ref="C25:L25"/>
    <mergeCell ref="N25:O25"/>
    <mergeCell ref="P25:Q25"/>
    <mergeCell ref="R25:T25"/>
    <mergeCell ref="C28:L28"/>
    <mergeCell ref="N28:O28"/>
    <mergeCell ref="P28:Q28"/>
    <mergeCell ref="R28:T28"/>
    <mergeCell ref="A21:A23"/>
    <mergeCell ref="B21:B23"/>
    <mergeCell ref="C23:L23"/>
    <mergeCell ref="N23:O23"/>
    <mergeCell ref="P23:Q23"/>
    <mergeCell ref="A9:T9"/>
    <mergeCell ref="A10:T10"/>
    <mergeCell ref="A11:T11"/>
    <mergeCell ref="A12:T12"/>
    <mergeCell ref="A13:T13"/>
    <mergeCell ref="A14:T14"/>
    <mergeCell ref="C22:L22"/>
    <mergeCell ref="N22:O22"/>
    <mergeCell ref="P22:Q22"/>
    <mergeCell ref="R22:T22"/>
    <mergeCell ref="A20:B20"/>
    <mergeCell ref="R20:T20"/>
    <mergeCell ref="C21:L21"/>
    <mergeCell ref="N21:O21"/>
    <mergeCell ref="P21:Q21"/>
    <mergeCell ref="R21:T21"/>
    <mergeCell ref="C20:Q20"/>
    <mergeCell ref="A17:T17"/>
    <mergeCell ref="A19:B19"/>
    <mergeCell ref="A348:B348"/>
    <mergeCell ref="C348:O348"/>
    <mergeCell ref="P348:T348"/>
    <mergeCell ref="A2:T2"/>
    <mergeCell ref="A3:T3"/>
    <mergeCell ref="A4:T4"/>
    <mergeCell ref="A5:T5"/>
    <mergeCell ref="A6:T6"/>
    <mergeCell ref="A7:T7"/>
    <mergeCell ref="A8:T8"/>
    <mergeCell ref="A346:B346"/>
    <mergeCell ref="C346:O346"/>
    <mergeCell ref="P346:T346"/>
    <mergeCell ref="A347:B347"/>
    <mergeCell ref="C347:O347"/>
    <mergeCell ref="P347:T347"/>
    <mergeCell ref="A344:B344"/>
    <mergeCell ref="C344:O344"/>
    <mergeCell ref="P344:T344"/>
    <mergeCell ref="A345:B345"/>
    <mergeCell ref="C345:O345"/>
    <mergeCell ref="P345:T345"/>
    <mergeCell ref="A342:B342"/>
    <mergeCell ref="C342:O342"/>
    <mergeCell ref="P342:T342"/>
    <mergeCell ref="A343:B343"/>
    <mergeCell ref="C343:O343"/>
    <mergeCell ref="P343:T343"/>
    <mergeCell ref="A338:T338"/>
    <mergeCell ref="A339:T339"/>
    <mergeCell ref="A340:B340"/>
    <mergeCell ref="C340:O340"/>
    <mergeCell ref="P340:T340"/>
    <mergeCell ref="A341:B341"/>
    <mergeCell ref="C341:O341"/>
    <mergeCell ref="P341:T341"/>
    <mergeCell ref="C329:L329"/>
    <mergeCell ref="N329:O329"/>
    <mergeCell ref="P329:Q329"/>
    <mergeCell ref="R329:T329"/>
    <mergeCell ref="A329:A331"/>
    <mergeCell ref="B329:B331"/>
    <mergeCell ref="C330:L330"/>
    <mergeCell ref="N330:O330"/>
    <mergeCell ref="P330:Q330"/>
    <mergeCell ref="R330:T330"/>
    <mergeCell ref="C331:L331"/>
    <mergeCell ref="N331:O331"/>
    <mergeCell ref="P331:Q331"/>
    <mergeCell ref="R331:T331"/>
    <mergeCell ref="A332:A334"/>
    <mergeCell ref="B332:B334"/>
    <mergeCell ref="C332:L332"/>
    <mergeCell ref="N332:O332"/>
    <mergeCell ref="P332:Q332"/>
    <mergeCell ref="R332:T332"/>
    <mergeCell ref="C333:L333"/>
    <mergeCell ref="N333:O333"/>
    <mergeCell ref="P333:Q333"/>
    <mergeCell ref="R333:T333"/>
    <mergeCell ref="C334:L334"/>
    <mergeCell ref="N334:O334"/>
    <mergeCell ref="P334:Q334"/>
    <mergeCell ref="R334:T334"/>
    <mergeCell ref="A328:B328"/>
    <mergeCell ref="C328:M328"/>
    <mergeCell ref="R328:T328"/>
    <mergeCell ref="C213:L213"/>
    <mergeCell ref="N213:O213"/>
    <mergeCell ref="P213:Q213"/>
    <mergeCell ref="R213:T213"/>
    <mergeCell ref="C214:L214"/>
    <mergeCell ref="A198:A199"/>
    <mergeCell ref="B198:B199"/>
    <mergeCell ref="C199:L199"/>
    <mergeCell ref="N199:O199"/>
    <mergeCell ref="P199:Q199"/>
    <mergeCell ref="N214:O214"/>
    <mergeCell ref="P214:Q214"/>
    <mergeCell ref="R214:T214"/>
    <mergeCell ref="C212:L212"/>
    <mergeCell ref="N212:O212"/>
    <mergeCell ref="P212:Q212"/>
    <mergeCell ref="R212:T212"/>
    <mergeCell ref="C207:L207"/>
    <mergeCell ref="N207:O207"/>
    <mergeCell ref="P207:Q207"/>
    <mergeCell ref="R207:T207"/>
    <mergeCell ref="C208:L208"/>
    <mergeCell ref="N208:O208"/>
    <mergeCell ref="P208:Q208"/>
    <mergeCell ref="R208:T208"/>
    <mergeCell ref="C205:L205"/>
    <mergeCell ref="N205:O205"/>
    <mergeCell ref="P205:Q205"/>
    <mergeCell ref="R205:T205"/>
    <mergeCell ref="C206:L206"/>
    <mergeCell ref="N206:O206"/>
    <mergeCell ref="P206:Q206"/>
    <mergeCell ref="R206:T206"/>
    <mergeCell ref="C203:L203"/>
    <mergeCell ref="N203:O203"/>
    <mergeCell ref="P203:Q203"/>
    <mergeCell ref="R203:T203"/>
    <mergeCell ref="C204:L204"/>
    <mergeCell ref="N204:O204"/>
    <mergeCell ref="P204:Q204"/>
    <mergeCell ref="R204:T204"/>
    <mergeCell ref="C201:L201"/>
    <mergeCell ref="N201:O201"/>
    <mergeCell ref="P201:Q201"/>
    <mergeCell ref="R201:T201"/>
    <mergeCell ref="C202:L202"/>
    <mergeCell ref="N202:O202"/>
    <mergeCell ref="P202:Q202"/>
    <mergeCell ref="R202:T202"/>
    <mergeCell ref="C200:L200"/>
    <mergeCell ref="N200:O200"/>
    <mergeCell ref="P200:Q200"/>
    <mergeCell ref="R200:T200"/>
    <mergeCell ref="A81:A84"/>
    <mergeCell ref="B81:B84"/>
    <mergeCell ref="C87:L87"/>
    <mergeCell ref="N87:O87"/>
    <mergeCell ref="P87:Q87"/>
    <mergeCell ref="R87:T87"/>
    <mergeCell ref="C90:L90"/>
    <mergeCell ref="R199:T199"/>
    <mergeCell ref="A175:B175"/>
    <mergeCell ref="R175:T175"/>
    <mergeCell ref="C145:L145"/>
    <mergeCell ref="N145:O145"/>
    <mergeCell ref="P145:Q145"/>
    <mergeCell ref="R145:T145"/>
    <mergeCell ref="C174:L174"/>
    <mergeCell ref="N174:O174"/>
    <mergeCell ref="P174:Q174"/>
    <mergeCell ref="R174:T174"/>
    <mergeCell ref="C149:L149"/>
    <mergeCell ref="N149:O149"/>
    <mergeCell ref="P149:Q149"/>
    <mergeCell ref="R149:T149"/>
    <mergeCell ref="C150:L150"/>
    <mergeCell ref="N90:O90"/>
    <mergeCell ref="P90:Q90"/>
    <mergeCell ref="R90:T90"/>
    <mergeCell ref="C91:L91"/>
    <mergeCell ref="N91:O91"/>
    <mergeCell ref="A73:B73"/>
    <mergeCell ref="R73:T73"/>
    <mergeCell ref="C75:L75"/>
    <mergeCell ref="N75:O75"/>
    <mergeCell ref="P75:Q75"/>
    <mergeCell ref="R75:T75"/>
    <mergeCell ref="N77:O77"/>
    <mergeCell ref="P77:Q77"/>
    <mergeCell ref="R77:T77"/>
    <mergeCell ref="C89:L89"/>
    <mergeCell ref="N89:O89"/>
    <mergeCell ref="P89:Q89"/>
    <mergeCell ref="R89:T89"/>
    <mergeCell ref="R44:T44"/>
    <mergeCell ref="C48:L48"/>
    <mergeCell ref="C47:L47"/>
    <mergeCell ref="N47:O47"/>
    <mergeCell ref="P47:Q47"/>
    <mergeCell ref="R47:T47"/>
    <mergeCell ref="C45:L45"/>
    <mergeCell ref="N45:O45"/>
    <mergeCell ref="P45:Q45"/>
    <mergeCell ref="R45:T45"/>
    <mergeCell ref="C46:L46"/>
    <mergeCell ref="N46:O46"/>
    <mergeCell ref="P46:Q46"/>
    <mergeCell ref="R46:T46"/>
    <mergeCell ref="C73:Q73"/>
    <mergeCell ref="C74:L74"/>
    <mergeCell ref="N74:O74"/>
    <mergeCell ref="P74:Q74"/>
    <mergeCell ref="R74:T74"/>
    <mergeCell ref="C40:L40"/>
    <mergeCell ref="N40:O40"/>
    <mergeCell ref="P40:Q40"/>
    <mergeCell ref="R40:T40"/>
    <mergeCell ref="C19:L19"/>
    <mergeCell ref="N19:O19"/>
    <mergeCell ref="P19:Q19"/>
    <mergeCell ref="R19:T19"/>
    <mergeCell ref="C70:L70"/>
    <mergeCell ref="N70:O70"/>
    <mergeCell ref="P70:Q70"/>
    <mergeCell ref="R70:T70"/>
    <mergeCell ref="C71:L71"/>
    <mergeCell ref="N71:O71"/>
    <mergeCell ref="P71:Q71"/>
    <mergeCell ref="R71:T71"/>
    <mergeCell ref="C38:L38"/>
    <mergeCell ref="N38:O38"/>
    <mergeCell ref="P38:Q38"/>
    <mergeCell ref="R38:T38"/>
    <mergeCell ref="C35:L35"/>
    <mergeCell ref="N35:O35"/>
    <mergeCell ref="P35:Q35"/>
    <mergeCell ref="R35:T35"/>
    <mergeCell ref="C32:L32"/>
    <mergeCell ref="N32:O32"/>
    <mergeCell ref="P32:Q32"/>
    <mergeCell ref="R32:T32"/>
    <mergeCell ref="C26:L26"/>
    <mergeCell ref="N26:O26"/>
    <mergeCell ref="P26:Q26"/>
    <mergeCell ref="R26:T26"/>
    <mergeCell ref="P105:Q105"/>
    <mergeCell ref="R105:T105"/>
    <mergeCell ref="P91:Q91"/>
    <mergeCell ref="R91:T91"/>
    <mergeCell ref="C92:L92"/>
    <mergeCell ref="N92:O92"/>
    <mergeCell ref="P92:Q92"/>
    <mergeCell ref="R92:T92"/>
    <mergeCell ref="C93:L93"/>
    <mergeCell ref="N93:O93"/>
    <mergeCell ref="P93:Q93"/>
    <mergeCell ref="R93:T93"/>
    <mergeCell ref="C94:L94"/>
    <mergeCell ref="N94:O94"/>
    <mergeCell ref="P94:Q94"/>
    <mergeCell ref="R94:T94"/>
    <mergeCell ref="C95:L95"/>
    <mergeCell ref="N95:O95"/>
    <mergeCell ref="P95:Q95"/>
    <mergeCell ref="R95:T95"/>
    <mergeCell ref="P107:Q107"/>
    <mergeCell ref="R107:T107"/>
    <mergeCell ref="A100:A101"/>
    <mergeCell ref="B100:B101"/>
    <mergeCell ref="A102:A104"/>
    <mergeCell ref="B102:B104"/>
    <mergeCell ref="C103:L103"/>
    <mergeCell ref="N103:O103"/>
    <mergeCell ref="P103:Q103"/>
    <mergeCell ref="R103:T103"/>
    <mergeCell ref="C96:L96"/>
    <mergeCell ref="N96:O96"/>
    <mergeCell ref="P96:Q96"/>
    <mergeCell ref="R96:T96"/>
    <mergeCell ref="C97:L97"/>
    <mergeCell ref="N97:O97"/>
    <mergeCell ref="P97:Q97"/>
    <mergeCell ref="R97:T97"/>
    <mergeCell ref="C98:L98"/>
    <mergeCell ref="N98:O98"/>
    <mergeCell ref="P98:Q98"/>
    <mergeCell ref="R98:T98"/>
    <mergeCell ref="C102:L102"/>
    <mergeCell ref="N102:O102"/>
    <mergeCell ref="P102:Q102"/>
    <mergeCell ref="R102:T102"/>
    <mergeCell ref="C104:L104"/>
    <mergeCell ref="N104:O104"/>
    <mergeCell ref="P104:Q104"/>
    <mergeCell ref="R104:T104"/>
    <mergeCell ref="C105:L105"/>
    <mergeCell ref="N105:O105"/>
    <mergeCell ref="C106:L106"/>
    <mergeCell ref="N106:O106"/>
    <mergeCell ref="P106:Q106"/>
    <mergeCell ref="R106:T106"/>
    <mergeCell ref="C114:L114"/>
    <mergeCell ref="N114:O114"/>
    <mergeCell ref="P114:Q114"/>
    <mergeCell ref="R114:T114"/>
    <mergeCell ref="P111:Q111"/>
    <mergeCell ref="R111:T111"/>
    <mergeCell ref="C110:L110"/>
    <mergeCell ref="N110:O110"/>
    <mergeCell ref="P110:Q110"/>
    <mergeCell ref="R110:T110"/>
    <mergeCell ref="C111:L111"/>
    <mergeCell ref="N111:O111"/>
    <mergeCell ref="A98:A99"/>
    <mergeCell ref="B98:B99"/>
    <mergeCell ref="C100:L100"/>
    <mergeCell ref="N100:O100"/>
    <mergeCell ref="P100:Q100"/>
    <mergeCell ref="R100:T100"/>
    <mergeCell ref="C101:L101"/>
    <mergeCell ref="N101:O101"/>
    <mergeCell ref="P101:Q101"/>
    <mergeCell ref="R101:T101"/>
    <mergeCell ref="C99:L99"/>
    <mergeCell ref="N99:O99"/>
    <mergeCell ref="P99:Q99"/>
    <mergeCell ref="R99:T99"/>
    <mergeCell ref="C107:L107"/>
    <mergeCell ref="N107:O107"/>
    <mergeCell ref="C116:L116"/>
    <mergeCell ref="N116:O116"/>
    <mergeCell ref="P116:Q116"/>
    <mergeCell ref="R116:T116"/>
    <mergeCell ref="C115:L115"/>
    <mergeCell ref="N115:O115"/>
    <mergeCell ref="P115:Q115"/>
    <mergeCell ref="R115:T115"/>
    <mergeCell ref="P112:Q112"/>
    <mergeCell ref="R112:T112"/>
    <mergeCell ref="C113:L113"/>
    <mergeCell ref="N113:O113"/>
    <mergeCell ref="P113:Q113"/>
    <mergeCell ref="R113:T113"/>
    <mergeCell ref="A108:A115"/>
    <mergeCell ref="B108:B115"/>
    <mergeCell ref="C109:L109"/>
    <mergeCell ref="N109:O109"/>
    <mergeCell ref="P109:Q109"/>
    <mergeCell ref="R109:T109"/>
    <mergeCell ref="C112:L112"/>
    <mergeCell ref="N112:O112"/>
    <mergeCell ref="C108:L108"/>
    <mergeCell ref="N108:O108"/>
    <mergeCell ref="P108:Q108"/>
    <mergeCell ref="R108:T108"/>
    <mergeCell ref="C119:L119"/>
    <mergeCell ref="N119:O119"/>
    <mergeCell ref="P119:Q119"/>
    <mergeCell ref="R119:T119"/>
    <mergeCell ref="C120:L120"/>
    <mergeCell ref="N120:O120"/>
    <mergeCell ref="P120:Q120"/>
    <mergeCell ref="R120:T120"/>
    <mergeCell ref="C121:L121"/>
    <mergeCell ref="N121:O121"/>
    <mergeCell ref="P121:Q121"/>
    <mergeCell ref="R121:T121"/>
    <mergeCell ref="C117:L117"/>
    <mergeCell ref="N117:O117"/>
    <mergeCell ref="P117:Q117"/>
    <mergeCell ref="R117:T117"/>
    <mergeCell ref="C118:L118"/>
    <mergeCell ref="N118:O118"/>
    <mergeCell ref="P118:Q118"/>
    <mergeCell ref="R118:T118"/>
    <mergeCell ref="C128:L128"/>
    <mergeCell ref="N128:O128"/>
    <mergeCell ref="P128:Q128"/>
    <mergeCell ref="R128:T128"/>
    <mergeCell ref="A117:A119"/>
    <mergeCell ref="B117:B119"/>
    <mergeCell ref="A120:A122"/>
    <mergeCell ref="B120:B122"/>
    <mergeCell ref="C124:L124"/>
    <mergeCell ref="N124:O124"/>
    <mergeCell ref="P124:Q124"/>
    <mergeCell ref="R124:T124"/>
    <mergeCell ref="C125:L125"/>
    <mergeCell ref="N125:O125"/>
    <mergeCell ref="P125:Q125"/>
    <mergeCell ref="R125:T125"/>
    <mergeCell ref="C126:L126"/>
    <mergeCell ref="N126:O126"/>
    <mergeCell ref="P126:Q126"/>
    <mergeCell ref="R126:T126"/>
    <mergeCell ref="C127:L127"/>
    <mergeCell ref="N127:O127"/>
    <mergeCell ref="P127:Q127"/>
    <mergeCell ref="R127:T127"/>
    <mergeCell ref="C122:L122"/>
    <mergeCell ref="N122:O122"/>
    <mergeCell ref="P122:Q122"/>
    <mergeCell ref="R122:T122"/>
    <mergeCell ref="C123:L123"/>
    <mergeCell ref="N123:O123"/>
    <mergeCell ref="P123:Q123"/>
    <mergeCell ref="R123:T123"/>
    <mergeCell ref="C129:L129"/>
    <mergeCell ref="N129:O129"/>
    <mergeCell ref="P129:Q129"/>
    <mergeCell ref="R129:T129"/>
    <mergeCell ref="C130:L130"/>
    <mergeCell ref="N130:O130"/>
    <mergeCell ref="P130:Q130"/>
    <mergeCell ref="R130:T130"/>
    <mergeCell ref="C131:L131"/>
    <mergeCell ref="N131:O131"/>
    <mergeCell ref="P131:Q131"/>
    <mergeCell ref="R131:T131"/>
    <mergeCell ref="C134:L134"/>
    <mergeCell ref="N134:O134"/>
    <mergeCell ref="P134:Q134"/>
    <mergeCell ref="R134:T134"/>
    <mergeCell ref="A132:A133"/>
    <mergeCell ref="B132:B133"/>
    <mergeCell ref="A134:A135"/>
    <mergeCell ref="B134:B135"/>
    <mergeCell ref="C135:L135"/>
    <mergeCell ref="N135:O135"/>
    <mergeCell ref="P135:Q135"/>
    <mergeCell ref="R135:T135"/>
    <mergeCell ref="C132:L132"/>
    <mergeCell ref="N132:O132"/>
    <mergeCell ref="P132:Q132"/>
    <mergeCell ref="R132:T132"/>
    <mergeCell ref="C133:L133"/>
    <mergeCell ref="N133:O133"/>
    <mergeCell ref="P133:Q133"/>
    <mergeCell ref="R133:T133"/>
    <mergeCell ref="A136:A137"/>
    <mergeCell ref="B136:B137"/>
    <mergeCell ref="C136:L136"/>
    <mergeCell ref="N136:O136"/>
    <mergeCell ref="P136:Q136"/>
    <mergeCell ref="R136:T136"/>
    <mergeCell ref="C137:L137"/>
    <mergeCell ref="N137:O137"/>
    <mergeCell ref="P137:Q137"/>
    <mergeCell ref="R137:T137"/>
    <mergeCell ref="A138:A139"/>
    <mergeCell ref="B138:B139"/>
    <mergeCell ref="C138:L138"/>
    <mergeCell ref="N138:O138"/>
    <mergeCell ref="P138:Q138"/>
    <mergeCell ref="R138:T138"/>
    <mergeCell ref="C139:L139"/>
    <mergeCell ref="N139:O139"/>
    <mergeCell ref="P139:Q139"/>
    <mergeCell ref="R139:T139"/>
    <mergeCell ref="A140:A141"/>
    <mergeCell ref="B140:B141"/>
    <mergeCell ref="C140:L140"/>
    <mergeCell ref="N140:O140"/>
    <mergeCell ref="P140:Q140"/>
    <mergeCell ref="R140:T140"/>
    <mergeCell ref="C141:L141"/>
    <mergeCell ref="N141:O141"/>
    <mergeCell ref="P141:Q141"/>
    <mergeCell ref="R141:T141"/>
    <mergeCell ref="A142:A143"/>
    <mergeCell ref="B142:B143"/>
    <mergeCell ref="C142:L142"/>
    <mergeCell ref="N142:O142"/>
    <mergeCell ref="P142:Q142"/>
    <mergeCell ref="R142:T142"/>
    <mergeCell ref="C143:L143"/>
    <mergeCell ref="N143:O143"/>
    <mergeCell ref="P143:Q143"/>
    <mergeCell ref="R143:T143"/>
    <mergeCell ref="C155:L155"/>
    <mergeCell ref="N155:O155"/>
    <mergeCell ref="P155:Q155"/>
    <mergeCell ref="R155:T155"/>
    <mergeCell ref="A144:B144"/>
    <mergeCell ref="C144:Q144"/>
    <mergeCell ref="C147:L147"/>
    <mergeCell ref="N147:O147"/>
    <mergeCell ref="P147:Q147"/>
    <mergeCell ref="R147:T147"/>
    <mergeCell ref="C148:L148"/>
    <mergeCell ref="N148:O148"/>
    <mergeCell ref="P148:Q148"/>
    <mergeCell ref="R148:T148"/>
    <mergeCell ref="A148:A151"/>
    <mergeCell ref="B148:B151"/>
    <mergeCell ref="C146:L146"/>
    <mergeCell ref="N146:O146"/>
    <mergeCell ref="P146:Q146"/>
    <mergeCell ref="R146:T146"/>
    <mergeCell ref="R144:T144"/>
    <mergeCell ref="N150:O150"/>
    <mergeCell ref="P150:Q150"/>
    <mergeCell ref="R150:T150"/>
    <mergeCell ref="C154:L154"/>
    <mergeCell ref="N154:O154"/>
    <mergeCell ref="P154:Q154"/>
    <mergeCell ref="R154:T154"/>
    <mergeCell ref="C151:L151"/>
    <mergeCell ref="N151:O151"/>
    <mergeCell ref="P151:Q151"/>
    <mergeCell ref="R151:T151"/>
    <mergeCell ref="C152:L152"/>
    <mergeCell ref="N152:O152"/>
    <mergeCell ref="P152:Q152"/>
    <mergeCell ref="R152:T152"/>
    <mergeCell ref="C153:L153"/>
    <mergeCell ref="N153:O153"/>
    <mergeCell ref="P153:Q153"/>
    <mergeCell ref="R153:T153"/>
    <mergeCell ref="C162:L162"/>
    <mergeCell ref="N162:O162"/>
    <mergeCell ref="P162:Q162"/>
    <mergeCell ref="R162:T162"/>
    <mergeCell ref="C163:L163"/>
    <mergeCell ref="N163:O163"/>
    <mergeCell ref="P163:Q163"/>
    <mergeCell ref="R163:T163"/>
    <mergeCell ref="C173:L173"/>
    <mergeCell ref="N173:O173"/>
    <mergeCell ref="P173:Q173"/>
    <mergeCell ref="R173:T173"/>
    <mergeCell ref="C164:L164"/>
    <mergeCell ref="N164:O164"/>
    <mergeCell ref="P164:Q164"/>
    <mergeCell ref="R164:T164"/>
    <mergeCell ref="C165:L165"/>
    <mergeCell ref="N165:O165"/>
    <mergeCell ref="P165:Q165"/>
    <mergeCell ref="R165:T165"/>
    <mergeCell ref="C166:L166"/>
    <mergeCell ref="N166:O166"/>
    <mergeCell ref="P166:Q166"/>
    <mergeCell ref="R166:T166"/>
    <mergeCell ref="C170:L170"/>
    <mergeCell ref="N170:O170"/>
    <mergeCell ref="P170:Q170"/>
    <mergeCell ref="R170:T170"/>
    <mergeCell ref="C156:L156"/>
    <mergeCell ref="N156:O156"/>
    <mergeCell ref="P156:Q156"/>
    <mergeCell ref="R156:T156"/>
    <mergeCell ref="C157:L157"/>
    <mergeCell ref="N157:O157"/>
    <mergeCell ref="P157:Q157"/>
    <mergeCell ref="R157:T157"/>
    <mergeCell ref="C158:L158"/>
    <mergeCell ref="N158:O158"/>
    <mergeCell ref="P158:Q158"/>
    <mergeCell ref="R158:T158"/>
    <mergeCell ref="C159:L159"/>
    <mergeCell ref="N159:O159"/>
    <mergeCell ref="P159:Q159"/>
    <mergeCell ref="R159:T159"/>
    <mergeCell ref="C160:L160"/>
    <mergeCell ref="N160:O160"/>
    <mergeCell ref="P160:Q160"/>
    <mergeCell ref="R160:T160"/>
    <mergeCell ref="C172:L172"/>
    <mergeCell ref="N172:O172"/>
    <mergeCell ref="P172:Q172"/>
    <mergeCell ref="R172:T172"/>
    <mergeCell ref="C161:L161"/>
    <mergeCell ref="N161:O161"/>
    <mergeCell ref="P161:Q161"/>
    <mergeCell ref="R161:T161"/>
    <mergeCell ref="A173:A174"/>
    <mergeCell ref="B173:B174"/>
    <mergeCell ref="C171:L171"/>
    <mergeCell ref="N171:O171"/>
    <mergeCell ref="P171:Q171"/>
    <mergeCell ref="R171:T171"/>
    <mergeCell ref="A166:A167"/>
    <mergeCell ref="B166:B167"/>
    <mergeCell ref="C167:L167"/>
    <mergeCell ref="N167:O167"/>
    <mergeCell ref="P167:Q167"/>
    <mergeCell ref="R167:T167"/>
    <mergeCell ref="A168:A169"/>
    <mergeCell ref="B168:B169"/>
    <mergeCell ref="C168:L168"/>
    <mergeCell ref="N168:O168"/>
    <mergeCell ref="P168:Q168"/>
    <mergeCell ref="R168:T168"/>
    <mergeCell ref="C169:L169"/>
    <mergeCell ref="N169:O169"/>
    <mergeCell ref="P169:Q169"/>
    <mergeCell ref="R169:T169"/>
    <mergeCell ref="A170:A171"/>
    <mergeCell ref="B170:B171"/>
  </mergeCells>
  <phoneticPr fontId="0" type="noConversion"/>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4" manualBreakCount="4">
    <brk id="93" max="19" man="1"/>
    <brk id="105" max="19" man="1"/>
    <brk id="188" max="19" man="1"/>
    <brk id="198"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29B17-22FD-4478-A271-2F9A0A742285}">
  <sheetPr>
    <tabColor rgb="FF00B0F0"/>
  </sheetPr>
  <dimension ref="A1:T138"/>
  <sheetViews>
    <sheetView view="pageBreakPreview" zoomScale="130" zoomScaleNormal="100" zoomScaleSheetLayoutView="130" workbookViewId="0">
      <selection activeCell="AF10" sqref="AF10"/>
    </sheetView>
  </sheetViews>
  <sheetFormatPr defaultRowHeight="10.75" customHeight="1" x14ac:dyDescent="0.2"/>
  <cols>
    <col min="1" max="2" width="5.77734375" customWidth="1"/>
    <col min="3" max="12" width="5.77734375" style="20" customWidth="1"/>
    <col min="13" max="16" width="5.77734375" customWidth="1"/>
    <col min="17" max="17" width="7" customWidth="1"/>
    <col min="18"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1" spans="1:20" ht="10.75" customHeight="1" thickBot="1" x14ac:dyDescent="0.25">
      <c r="A1" s="120"/>
      <c r="B1" s="120"/>
      <c r="C1" s="121"/>
      <c r="D1" s="121"/>
      <c r="E1" s="121"/>
      <c r="F1" s="121"/>
      <c r="G1" s="121"/>
      <c r="H1" s="121"/>
      <c r="I1" s="121"/>
      <c r="J1" s="121"/>
      <c r="K1" s="121"/>
      <c r="L1" s="121"/>
      <c r="M1" s="120"/>
      <c r="N1" s="120"/>
      <c r="O1" s="120"/>
      <c r="P1" s="120"/>
      <c r="Q1" s="120"/>
      <c r="R1" s="120"/>
      <c r="S1" s="120"/>
      <c r="T1" s="122"/>
    </row>
    <row r="2" spans="1:20" ht="28" customHeight="1" thickBot="1" x14ac:dyDescent="0.25">
      <c r="A2" s="629" t="s">
        <v>441</v>
      </c>
      <c r="B2" s="630"/>
      <c r="C2" s="630"/>
      <c r="D2" s="630"/>
      <c r="E2" s="630"/>
      <c r="F2" s="630"/>
      <c r="G2" s="630"/>
      <c r="H2" s="630"/>
      <c r="I2" s="630"/>
      <c r="J2" s="630"/>
      <c r="K2" s="630"/>
      <c r="L2" s="630"/>
      <c r="M2" s="630"/>
      <c r="N2" s="630"/>
      <c r="O2" s="630"/>
      <c r="P2" s="630"/>
      <c r="Q2" s="630"/>
      <c r="R2" s="630"/>
      <c r="S2" s="630"/>
      <c r="T2" s="631"/>
    </row>
    <row r="3" spans="1:20" ht="23.5" customHeight="1" x14ac:dyDescent="0.2">
      <c r="A3" s="632" t="s">
        <v>864</v>
      </c>
      <c r="B3" s="633"/>
      <c r="C3" s="633"/>
      <c r="D3" s="633"/>
      <c r="E3" s="633"/>
      <c r="F3" s="633"/>
      <c r="G3" s="633"/>
      <c r="H3" s="633"/>
      <c r="I3" s="633"/>
      <c r="J3" s="633"/>
      <c r="K3" s="633"/>
      <c r="L3" s="633"/>
      <c r="M3" s="633"/>
      <c r="N3" s="633"/>
      <c r="O3" s="633"/>
      <c r="P3" s="633"/>
      <c r="Q3" s="633"/>
      <c r="R3" s="633"/>
      <c r="S3" s="633"/>
      <c r="T3" s="634"/>
    </row>
    <row r="4" spans="1:20" ht="36" customHeight="1" x14ac:dyDescent="0.2">
      <c r="A4" s="635" t="s">
        <v>442</v>
      </c>
      <c r="B4" s="636"/>
      <c r="C4" s="636"/>
      <c r="D4" s="636"/>
      <c r="E4" s="636"/>
      <c r="F4" s="636"/>
      <c r="G4" s="636"/>
      <c r="H4" s="636"/>
      <c r="I4" s="636"/>
      <c r="J4" s="636"/>
      <c r="K4" s="636"/>
      <c r="L4" s="636"/>
      <c r="M4" s="636"/>
      <c r="N4" s="636"/>
      <c r="O4" s="636"/>
      <c r="P4" s="636"/>
      <c r="Q4" s="636"/>
      <c r="R4" s="636"/>
      <c r="S4" s="636"/>
      <c r="T4" s="637"/>
    </row>
    <row r="5" spans="1:20" ht="23.5" customHeight="1" x14ac:dyDescent="0.2">
      <c r="A5" s="635" t="s">
        <v>443</v>
      </c>
      <c r="B5" s="636"/>
      <c r="C5" s="636"/>
      <c r="D5" s="636"/>
      <c r="E5" s="636"/>
      <c r="F5" s="636"/>
      <c r="G5" s="636"/>
      <c r="H5" s="636"/>
      <c r="I5" s="636"/>
      <c r="J5" s="636"/>
      <c r="K5" s="636"/>
      <c r="L5" s="636"/>
      <c r="M5" s="636"/>
      <c r="N5" s="636"/>
      <c r="O5" s="636"/>
      <c r="P5" s="636"/>
      <c r="Q5" s="636"/>
      <c r="R5" s="636"/>
      <c r="S5" s="636"/>
      <c r="T5" s="637"/>
    </row>
    <row r="6" spans="1:20" ht="23.5" customHeight="1" x14ac:dyDescent="0.2">
      <c r="A6" s="635" t="s">
        <v>444</v>
      </c>
      <c r="B6" s="636"/>
      <c r="C6" s="636"/>
      <c r="D6" s="636"/>
      <c r="E6" s="636"/>
      <c r="F6" s="636"/>
      <c r="G6" s="636"/>
      <c r="H6" s="636"/>
      <c r="I6" s="636"/>
      <c r="J6" s="636"/>
      <c r="K6" s="636"/>
      <c r="L6" s="636"/>
      <c r="M6" s="636"/>
      <c r="N6" s="636"/>
      <c r="O6" s="636"/>
      <c r="P6" s="636"/>
      <c r="Q6" s="636"/>
      <c r="R6" s="636"/>
      <c r="S6" s="636"/>
      <c r="T6" s="637"/>
    </row>
    <row r="7" spans="1:20" ht="23.5" customHeight="1" x14ac:dyDescent="0.2">
      <c r="A7" s="635" t="s">
        <v>445</v>
      </c>
      <c r="B7" s="636"/>
      <c r="C7" s="636"/>
      <c r="D7" s="636"/>
      <c r="E7" s="636"/>
      <c r="F7" s="636"/>
      <c r="G7" s="636"/>
      <c r="H7" s="636"/>
      <c r="I7" s="636"/>
      <c r="J7" s="636"/>
      <c r="K7" s="636"/>
      <c r="L7" s="636"/>
      <c r="M7" s="636"/>
      <c r="N7" s="636"/>
      <c r="O7" s="636"/>
      <c r="P7" s="636"/>
      <c r="Q7" s="636"/>
      <c r="R7" s="636"/>
      <c r="S7" s="636"/>
      <c r="T7" s="637"/>
    </row>
    <row r="8" spans="1:20" ht="15" customHeight="1" x14ac:dyDescent="0.2">
      <c r="A8" s="635" t="s">
        <v>446</v>
      </c>
      <c r="B8" s="636"/>
      <c r="C8" s="636"/>
      <c r="D8" s="636"/>
      <c r="E8" s="636"/>
      <c r="F8" s="636"/>
      <c r="G8" s="636"/>
      <c r="H8" s="636"/>
      <c r="I8" s="636"/>
      <c r="J8" s="636"/>
      <c r="K8" s="636"/>
      <c r="L8" s="636"/>
      <c r="M8" s="636"/>
      <c r="N8" s="636"/>
      <c r="O8" s="636"/>
      <c r="P8" s="636"/>
      <c r="Q8" s="636"/>
      <c r="R8" s="636"/>
      <c r="S8" s="636"/>
      <c r="T8" s="637"/>
    </row>
    <row r="9" spans="1:20" ht="15" customHeight="1" x14ac:dyDescent="0.2">
      <c r="A9" s="635" t="s">
        <v>761</v>
      </c>
      <c r="B9" s="636"/>
      <c r="C9" s="636"/>
      <c r="D9" s="636"/>
      <c r="E9" s="636"/>
      <c r="F9" s="636"/>
      <c r="G9" s="636"/>
      <c r="H9" s="636"/>
      <c r="I9" s="636"/>
      <c r="J9" s="636"/>
      <c r="K9" s="636"/>
      <c r="L9" s="636"/>
      <c r="M9" s="636"/>
      <c r="N9" s="636"/>
      <c r="O9" s="636"/>
      <c r="P9" s="636"/>
      <c r="Q9" s="636"/>
      <c r="R9" s="636"/>
      <c r="S9" s="636"/>
      <c r="T9" s="637"/>
    </row>
    <row r="10" spans="1:20" ht="15" customHeight="1" x14ac:dyDescent="0.2">
      <c r="A10" s="635" t="s">
        <v>762</v>
      </c>
      <c r="B10" s="636"/>
      <c r="C10" s="636"/>
      <c r="D10" s="636"/>
      <c r="E10" s="636"/>
      <c r="F10" s="636"/>
      <c r="G10" s="636"/>
      <c r="H10" s="636"/>
      <c r="I10" s="636"/>
      <c r="J10" s="636"/>
      <c r="K10" s="636"/>
      <c r="L10" s="636"/>
      <c r="M10" s="636"/>
      <c r="N10" s="636"/>
      <c r="O10" s="636"/>
      <c r="P10" s="636"/>
      <c r="Q10" s="636"/>
      <c r="R10" s="636"/>
      <c r="S10" s="636"/>
      <c r="T10" s="637"/>
    </row>
    <row r="11" spans="1:20" ht="10.75" customHeight="1" x14ac:dyDescent="0.2">
      <c r="A11" s="120"/>
      <c r="B11" s="120"/>
      <c r="C11" s="121"/>
      <c r="D11" s="121"/>
      <c r="E11" s="121"/>
      <c r="F11" s="121"/>
      <c r="G11" s="121"/>
      <c r="H11" s="121"/>
      <c r="I11" s="121"/>
      <c r="J11" s="121"/>
      <c r="K11" s="121"/>
      <c r="L11" s="121"/>
      <c r="M11" s="120"/>
      <c r="N11" s="120"/>
      <c r="O11" s="120"/>
      <c r="P11" s="120"/>
      <c r="Q11" s="120"/>
      <c r="R11" s="120"/>
      <c r="S11" s="120"/>
      <c r="T11" s="122"/>
    </row>
    <row r="12" spans="1:20" ht="10.75" customHeight="1" x14ac:dyDescent="0.2">
      <c r="A12" s="120"/>
      <c r="B12" s="120"/>
      <c r="C12" s="121"/>
      <c r="D12" s="121"/>
      <c r="E12" s="121"/>
      <c r="F12" s="121"/>
      <c r="G12" s="121"/>
      <c r="H12" s="121"/>
      <c r="I12" s="121"/>
      <c r="J12" s="121"/>
      <c r="K12" s="121"/>
      <c r="L12" s="121"/>
      <c r="M12" s="120"/>
      <c r="N12" s="120"/>
      <c r="O12" s="120"/>
      <c r="P12" s="120"/>
      <c r="Q12" s="120"/>
      <c r="R12" s="120"/>
      <c r="S12" s="120"/>
      <c r="T12" s="122"/>
    </row>
    <row r="13" spans="1:20" ht="55.5" customHeight="1" x14ac:dyDescent="0.2">
      <c r="A13" s="324" t="s">
        <v>760</v>
      </c>
      <c r="B13" s="325"/>
      <c r="C13" s="325"/>
      <c r="D13" s="325"/>
      <c r="E13" s="325"/>
      <c r="F13" s="325"/>
      <c r="G13" s="325"/>
      <c r="H13" s="325"/>
      <c r="I13" s="325"/>
      <c r="J13" s="325"/>
      <c r="K13" s="325"/>
      <c r="L13" s="325"/>
      <c r="M13" s="325"/>
      <c r="N13" s="325"/>
      <c r="O13" s="325"/>
      <c r="P13" s="325"/>
      <c r="Q13" s="325"/>
      <c r="R13" s="325"/>
      <c r="S13" s="325"/>
      <c r="T13" s="326"/>
    </row>
    <row r="14" spans="1:20" ht="8.15" customHeight="1" x14ac:dyDescent="0.4">
      <c r="A14" s="26"/>
      <c r="B14" s="27"/>
      <c r="C14" s="28"/>
      <c r="D14" s="28"/>
      <c r="E14" s="28"/>
      <c r="F14" s="28"/>
      <c r="G14" s="28"/>
      <c r="H14" s="28"/>
      <c r="I14" s="28"/>
      <c r="J14" s="28"/>
      <c r="K14" s="28"/>
      <c r="L14" s="28"/>
      <c r="M14" s="27"/>
      <c r="N14" s="27"/>
      <c r="O14" s="27"/>
      <c r="P14" s="27"/>
      <c r="Q14" s="27"/>
      <c r="R14" s="27"/>
      <c r="S14" s="27"/>
      <c r="T14" s="27"/>
    </row>
    <row r="15" spans="1:20" ht="12.5" x14ac:dyDescent="0.2">
      <c r="A15" s="327" t="s">
        <v>1</v>
      </c>
      <c r="B15" s="328"/>
      <c r="C15" s="329" t="s">
        <v>2</v>
      </c>
      <c r="D15" s="330"/>
      <c r="E15" s="330"/>
      <c r="F15" s="330"/>
      <c r="G15" s="330"/>
      <c r="H15" s="330"/>
      <c r="I15" s="330"/>
      <c r="J15" s="330"/>
      <c r="K15" s="330"/>
      <c r="L15" s="331"/>
      <c r="M15" s="2" t="s">
        <v>3</v>
      </c>
      <c r="N15" s="329" t="s">
        <v>4</v>
      </c>
      <c r="O15" s="331"/>
      <c r="P15" s="332" t="s">
        <v>5</v>
      </c>
      <c r="Q15" s="333"/>
      <c r="R15" s="334" t="s">
        <v>6</v>
      </c>
      <c r="S15" s="335"/>
      <c r="T15" s="336"/>
    </row>
    <row r="16" spans="1:20" ht="53.5" customHeight="1" x14ac:dyDescent="0.2">
      <c r="A16" s="649" t="s">
        <v>7</v>
      </c>
      <c r="B16" s="650"/>
      <c r="C16" s="611" t="s">
        <v>763</v>
      </c>
      <c r="D16" s="611"/>
      <c r="E16" s="611"/>
      <c r="F16" s="611"/>
      <c r="G16" s="611"/>
      <c r="H16" s="611"/>
      <c r="I16" s="611"/>
      <c r="J16" s="611"/>
      <c r="K16" s="611"/>
      <c r="L16" s="611"/>
      <c r="M16" s="611"/>
      <c r="N16" s="611"/>
      <c r="O16" s="611"/>
      <c r="P16" s="611"/>
      <c r="Q16" s="611"/>
      <c r="R16" s="216">
        <f>SUM(R17:T77)</f>
        <v>0</v>
      </c>
      <c r="S16" s="216"/>
      <c r="T16" s="217"/>
    </row>
    <row r="17" spans="1:20" ht="42" customHeight="1" x14ac:dyDescent="0.2">
      <c r="A17" s="118" t="s">
        <v>7</v>
      </c>
      <c r="B17" s="117" t="s">
        <v>7</v>
      </c>
      <c r="C17" s="647" t="s">
        <v>764</v>
      </c>
      <c r="D17" s="647"/>
      <c r="E17" s="647"/>
      <c r="F17" s="647"/>
      <c r="G17" s="647"/>
      <c r="H17" s="647"/>
      <c r="I17" s="647"/>
      <c r="J17" s="647"/>
      <c r="K17" s="647"/>
      <c r="L17" s="647"/>
      <c r="M17" s="119" t="s">
        <v>93</v>
      </c>
      <c r="N17" s="156">
        <v>1</v>
      </c>
      <c r="O17" s="156"/>
      <c r="P17" s="157"/>
      <c r="Q17" s="157"/>
      <c r="R17" s="156">
        <f t="shared" ref="R17:R28" si="0">N17*P17</f>
        <v>0</v>
      </c>
      <c r="S17" s="156"/>
      <c r="T17" s="536"/>
    </row>
    <row r="18" spans="1:20" ht="119.15" customHeight="1" x14ac:dyDescent="0.2">
      <c r="A18" s="54" t="s">
        <v>7</v>
      </c>
      <c r="B18" s="9" t="s">
        <v>45</v>
      </c>
      <c r="C18" s="648" t="s">
        <v>765</v>
      </c>
      <c r="D18" s="648"/>
      <c r="E18" s="648"/>
      <c r="F18" s="648"/>
      <c r="G18" s="648"/>
      <c r="H18" s="648"/>
      <c r="I18" s="648"/>
      <c r="J18" s="648"/>
      <c r="K18" s="648"/>
      <c r="L18" s="648"/>
      <c r="M18" s="17" t="s">
        <v>93</v>
      </c>
      <c r="N18" s="152">
        <v>1</v>
      </c>
      <c r="O18" s="152"/>
      <c r="P18" s="153"/>
      <c r="Q18" s="153"/>
      <c r="R18" s="152">
        <f t="shared" si="0"/>
        <v>0</v>
      </c>
      <c r="S18" s="152"/>
      <c r="T18" s="154"/>
    </row>
    <row r="19" spans="1:20" ht="52.5" customHeight="1" x14ac:dyDescent="0.2">
      <c r="A19" s="54" t="s">
        <v>7</v>
      </c>
      <c r="B19" s="9" t="s">
        <v>50</v>
      </c>
      <c r="C19" s="648" t="s">
        <v>766</v>
      </c>
      <c r="D19" s="648"/>
      <c r="E19" s="648"/>
      <c r="F19" s="648"/>
      <c r="G19" s="648"/>
      <c r="H19" s="648"/>
      <c r="I19" s="648"/>
      <c r="J19" s="648"/>
      <c r="K19" s="648"/>
      <c r="L19" s="648"/>
      <c r="M19" s="17" t="s">
        <v>93</v>
      </c>
      <c r="N19" s="152">
        <v>1</v>
      </c>
      <c r="O19" s="152"/>
      <c r="P19" s="153"/>
      <c r="Q19" s="153"/>
      <c r="R19" s="152">
        <f t="shared" si="0"/>
        <v>0</v>
      </c>
      <c r="S19" s="152"/>
      <c r="T19" s="154"/>
    </row>
    <row r="20" spans="1:20" ht="93.65" customHeight="1" x14ac:dyDescent="0.2">
      <c r="A20" s="54" t="s">
        <v>7</v>
      </c>
      <c r="B20" s="9" t="s">
        <v>14</v>
      </c>
      <c r="C20" s="648" t="s">
        <v>767</v>
      </c>
      <c r="D20" s="648"/>
      <c r="E20" s="648"/>
      <c r="F20" s="648"/>
      <c r="G20" s="648"/>
      <c r="H20" s="648"/>
      <c r="I20" s="648"/>
      <c r="J20" s="648"/>
      <c r="K20" s="648"/>
      <c r="L20" s="648"/>
      <c r="M20" s="17" t="s">
        <v>93</v>
      </c>
      <c r="N20" s="152">
        <v>1</v>
      </c>
      <c r="O20" s="152"/>
      <c r="P20" s="153"/>
      <c r="Q20" s="153"/>
      <c r="R20" s="152">
        <f t="shared" ref="R20" si="1">N20*P20</f>
        <v>0</v>
      </c>
      <c r="S20" s="152"/>
      <c r="T20" s="154"/>
    </row>
    <row r="21" spans="1:20" ht="91.5" customHeight="1" x14ac:dyDescent="0.2">
      <c r="A21" s="54" t="s">
        <v>7</v>
      </c>
      <c r="B21" s="9" t="s">
        <v>16</v>
      </c>
      <c r="C21" s="648" t="s">
        <v>768</v>
      </c>
      <c r="D21" s="648"/>
      <c r="E21" s="648"/>
      <c r="F21" s="648"/>
      <c r="G21" s="648"/>
      <c r="H21" s="648"/>
      <c r="I21" s="648"/>
      <c r="J21" s="648"/>
      <c r="K21" s="648"/>
      <c r="L21" s="648"/>
      <c r="M21" s="17" t="s">
        <v>93</v>
      </c>
      <c r="N21" s="152">
        <v>1</v>
      </c>
      <c r="O21" s="152"/>
      <c r="P21" s="153"/>
      <c r="Q21" s="153"/>
      <c r="R21" s="152">
        <f t="shared" si="0"/>
        <v>0</v>
      </c>
      <c r="S21" s="152"/>
      <c r="T21" s="154"/>
    </row>
    <row r="22" spans="1:20" ht="53.15" customHeight="1" x14ac:dyDescent="0.2">
      <c r="A22" s="54" t="s">
        <v>7</v>
      </c>
      <c r="B22" s="117" t="s">
        <v>18</v>
      </c>
      <c r="C22" s="647" t="s">
        <v>769</v>
      </c>
      <c r="D22" s="647"/>
      <c r="E22" s="647"/>
      <c r="F22" s="647"/>
      <c r="G22" s="647"/>
      <c r="H22" s="647"/>
      <c r="I22" s="647"/>
      <c r="J22" s="647"/>
      <c r="K22" s="647"/>
      <c r="L22" s="647"/>
      <c r="M22" s="119" t="s">
        <v>93</v>
      </c>
      <c r="N22" s="156">
        <v>1</v>
      </c>
      <c r="O22" s="156"/>
      <c r="P22" s="157"/>
      <c r="Q22" s="157"/>
      <c r="R22" s="156">
        <f t="shared" ref="R22:R24" si="2">N22*P22</f>
        <v>0</v>
      </c>
      <c r="S22" s="156"/>
      <c r="T22" s="536"/>
    </row>
    <row r="23" spans="1:20" ht="53.15" customHeight="1" x14ac:dyDescent="0.2">
      <c r="A23" s="118" t="s">
        <v>7</v>
      </c>
      <c r="B23" s="117" t="s">
        <v>20</v>
      </c>
      <c r="C23" s="647" t="s">
        <v>770</v>
      </c>
      <c r="D23" s="647"/>
      <c r="E23" s="647"/>
      <c r="F23" s="647"/>
      <c r="G23" s="647"/>
      <c r="H23" s="647"/>
      <c r="I23" s="647"/>
      <c r="J23" s="647"/>
      <c r="K23" s="647"/>
      <c r="L23" s="647"/>
      <c r="M23" s="119" t="s">
        <v>93</v>
      </c>
      <c r="N23" s="156">
        <v>1</v>
      </c>
      <c r="O23" s="156"/>
      <c r="P23" s="157"/>
      <c r="Q23" s="157"/>
      <c r="R23" s="156">
        <f t="shared" si="2"/>
        <v>0</v>
      </c>
      <c r="S23" s="156"/>
      <c r="T23" s="536"/>
    </row>
    <row r="24" spans="1:20" ht="53.15" customHeight="1" x14ac:dyDescent="0.2">
      <c r="A24" s="118" t="s">
        <v>7</v>
      </c>
      <c r="B24" s="117" t="s">
        <v>23</v>
      </c>
      <c r="C24" s="647" t="s">
        <v>771</v>
      </c>
      <c r="D24" s="647"/>
      <c r="E24" s="647"/>
      <c r="F24" s="647"/>
      <c r="G24" s="647"/>
      <c r="H24" s="647"/>
      <c r="I24" s="647"/>
      <c r="J24" s="647"/>
      <c r="K24" s="647"/>
      <c r="L24" s="647"/>
      <c r="M24" s="119" t="s">
        <v>93</v>
      </c>
      <c r="N24" s="156">
        <v>1</v>
      </c>
      <c r="O24" s="156"/>
      <c r="P24" s="157"/>
      <c r="Q24" s="157"/>
      <c r="R24" s="156">
        <f t="shared" si="2"/>
        <v>0</v>
      </c>
      <c r="S24" s="156"/>
      <c r="T24" s="536"/>
    </row>
    <row r="25" spans="1:20" ht="53.15" customHeight="1" x14ac:dyDescent="0.2">
      <c r="A25" s="118" t="s">
        <v>7</v>
      </c>
      <c r="B25" s="117" t="s">
        <v>28</v>
      </c>
      <c r="C25" s="647" t="s">
        <v>772</v>
      </c>
      <c r="D25" s="647"/>
      <c r="E25" s="647"/>
      <c r="F25" s="647"/>
      <c r="G25" s="647"/>
      <c r="H25" s="647"/>
      <c r="I25" s="647"/>
      <c r="J25" s="647"/>
      <c r="K25" s="647"/>
      <c r="L25" s="647"/>
      <c r="M25" s="119" t="s">
        <v>93</v>
      </c>
      <c r="N25" s="156">
        <v>1</v>
      </c>
      <c r="O25" s="156"/>
      <c r="P25" s="157"/>
      <c r="Q25" s="157"/>
      <c r="R25" s="156">
        <f t="shared" ref="R25" si="3">N25*P25</f>
        <v>0</v>
      </c>
      <c r="S25" s="156"/>
      <c r="T25" s="536"/>
    </row>
    <row r="26" spans="1:20" ht="68.150000000000006" customHeight="1" x14ac:dyDescent="0.2">
      <c r="A26" s="118" t="s">
        <v>7</v>
      </c>
      <c r="B26" s="117" t="s">
        <v>30</v>
      </c>
      <c r="C26" s="647" t="s">
        <v>773</v>
      </c>
      <c r="D26" s="647"/>
      <c r="E26" s="647"/>
      <c r="F26" s="647"/>
      <c r="G26" s="647"/>
      <c r="H26" s="647"/>
      <c r="I26" s="647"/>
      <c r="J26" s="647"/>
      <c r="K26" s="647"/>
      <c r="L26" s="647"/>
      <c r="M26" s="119" t="s">
        <v>93</v>
      </c>
      <c r="N26" s="156">
        <v>1</v>
      </c>
      <c r="O26" s="156"/>
      <c r="P26" s="157"/>
      <c r="Q26" s="157"/>
      <c r="R26" s="156">
        <f t="shared" ref="R26" si="4">N26*P26</f>
        <v>0</v>
      </c>
      <c r="S26" s="156"/>
      <c r="T26" s="536"/>
    </row>
    <row r="27" spans="1:20" ht="134.15" customHeight="1" x14ac:dyDescent="0.2">
      <c r="A27" s="118" t="s">
        <v>7</v>
      </c>
      <c r="B27" s="117" t="s">
        <v>33</v>
      </c>
      <c r="C27" s="647" t="s">
        <v>774</v>
      </c>
      <c r="D27" s="647"/>
      <c r="E27" s="647"/>
      <c r="F27" s="647"/>
      <c r="G27" s="647"/>
      <c r="H27" s="647"/>
      <c r="I27" s="647"/>
      <c r="J27" s="647"/>
      <c r="K27" s="647"/>
      <c r="L27" s="647"/>
      <c r="M27" s="119" t="s">
        <v>93</v>
      </c>
      <c r="N27" s="156">
        <v>1</v>
      </c>
      <c r="O27" s="156"/>
      <c r="P27" s="157"/>
      <c r="Q27" s="157"/>
      <c r="R27" s="156">
        <f t="shared" ref="R27" si="5">N27*P27</f>
        <v>0</v>
      </c>
      <c r="S27" s="156"/>
      <c r="T27" s="536"/>
    </row>
    <row r="28" spans="1:20" ht="38.5" customHeight="1" x14ac:dyDescent="0.2">
      <c r="A28" s="118" t="s">
        <v>7</v>
      </c>
      <c r="B28" s="117" t="s">
        <v>37</v>
      </c>
      <c r="C28" s="652" t="s">
        <v>775</v>
      </c>
      <c r="D28" s="653"/>
      <c r="E28" s="653"/>
      <c r="F28" s="653"/>
      <c r="G28" s="653"/>
      <c r="H28" s="653"/>
      <c r="I28" s="653"/>
      <c r="J28" s="653"/>
      <c r="K28" s="653"/>
      <c r="L28" s="654"/>
      <c r="M28" s="119" t="s">
        <v>776</v>
      </c>
      <c r="N28" s="555">
        <v>100</v>
      </c>
      <c r="O28" s="556"/>
      <c r="P28" s="559"/>
      <c r="Q28" s="560"/>
      <c r="R28" s="555">
        <f t="shared" si="0"/>
        <v>0</v>
      </c>
      <c r="S28" s="563"/>
      <c r="T28" s="564"/>
    </row>
    <row r="29" spans="1:20" ht="259" customHeight="1" x14ac:dyDescent="0.2">
      <c r="A29" s="616" t="s">
        <v>7</v>
      </c>
      <c r="B29" s="417" t="s">
        <v>40</v>
      </c>
      <c r="C29" s="651" t="s">
        <v>777</v>
      </c>
      <c r="D29" s="651"/>
      <c r="E29" s="651"/>
      <c r="F29" s="651"/>
      <c r="G29" s="651"/>
      <c r="H29" s="651"/>
      <c r="I29" s="651"/>
      <c r="J29" s="651"/>
      <c r="K29" s="651"/>
      <c r="L29" s="651"/>
      <c r="M29" s="61"/>
      <c r="N29" s="608"/>
      <c r="O29" s="608"/>
      <c r="P29" s="608"/>
      <c r="Q29" s="608"/>
      <c r="R29" s="608"/>
      <c r="S29" s="608"/>
      <c r="T29" s="609"/>
    </row>
    <row r="30" spans="1:20" ht="14.15" customHeight="1" x14ac:dyDescent="0.2">
      <c r="A30" s="627"/>
      <c r="B30" s="570"/>
      <c r="C30" s="614" t="s">
        <v>778</v>
      </c>
      <c r="D30" s="614"/>
      <c r="E30" s="614"/>
      <c r="F30" s="614"/>
      <c r="G30" s="614"/>
      <c r="H30" s="614"/>
      <c r="I30" s="614"/>
      <c r="J30" s="614"/>
      <c r="K30" s="614"/>
      <c r="L30" s="614"/>
      <c r="M30" s="5" t="s">
        <v>10</v>
      </c>
      <c r="N30" s="180">
        <v>55</v>
      </c>
      <c r="O30" s="180"/>
      <c r="P30" s="181"/>
      <c r="Q30" s="181"/>
      <c r="R30" s="180">
        <f t="shared" ref="R30:R31" si="6">N30*P30</f>
        <v>0</v>
      </c>
      <c r="S30" s="180"/>
      <c r="T30" s="444"/>
    </row>
    <row r="31" spans="1:20" ht="14.15" customHeight="1" x14ac:dyDescent="0.2">
      <c r="A31" s="617"/>
      <c r="B31" s="418"/>
      <c r="C31" s="607" t="s">
        <v>779</v>
      </c>
      <c r="D31" s="607"/>
      <c r="E31" s="607"/>
      <c r="F31" s="607"/>
      <c r="G31" s="607"/>
      <c r="H31" s="607"/>
      <c r="I31" s="607"/>
      <c r="J31" s="607"/>
      <c r="K31" s="607"/>
      <c r="L31" s="607"/>
      <c r="M31" s="6" t="s">
        <v>10</v>
      </c>
      <c r="N31" s="183">
        <v>55</v>
      </c>
      <c r="O31" s="183"/>
      <c r="P31" s="184"/>
      <c r="Q31" s="184"/>
      <c r="R31" s="183">
        <f t="shared" si="6"/>
        <v>0</v>
      </c>
      <c r="S31" s="183"/>
      <c r="T31" s="537"/>
    </row>
    <row r="32" spans="1:20" ht="245.5" customHeight="1" x14ac:dyDescent="0.2">
      <c r="A32" s="616" t="s">
        <v>7</v>
      </c>
      <c r="B32" s="417" t="s">
        <v>41</v>
      </c>
      <c r="C32" s="651" t="s">
        <v>780</v>
      </c>
      <c r="D32" s="651"/>
      <c r="E32" s="651"/>
      <c r="F32" s="651"/>
      <c r="G32" s="651"/>
      <c r="H32" s="651"/>
      <c r="I32" s="651"/>
      <c r="J32" s="651"/>
      <c r="K32" s="651"/>
      <c r="L32" s="651"/>
      <c r="M32" s="61"/>
      <c r="N32" s="608"/>
      <c r="O32" s="608"/>
      <c r="P32" s="608"/>
      <c r="Q32" s="608"/>
      <c r="R32" s="608"/>
      <c r="S32" s="608"/>
      <c r="T32" s="609"/>
    </row>
    <row r="33" spans="1:20" ht="12.5" x14ac:dyDescent="0.2">
      <c r="A33" s="627"/>
      <c r="B33" s="570"/>
      <c r="C33" s="614" t="s">
        <v>781</v>
      </c>
      <c r="D33" s="614"/>
      <c r="E33" s="614"/>
      <c r="F33" s="614"/>
      <c r="G33" s="614"/>
      <c r="H33" s="614"/>
      <c r="I33" s="614"/>
      <c r="J33" s="614"/>
      <c r="K33" s="614"/>
      <c r="L33" s="614"/>
      <c r="M33" s="5" t="s">
        <v>10</v>
      </c>
      <c r="N33" s="180">
        <v>126</v>
      </c>
      <c r="O33" s="180"/>
      <c r="P33" s="181"/>
      <c r="Q33" s="181"/>
      <c r="R33" s="180">
        <f t="shared" ref="R33:R34" si="7">N33*P33</f>
        <v>0</v>
      </c>
      <c r="S33" s="180"/>
      <c r="T33" s="444"/>
    </row>
    <row r="34" spans="1:20" ht="12.5" x14ac:dyDescent="0.2">
      <c r="A34" s="617"/>
      <c r="B34" s="418"/>
      <c r="C34" s="607" t="s">
        <v>782</v>
      </c>
      <c r="D34" s="607"/>
      <c r="E34" s="607"/>
      <c r="F34" s="607"/>
      <c r="G34" s="607"/>
      <c r="H34" s="607"/>
      <c r="I34" s="607"/>
      <c r="J34" s="607"/>
      <c r="K34" s="607"/>
      <c r="L34" s="607"/>
      <c r="M34" s="6" t="s">
        <v>10</v>
      </c>
      <c r="N34" s="183">
        <v>126</v>
      </c>
      <c r="O34" s="183"/>
      <c r="P34" s="184"/>
      <c r="Q34" s="184"/>
      <c r="R34" s="183">
        <f t="shared" si="7"/>
        <v>0</v>
      </c>
      <c r="S34" s="183"/>
      <c r="T34" s="537"/>
    </row>
    <row r="35" spans="1:20" ht="246" customHeight="1" x14ac:dyDescent="0.2">
      <c r="A35" s="616" t="s">
        <v>7</v>
      </c>
      <c r="B35" s="417" t="s">
        <v>43</v>
      </c>
      <c r="C35" s="651" t="s">
        <v>783</v>
      </c>
      <c r="D35" s="651"/>
      <c r="E35" s="651"/>
      <c r="F35" s="651"/>
      <c r="G35" s="651"/>
      <c r="H35" s="651"/>
      <c r="I35" s="651"/>
      <c r="J35" s="651"/>
      <c r="K35" s="651"/>
      <c r="L35" s="651"/>
      <c r="M35" s="61"/>
      <c r="N35" s="608"/>
      <c r="O35" s="608"/>
      <c r="P35" s="608"/>
      <c r="Q35" s="608"/>
      <c r="R35" s="608"/>
      <c r="S35" s="608"/>
      <c r="T35" s="609"/>
    </row>
    <row r="36" spans="1:20" ht="12.5" x14ac:dyDescent="0.2">
      <c r="A36" s="627"/>
      <c r="B36" s="570"/>
      <c r="C36" s="614" t="s">
        <v>784</v>
      </c>
      <c r="D36" s="614"/>
      <c r="E36" s="614"/>
      <c r="F36" s="614"/>
      <c r="G36" s="614"/>
      <c r="H36" s="614"/>
      <c r="I36" s="614"/>
      <c r="J36" s="614"/>
      <c r="K36" s="614"/>
      <c r="L36" s="614"/>
      <c r="M36" s="5" t="s">
        <v>10</v>
      </c>
      <c r="N36" s="180">
        <v>30</v>
      </c>
      <c r="O36" s="180"/>
      <c r="P36" s="181"/>
      <c r="Q36" s="181"/>
      <c r="R36" s="180">
        <f t="shared" ref="R36:R37" si="8">N36*P36</f>
        <v>0</v>
      </c>
      <c r="S36" s="180"/>
      <c r="T36" s="444"/>
    </row>
    <row r="37" spans="1:20" ht="12.5" x14ac:dyDescent="0.2">
      <c r="A37" s="617"/>
      <c r="B37" s="418"/>
      <c r="C37" s="607" t="s">
        <v>785</v>
      </c>
      <c r="D37" s="607"/>
      <c r="E37" s="607"/>
      <c r="F37" s="607"/>
      <c r="G37" s="607"/>
      <c r="H37" s="607"/>
      <c r="I37" s="607"/>
      <c r="J37" s="607"/>
      <c r="K37" s="607"/>
      <c r="L37" s="607"/>
      <c r="M37" s="6" t="s">
        <v>10</v>
      </c>
      <c r="N37" s="183">
        <v>30</v>
      </c>
      <c r="O37" s="183"/>
      <c r="P37" s="184"/>
      <c r="Q37" s="184"/>
      <c r="R37" s="183">
        <f t="shared" si="8"/>
        <v>0</v>
      </c>
      <c r="S37" s="183"/>
      <c r="T37" s="537"/>
    </row>
    <row r="38" spans="1:20" ht="255" customHeight="1" x14ac:dyDescent="0.2">
      <c r="A38" s="616" t="s">
        <v>7</v>
      </c>
      <c r="B38" s="417" t="s">
        <v>165</v>
      </c>
      <c r="C38" s="651" t="s">
        <v>788</v>
      </c>
      <c r="D38" s="651"/>
      <c r="E38" s="651"/>
      <c r="F38" s="651"/>
      <c r="G38" s="651"/>
      <c r="H38" s="651"/>
      <c r="I38" s="651"/>
      <c r="J38" s="651"/>
      <c r="K38" s="651"/>
      <c r="L38" s="651"/>
      <c r="M38" s="61"/>
      <c r="N38" s="608"/>
      <c r="O38" s="608"/>
      <c r="P38" s="608"/>
      <c r="Q38" s="608"/>
      <c r="R38" s="608"/>
      <c r="S38" s="608"/>
      <c r="T38" s="609"/>
    </row>
    <row r="39" spans="1:20" ht="12.5" x14ac:dyDescent="0.2">
      <c r="A39" s="627"/>
      <c r="B39" s="570"/>
      <c r="C39" s="614" t="s">
        <v>786</v>
      </c>
      <c r="D39" s="614"/>
      <c r="E39" s="614"/>
      <c r="F39" s="614"/>
      <c r="G39" s="614"/>
      <c r="H39" s="614"/>
      <c r="I39" s="614"/>
      <c r="J39" s="614"/>
      <c r="K39" s="614"/>
      <c r="L39" s="614"/>
      <c r="M39" s="5" t="s">
        <v>10</v>
      </c>
      <c r="N39" s="180">
        <v>64</v>
      </c>
      <c r="O39" s="180"/>
      <c r="P39" s="181"/>
      <c r="Q39" s="181"/>
      <c r="R39" s="180">
        <f t="shared" ref="R39:R40" si="9">N39*P39</f>
        <v>0</v>
      </c>
      <c r="S39" s="180"/>
      <c r="T39" s="444"/>
    </row>
    <row r="40" spans="1:20" ht="12.5" x14ac:dyDescent="0.2">
      <c r="A40" s="617"/>
      <c r="B40" s="418"/>
      <c r="C40" s="607" t="s">
        <v>787</v>
      </c>
      <c r="D40" s="607"/>
      <c r="E40" s="607"/>
      <c r="F40" s="607"/>
      <c r="G40" s="607"/>
      <c r="H40" s="607"/>
      <c r="I40" s="607"/>
      <c r="J40" s="607"/>
      <c r="K40" s="607"/>
      <c r="L40" s="607"/>
      <c r="M40" s="6" t="s">
        <v>10</v>
      </c>
      <c r="N40" s="183">
        <v>64</v>
      </c>
      <c r="O40" s="183"/>
      <c r="P40" s="184"/>
      <c r="Q40" s="184"/>
      <c r="R40" s="183">
        <f t="shared" si="9"/>
        <v>0</v>
      </c>
      <c r="S40" s="183"/>
      <c r="T40" s="537"/>
    </row>
    <row r="41" spans="1:20" ht="231" customHeight="1" x14ac:dyDescent="0.2">
      <c r="A41" s="616" t="s">
        <v>7</v>
      </c>
      <c r="B41" s="417" t="s">
        <v>166</v>
      </c>
      <c r="C41" s="651" t="s">
        <v>791</v>
      </c>
      <c r="D41" s="651"/>
      <c r="E41" s="651"/>
      <c r="F41" s="651"/>
      <c r="G41" s="651"/>
      <c r="H41" s="651"/>
      <c r="I41" s="651"/>
      <c r="J41" s="651"/>
      <c r="K41" s="651"/>
      <c r="L41" s="651"/>
      <c r="M41" s="61"/>
      <c r="N41" s="608"/>
      <c r="O41" s="608"/>
      <c r="P41" s="608"/>
      <c r="Q41" s="608"/>
      <c r="R41" s="608"/>
      <c r="S41" s="608"/>
      <c r="T41" s="609"/>
    </row>
    <row r="42" spans="1:20" ht="12.5" x14ac:dyDescent="0.2">
      <c r="A42" s="627"/>
      <c r="B42" s="570"/>
      <c r="C42" s="614" t="s">
        <v>789</v>
      </c>
      <c r="D42" s="614"/>
      <c r="E42" s="614"/>
      <c r="F42" s="614"/>
      <c r="G42" s="614"/>
      <c r="H42" s="614"/>
      <c r="I42" s="614"/>
      <c r="J42" s="614"/>
      <c r="K42" s="614"/>
      <c r="L42" s="614"/>
      <c r="M42" s="5" t="s">
        <v>10</v>
      </c>
      <c r="N42" s="180">
        <v>24</v>
      </c>
      <c r="O42" s="180"/>
      <c r="P42" s="181"/>
      <c r="Q42" s="181"/>
      <c r="R42" s="180">
        <f t="shared" ref="R42:R43" si="10">N42*P42</f>
        <v>0</v>
      </c>
      <c r="S42" s="180"/>
      <c r="T42" s="444"/>
    </row>
    <row r="43" spans="1:20" ht="12.5" x14ac:dyDescent="0.2">
      <c r="A43" s="617"/>
      <c r="B43" s="418"/>
      <c r="C43" s="607" t="s">
        <v>790</v>
      </c>
      <c r="D43" s="607"/>
      <c r="E43" s="607"/>
      <c r="F43" s="607"/>
      <c r="G43" s="607"/>
      <c r="H43" s="607"/>
      <c r="I43" s="607"/>
      <c r="J43" s="607"/>
      <c r="K43" s="607"/>
      <c r="L43" s="607"/>
      <c r="M43" s="6" t="s">
        <v>10</v>
      </c>
      <c r="N43" s="183">
        <v>24</v>
      </c>
      <c r="O43" s="183"/>
      <c r="P43" s="184"/>
      <c r="Q43" s="184"/>
      <c r="R43" s="183">
        <f t="shared" si="10"/>
        <v>0</v>
      </c>
      <c r="S43" s="183"/>
      <c r="T43" s="537"/>
    </row>
    <row r="44" spans="1:20" ht="259" customHeight="1" x14ac:dyDescent="0.2">
      <c r="A44" s="616" t="s">
        <v>7</v>
      </c>
      <c r="B44" s="417" t="s">
        <v>167</v>
      </c>
      <c r="C44" s="651" t="s">
        <v>792</v>
      </c>
      <c r="D44" s="651"/>
      <c r="E44" s="651"/>
      <c r="F44" s="651"/>
      <c r="G44" s="651"/>
      <c r="H44" s="651"/>
      <c r="I44" s="651"/>
      <c r="J44" s="651"/>
      <c r="K44" s="651"/>
      <c r="L44" s="651"/>
      <c r="M44" s="61"/>
      <c r="N44" s="608"/>
      <c r="O44" s="608"/>
      <c r="P44" s="608"/>
      <c r="Q44" s="608"/>
      <c r="R44" s="608"/>
      <c r="S44" s="608"/>
      <c r="T44" s="609"/>
    </row>
    <row r="45" spans="1:20" ht="12.5" x14ac:dyDescent="0.2">
      <c r="A45" s="627"/>
      <c r="B45" s="570"/>
      <c r="C45" s="614" t="s">
        <v>793</v>
      </c>
      <c r="D45" s="614"/>
      <c r="E45" s="614"/>
      <c r="F45" s="614"/>
      <c r="G45" s="614"/>
      <c r="H45" s="614"/>
      <c r="I45" s="614"/>
      <c r="J45" s="614"/>
      <c r="K45" s="614"/>
      <c r="L45" s="614"/>
      <c r="M45" s="5" t="s">
        <v>10</v>
      </c>
      <c r="N45" s="180">
        <v>102</v>
      </c>
      <c r="O45" s="180"/>
      <c r="P45" s="181"/>
      <c r="Q45" s="181"/>
      <c r="R45" s="180">
        <f t="shared" ref="R45:R46" si="11">N45*P45</f>
        <v>0</v>
      </c>
      <c r="S45" s="180"/>
      <c r="T45" s="444"/>
    </row>
    <row r="46" spans="1:20" ht="12.5" x14ac:dyDescent="0.2">
      <c r="A46" s="617"/>
      <c r="B46" s="418"/>
      <c r="C46" s="607" t="s">
        <v>794</v>
      </c>
      <c r="D46" s="607"/>
      <c r="E46" s="607"/>
      <c r="F46" s="607"/>
      <c r="G46" s="607"/>
      <c r="H46" s="607"/>
      <c r="I46" s="607"/>
      <c r="J46" s="607"/>
      <c r="K46" s="607"/>
      <c r="L46" s="607"/>
      <c r="M46" s="6" t="s">
        <v>10</v>
      </c>
      <c r="N46" s="183">
        <v>18</v>
      </c>
      <c r="O46" s="183"/>
      <c r="P46" s="184"/>
      <c r="Q46" s="184"/>
      <c r="R46" s="183">
        <f t="shared" si="11"/>
        <v>0</v>
      </c>
      <c r="S46" s="183"/>
      <c r="T46" s="537"/>
    </row>
    <row r="47" spans="1:20" ht="258.64999999999998" customHeight="1" x14ac:dyDescent="0.2">
      <c r="A47" s="616" t="s">
        <v>7</v>
      </c>
      <c r="B47" s="417" t="s">
        <v>168</v>
      </c>
      <c r="C47" s="651" t="s">
        <v>795</v>
      </c>
      <c r="D47" s="651"/>
      <c r="E47" s="651"/>
      <c r="F47" s="651"/>
      <c r="G47" s="651"/>
      <c r="H47" s="651"/>
      <c r="I47" s="651"/>
      <c r="J47" s="651"/>
      <c r="K47" s="651"/>
      <c r="L47" s="651"/>
      <c r="M47" s="61"/>
      <c r="N47" s="608"/>
      <c r="O47" s="608"/>
      <c r="P47" s="608"/>
      <c r="Q47" s="608"/>
      <c r="R47" s="608"/>
      <c r="S47" s="608"/>
      <c r="T47" s="609"/>
    </row>
    <row r="48" spans="1:20" ht="12.5" x14ac:dyDescent="0.2">
      <c r="A48" s="627"/>
      <c r="B48" s="570"/>
      <c r="C48" s="614" t="s">
        <v>796</v>
      </c>
      <c r="D48" s="614"/>
      <c r="E48" s="614"/>
      <c r="F48" s="614"/>
      <c r="G48" s="614"/>
      <c r="H48" s="614"/>
      <c r="I48" s="614"/>
      <c r="J48" s="614"/>
      <c r="K48" s="614"/>
      <c r="L48" s="614"/>
      <c r="M48" s="5" t="s">
        <v>10</v>
      </c>
      <c r="N48" s="180">
        <v>3</v>
      </c>
      <c r="O48" s="180"/>
      <c r="P48" s="181"/>
      <c r="Q48" s="181"/>
      <c r="R48" s="180">
        <f t="shared" ref="R48:R49" si="12">N48*P48</f>
        <v>0</v>
      </c>
      <c r="S48" s="180"/>
      <c r="T48" s="444"/>
    </row>
    <row r="49" spans="1:20" ht="12.5" x14ac:dyDescent="0.2">
      <c r="A49" s="617"/>
      <c r="B49" s="418"/>
      <c r="C49" s="607" t="s">
        <v>797</v>
      </c>
      <c r="D49" s="607"/>
      <c r="E49" s="607"/>
      <c r="F49" s="607"/>
      <c r="G49" s="607"/>
      <c r="H49" s="607"/>
      <c r="I49" s="607"/>
      <c r="J49" s="607"/>
      <c r="K49" s="607"/>
      <c r="L49" s="607"/>
      <c r="M49" s="6" t="s">
        <v>10</v>
      </c>
      <c r="N49" s="183">
        <v>3</v>
      </c>
      <c r="O49" s="183"/>
      <c r="P49" s="184"/>
      <c r="Q49" s="184"/>
      <c r="R49" s="183">
        <f t="shared" si="12"/>
        <v>0</v>
      </c>
      <c r="S49" s="183"/>
      <c r="T49" s="537"/>
    </row>
    <row r="50" spans="1:20" ht="27.65" customHeight="1" x14ac:dyDescent="0.2">
      <c r="A50" s="616" t="s">
        <v>7</v>
      </c>
      <c r="B50" s="417" t="s">
        <v>477</v>
      </c>
      <c r="C50" s="651" t="s">
        <v>798</v>
      </c>
      <c r="D50" s="651"/>
      <c r="E50" s="651"/>
      <c r="F50" s="651"/>
      <c r="G50" s="651"/>
      <c r="H50" s="651"/>
      <c r="I50" s="651"/>
      <c r="J50" s="651"/>
      <c r="K50" s="651"/>
      <c r="L50" s="651"/>
      <c r="M50" s="61"/>
      <c r="N50" s="608"/>
      <c r="O50" s="608"/>
      <c r="P50" s="608"/>
      <c r="Q50" s="608"/>
      <c r="R50" s="608"/>
      <c r="S50" s="608"/>
      <c r="T50" s="609"/>
    </row>
    <row r="51" spans="1:20" ht="12.5" x14ac:dyDescent="0.2">
      <c r="A51" s="627"/>
      <c r="B51" s="570"/>
      <c r="C51" s="614" t="s">
        <v>799</v>
      </c>
      <c r="D51" s="614"/>
      <c r="E51" s="614"/>
      <c r="F51" s="614"/>
      <c r="G51" s="614"/>
      <c r="H51" s="614"/>
      <c r="I51" s="614"/>
      <c r="J51" s="614"/>
      <c r="K51" s="614"/>
      <c r="L51" s="614"/>
      <c r="M51" s="5" t="s">
        <v>191</v>
      </c>
      <c r="N51" s="180">
        <v>1000</v>
      </c>
      <c r="O51" s="180"/>
      <c r="P51" s="181"/>
      <c r="Q51" s="181"/>
      <c r="R51" s="180">
        <f t="shared" ref="R51:R53" si="13">N51*P51</f>
        <v>0</v>
      </c>
      <c r="S51" s="180"/>
      <c r="T51" s="444"/>
    </row>
    <row r="52" spans="1:20" ht="12.5" x14ac:dyDescent="0.2">
      <c r="A52" s="627"/>
      <c r="B52" s="570"/>
      <c r="C52" s="614" t="s">
        <v>800</v>
      </c>
      <c r="D52" s="614"/>
      <c r="E52" s="614"/>
      <c r="F52" s="614"/>
      <c r="G52" s="614"/>
      <c r="H52" s="614"/>
      <c r="I52" s="614"/>
      <c r="J52" s="614"/>
      <c r="K52" s="614"/>
      <c r="L52" s="614"/>
      <c r="M52" s="5" t="s">
        <v>191</v>
      </c>
      <c r="N52" s="180">
        <v>300</v>
      </c>
      <c r="O52" s="180"/>
      <c r="P52" s="181"/>
      <c r="Q52" s="181"/>
      <c r="R52" s="180">
        <f t="shared" ref="R52" si="14">N52*P52</f>
        <v>0</v>
      </c>
      <c r="S52" s="180"/>
      <c r="T52" s="444"/>
    </row>
    <row r="53" spans="1:20" ht="12.5" x14ac:dyDescent="0.2">
      <c r="A53" s="617"/>
      <c r="B53" s="418"/>
      <c r="C53" s="607" t="s">
        <v>801</v>
      </c>
      <c r="D53" s="607"/>
      <c r="E53" s="607"/>
      <c r="F53" s="607"/>
      <c r="G53" s="607"/>
      <c r="H53" s="607"/>
      <c r="I53" s="607"/>
      <c r="J53" s="607"/>
      <c r="K53" s="607"/>
      <c r="L53" s="607"/>
      <c r="M53" s="6" t="s">
        <v>191</v>
      </c>
      <c r="N53" s="183">
        <v>100</v>
      </c>
      <c r="O53" s="183"/>
      <c r="P53" s="184"/>
      <c r="Q53" s="184"/>
      <c r="R53" s="183">
        <f t="shared" si="13"/>
        <v>0</v>
      </c>
      <c r="S53" s="183"/>
      <c r="T53" s="537"/>
    </row>
    <row r="54" spans="1:20" ht="56.5" customHeight="1" x14ac:dyDescent="0.2">
      <c r="A54" s="616" t="s">
        <v>7</v>
      </c>
      <c r="B54" s="417" t="s">
        <v>487</v>
      </c>
      <c r="C54" s="651" t="s">
        <v>802</v>
      </c>
      <c r="D54" s="651"/>
      <c r="E54" s="651"/>
      <c r="F54" s="651"/>
      <c r="G54" s="651"/>
      <c r="H54" s="651"/>
      <c r="I54" s="651"/>
      <c r="J54" s="651"/>
      <c r="K54" s="651"/>
      <c r="L54" s="651"/>
      <c r="M54" s="61"/>
      <c r="N54" s="608"/>
      <c r="O54" s="608"/>
      <c r="P54" s="608"/>
      <c r="Q54" s="608"/>
      <c r="R54" s="608"/>
      <c r="S54" s="608"/>
      <c r="T54" s="609"/>
    </row>
    <row r="55" spans="1:20" ht="12.5" x14ac:dyDescent="0.2">
      <c r="A55" s="627"/>
      <c r="B55" s="570"/>
      <c r="C55" s="614" t="s">
        <v>803</v>
      </c>
      <c r="D55" s="614"/>
      <c r="E55" s="614"/>
      <c r="F55" s="614"/>
      <c r="G55" s="614"/>
      <c r="H55" s="614"/>
      <c r="I55" s="614"/>
      <c r="J55" s="614"/>
      <c r="K55" s="614"/>
      <c r="L55" s="614"/>
      <c r="M55" s="5" t="s">
        <v>191</v>
      </c>
      <c r="N55" s="180">
        <v>192</v>
      </c>
      <c r="O55" s="180"/>
      <c r="P55" s="181"/>
      <c r="Q55" s="181"/>
      <c r="R55" s="180">
        <f t="shared" ref="R55:R58" si="15">N55*P55</f>
        <v>0</v>
      </c>
      <c r="S55" s="180"/>
      <c r="T55" s="444"/>
    </row>
    <row r="56" spans="1:20" ht="12.5" x14ac:dyDescent="0.2">
      <c r="A56" s="627"/>
      <c r="B56" s="570"/>
      <c r="C56" s="614" t="s">
        <v>804</v>
      </c>
      <c r="D56" s="614"/>
      <c r="E56" s="614"/>
      <c r="F56" s="614"/>
      <c r="G56" s="614"/>
      <c r="H56" s="614"/>
      <c r="I56" s="614"/>
      <c r="J56" s="614"/>
      <c r="K56" s="614"/>
      <c r="L56" s="614"/>
      <c r="M56" s="5" t="s">
        <v>191</v>
      </c>
      <c r="N56" s="180">
        <v>10</v>
      </c>
      <c r="O56" s="180"/>
      <c r="P56" s="181"/>
      <c r="Q56" s="181"/>
      <c r="R56" s="180">
        <f t="shared" si="15"/>
        <v>0</v>
      </c>
      <c r="S56" s="180"/>
      <c r="T56" s="444"/>
    </row>
    <row r="57" spans="1:20" ht="12.5" x14ac:dyDescent="0.2">
      <c r="A57" s="627"/>
      <c r="B57" s="570"/>
      <c r="C57" s="614" t="s">
        <v>805</v>
      </c>
      <c r="D57" s="614"/>
      <c r="E57" s="614"/>
      <c r="F57" s="614"/>
      <c r="G57" s="614"/>
      <c r="H57" s="614"/>
      <c r="I57" s="614"/>
      <c r="J57" s="614"/>
      <c r="K57" s="614"/>
      <c r="L57" s="614"/>
      <c r="M57" s="5" t="s">
        <v>191</v>
      </c>
      <c r="N57" s="180">
        <v>20</v>
      </c>
      <c r="O57" s="180"/>
      <c r="P57" s="181"/>
      <c r="Q57" s="181"/>
      <c r="R57" s="180">
        <f t="shared" ref="R57" si="16">N57*P57</f>
        <v>0</v>
      </c>
      <c r="S57" s="180"/>
      <c r="T57" s="444"/>
    </row>
    <row r="58" spans="1:20" ht="12.5" x14ac:dyDescent="0.2">
      <c r="A58" s="617"/>
      <c r="B58" s="418"/>
      <c r="C58" s="607" t="s">
        <v>806</v>
      </c>
      <c r="D58" s="607"/>
      <c r="E58" s="607"/>
      <c r="F58" s="607"/>
      <c r="G58" s="607"/>
      <c r="H58" s="607"/>
      <c r="I58" s="607"/>
      <c r="J58" s="607"/>
      <c r="K58" s="607"/>
      <c r="L58" s="607"/>
      <c r="M58" s="6" t="s">
        <v>191</v>
      </c>
      <c r="N58" s="183">
        <v>5</v>
      </c>
      <c r="O58" s="183"/>
      <c r="P58" s="184"/>
      <c r="Q58" s="184"/>
      <c r="R58" s="183">
        <f t="shared" si="15"/>
        <v>0</v>
      </c>
      <c r="S58" s="183"/>
      <c r="T58" s="537"/>
    </row>
    <row r="59" spans="1:20" ht="27" customHeight="1" x14ac:dyDescent="0.2">
      <c r="A59" s="616" t="s">
        <v>7</v>
      </c>
      <c r="B59" s="417" t="s">
        <v>488</v>
      </c>
      <c r="C59" s="651" t="s">
        <v>807</v>
      </c>
      <c r="D59" s="651"/>
      <c r="E59" s="651"/>
      <c r="F59" s="651"/>
      <c r="G59" s="651"/>
      <c r="H59" s="651"/>
      <c r="I59" s="651"/>
      <c r="J59" s="651"/>
      <c r="K59" s="651"/>
      <c r="L59" s="651"/>
      <c r="M59" s="61"/>
      <c r="N59" s="608"/>
      <c r="O59" s="608"/>
      <c r="P59" s="608"/>
      <c r="Q59" s="608"/>
      <c r="R59" s="608"/>
      <c r="S59" s="608"/>
      <c r="T59" s="609"/>
    </row>
    <row r="60" spans="1:20" ht="12.5" x14ac:dyDescent="0.2">
      <c r="A60" s="627"/>
      <c r="B60" s="570"/>
      <c r="C60" s="614" t="s">
        <v>808</v>
      </c>
      <c r="D60" s="614"/>
      <c r="E60" s="614"/>
      <c r="F60" s="614"/>
      <c r="G60" s="614"/>
      <c r="H60" s="614"/>
      <c r="I60" s="614"/>
      <c r="J60" s="614"/>
      <c r="K60" s="614"/>
      <c r="L60" s="614"/>
      <c r="M60" s="5" t="s">
        <v>191</v>
      </c>
      <c r="N60" s="180">
        <v>200</v>
      </c>
      <c r="O60" s="180"/>
      <c r="P60" s="181"/>
      <c r="Q60" s="181"/>
      <c r="R60" s="180">
        <f t="shared" ref="R60:R61" si="17">N60*P60</f>
        <v>0</v>
      </c>
      <c r="S60" s="180"/>
      <c r="T60" s="444"/>
    </row>
    <row r="61" spans="1:20" ht="12.5" x14ac:dyDescent="0.2">
      <c r="A61" s="617"/>
      <c r="B61" s="418"/>
      <c r="C61" s="607" t="s">
        <v>809</v>
      </c>
      <c r="D61" s="607"/>
      <c r="E61" s="607"/>
      <c r="F61" s="607"/>
      <c r="G61" s="607"/>
      <c r="H61" s="607"/>
      <c r="I61" s="607"/>
      <c r="J61" s="607"/>
      <c r="K61" s="607"/>
      <c r="L61" s="607"/>
      <c r="M61" s="6" t="s">
        <v>191</v>
      </c>
      <c r="N61" s="183">
        <v>20</v>
      </c>
      <c r="O61" s="183"/>
      <c r="P61" s="184"/>
      <c r="Q61" s="184"/>
      <c r="R61" s="183">
        <f t="shared" si="17"/>
        <v>0</v>
      </c>
      <c r="S61" s="183"/>
      <c r="T61" s="537"/>
    </row>
    <row r="62" spans="1:20" ht="12.5" x14ac:dyDescent="0.2">
      <c r="A62" s="616" t="s">
        <v>7</v>
      </c>
      <c r="B62" s="417" t="s">
        <v>489</v>
      </c>
      <c r="C62" s="651" t="s">
        <v>810</v>
      </c>
      <c r="D62" s="651"/>
      <c r="E62" s="651"/>
      <c r="F62" s="651"/>
      <c r="G62" s="651"/>
      <c r="H62" s="651"/>
      <c r="I62" s="651"/>
      <c r="J62" s="651"/>
      <c r="K62" s="651"/>
      <c r="L62" s="651"/>
      <c r="M62" s="61"/>
      <c r="N62" s="608"/>
      <c r="O62" s="608"/>
      <c r="P62" s="608"/>
      <c r="Q62" s="608"/>
      <c r="R62" s="608"/>
      <c r="S62" s="608"/>
      <c r="T62" s="609"/>
    </row>
    <row r="63" spans="1:20" ht="12.5" x14ac:dyDescent="0.2">
      <c r="A63" s="627"/>
      <c r="B63" s="570"/>
      <c r="C63" s="614" t="s">
        <v>811</v>
      </c>
      <c r="D63" s="614"/>
      <c r="E63" s="614"/>
      <c r="F63" s="614"/>
      <c r="G63" s="614"/>
      <c r="H63" s="614"/>
      <c r="I63" s="614"/>
      <c r="J63" s="614"/>
      <c r="K63" s="614"/>
      <c r="L63" s="614"/>
      <c r="M63" s="5" t="s">
        <v>191</v>
      </c>
      <c r="N63" s="180">
        <v>50</v>
      </c>
      <c r="O63" s="180"/>
      <c r="P63" s="181"/>
      <c r="Q63" s="181"/>
      <c r="R63" s="180">
        <f t="shared" ref="R63:R67" si="18">N63*P63</f>
        <v>0</v>
      </c>
      <c r="S63" s="180"/>
      <c r="T63" s="444"/>
    </row>
    <row r="64" spans="1:20" ht="12.5" x14ac:dyDescent="0.2">
      <c r="A64" s="627"/>
      <c r="B64" s="570"/>
      <c r="C64" s="614" t="s">
        <v>812</v>
      </c>
      <c r="D64" s="614"/>
      <c r="E64" s="614"/>
      <c r="F64" s="614"/>
      <c r="G64" s="614"/>
      <c r="H64" s="614"/>
      <c r="I64" s="614"/>
      <c r="J64" s="614"/>
      <c r="K64" s="614"/>
      <c r="L64" s="614"/>
      <c r="M64" s="5" t="s">
        <v>191</v>
      </c>
      <c r="N64" s="180">
        <v>30</v>
      </c>
      <c r="O64" s="180"/>
      <c r="P64" s="181"/>
      <c r="Q64" s="181"/>
      <c r="R64" s="180">
        <f t="shared" si="18"/>
        <v>0</v>
      </c>
      <c r="S64" s="180"/>
      <c r="T64" s="444"/>
    </row>
    <row r="65" spans="1:20" ht="12.5" x14ac:dyDescent="0.2">
      <c r="A65" s="627"/>
      <c r="B65" s="570"/>
      <c r="C65" s="614" t="s">
        <v>813</v>
      </c>
      <c r="D65" s="614"/>
      <c r="E65" s="614"/>
      <c r="F65" s="614"/>
      <c r="G65" s="614"/>
      <c r="H65" s="614"/>
      <c r="I65" s="614"/>
      <c r="J65" s="614"/>
      <c r="K65" s="614"/>
      <c r="L65" s="614"/>
      <c r="M65" s="5" t="s">
        <v>191</v>
      </c>
      <c r="N65" s="180">
        <v>10</v>
      </c>
      <c r="O65" s="180"/>
      <c r="P65" s="181"/>
      <c r="Q65" s="181"/>
      <c r="R65" s="180">
        <f t="shared" si="18"/>
        <v>0</v>
      </c>
      <c r="S65" s="180"/>
      <c r="T65" s="444"/>
    </row>
    <row r="66" spans="1:20" ht="12.5" x14ac:dyDescent="0.2">
      <c r="A66" s="627"/>
      <c r="B66" s="570"/>
      <c r="C66" s="614" t="s">
        <v>814</v>
      </c>
      <c r="D66" s="614"/>
      <c r="E66" s="614"/>
      <c r="F66" s="614"/>
      <c r="G66" s="614"/>
      <c r="H66" s="614"/>
      <c r="I66" s="614"/>
      <c r="J66" s="614"/>
      <c r="K66" s="614"/>
      <c r="L66" s="614"/>
      <c r="M66" s="5" t="s">
        <v>191</v>
      </c>
      <c r="N66" s="180">
        <v>5</v>
      </c>
      <c r="O66" s="180"/>
      <c r="P66" s="181"/>
      <c r="Q66" s="181"/>
      <c r="R66" s="180">
        <f t="shared" ref="R66" si="19">N66*P66</f>
        <v>0</v>
      </c>
      <c r="S66" s="180"/>
      <c r="T66" s="444"/>
    </row>
    <row r="67" spans="1:20" ht="12.5" x14ac:dyDescent="0.2">
      <c r="A67" s="617"/>
      <c r="B67" s="418"/>
      <c r="C67" s="607" t="s">
        <v>815</v>
      </c>
      <c r="D67" s="607"/>
      <c r="E67" s="607"/>
      <c r="F67" s="607"/>
      <c r="G67" s="607"/>
      <c r="H67" s="607"/>
      <c r="I67" s="607"/>
      <c r="J67" s="607"/>
      <c r="K67" s="607"/>
      <c r="L67" s="607"/>
      <c r="M67" s="6" t="s">
        <v>191</v>
      </c>
      <c r="N67" s="183">
        <v>2</v>
      </c>
      <c r="O67" s="183"/>
      <c r="P67" s="184"/>
      <c r="Q67" s="184"/>
      <c r="R67" s="183">
        <f t="shared" si="18"/>
        <v>0</v>
      </c>
      <c r="S67" s="183"/>
      <c r="T67" s="537"/>
    </row>
    <row r="68" spans="1:20" ht="26.15" customHeight="1" x14ac:dyDescent="0.2">
      <c r="A68" s="616" t="s">
        <v>7</v>
      </c>
      <c r="B68" s="417" t="s">
        <v>490</v>
      </c>
      <c r="C68" s="651" t="s">
        <v>816</v>
      </c>
      <c r="D68" s="651"/>
      <c r="E68" s="651"/>
      <c r="F68" s="651"/>
      <c r="G68" s="651"/>
      <c r="H68" s="651"/>
      <c r="I68" s="651"/>
      <c r="J68" s="651"/>
      <c r="K68" s="651"/>
      <c r="L68" s="651"/>
      <c r="M68" s="61"/>
      <c r="N68" s="608"/>
      <c r="O68" s="608"/>
      <c r="P68" s="608"/>
      <c r="Q68" s="608"/>
      <c r="R68" s="608"/>
      <c r="S68" s="608"/>
      <c r="T68" s="609"/>
    </row>
    <row r="69" spans="1:20" ht="12.5" x14ac:dyDescent="0.2">
      <c r="A69" s="627"/>
      <c r="B69" s="570"/>
      <c r="C69" s="614" t="s">
        <v>817</v>
      </c>
      <c r="D69" s="614"/>
      <c r="E69" s="614"/>
      <c r="F69" s="614"/>
      <c r="G69" s="614"/>
      <c r="H69" s="614"/>
      <c r="I69" s="614"/>
      <c r="J69" s="614"/>
      <c r="K69" s="614"/>
      <c r="L69" s="614"/>
      <c r="M69" s="5" t="s">
        <v>191</v>
      </c>
      <c r="N69" s="180">
        <v>200</v>
      </c>
      <c r="O69" s="180"/>
      <c r="P69" s="181"/>
      <c r="Q69" s="181"/>
      <c r="R69" s="180">
        <f t="shared" ref="R69:R71" si="20">N69*P69</f>
        <v>0</v>
      </c>
      <c r="S69" s="180"/>
      <c r="T69" s="444"/>
    </row>
    <row r="70" spans="1:20" ht="12.5" x14ac:dyDescent="0.2">
      <c r="A70" s="617"/>
      <c r="B70" s="418"/>
      <c r="C70" s="607" t="s">
        <v>818</v>
      </c>
      <c r="D70" s="607"/>
      <c r="E70" s="607"/>
      <c r="F70" s="607"/>
      <c r="G70" s="607"/>
      <c r="H70" s="607"/>
      <c r="I70" s="607"/>
      <c r="J70" s="607"/>
      <c r="K70" s="607"/>
      <c r="L70" s="607"/>
      <c r="M70" s="6" t="s">
        <v>191</v>
      </c>
      <c r="N70" s="183">
        <v>50</v>
      </c>
      <c r="O70" s="183"/>
      <c r="P70" s="184"/>
      <c r="Q70" s="184"/>
      <c r="R70" s="183">
        <f t="shared" si="20"/>
        <v>0</v>
      </c>
      <c r="S70" s="183"/>
      <c r="T70" s="537"/>
    </row>
    <row r="71" spans="1:20" ht="321" customHeight="1" x14ac:dyDescent="0.2">
      <c r="A71" s="118" t="s">
        <v>7</v>
      </c>
      <c r="B71" s="117" t="s">
        <v>491</v>
      </c>
      <c r="C71" s="647" t="s">
        <v>819</v>
      </c>
      <c r="D71" s="647"/>
      <c r="E71" s="647"/>
      <c r="F71" s="647"/>
      <c r="G71" s="647"/>
      <c r="H71" s="647"/>
      <c r="I71" s="647"/>
      <c r="J71" s="647"/>
      <c r="K71" s="647"/>
      <c r="L71" s="647"/>
      <c r="M71" s="119" t="s">
        <v>93</v>
      </c>
      <c r="N71" s="156">
        <v>1</v>
      </c>
      <c r="O71" s="156"/>
      <c r="P71" s="157"/>
      <c r="Q71" s="157"/>
      <c r="R71" s="156">
        <f t="shared" si="20"/>
        <v>0</v>
      </c>
      <c r="S71" s="156"/>
      <c r="T71" s="536"/>
    </row>
    <row r="72" spans="1:20" ht="44.15" customHeight="1" x14ac:dyDescent="0.2">
      <c r="A72" s="616" t="s">
        <v>7</v>
      </c>
      <c r="B72" s="417" t="s">
        <v>492</v>
      </c>
      <c r="C72" s="651" t="s">
        <v>820</v>
      </c>
      <c r="D72" s="651"/>
      <c r="E72" s="651"/>
      <c r="F72" s="651"/>
      <c r="G72" s="651"/>
      <c r="H72" s="651"/>
      <c r="I72" s="651"/>
      <c r="J72" s="651"/>
      <c r="K72" s="651"/>
      <c r="L72" s="651"/>
      <c r="M72" s="61"/>
      <c r="N72" s="608"/>
      <c r="O72" s="608"/>
      <c r="P72" s="608"/>
      <c r="Q72" s="608"/>
      <c r="R72" s="608"/>
      <c r="S72" s="608"/>
      <c r="T72" s="609"/>
    </row>
    <row r="73" spans="1:20" ht="12.5" x14ac:dyDescent="0.2">
      <c r="A73" s="627"/>
      <c r="B73" s="570"/>
      <c r="C73" s="614" t="s">
        <v>821</v>
      </c>
      <c r="D73" s="614"/>
      <c r="E73" s="614"/>
      <c r="F73" s="614"/>
      <c r="G73" s="614"/>
      <c r="H73" s="614"/>
      <c r="I73" s="614"/>
      <c r="J73" s="614"/>
      <c r="K73" s="614"/>
      <c r="L73" s="614"/>
      <c r="M73" s="5" t="s">
        <v>10</v>
      </c>
      <c r="N73" s="180">
        <v>7</v>
      </c>
      <c r="O73" s="180"/>
      <c r="P73" s="181"/>
      <c r="Q73" s="181"/>
      <c r="R73" s="180">
        <f t="shared" ref="R73:R75" si="21">N73*P73</f>
        <v>0</v>
      </c>
      <c r="S73" s="180"/>
      <c r="T73" s="444"/>
    </row>
    <row r="74" spans="1:20" ht="12.5" x14ac:dyDescent="0.2">
      <c r="A74" s="617"/>
      <c r="B74" s="418"/>
      <c r="C74" s="607" t="s">
        <v>822</v>
      </c>
      <c r="D74" s="607"/>
      <c r="E74" s="607"/>
      <c r="F74" s="607"/>
      <c r="G74" s="607"/>
      <c r="H74" s="607"/>
      <c r="I74" s="607"/>
      <c r="J74" s="607"/>
      <c r="K74" s="607"/>
      <c r="L74" s="607"/>
      <c r="M74" s="6" t="s">
        <v>10</v>
      </c>
      <c r="N74" s="183">
        <v>6</v>
      </c>
      <c r="O74" s="183"/>
      <c r="P74" s="184"/>
      <c r="Q74" s="184"/>
      <c r="R74" s="183">
        <f t="shared" si="21"/>
        <v>0</v>
      </c>
      <c r="S74" s="183"/>
      <c r="T74" s="537"/>
    </row>
    <row r="75" spans="1:20" ht="25.5" customHeight="1" x14ac:dyDescent="0.2">
      <c r="A75" s="118" t="s">
        <v>7</v>
      </c>
      <c r="B75" s="117" t="s">
        <v>493</v>
      </c>
      <c r="C75" s="647" t="s">
        <v>823</v>
      </c>
      <c r="D75" s="647"/>
      <c r="E75" s="647"/>
      <c r="F75" s="647"/>
      <c r="G75" s="647"/>
      <c r="H75" s="647"/>
      <c r="I75" s="647"/>
      <c r="J75" s="647"/>
      <c r="K75" s="647"/>
      <c r="L75" s="647"/>
      <c r="M75" s="119" t="s">
        <v>10</v>
      </c>
      <c r="N75" s="156">
        <v>8</v>
      </c>
      <c r="O75" s="156"/>
      <c r="P75" s="157"/>
      <c r="Q75" s="157"/>
      <c r="R75" s="156">
        <f t="shared" si="21"/>
        <v>0</v>
      </c>
      <c r="S75" s="156"/>
      <c r="T75" s="536"/>
    </row>
    <row r="76" spans="1:20" ht="68.150000000000006" customHeight="1" x14ac:dyDescent="0.2">
      <c r="A76" s="118" t="s">
        <v>7</v>
      </c>
      <c r="B76" s="117" t="s">
        <v>494</v>
      </c>
      <c r="C76" s="647" t="s">
        <v>824</v>
      </c>
      <c r="D76" s="647"/>
      <c r="E76" s="647"/>
      <c r="F76" s="647"/>
      <c r="G76" s="647"/>
      <c r="H76" s="647"/>
      <c r="I76" s="647"/>
      <c r="J76" s="647"/>
      <c r="K76" s="647"/>
      <c r="L76" s="647"/>
      <c r="M76" s="119" t="s">
        <v>93</v>
      </c>
      <c r="N76" s="156">
        <v>1</v>
      </c>
      <c r="O76" s="156"/>
      <c r="P76" s="157"/>
      <c r="Q76" s="157"/>
      <c r="R76" s="156">
        <f t="shared" ref="R76" si="22">N76*P76</f>
        <v>0</v>
      </c>
      <c r="S76" s="156"/>
      <c r="T76" s="536"/>
    </row>
    <row r="77" spans="1:20" ht="49" customHeight="1" x14ac:dyDescent="0.2">
      <c r="A77" s="118" t="s">
        <v>7</v>
      </c>
      <c r="B77" s="117" t="s">
        <v>495</v>
      </c>
      <c r="C77" s="647" t="s">
        <v>825</v>
      </c>
      <c r="D77" s="647"/>
      <c r="E77" s="647"/>
      <c r="F77" s="647"/>
      <c r="G77" s="647"/>
      <c r="H77" s="647"/>
      <c r="I77" s="647"/>
      <c r="J77" s="647"/>
      <c r="K77" s="647"/>
      <c r="L77" s="647"/>
      <c r="M77" s="119" t="s">
        <v>93</v>
      </c>
      <c r="N77" s="156">
        <v>1</v>
      </c>
      <c r="O77" s="156"/>
      <c r="P77" s="157"/>
      <c r="Q77" s="157"/>
      <c r="R77" s="156">
        <f t="shared" ref="R77" si="23">N77*P77</f>
        <v>0</v>
      </c>
      <c r="S77" s="156"/>
      <c r="T77" s="536"/>
    </row>
    <row r="78" spans="1:20" ht="67.5" customHeight="1" x14ac:dyDescent="0.2">
      <c r="A78" s="177" t="s">
        <v>45</v>
      </c>
      <c r="B78" s="178"/>
      <c r="C78" s="611" t="s">
        <v>826</v>
      </c>
      <c r="D78" s="611"/>
      <c r="E78" s="611"/>
      <c r="F78" s="611"/>
      <c r="G78" s="611"/>
      <c r="H78" s="611"/>
      <c r="I78" s="611"/>
      <c r="J78" s="611"/>
      <c r="K78" s="611"/>
      <c r="L78" s="611"/>
      <c r="M78" s="611"/>
      <c r="N78" s="611"/>
      <c r="O78" s="611"/>
      <c r="P78" s="611"/>
      <c r="Q78" s="611"/>
      <c r="R78" s="175">
        <f>SUM(R79:T92)</f>
        <v>0</v>
      </c>
      <c r="S78" s="175"/>
      <c r="T78" s="176"/>
    </row>
    <row r="79" spans="1:20" ht="30" customHeight="1" x14ac:dyDescent="0.2">
      <c r="A79" s="616" t="s">
        <v>45</v>
      </c>
      <c r="B79" s="417" t="s">
        <v>7</v>
      </c>
      <c r="C79" s="651" t="s">
        <v>827</v>
      </c>
      <c r="D79" s="651"/>
      <c r="E79" s="651"/>
      <c r="F79" s="651"/>
      <c r="G79" s="651"/>
      <c r="H79" s="651"/>
      <c r="I79" s="651"/>
      <c r="J79" s="651"/>
      <c r="K79" s="651"/>
      <c r="L79" s="651"/>
      <c r="M79" s="61"/>
      <c r="N79" s="608"/>
      <c r="O79" s="608"/>
      <c r="P79" s="608"/>
      <c r="Q79" s="608"/>
      <c r="R79" s="608"/>
      <c r="S79" s="608"/>
      <c r="T79" s="609"/>
    </row>
    <row r="80" spans="1:20" ht="12.5" x14ac:dyDescent="0.2">
      <c r="A80" s="627"/>
      <c r="B80" s="570"/>
      <c r="C80" s="614" t="s">
        <v>828</v>
      </c>
      <c r="D80" s="614"/>
      <c r="E80" s="614"/>
      <c r="F80" s="614"/>
      <c r="G80" s="614"/>
      <c r="H80" s="614"/>
      <c r="I80" s="614"/>
      <c r="J80" s="614"/>
      <c r="K80" s="614"/>
      <c r="L80" s="614"/>
      <c r="M80" s="5" t="s">
        <v>191</v>
      </c>
      <c r="N80" s="180">
        <v>155</v>
      </c>
      <c r="O80" s="180"/>
      <c r="P80" s="181"/>
      <c r="Q80" s="181"/>
      <c r="R80" s="180">
        <f t="shared" ref="R80:R81" si="24">N80*P80</f>
        <v>0</v>
      </c>
      <c r="S80" s="180"/>
      <c r="T80" s="444"/>
    </row>
    <row r="81" spans="1:20" ht="12.5" x14ac:dyDescent="0.2">
      <c r="A81" s="617"/>
      <c r="B81" s="418"/>
      <c r="C81" s="607" t="s">
        <v>829</v>
      </c>
      <c r="D81" s="607"/>
      <c r="E81" s="607"/>
      <c r="F81" s="607"/>
      <c r="G81" s="607"/>
      <c r="H81" s="607"/>
      <c r="I81" s="607"/>
      <c r="J81" s="607"/>
      <c r="K81" s="607"/>
      <c r="L81" s="607"/>
      <c r="M81" s="6" t="s">
        <v>191</v>
      </c>
      <c r="N81" s="183">
        <v>100</v>
      </c>
      <c r="O81" s="183"/>
      <c r="P81" s="184"/>
      <c r="Q81" s="184"/>
      <c r="R81" s="183">
        <f t="shared" si="24"/>
        <v>0</v>
      </c>
      <c r="S81" s="183"/>
      <c r="T81" s="537"/>
    </row>
    <row r="82" spans="1:20" ht="42" customHeight="1" x14ac:dyDescent="0.2">
      <c r="A82" s="616" t="s">
        <v>45</v>
      </c>
      <c r="B82" s="417" t="s">
        <v>45</v>
      </c>
      <c r="C82" s="651" t="s">
        <v>830</v>
      </c>
      <c r="D82" s="651"/>
      <c r="E82" s="651"/>
      <c r="F82" s="651"/>
      <c r="G82" s="651"/>
      <c r="H82" s="651"/>
      <c r="I82" s="651"/>
      <c r="J82" s="651"/>
      <c r="K82" s="651"/>
      <c r="L82" s="651"/>
      <c r="M82" s="61"/>
      <c r="N82" s="608"/>
      <c r="O82" s="608"/>
      <c r="P82" s="608"/>
      <c r="Q82" s="608"/>
      <c r="R82" s="608"/>
      <c r="S82" s="608"/>
      <c r="T82" s="609"/>
    </row>
    <row r="83" spans="1:20" ht="14.15" customHeight="1" x14ac:dyDescent="0.2">
      <c r="A83" s="627"/>
      <c r="B83" s="570"/>
      <c r="C83" s="614" t="s">
        <v>808</v>
      </c>
      <c r="D83" s="614"/>
      <c r="E83" s="614"/>
      <c r="F83" s="614"/>
      <c r="G83" s="614"/>
      <c r="H83" s="614"/>
      <c r="I83" s="614"/>
      <c r="J83" s="614"/>
      <c r="K83" s="614"/>
      <c r="L83" s="614"/>
      <c r="M83" s="5" t="s">
        <v>191</v>
      </c>
      <c r="N83" s="180">
        <v>100</v>
      </c>
      <c r="O83" s="180"/>
      <c r="P83" s="181"/>
      <c r="Q83" s="181"/>
      <c r="R83" s="180">
        <f t="shared" ref="R83:R84" si="25">N83*P83</f>
        <v>0</v>
      </c>
      <c r="S83" s="180"/>
      <c r="T83" s="444"/>
    </row>
    <row r="84" spans="1:20" ht="14.15" customHeight="1" x14ac:dyDescent="0.2">
      <c r="A84" s="617"/>
      <c r="B84" s="418"/>
      <c r="C84" s="607" t="s">
        <v>813</v>
      </c>
      <c r="D84" s="607"/>
      <c r="E84" s="607"/>
      <c r="F84" s="607"/>
      <c r="G84" s="607"/>
      <c r="H84" s="607"/>
      <c r="I84" s="607"/>
      <c r="J84" s="607"/>
      <c r="K84" s="607"/>
      <c r="L84" s="607"/>
      <c r="M84" s="6" t="s">
        <v>191</v>
      </c>
      <c r="N84" s="183">
        <v>50</v>
      </c>
      <c r="O84" s="183"/>
      <c r="P84" s="184"/>
      <c r="Q84" s="184"/>
      <c r="R84" s="183">
        <f t="shared" si="25"/>
        <v>0</v>
      </c>
      <c r="S84" s="183"/>
      <c r="T84" s="537"/>
    </row>
    <row r="85" spans="1:20" ht="44.5" customHeight="1" x14ac:dyDescent="0.2">
      <c r="A85" s="616" t="s">
        <v>45</v>
      </c>
      <c r="B85" s="417" t="s">
        <v>50</v>
      </c>
      <c r="C85" s="651" t="s">
        <v>831</v>
      </c>
      <c r="D85" s="651"/>
      <c r="E85" s="651"/>
      <c r="F85" s="651"/>
      <c r="G85" s="651"/>
      <c r="H85" s="651"/>
      <c r="I85" s="651"/>
      <c r="J85" s="651"/>
      <c r="K85" s="651"/>
      <c r="L85" s="651"/>
      <c r="M85" s="61"/>
      <c r="N85" s="608"/>
      <c r="O85" s="608"/>
      <c r="P85" s="608"/>
      <c r="Q85" s="608"/>
      <c r="R85" s="608"/>
      <c r="S85" s="608"/>
      <c r="T85" s="609"/>
    </row>
    <row r="86" spans="1:20" ht="14.15" customHeight="1" x14ac:dyDescent="0.2">
      <c r="A86" s="627"/>
      <c r="B86" s="570"/>
      <c r="C86" s="614" t="s">
        <v>832</v>
      </c>
      <c r="D86" s="614"/>
      <c r="E86" s="614"/>
      <c r="F86" s="614"/>
      <c r="G86" s="614"/>
      <c r="H86" s="614"/>
      <c r="I86" s="614"/>
      <c r="J86" s="614"/>
      <c r="K86" s="614"/>
      <c r="L86" s="614"/>
      <c r="M86" s="5" t="s">
        <v>10</v>
      </c>
      <c r="N86" s="180">
        <v>3</v>
      </c>
      <c r="O86" s="180"/>
      <c r="P86" s="181"/>
      <c r="Q86" s="181"/>
      <c r="R86" s="180">
        <f t="shared" ref="R86:R87" si="26">N86*P86</f>
        <v>0</v>
      </c>
      <c r="S86" s="180"/>
      <c r="T86" s="444"/>
    </row>
    <row r="87" spans="1:20" ht="14.15" customHeight="1" x14ac:dyDescent="0.2">
      <c r="A87" s="617"/>
      <c r="B87" s="418"/>
      <c r="C87" s="607" t="s">
        <v>833</v>
      </c>
      <c r="D87" s="607"/>
      <c r="E87" s="607"/>
      <c r="F87" s="607"/>
      <c r="G87" s="607"/>
      <c r="H87" s="607"/>
      <c r="I87" s="607"/>
      <c r="J87" s="607"/>
      <c r="K87" s="607"/>
      <c r="L87" s="607"/>
      <c r="M87" s="6" t="s">
        <v>10</v>
      </c>
      <c r="N87" s="183">
        <v>3</v>
      </c>
      <c r="O87" s="183"/>
      <c r="P87" s="184"/>
      <c r="Q87" s="184"/>
      <c r="R87" s="183">
        <f t="shared" si="26"/>
        <v>0</v>
      </c>
      <c r="S87" s="183"/>
      <c r="T87" s="537"/>
    </row>
    <row r="88" spans="1:20" ht="33.65" customHeight="1" x14ac:dyDescent="0.2">
      <c r="A88" s="616" t="s">
        <v>45</v>
      </c>
      <c r="B88" s="417" t="s">
        <v>14</v>
      </c>
      <c r="C88" s="651" t="s">
        <v>834</v>
      </c>
      <c r="D88" s="651"/>
      <c r="E88" s="651"/>
      <c r="F88" s="651"/>
      <c r="G88" s="651"/>
      <c r="H88" s="651"/>
      <c r="I88" s="651"/>
      <c r="J88" s="651"/>
      <c r="K88" s="651"/>
      <c r="L88" s="651"/>
      <c r="M88" s="61"/>
      <c r="N88" s="608"/>
      <c r="O88" s="608"/>
      <c r="P88" s="608"/>
      <c r="Q88" s="608"/>
      <c r="R88" s="608"/>
      <c r="S88" s="608"/>
      <c r="T88" s="609"/>
    </row>
    <row r="89" spans="1:20" ht="14.15" customHeight="1" x14ac:dyDescent="0.2">
      <c r="A89" s="627"/>
      <c r="B89" s="570"/>
      <c r="C89" s="614" t="s">
        <v>835</v>
      </c>
      <c r="D89" s="614"/>
      <c r="E89" s="614"/>
      <c r="F89" s="614"/>
      <c r="G89" s="614"/>
      <c r="H89" s="614"/>
      <c r="I89" s="614"/>
      <c r="J89" s="614"/>
      <c r="K89" s="614"/>
      <c r="L89" s="614"/>
      <c r="M89" s="5" t="s">
        <v>10</v>
      </c>
      <c r="N89" s="180">
        <v>1</v>
      </c>
      <c r="O89" s="180"/>
      <c r="P89" s="181"/>
      <c r="Q89" s="181"/>
      <c r="R89" s="180">
        <f t="shared" ref="R89:R92" si="27">N89*P89</f>
        <v>0</v>
      </c>
      <c r="S89" s="180"/>
      <c r="T89" s="444"/>
    </row>
    <row r="90" spans="1:20" ht="14.15" customHeight="1" x14ac:dyDescent="0.2">
      <c r="A90" s="627"/>
      <c r="B90" s="570"/>
      <c r="C90" s="614" t="s">
        <v>836</v>
      </c>
      <c r="D90" s="614"/>
      <c r="E90" s="614"/>
      <c r="F90" s="614"/>
      <c r="G90" s="614"/>
      <c r="H90" s="614"/>
      <c r="I90" s="614"/>
      <c r="J90" s="614"/>
      <c r="K90" s="614"/>
      <c r="L90" s="614"/>
      <c r="M90" s="5" t="s">
        <v>10</v>
      </c>
      <c r="N90" s="180">
        <v>2</v>
      </c>
      <c r="O90" s="180"/>
      <c r="P90" s="181"/>
      <c r="Q90" s="181"/>
      <c r="R90" s="180">
        <f t="shared" ref="R90" si="28">N90*P90</f>
        <v>0</v>
      </c>
      <c r="S90" s="180"/>
      <c r="T90" s="444"/>
    </row>
    <row r="91" spans="1:20" ht="14.15" customHeight="1" x14ac:dyDescent="0.2">
      <c r="A91" s="617"/>
      <c r="B91" s="418"/>
      <c r="C91" s="607" t="s">
        <v>837</v>
      </c>
      <c r="D91" s="607"/>
      <c r="E91" s="607"/>
      <c r="F91" s="607"/>
      <c r="G91" s="607"/>
      <c r="H91" s="607"/>
      <c r="I91" s="607"/>
      <c r="J91" s="607"/>
      <c r="K91" s="607"/>
      <c r="L91" s="607"/>
      <c r="M91" s="6" t="s">
        <v>10</v>
      </c>
      <c r="N91" s="183">
        <v>3</v>
      </c>
      <c r="O91" s="183"/>
      <c r="P91" s="184"/>
      <c r="Q91" s="184"/>
      <c r="R91" s="183">
        <f t="shared" si="27"/>
        <v>0</v>
      </c>
      <c r="S91" s="183"/>
      <c r="T91" s="537"/>
    </row>
    <row r="92" spans="1:20" ht="67.5" customHeight="1" x14ac:dyDescent="0.2">
      <c r="A92" s="118" t="s">
        <v>45</v>
      </c>
      <c r="B92" s="117" t="s">
        <v>16</v>
      </c>
      <c r="C92" s="647" t="s">
        <v>824</v>
      </c>
      <c r="D92" s="647"/>
      <c r="E92" s="647"/>
      <c r="F92" s="647"/>
      <c r="G92" s="647"/>
      <c r="H92" s="647"/>
      <c r="I92" s="647"/>
      <c r="J92" s="647"/>
      <c r="K92" s="647"/>
      <c r="L92" s="647"/>
      <c r="M92" s="119" t="s">
        <v>93</v>
      </c>
      <c r="N92" s="156">
        <v>1</v>
      </c>
      <c r="O92" s="156"/>
      <c r="P92" s="157"/>
      <c r="Q92" s="157"/>
      <c r="R92" s="156">
        <f t="shared" si="27"/>
        <v>0</v>
      </c>
      <c r="S92" s="156"/>
      <c r="T92" s="536"/>
    </row>
    <row r="93" spans="1:20" ht="52" customHeight="1" x14ac:dyDescent="0.2">
      <c r="A93" s="177" t="s">
        <v>50</v>
      </c>
      <c r="B93" s="178"/>
      <c r="C93" s="611" t="s">
        <v>838</v>
      </c>
      <c r="D93" s="611"/>
      <c r="E93" s="611"/>
      <c r="F93" s="611"/>
      <c r="G93" s="611"/>
      <c r="H93" s="611"/>
      <c r="I93" s="611"/>
      <c r="J93" s="611"/>
      <c r="K93" s="611"/>
      <c r="L93" s="611"/>
      <c r="M93" s="611"/>
      <c r="N93" s="611"/>
      <c r="O93" s="611"/>
      <c r="P93" s="611"/>
      <c r="Q93" s="611"/>
      <c r="R93" s="175">
        <f>SUM(R94:T102)</f>
        <v>0</v>
      </c>
      <c r="S93" s="175"/>
      <c r="T93" s="176"/>
    </row>
    <row r="94" spans="1:20" ht="30" customHeight="1" x14ac:dyDescent="0.2">
      <c r="A94" s="616" t="s">
        <v>50</v>
      </c>
      <c r="B94" s="417" t="s">
        <v>7</v>
      </c>
      <c r="C94" s="651" t="s">
        <v>827</v>
      </c>
      <c r="D94" s="651"/>
      <c r="E94" s="651"/>
      <c r="F94" s="651"/>
      <c r="G94" s="651"/>
      <c r="H94" s="651"/>
      <c r="I94" s="651"/>
      <c r="J94" s="651"/>
      <c r="K94" s="651"/>
      <c r="L94" s="651"/>
      <c r="M94" s="61"/>
      <c r="N94" s="608"/>
      <c r="O94" s="608"/>
      <c r="P94" s="608"/>
      <c r="Q94" s="608"/>
      <c r="R94" s="608"/>
      <c r="S94" s="608"/>
      <c r="T94" s="609"/>
    </row>
    <row r="95" spans="1:20" ht="12.5" x14ac:dyDescent="0.2">
      <c r="A95" s="617"/>
      <c r="B95" s="418"/>
      <c r="C95" s="607" t="s">
        <v>839</v>
      </c>
      <c r="D95" s="607"/>
      <c r="E95" s="607"/>
      <c r="F95" s="607"/>
      <c r="G95" s="607"/>
      <c r="H95" s="607"/>
      <c r="I95" s="607"/>
      <c r="J95" s="607"/>
      <c r="K95" s="607"/>
      <c r="L95" s="607"/>
      <c r="M95" s="6" t="s">
        <v>191</v>
      </c>
      <c r="N95" s="183">
        <v>50</v>
      </c>
      <c r="O95" s="183"/>
      <c r="P95" s="184"/>
      <c r="Q95" s="184"/>
      <c r="R95" s="183">
        <f t="shared" ref="R95" si="29">N95*P95</f>
        <v>0</v>
      </c>
      <c r="S95" s="183"/>
      <c r="T95" s="537"/>
    </row>
    <row r="96" spans="1:20" ht="42" customHeight="1" x14ac:dyDescent="0.2">
      <c r="A96" s="616" t="s">
        <v>50</v>
      </c>
      <c r="B96" s="417" t="s">
        <v>45</v>
      </c>
      <c r="C96" s="651" t="s">
        <v>830</v>
      </c>
      <c r="D96" s="651"/>
      <c r="E96" s="651"/>
      <c r="F96" s="651"/>
      <c r="G96" s="651"/>
      <c r="H96" s="651"/>
      <c r="I96" s="651"/>
      <c r="J96" s="651"/>
      <c r="K96" s="651"/>
      <c r="L96" s="651"/>
      <c r="M96" s="61"/>
      <c r="N96" s="608"/>
      <c r="O96" s="608"/>
      <c r="P96" s="608"/>
      <c r="Q96" s="608"/>
      <c r="R96" s="608"/>
      <c r="S96" s="608"/>
      <c r="T96" s="609"/>
    </row>
    <row r="97" spans="1:20" ht="14.15" customHeight="1" x14ac:dyDescent="0.2">
      <c r="A97" s="627"/>
      <c r="B97" s="570"/>
      <c r="C97" s="614" t="s">
        <v>809</v>
      </c>
      <c r="D97" s="614"/>
      <c r="E97" s="614"/>
      <c r="F97" s="614"/>
      <c r="G97" s="614"/>
      <c r="H97" s="614"/>
      <c r="I97" s="614"/>
      <c r="J97" s="614"/>
      <c r="K97" s="614"/>
      <c r="L97" s="614"/>
      <c r="M97" s="5" t="s">
        <v>191</v>
      </c>
      <c r="N97" s="180">
        <v>45</v>
      </c>
      <c r="O97" s="180"/>
      <c r="P97" s="181"/>
      <c r="Q97" s="181"/>
      <c r="R97" s="180">
        <f t="shared" ref="R97" si="30">N97*P97</f>
        <v>0</v>
      </c>
      <c r="S97" s="180"/>
      <c r="T97" s="444"/>
    </row>
    <row r="98" spans="1:20" ht="44.5" customHeight="1" x14ac:dyDescent="0.2">
      <c r="A98" s="616" t="s">
        <v>50</v>
      </c>
      <c r="B98" s="417" t="s">
        <v>50</v>
      </c>
      <c r="C98" s="651" t="s">
        <v>831</v>
      </c>
      <c r="D98" s="651"/>
      <c r="E98" s="651"/>
      <c r="F98" s="651"/>
      <c r="G98" s="651"/>
      <c r="H98" s="651"/>
      <c r="I98" s="651"/>
      <c r="J98" s="651"/>
      <c r="K98" s="651"/>
      <c r="L98" s="651"/>
      <c r="M98" s="61"/>
      <c r="N98" s="608"/>
      <c r="O98" s="608"/>
      <c r="P98" s="608"/>
      <c r="Q98" s="608"/>
      <c r="R98" s="608"/>
      <c r="S98" s="608"/>
      <c r="T98" s="609"/>
    </row>
    <row r="99" spans="1:20" ht="14.15" customHeight="1" x14ac:dyDescent="0.2">
      <c r="A99" s="627"/>
      <c r="B99" s="570"/>
      <c r="C99" s="614" t="s">
        <v>832</v>
      </c>
      <c r="D99" s="614"/>
      <c r="E99" s="614"/>
      <c r="F99" s="614"/>
      <c r="G99" s="614"/>
      <c r="H99" s="614"/>
      <c r="I99" s="614"/>
      <c r="J99" s="614"/>
      <c r="K99" s="614"/>
      <c r="L99" s="614"/>
      <c r="M99" s="5" t="s">
        <v>10</v>
      </c>
      <c r="N99" s="180">
        <v>1</v>
      </c>
      <c r="O99" s="180"/>
      <c r="P99" s="181"/>
      <c r="Q99" s="181"/>
      <c r="R99" s="180">
        <f t="shared" ref="R99" si="31">N99*P99</f>
        <v>0</v>
      </c>
      <c r="S99" s="180"/>
      <c r="T99" s="444"/>
    </row>
    <row r="100" spans="1:20" ht="33.65" customHeight="1" x14ac:dyDescent="0.2">
      <c r="A100" s="616" t="s">
        <v>50</v>
      </c>
      <c r="B100" s="417" t="s">
        <v>14</v>
      </c>
      <c r="C100" s="651" t="s">
        <v>834</v>
      </c>
      <c r="D100" s="651"/>
      <c r="E100" s="651"/>
      <c r="F100" s="651"/>
      <c r="G100" s="651"/>
      <c r="H100" s="651"/>
      <c r="I100" s="651"/>
      <c r="J100" s="651"/>
      <c r="K100" s="651"/>
      <c r="L100" s="651"/>
      <c r="M100" s="61"/>
      <c r="N100" s="608"/>
      <c r="O100" s="608"/>
      <c r="P100" s="608"/>
      <c r="Q100" s="608"/>
      <c r="R100" s="608"/>
      <c r="S100" s="608"/>
      <c r="T100" s="609"/>
    </row>
    <row r="101" spans="1:20" ht="14.15" customHeight="1" x14ac:dyDescent="0.2">
      <c r="A101" s="617"/>
      <c r="B101" s="418"/>
      <c r="C101" s="607" t="s">
        <v>840</v>
      </c>
      <c r="D101" s="607"/>
      <c r="E101" s="607"/>
      <c r="F101" s="607"/>
      <c r="G101" s="607"/>
      <c r="H101" s="607"/>
      <c r="I101" s="607"/>
      <c r="J101" s="607"/>
      <c r="K101" s="607"/>
      <c r="L101" s="607"/>
      <c r="M101" s="6" t="s">
        <v>10</v>
      </c>
      <c r="N101" s="183">
        <v>1</v>
      </c>
      <c r="O101" s="183"/>
      <c r="P101" s="184"/>
      <c r="Q101" s="184"/>
      <c r="R101" s="183">
        <f t="shared" ref="R101:R102" si="32">N101*P101</f>
        <v>0</v>
      </c>
      <c r="S101" s="183"/>
      <c r="T101" s="537"/>
    </row>
    <row r="102" spans="1:20" ht="67.5" customHeight="1" x14ac:dyDescent="0.2">
      <c r="A102" s="118" t="s">
        <v>50</v>
      </c>
      <c r="B102" s="117" t="s">
        <v>16</v>
      </c>
      <c r="C102" s="647" t="s">
        <v>824</v>
      </c>
      <c r="D102" s="647"/>
      <c r="E102" s="647"/>
      <c r="F102" s="647"/>
      <c r="G102" s="647"/>
      <c r="H102" s="647"/>
      <c r="I102" s="647"/>
      <c r="J102" s="647"/>
      <c r="K102" s="647"/>
      <c r="L102" s="647"/>
      <c r="M102" s="119" t="s">
        <v>93</v>
      </c>
      <c r="N102" s="156">
        <v>1</v>
      </c>
      <c r="O102" s="156"/>
      <c r="P102" s="157"/>
      <c r="Q102" s="157"/>
      <c r="R102" s="156">
        <f t="shared" si="32"/>
        <v>0</v>
      </c>
      <c r="S102" s="156"/>
      <c r="T102" s="536"/>
    </row>
    <row r="103" spans="1:20" ht="78.650000000000006" customHeight="1" x14ac:dyDescent="0.2">
      <c r="A103" s="177" t="s">
        <v>14</v>
      </c>
      <c r="B103" s="178"/>
      <c r="C103" s="611" t="s">
        <v>841</v>
      </c>
      <c r="D103" s="611"/>
      <c r="E103" s="611"/>
      <c r="F103" s="611"/>
      <c r="G103" s="611"/>
      <c r="H103" s="611"/>
      <c r="I103" s="611"/>
      <c r="J103" s="611"/>
      <c r="K103" s="611"/>
      <c r="L103" s="611"/>
      <c r="M103" s="611"/>
      <c r="N103" s="611"/>
      <c r="O103" s="611"/>
      <c r="P103" s="611"/>
      <c r="Q103" s="611"/>
      <c r="R103" s="175">
        <f>SUM(R104:T129)</f>
        <v>0</v>
      </c>
      <c r="S103" s="175"/>
      <c r="T103" s="176"/>
    </row>
    <row r="104" spans="1:20" ht="30" customHeight="1" x14ac:dyDescent="0.2">
      <c r="A104" s="616" t="s">
        <v>14</v>
      </c>
      <c r="B104" s="417" t="s">
        <v>7</v>
      </c>
      <c r="C104" s="651" t="s">
        <v>827</v>
      </c>
      <c r="D104" s="651"/>
      <c r="E104" s="651"/>
      <c r="F104" s="651"/>
      <c r="G104" s="651"/>
      <c r="H104" s="651"/>
      <c r="I104" s="651"/>
      <c r="J104" s="651"/>
      <c r="K104" s="651"/>
      <c r="L104" s="651"/>
      <c r="M104" s="61"/>
      <c r="N104" s="608"/>
      <c r="O104" s="608"/>
      <c r="P104" s="608"/>
      <c r="Q104" s="608"/>
      <c r="R104" s="608"/>
      <c r="S104" s="608"/>
      <c r="T104" s="609"/>
    </row>
    <row r="105" spans="1:20" ht="12.5" x14ac:dyDescent="0.2">
      <c r="A105" s="627"/>
      <c r="B105" s="570"/>
      <c r="C105" s="614" t="s">
        <v>842</v>
      </c>
      <c r="D105" s="614"/>
      <c r="E105" s="614"/>
      <c r="F105" s="614"/>
      <c r="G105" s="614"/>
      <c r="H105" s="614"/>
      <c r="I105" s="614"/>
      <c r="J105" s="614"/>
      <c r="K105" s="614"/>
      <c r="L105" s="614"/>
      <c r="M105" s="5" t="s">
        <v>191</v>
      </c>
      <c r="N105" s="180">
        <v>75</v>
      </c>
      <c r="O105" s="180"/>
      <c r="P105" s="181"/>
      <c r="Q105" s="181"/>
      <c r="R105" s="180">
        <f t="shared" ref="R105:R107" si="33">N105*P105</f>
        <v>0</v>
      </c>
      <c r="S105" s="180"/>
      <c r="T105" s="444"/>
    </row>
    <row r="106" spans="1:20" ht="12.5" x14ac:dyDescent="0.2">
      <c r="A106" s="627"/>
      <c r="B106" s="570"/>
      <c r="C106" s="614" t="s">
        <v>843</v>
      </c>
      <c r="D106" s="614"/>
      <c r="E106" s="614"/>
      <c r="F106" s="614"/>
      <c r="G106" s="614"/>
      <c r="H106" s="614"/>
      <c r="I106" s="614"/>
      <c r="J106" s="614"/>
      <c r="K106" s="614"/>
      <c r="L106" s="614"/>
      <c r="M106" s="5" t="s">
        <v>191</v>
      </c>
      <c r="N106" s="180">
        <v>25</v>
      </c>
      <c r="O106" s="180"/>
      <c r="P106" s="181"/>
      <c r="Q106" s="181"/>
      <c r="R106" s="180">
        <f t="shared" ref="R106" si="34">N106*P106</f>
        <v>0</v>
      </c>
      <c r="S106" s="180"/>
      <c r="T106" s="444"/>
    </row>
    <row r="107" spans="1:20" ht="12.5" x14ac:dyDescent="0.2">
      <c r="A107" s="617"/>
      <c r="B107" s="418"/>
      <c r="C107" s="607" t="s">
        <v>844</v>
      </c>
      <c r="D107" s="607"/>
      <c r="E107" s="607"/>
      <c r="F107" s="607"/>
      <c r="G107" s="607"/>
      <c r="H107" s="607"/>
      <c r="I107" s="607"/>
      <c r="J107" s="607"/>
      <c r="K107" s="607"/>
      <c r="L107" s="607"/>
      <c r="M107" s="6" t="s">
        <v>191</v>
      </c>
      <c r="N107" s="183">
        <v>1150</v>
      </c>
      <c r="O107" s="183"/>
      <c r="P107" s="184"/>
      <c r="Q107" s="184"/>
      <c r="R107" s="183">
        <f t="shared" si="33"/>
        <v>0</v>
      </c>
      <c r="S107" s="183"/>
      <c r="T107" s="537"/>
    </row>
    <row r="108" spans="1:20" ht="42" customHeight="1" x14ac:dyDescent="0.2">
      <c r="A108" s="616" t="s">
        <v>14</v>
      </c>
      <c r="B108" s="417" t="s">
        <v>45</v>
      </c>
      <c r="C108" s="651" t="s">
        <v>830</v>
      </c>
      <c r="D108" s="651"/>
      <c r="E108" s="651"/>
      <c r="F108" s="651"/>
      <c r="G108" s="651"/>
      <c r="H108" s="651"/>
      <c r="I108" s="651"/>
      <c r="J108" s="651"/>
      <c r="K108" s="651"/>
      <c r="L108" s="651"/>
      <c r="M108" s="61"/>
      <c r="N108" s="608"/>
      <c r="O108" s="608"/>
      <c r="P108" s="608"/>
      <c r="Q108" s="608"/>
      <c r="R108" s="608"/>
      <c r="S108" s="608"/>
      <c r="T108" s="609"/>
    </row>
    <row r="109" spans="1:20" ht="14.15" customHeight="1" x14ac:dyDescent="0.2">
      <c r="A109" s="627"/>
      <c r="B109" s="570"/>
      <c r="C109" s="614" t="s">
        <v>808</v>
      </c>
      <c r="D109" s="614"/>
      <c r="E109" s="614"/>
      <c r="F109" s="614"/>
      <c r="G109" s="614"/>
      <c r="H109" s="614"/>
      <c r="I109" s="614"/>
      <c r="J109" s="614"/>
      <c r="K109" s="614"/>
      <c r="L109" s="614"/>
      <c r="M109" s="5" t="s">
        <v>191</v>
      </c>
      <c r="N109" s="180">
        <v>810</v>
      </c>
      <c r="O109" s="180"/>
      <c r="P109" s="181"/>
      <c r="Q109" s="181"/>
      <c r="R109" s="180">
        <f t="shared" ref="R109:R115" si="35">N109*P109</f>
        <v>0</v>
      </c>
      <c r="S109" s="180"/>
      <c r="T109" s="444"/>
    </row>
    <row r="110" spans="1:20" ht="14.15" customHeight="1" x14ac:dyDescent="0.2">
      <c r="A110" s="627"/>
      <c r="B110" s="570"/>
      <c r="C110" s="614" t="s">
        <v>817</v>
      </c>
      <c r="D110" s="614"/>
      <c r="E110" s="614"/>
      <c r="F110" s="614"/>
      <c r="G110" s="614"/>
      <c r="H110" s="614"/>
      <c r="I110" s="614"/>
      <c r="J110" s="614"/>
      <c r="K110" s="614"/>
      <c r="L110" s="614"/>
      <c r="M110" s="5" t="s">
        <v>191</v>
      </c>
      <c r="N110" s="180">
        <v>170</v>
      </c>
      <c r="O110" s="180"/>
      <c r="P110" s="181"/>
      <c r="Q110" s="181"/>
      <c r="R110" s="180">
        <f t="shared" ref="R110:R114" si="36">N110*P110</f>
        <v>0</v>
      </c>
      <c r="S110" s="180"/>
      <c r="T110" s="444"/>
    </row>
    <row r="111" spans="1:20" ht="14.15" customHeight="1" x14ac:dyDescent="0.2">
      <c r="A111" s="627"/>
      <c r="B111" s="570"/>
      <c r="C111" s="614" t="s">
        <v>818</v>
      </c>
      <c r="D111" s="614"/>
      <c r="E111" s="614"/>
      <c r="F111" s="614"/>
      <c r="G111" s="614"/>
      <c r="H111" s="614"/>
      <c r="I111" s="614"/>
      <c r="J111" s="614"/>
      <c r="K111" s="614"/>
      <c r="L111" s="614"/>
      <c r="M111" s="5" t="s">
        <v>191</v>
      </c>
      <c r="N111" s="180">
        <v>50</v>
      </c>
      <c r="O111" s="180"/>
      <c r="P111" s="181"/>
      <c r="Q111" s="181"/>
      <c r="R111" s="180">
        <f t="shared" si="36"/>
        <v>0</v>
      </c>
      <c r="S111" s="180"/>
      <c r="T111" s="444"/>
    </row>
    <row r="112" spans="1:20" ht="14.15" customHeight="1" x14ac:dyDescent="0.2">
      <c r="A112" s="627"/>
      <c r="B112" s="570"/>
      <c r="C112" s="614" t="s">
        <v>811</v>
      </c>
      <c r="D112" s="614"/>
      <c r="E112" s="614"/>
      <c r="F112" s="614"/>
      <c r="G112" s="614"/>
      <c r="H112" s="614"/>
      <c r="I112" s="614"/>
      <c r="J112" s="614"/>
      <c r="K112" s="614"/>
      <c r="L112" s="614"/>
      <c r="M112" s="5" t="s">
        <v>191</v>
      </c>
      <c r="N112" s="180">
        <v>100</v>
      </c>
      <c r="O112" s="180"/>
      <c r="P112" s="181"/>
      <c r="Q112" s="181"/>
      <c r="R112" s="180">
        <f t="shared" si="36"/>
        <v>0</v>
      </c>
      <c r="S112" s="180"/>
      <c r="T112" s="444"/>
    </row>
    <row r="113" spans="1:20" ht="14.15" customHeight="1" x14ac:dyDescent="0.2">
      <c r="A113" s="627"/>
      <c r="B113" s="570"/>
      <c r="C113" s="614" t="s">
        <v>812</v>
      </c>
      <c r="D113" s="614"/>
      <c r="E113" s="614"/>
      <c r="F113" s="614"/>
      <c r="G113" s="614"/>
      <c r="H113" s="614"/>
      <c r="I113" s="614"/>
      <c r="J113" s="614"/>
      <c r="K113" s="614"/>
      <c r="L113" s="614"/>
      <c r="M113" s="5" t="s">
        <v>191</v>
      </c>
      <c r="N113" s="180">
        <v>50</v>
      </c>
      <c r="O113" s="180"/>
      <c r="P113" s="181"/>
      <c r="Q113" s="181"/>
      <c r="R113" s="180">
        <f t="shared" si="36"/>
        <v>0</v>
      </c>
      <c r="S113" s="180"/>
      <c r="T113" s="444"/>
    </row>
    <row r="114" spans="1:20" ht="14.15" customHeight="1" x14ac:dyDescent="0.2">
      <c r="A114" s="627"/>
      <c r="B114" s="570"/>
      <c r="C114" s="614" t="s">
        <v>813</v>
      </c>
      <c r="D114" s="614"/>
      <c r="E114" s="614"/>
      <c r="F114" s="614"/>
      <c r="G114" s="614"/>
      <c r="H114" s="614"/>
      <c r="I114" s="614"/>
      <c r="J114" s="614"/>
      <c r="K114" s="614"/>
      <c r="L114" s="614"/>
      <c r="M114" s="5" t="s">
        <v>191</v>
      </c>
      <c r="N114" s="180">
        <v>50</v>
      </c>
      <c r="O114" s="180"/>
      <c r="P114" s="181"/>
      <c r="Q114" s="181"/>
      <c r="R114" s="180">
        <f t="shared" si="36"/>
        <v>0</v>
      </c>
      <c r="S114" s="180"/>
      <c r="T114" s="444"/>
    </row>
    <row r="115" spans="1:20" ht="14.15" customHeight="1" x14ac:dyDescent="0.2">
      <c r="A115" s="617"/>
      <c r="B115" s="418"/>
      <c r="C115" s="607" t="s">
        <v>845</v>
      </c>
      <c r="D115" s="607"/>
      <c r="E115" s="607"/>
      <c r="F115" s="607"/>
      <c r="G115" s="607"/>
      <c r="H115" s="607"/>
      <c r="I115" s="607"/>
      <c r="J115" s="607"/>
      <c r="K115" s="607"/>
      <c r="L115" s="607"/>
      <c r="M115" s="6" t="s">
        <v>191</v>
      </c>
      <c r="N115" s="183">
        <v>15</v>
      </c>
      <c r="O115" s="183"/>
      <c r="P115" s="184"/>
      <c r="Q115" s="184"/>
      <c r="R115" s="183">
        <f t="shared" si="35"/>
        <v>0</v>
      </c>
      <c r="S115" s="183"/>
      <c r="T115" s="537"/>
    </row>
    <row r="116" spans="1:20" ht="44.5" customHeight="1" x14ac:dyDescent="0.2">
      <c r="A116" s="616" t="s">
        <v>14</v>
      </c>
      <c r="B116" s="417" t="s">
        <v>50</v>
      </c>
      <c r="C116" s="651" t="s">
        <v>831</v>
      </c>
      <c r="D116" s="651"/>
      <c r="E116" s="651"/>
      <c r="F116" s="651"/>
      <c r="G116" s="651"/>
      <c r="H116" s="651"/>
      <c r="I116" s="651"/>
      <c r="J116" s="651"/>
      <c r="K116" s="651"/>
      <c r="L116" s="651"/>
      <c r="M116" s="61"/>
      <c r="N116" s="608"/>
      <c r="O116" s="608"/>
      <c r="P116" s="608"/>
      <c r="Q116" s="608"/>
      <c r="R116" s="608"/>
      <c r="S116" s="608"/>
      <c r="T116" s="609"/>
    </row>
    <row r="117" spans="1:20" ht="14.15" customHeight="1" x14ac:dyDescent="0.2">
      <c r="A117" s="627"/>
      <c r="B117" s="570"/>
      <c r="C117" s="614" t="s">
        <v>846</v>
      </c>
      <c r="D117" s="614"/>
      <c r="E117" s="614"/>
      <c r="F117" s="614"/>
      <c r="G117" s="614"/>
      <c r="H117" s="614"/>
      <c r="I117" s="614"/>
      <c r="J117" s="614"/>
      <c r="K117" s="614"/>
      <c r="L117" s="614"/>
      <c r="M117" s="5" t="s">
        <v>10</v>
      </c>
      <c r="N117" s="180">
        <v>1</v>
      </c>
      <c r="O117" s="180"/>
      <c r="P117" s="181"/>
      <c r="Q117" s="181"/>
      <c r="R117" s="180">
        <f t="shared" ref="R117:R119" si="37">N117*P117</f>
        <v>0</v>
      </c>
      <c r="S117" s="180"/>
      <c r="T117" s="444"/>
    </row>
    <row r="118" spans="1:20" ht="14.15" customHeight="1" x14ac:dyDescent="0.2">
      <c r="A118" s="627"/>
      <c r="B118" s="570"/>
      <c r="C118" s="614" t="s">
        <v>847</v>
      </c>
      <c r="D118" s="614"/>
      <c r="E118" s="614"/>
      <c r="F118" s="614"/>
      <c r="G118" s="614"/>
      <c r="H118" s="614"/>
      <c r="I118" s="614"/>
      <c r="J118" s="614"/>
      <c r="K118" s="614"/>
      <c r="L118" s="614"/>
      <c r="M118" s="5" t="s">
        <v>10</v>
      </c>
      <c r="N118" s="180">
        <v>1</v>
      </c>
      <c r="O118" s="180"/>
      <c r="P118" s="181"/>
      <c r="Q118" s="181"/>
      <c r="R118" s="180">
        <f t="shared" ref="R118" si="38">N118*P118</f>
        <v>0</v>
      </c>
      <c r="S118" s="180"/>
      <c r="T118" s="444"/>
    </row>
    <row r="119" spans="1:20" ht="14.15" customHeight="1" x14ac:dyDescent="0.2">
      <c r="A119" s="617"/>
      <c r="B119" s="418"/>
      <c r="C119" s="607" t="s">
        <v>848</v>
      </c>
      <c r="D119" s="607"/>
      <c r="E119" s="607"/>
      <c r="F119" s="607"/>
      <c r="G119" s="607"/>
      <c r="H119" s="607"/>
      <c r="I119" s="607"/>
      <c r="J119" s="607"/>
      <c r="K119" s="607"/>
      <c r="L119" s="607"/>
      <c r="M119" s="6" t="s">
        <v>10</v>
      </c>
      <c r="N119" s="183">
        <v>18</v>
      </c>
      <c r="O119" s="183"/>
      <c r="P119" s="184"/>
      <c r="Q119" s="184"/>
      <c r="R119" s="183">
        <f t="shared" si="37"/>
        <v>0</v>
      </c>
      <c r="S119" s="183"/>
      <c r="T119" s="537"/>
    </row>
    <row r="120" spans="1:20" ht="29.5" customHeight="1" x14ac:dyDescent="0.2">
      <c r="A120" s="616" t="s">
        <v>14</v>
      </c>
      <c r="B120" s="417" t="s">
        <v>14</v>
      </c>
      <c r="C120" s="651" t="s">
        <v>834</v>
      </c>
      <c r="D120" s="651"/>
      <c r="E120" s="651"/>
      <c r="F120" s="651"/>
      <c r="G120" s="651"/>
      <c r="H120" s="651"/>
      <c r="I120" s="651"/>
      <c r="J120" s="651"/>
      <c r="K120" s="651"/>
      <c r="L120" s="651"/>
      <c r="M120" s="61"/>
      <c r="N120" s="608"/>
      <c r="O120" s="608"/>
      <c r="P120" s="608"/>
      <c r="Q120" s="608"/>
      <c r="R120" s="608"/>
      <c r="S120" s="608"/>
      <c r="T120" s="609"/>
    </row>
    <row r="121" spans="1:20" ht="14.15" customHeight="1" x14ac:dyDescent="0.2">
      <c r="A121" s="627"/>
      <c r="B121" s="570"/>
      <c r="C121" s="614" t="s">
        <v>849</v>
      </c>
      <c r="D121" s="614"/>
      <c r="E121" s="614"/>
      <c r="F121" s="614"/>
      <c r="G121" s="614"/>
      <c r="H121" s="614"/>
      <c r="I121" s="614"/>
      <c r="J121" s="614"/>
      <c r="K121" s="614"/>
      <c r="L121" s="614"/>
      <c r="M121" s="5" t="s">
        <v>10</v>
      </c>
      <c r="N121" s="180">
        <v>1</v>
      </c>
      <c r="O121" s="180"/>
      <c r="P121" s="181"/>
      <c r="Q121" s="181"/>
      <c r="R121" s="180">
        <f t="shared" ref="R121:R129" si="39">N121*P121</f>
        <v>0</v>
      </c>
      <c r="S121" s="180"/>
      <c r="T121" s="444"/>
    </row>
    <row r="122" spans="1:20" ht="14.15" customHeight="1" x14ac:dyDescent="0.2">
      <c r="A122" s="627"/>
      <c r="B122" s="570"/>
      <c r="C122" s="614" t="s">
        <v>850</v>
      </c>
      <c r="D122" s="614"/>
      <c r="E122" s="614"/>
      <c r="F122" s="614"/>
      <c r="G122" s="614"/>
      <c r="H122" s="614"/>
      <c r="I122" s="614"/>
      <c r="J122" s="614"/>
      <c r="K122" s="614"/>
      <c r="L122" s="614"/>
      <c r="M122" s="5" t="s">
        <v>10</v>
      </c>
      <c r="N122" s="180">
        <v>1</v>
      </c>
      <c r="O122" s="180"/>
      <c r="P122" s="181"/>
      <c r="Q122" s="181"/>
      <c r="R122" s="180">
        <f t="shared" ref="R122:R123" si="40">N122*P122</f>
        <v>0</v>
      </c>
      <c r="S122" s="180"/>
      <c r="T122" s="444"/>
    </row>
    <row r="123" spans="1:20" ht="14.15" customHeight="1" x14ac:dyDescent="0.2">
      <c r="A123" s="627"/>
      <c r="B123" s="570"/>
      <c r="C123" s="614" t="s">
        <v>851</v>
      </c>
      <c r="D123" s="614"/>
      <c r="E123" s="614"/>
      <c r="F123" s="614"/>
      <c r="G123" s="614"/>
      <c r="H123" s="614"/>
      <c r="I123" s="614"/>
      <c r="J123" s="614"/>
      <c r="K123" s="614"/>
      <c r="L123" s="614"/>
      <c r="M123" s="5" t="s">
        <v>10</v>
      </c>
      <c r="N123" s="180">
        <v>20</v>
      </c>
      <c r="O123" s="180"/>
      <c r="P123" s="181"/>
      <c r="Q123" s="181"/>
      <c r="R123" s="180">
        <f t="shared" si="40"/>
        <v>0</v>
      </c>
      <c r="S123" s="180"/>
      <c r="T123" s="444"/>
    </row>
    <row r="124" spans="1:20" ht="14.15" customHeight="1" x14ac:dyDescent="0.2">
      <c r="A124" s="627"/>
      <c r="B124" s="570"/>
      <c r="C124" s="614" t="s">
        <v>852</v>
      </c>
      <c r="D124" s="614"/>
      <c r="E124" s="614"/>
      <c r="F124" s="614"/>
      <c r="G124" s="614"/>
      <c r="H124" s="614"/>
      <c r="I124" s="614"/>
      <c r="J124" s="614"/>
      <c r="K124" s="614"/>
      <c r="L124" s="614"/>
      <c r="M124" s="5" t="s">
        <v>10</v>
      </c>
      <c r="N124" s="180">
        <v>11</v>
      </c>
      <c r="O124" s="180"/>
      <c r="P124" s="181"/>
      <c r="Q124" s="181"/>
      <c r="R124" s="180">
        <f t="shared" si="39"/>
        <v>0</v>
      </c>
      <c r="S124" s="180"/>
      <c r="T124" s="444"/>
    </row>
    <row r="125" spans="1:20" ht="14.15" customHeight="1" x14ac:dyDescent="0.2">
      <c r="A125" s="617"/>
      <c r="B125" s="418"/>
      <c r="C125" s="607" t="s">
        <v>853</v>
      </c>
      <c r="D125" s="607"/>
      <c r="E125" s="607"/>
      <c r="F125" s="607"/>
      <c r="G125" s="607"/>
      <c r="H125" s="607"/>
      <c r="I125" s="607"/>
      <c r="J125" s="607"/>
      <c r="K125" s="607"/>
      <c r="L125" s="607"/>
      <c r="M125" s="6" t="s">
        <v>10</v>
      </c>
      <c r="N125" s="183">
        <v>39</v>
      </c>
      <c r="O125" s="183"/>
      <c r="P125" s="184"/>
      <c r="Q125" s="184"/>
      <c r="R125" s="183">
        <f t="shared" si="39"/>
        <v>0</v>
      </c>
      <c r="S125" s="183"/>
      <c r="T125" s="537"/>
    </row>
    <row r="126" spans="1:20" ht="44.5" customHeight="1" x14ac:dyDescent="0.2">
      <c r="A126" s="118" t="s">
        <v>14</v>
      </c>
      <c r="B126" s="117" t="s">
        <v>16</v>
      </c>
      <c r="C126" s="647" t="s">
        <v>854</v>
      </c>
      <c r="D126" s="647"/>
      <c r="E126" s="647"/>
      <c r="F126" s="647"/>
      <c r="G126" s="647"/>
      <c r="H126" s="647"/>
      <c r="I126" s="647"/>
      <c r="J126" s="647"/>
      <c r="K126" s="647"/>
      <c r="L126" s="647"/>
      <c r="M126" s="119" t="s">
        <v>191</v>
      </c>
      <c r="N126" s="156">
        <v>70</v>
      </c>
      <c r="O126" s="156"/>
      <c r="P126" s="157"/>
      <c r="Q126" s="157"/>
      <c r="R126" s="156">
        <f t="shared" ref="R126:R127" si="41">N126*P126</f>
        <v>0</v>
      </c>
      <c r="S126" s="156"/>
      <c r="T126" s="536"/>
    </row>
    <row r="127" spans="1:20" ht="102" customHeight="1" x14ac:dyDescent="0.2">
      <c r="A127" s="118" t="s">
        <v>14</v>
      </c>
      <c r="B127" s="117" t="s">
        <v>18</v>
      </c>
      <c r="C127" s="647" t="s">
        <v>855</v>
      </c>
      <c r="D127" s="647"/>
      <c r="E127" s="647"/>
      <c r="F127" s="647"/>
      <c r="G127" s="647"/>
      <c r="H127" s="647"/>
      <c r="I127" s="647"/>
      <c r="J127" s="647"/>
      <c r="K127" s="647"/>
      <c r="L127" s="647"/>
      <c r="M127" s="119" t="s">
        <v>191</v>
      </c>
      <c r="N127" s="156">
        <v>70</v>
      </c>
      <c r="O127" s="156"/>
      <c r="P127" s="157"/>
      <c r="Q127" s="157"/>
      <c r="R127" s="156">
        <f t="shared" si="41"/>
        <v>0</v>
      </c>
      <c r="S127" s="156"/>
      <c r="T127" s="536"/>
    </row>
    <row r="128" spans="1:20" ht="55" customHeight="1" x14ac:dyDescent="0.2">
      <c r="A128" s="118" t="s">
        <v>14</v>
      </c>
      <c r="B128" s="117" t="s">
        <v>20</v>
      </c>
      <c r="C128" s="647" t="s">
        <v>856</v>
      </c>
      <c r="D128" s="647"/>
      <c r="E128" s="647"/>
      <c r="F128" s="647"/>
      <c r="G128" s="647"/>
      <c r="H128" s="647"/>
      <c r="I128" s="647"/>
      <c r="J128" s="647"/>
      <c r="K128" s="647"/>
      <c r="L128" s="647"/>
      <c r="M128" s="119" t="s">
        <v>10</v>
      </c>
      <c r="N128" s="156">
        <v>1</v>
      </c>
      <c r="O128" s="156"/>
      <c r="P128" s="157"/>
      <c r="Q128" s="157"/>
      <c r="R128" s="156">
        <f t="shared" ref="R128" si="42">N128*P128</f>
        <v>0</v>
      </c>
      <c r="S128" s="156"/>
      <c r="T128" s="536"/>
    </row>
    <row r="129" spans="1:20" ht="67.5" customHeight="1" x14ac:dyDescent="0.2">
      <c r="A129" s="118" t="s">
        <v>14</v>
      </c>
      <c r="B129" s="117" t="s">
        <v>23</v>
      </c>
      <c r="C129" s="647" t="s">
        <v>824</v>
      </c>
      <c r="D129" s="647"/>
      <c r="E129" s="647"/>
      <c r="F129" s="647"/>
      <c r="G129" s="647"/>
      <c r="H129" s="647"/>
      <c r="I129" s="647"/>
      <c r="J129" s="647"/>
      <c r="K129" s="647"/>
      <c r="L129" s="647"/>
      <c r="M129" s="119" t="s">
        <v>93</v>
      </c>
      <c r="N129" s="156">
        <v>1</v>
      </c>
      <c r="O129" s="156"/>
      <c r="P129" s="157"/>
      <c r="Q129" s="157"/>
      <c r="R129" s="156">
        <f t="shared" si="39"/>
        <v>0</v>
      </c>
      <c r="S129" s="156"/>
      <c r="T129" s="536"/>
    </row>
    <row r="130" spans="1:20" ht="11.5" customHeight="1" x14ac:dyDescent="0.2">
      <c r="A130" s="294"/>
      <c r="B130" s="295"/>
      <c r="C130" s="295"/>
      <c r="D130" s="295"/>
      <c r="E130" s="295"/>
      <c r="F130" s="295"/>
      <c r="G130" s="295"/>
      <c r="H130" s="295"/>
      <c r="I130" s="295"/>
      <c r="J130" s="295"/>
      <c r="K130" s="295"/>
      <c r="L130" s="295"/>
      <c r="M130" s="295"/>
      <c r="N130" s="295"/>
      <c r="O130" s="295"/>
      <c r="P130" s="295"/>
      <c r="Q130" s="295"/>
      <c r="R130" s="295"/>
      <c r="S130" s="295"/>
      <c r="T130" s="296"/>
    </row>
    <row r="131" spans="1:20" ht="35.15" customHeight="1" x14ac:dyDescent="0.2">
      <c r="A131" s="300" t="s">
        <v>758</v>
      </c>
      <c r="B131" s="301"/>
      <c r="C131" s="301"/>
      <c r="D131" s="301"/>
      <c r="E131" s="301"/>
      <c r="F131" s="301"/>
      <c r="G131" s="301"/>
      <c r="H131" s="301"/>
      <c r="I131" s="301"/>
      <c r="J131" s="301"/>
      <c r="K131" s="301"/>
      <c r="L131" s="301"/>
      <c r="M131" s="301"/>
      <c r="N131" s="301"/>
      <c r="O131" s="301"/>
      <c r="P131" s="301"/>
      <c r="Q131" s="301"/>
      <c r="R131" s="301"/>
      <c r="S131" s="301"/>
      <c r="T131" s="302"/>
    </row>
    <row r="132" spans="1:20" ht="92.5" customHeight="1" x14ac:dyDescent="0.2">
      <c r="A132" s="315" t="s">
        <v>7</v>
      </c>
      <c r="B132" s="316"/>
      <c r="C132" s="626" t="str">
        <f>C16</f>
        <v>ELEKTROTEHNIČKI TROŠKOVNIK SUSTAVA RASVJETE 
Ovim dijelom troškovnika pokrivena je mjera "EnU - Zamjena, poboljšanje ili instalacija novih rasvjetnih sustava i njegovih komponenti  u zgradama uslužnog i industrijskog sektora- Poboljšanje postojećeg ili ugradnja učinkovitijeg sustava unutarnje rasvjete"</v>
      </c>
      <c r="D132" s="626"/>
      <c r="E132" s="626"/>
      <c r="F132" s="626"/>
      <c r="G132" s="626"/>
      <c r="H132" s="626"/>
      <c r="I132" s="626"/>
      <c r="J132" s="626"/>
      <c r="K132" s="626"/>
      <c r="L132" s="626"/>
      <c r="M132" s="626"/>
      <c r="N132" s="626"/>
      <c r="O132" s="626"/>
      <c r="P132" s="297">
        <f>R16</f>
        <v>0</v>
      </c>
      <c r="Q132" s="297"/>
      <c r="R132" s="297"/>
      <c r="S132" s="297"/>
      <c r="T132" s="298"/>
    </row>
    <row r="133" spans="1:20" ht="91.5" customHeight="1" x14ac:dyDescent="0.2">
      <c r="A133" s="315" t="s">
        <v>45</v>
      </c>
      <c r="B133" s="316"/>
      <c r="C133" s="626" t="str">
        <f>C78</f>
        <v>ELEKTROTEHNIČKI TROŠKOVNIK SUSTAVA RASVJETE 
Ovim dijelom troškovnika pokrivena je mjera "Provođenje tehnoloških i ostalih mjera i zahvata u proizvodnom/radnom procesu koji rezultiraju smanjenjem utroška energije i doprinose energetskoj učinkovitosti procesa (Zamjena kompresora zraka), u zgradama: (1 - Bojodisaona, 15 - Apretura, 16 - Flach tisak)"</v>
      </c>
      <c r="D133" s="626"/>
      <c r="E133" s="626"/>
      <c r="F133" s="626"/>
      <c r="G133" s="626"/>
      <c r="H133" s="626"/>
      <c r="I133" s="626"/>
      <c r="J133" s="626"/>
      <c r="K133" s="626"/>
      <c r="L133" s="626"/>
      <c r="M133" s="626"/>
      <c r="N133" s="626"/>
      <c r="O133" s="626"/>
      <c r="P133" s="297">
        <f>R78</f>
        <v>0</v>
      </c>
      <c r="Q133" s="297"/>
      <c r="R133" s="297"/>
      <c r="S133" s="297"/>
      <c r="T133" s="298"/>
    </row>
    <row r="134" spans="1:20" ht="94.5" customHeight="1" x14ac:dyDescent="0.2">
      <c r="A134" s="315" t="s">
        <v>50</v>
      </c>
      <c r="B134" s="316"/>
      <c r="C134" s="626" t="str">
        <f>C93</f>
        <v>ELEKTROTEHNIČKI TROŠKOVNIK SUSTAVA RASVJETE 
Ovim dijelom troškovnika pokrivena je mjera "EnU - Ostalo -  Poboljšanje postojećeg ili ugradnja učinkovitijeg sustava ventilacije zgrada (Zamjena postojeće prirodne i mehaničke ventilacije mehaničkom ventilacijom s povratom topline), u zgradama: (15 - Apretura)"</v>
      </c>
      <c r="D134" s="626"/>
      <c r="E134" s="626"/>
      <c r="F134" s="626"/>
      <c r="G134" s="626"/>
      <c r="H134" s="626"/>
      <c r="I134" s="626"/>
      <c r="J134" s="626"/>
      <c r="K134" s="626"/>
      <c r="L134" s="626"/>
      <c r="M134" s="626"/>
      <c r="N134" s="626"/>
      <c r="O134" s="626"/>
      <c r="P134" s="297">
        <f>R93</f>
        <v>0</v>
      </c>
      <c r="Q134" s="297"/>
      <c r="R134" s="297"/>
      <c r="S134" s="297"/>
      <c r="T134" s="298"/>
    </row>
    <row r="135" spans="1:20" ht="122.5" customHeight="1" x14ac:dyDescent="0.2">
      <c r="A135" s="315" t="s">
        <v>14</v>
      </c>
      <c r="B135" s="316"/>
      <c r="C135" s="626" t="str">
        <f>C103</f>
        <v>ELEKTROTEHNIČKI TROŠKOVNIK SUSTAVA RASVJETE 
Ovim dijelom troškovnika pokrivena je mjera "OiE - Dizalica topline - Postavljanje novih sustava za proizvodnju toplinske i/ili rashladne energije, energije za grijanje sanitarne i/ili tehnološke vode te energije za grijanje i hlađenje prostora sa dizalicama topline s vodom kao ogrjevno-rashladnim medijem u sekundarnom krugu, u zgradama: (7 - Hala održavanja, 10 - Trakt kišobrana)"</v>
      </c>
      <c r="D135" s="626"/>
      <c r="E135" s="626"/>
      <c r="F135" s="626"/>
      <c r="G135" s="626"/>
      <c r="H135" s="626"/>
      <c r="I135" s="626"/>
      <c r="J135" s="626"/>
      <c r="K135" s="626"/>
      <c r="L135" s="626"/>
      <c r="M135" s="626"/>
      <c r="N135" s="626"/>
      <c r="O135" s="626"/>
      <c r="P135" s="297">
        <f>R103</f>
        <v>0</v>
      </c>
      <c r="Q135" s="297"/>
      <c r="R135" s="297"/>
      <c r="S135" s="297"/>
      <c r="T135" s="298"/>
    </row>
    <row r="136" spans="1:20" ht="25.5" customHeight="1" x14ac:dyDescent="0.2">
      <c r="A136" s="309" t="s">
        <v>98</v>
      </c>
      <c r="B136" s="310"/>
      <c r="C136" s="311" t="s">
        <v>857</v>
      </c>
      <c r="D136" s="312"/>
      <c r="E136" s="312"/>
      <c r="F136" s="312"/>
      <c r="G136" s="312"/>
      <c r="H136" s="312"/>
      <c r="I136" s="312"/>
      <c r="J136" s="312"/>
      <c r="K136" s="312"/>
      <c r="L136" s="312"/>
      <c r="M136" s="312"/>
      <c r="N136" s="312"/>
      <c r="O136" s="313"/>
      <c r="P136" s="314">
        <f>SUM(P132:T135)</f>
        <v>0</v>
      </c>
      <c r="Q136" s="314"/>
      <c r="R136" s="314"/>
      <c r="S136" s="314"/>
      <c r="T136" s="314"/>
    </row>
    <row r="137" spans="1:20" ht="25.5" customHeight="1" x14ac:dyDescent="0.2">
      <c r="A137" s="309" t="s">
        <v>100</v>
      </c>
      <c r="B137" s="310"/>
      <c r="C137" s="311" t="s">
        <v>101</v>
      </c>
      <c r="D137" s="312"/>
      <c r="E137" s="312"/>
      <c r="F137" s="312"/>
      <c r="G137" s="312"/>
      <c r="H137" s="312"/>
      <c r="I137" s="312"/>
      <c r="J137" s="312"/>
      <c r="K137" s="312"/>
      <c r="L137" s="312"/>
      <c r="M137" s="312"/>
      <c r="N137" s="312"/>
      <c r="O137" s="313"/>
      <c r="P137" s="314">
        <f>0.25*P136</f>
        <v>0</v>
      </c>
      <c r="Q137" s="314"/>
      <c r="R137" s="314"/>
      <c r="S137" s="314"/>
      <c r="T137" s="314"/>
    </row>
    <row r="138" spans="1:20" ht="25.5" customHeight="1" x14ac:dyDescent="0.2">
      <c r="A138" s="309" t="s">
        <v>102</v>
      </c>
      <c r="B138" s="310"/>
      <c r="C138" s="311" t="s">
        <v>103</v>
      </c>
      <c r="D138" s="312"/>
      <c r="E138" s="312"/>
      <c r="F138" s="312"/>
      <c r="G138" s="312"/>
      <c r="H138" s="312"/>
      <c r="I138" s="312"/>
      <c r="J138" s="312"/>
      <c r="K138" s="312"/>
      <c r="L138" s="312"/>
      <c r="M138" s="312"/>
      <c r="N138" s="312"/>
      <c r="O138" s="313"/>
      <c r="P138" s="314">
        <f>P136+P137</f>
        <v>0</v>
      </c>
      <c r="Q138" s="314"/>
      <c r="R138" s="314"/>
      <c r="S138" s="314"/>
      <c r="T138" s="314"/>
    </row>
  </sheetData>
  <sheetProtection algorithmName="SHA-512" hashValue="2AMW41cRKGneOceNAEwt7EPOah1zPoTf+3RN5I6wyqTXlq4b/DPDa3+b3Uhmfo/io9e0HGuRoMdP3CG5xBy/KQ==" saltValue="hI6zYxxyw1iAtuFGpZmz4w==" spinCount="100000" sheet="1" objects="1" scenarios="1"/>
  <mergeCells count="540">
    <mergeCell ref="R120:T120"/>
    <mergeCell ref="C121:L121"/>
    <mergeCell ref="N121:O121"/>
    <mergeCell ref="P121:Q121"/>
    <mergeCell ref="R121:T121"/>
    <mergeCell ref="C117:L117"/>
    <mergeCell ref="A116:A119"/>
    <mergeCell ref="B116:B119"/>
    <mergeCell ref="A120:A125"/>
    <mergeCell ref="B120:B125"/>
    <mergeCell ref="P119:Q119"/>
    <mergeCell ref="R119:T119"/>
    <mergeCell ref="R116:T116"/>
    <mergeCell ref="N118:O118"/>
    <mergeCell ref="P118:Q118"/>
    <mergeCell ref="R118:T118"/>
    <mergeCell ref="B98:B99"/>
    <mergeCell ref="A100:A101"/>
    <mergeCell ref="B100:B101"/>
    <mergeCell ref="A104:A107"/>
    <mergeCell ref="B104:B107"/>
    <mergeCell ref="A108:A115"/>
    <mergeCell ref="B108:B115"/>
    <mergeCell ref="C120:L120"/>
    <mergeCell ref="N120:O120"/>
    <mergeCell ref="C119:L119"/>
    <mergeCell ref="N119:O119"/>
    <mergeCell ref="C115:L115"/>
    <mergeCell ref="N115:O115"/>
    <mergeCell ref="C105:L105"/>
    <mergeCell ref="N105:O105"/>
    <mergeCell ref="A103:B103"/>
    <mergeCell ref="C103:Q103"/>
    <mergeCell ref="N110:O110"/>
    <mergeCell ref="P110:Q110"/>
    <mergeCell ref="P120:Q120"/>
    <mergeCell ref="N116:O116"/>
    <mergeCell ref="P116:Q116"/>
    <mergeCell ref="C90:L90"/>
    <mergeCell ref="N90:O90"/>
    <mergeCell ref="P90:Q90"/>
    <mergeCell ref="R90:T90"/>
    <mergeCell ref="A94:A95"/>
    <mergeCell ref="B94:B95"/>
    <mergeCell ref="A88:A91"/>
    <mergeCell ref="B88:B91"/>
    <mergeCell ref="C88:L88"/>
    <mergeCell ref="N88:O88"/>
    <mergeCell ref="P88:Q88"/>
    <mergeCell ref="R88:T88"/>
    <mergeCell ref="C89:L89"/>
    <mergeCell ref="N89:O89"/>
    <mergeCell ref="P89:Q89"/>
    <mergeCell ref="R89:T89"/>
    <mergeCell ref="C94:L94"/>
    <mergeCell ref="N94:O94"/>
    <mergeCell ref="P94:Q94"/>
    <mergeCell ref="R94:T94"/>
    <mergeCell ref="A93:B93"/>
    <mergeCell ref="C93:Q93"/>
    <mergeCell ref="R93:T93"/>
    <mergeCell ref="R95:T95"/>
    <mergeCell ref="P86:Q86"/>
    <mergeCell ref="R86:T86"/>
    <mergeCell ref="C87:L87"/>
    <mergeCell ref="N87:O87"/>
    <mergeCell ref="P87:Q87"/>
    <mergeCell ref="R87:T87"/>
    <mergeCell ref="A82:A84"/>
    <mergeCell ref="B82:B84"/>
    <mergeCell ref="A85:A87"/>
    <mergeCell ref="B85:B87"/>
    <mergeCell ref="C85:L85"/>
    <mergeCell ref="N85:O85"/>
    <mergeCell ref="C86:L86"/>
    <mergeCell ref="N86:O86"/>
    <mergeCell ref="C82:L82"/>
    <mergeCell ref="N82:O82"/>
    <mergeCell ref="P82:Q82"/>
    <mergeCell ref="R82:T82"/>
    <mergeCell ref="C83:L83"/>
    <mergeCell ref="N83:O83"/>
    <mergeCell ref="P83:Q83"/>
    <mergeCell ref="R83:T83"/>
    <mergeCell ref="C75:L75"/>
    <mergeCell ref="N75:O75"/>
    <mergeCell ref="P75:Q75"/>
    <mergeCell ref="R75:T75"/>
    <mergeCell ref="C77:L77"/>
    <mergeCell ref="N77:O77"/>
    <mergeCell ref="P77:Q77"/>
    <mergeCell ref="R77:T77"/>
    <mergeCell ref="C73:L73"/>
    <mergeCell ref="N73:O73"/>
    <mergeCell ref="P73:Q73"/>
    <mergeCell ref="R73:T73"/>
    <mergeCell ref="C76:L76"/>
    <mergeCell ref="N76:O76"/>
    <mergeCell ref="P76:Q76"/>
    <mergeCell ref="R76:T76"/>
    <mergeCell ref="C71:L71"/>
    <mergeCell ref="N71:O71"/>
    <mergeCell ref="P71:Q71"/>
    <mergeCell ref="R71:T71"/>
    <mergeCell ref="A72:A74"/>
    <mergeCell ref="B72:B74"/>
    <mergeCell ref="C72:L72"/>
    <mergeCell ref="N72:O72"/>
    <mergeCell ref="P72:Q72"/>
    <mergeCell ref="R72:T72"/>
    <mergeCell ref="C74:L74"/>
    <mergeCell ref="N74:O74"/>
    <mergeCell ref="P74:Q74"/>
    <mergeCell ref="R74:T74"/>
    <mergeCell ref="P69:Q69"/>
    <mergeCell ref="R69:T69"/>
    <mergeCell ref="C70:L70"/>
    <mergeCell ref="N70:O70"/>
    <mergeCell ref="P70:Q70"/>
    <mergeCell ref="R70:T70"/>
    <mergeCell ref="P66:Q66"/>
    <mergeCell ref="R66:T66"/>
    <mergeCell ref="A68:A70"/>
    <mergeCell ref="B68:B70"/>
    <mergeCell ref="C68:L68"/>
    <mergeCell ref="N68:O68"/>
    <mergeCell ref="P68:Q68"/>
    <mergeCell ref="R68:T68"/>
    <mergeCell ref="C69:L69"/>
    <mergeCell ref="N69:O69"/>
    <mergeCell ref="A62:A67"/>
    <mergeCell ref="B62:B67"/>
    <mergeCell ref="C63:L63"/>
    <mergeCell ref="N63:O63"/>
    <mergeCell ref="P63:Q63"/>
    <mergeCell ref="R63:T63"/>
    <mergeCell ref="C64:L64"/>
    <mergeCell ref="N64:O64"/>
    <mergeCell ref="C65:L65"/>
    <mergeCell ref="N65:O65"/>
    <mergeCell ref="P65:Q65"/>
    <mergeCell ref="R65:T65"/>
    <mergeCell ref="C67:L67"/>
    <mergeCell ref="N67:O67"/>
    <mergeCell ref="P67:Q67"/>
    <mergeCell ref="R67:T67"/>
    <mergeCell ref="C66:L66"/>
    <mergeCell ref="N66:O66"/>
    <mergeCell ref="P64:Q64"/>
    <mergeCell ref="R64:T64"/>
    <mergeCell ref="C62:L62"/>
    <mergeCell ref="N62:O62"/>
    <mergeCell ref="P62:Q62"/>
    <mergeCell ref="R62:T62"/>
    <mergeCell ref="C61:L61"/>
    <mergeCell ref="N61:O61"/>
    <mergeCell ref="P61:Q61"/>
    <mergeCell ref="R61:T61"/>
    <mergeCell ref="P60:Q60"/>
    <mergeCell ref="R60:T60"/>
    <mergeCell ref="P57:Q57"/>
    <mergeCell ref="R57:T57"/>
    <mergeCell ref="A59:A61"/>
    <mergeCell ref="B59:B61"/>
    <mergeCell ref="C59:L59"/>
    <mergeCell ref="N59:O59"/>
    <mergeCell ref="P59:Q59"/>
    <mergeCell ref="R59:T59"/>
    <mergeCell ref="C60:L60"/>
    <mergeCell ref="N60:O60"/>
    <mergeCell ref="A54:A58"/>
    <mergeCell ref="B54:B58"/>
    <mergeCell ref="C54:L54"/>
    <mergeCell ref="N54:O54"/>
    <mergeCell ref="P54:Q54"/>
    <mergeCell ref="R54:T54"/>
    <mergeCell ref="C55:L55"/>
    <mergeCell ref="N55:O55"/>
    <mergeCell ref="P55:Q55"/>
    <mergeCell ref="R55:T55"/>
    <mergeCell ref="C56:L56"/>
    <mergeCell ref="N56:O56"/>
    <mergeCell ref="P56:Q56"/>
    <mergeCell ref="R56:T56"/>
    <mergeCell ref="C58:L58"/>
    <mergeCell ref="N58:O58"/>
    <mergeCell ref="P58:Q58"/>
    <mergeCell ref="R58:T58"/>
    <mergeCell ref="C57:L57"/>
    <mergeCell ref="N57:O57"/>
    <mergeCell ref="A50:A53"/>
    <mergeCell ref="B50:B53"/>
    <mergeCell ref="C50:L50"/>
    <mergeCell ref="N50:O50"/>
    <mergeCell ref="P50:Q50"/>
    <mergeCell ref="R50:T50"/>
    <mergeCell ref="C51:L51"/>
    <mergeCell ref="N51:O51"/>
    <mergeCell ref="P51:Q51"/>
    <mergeCell ref="R51:T51"/>
    <mergeCell ref="C46:L46"/>
    <mergeCell ref="N46:O46"/>
    <mergeCell ref="P46:Q46"/>
    <mergeCell ref="R46:T46"/>
    <mergeCell ref="C53:L53"/>
    <mergeCell ref="N53:O53"/>
    <mergeCell ref="P53:Q53"/>
    <mergeCell ref="R53:T53"/>
    <mergeCell ref="C52:L52"/>
    <mergeCell ref="N52:O52"/>
    <mergeCell ref="P52:Q52"/>
    <mergeCell ref="R52:T52"/>
    <mergeCell ref="A47:A49"/>
    <mergeCell ref="B47:B49"/>
    <mergeCell ref="C47:L47"/>
    <mergeCell ref="N47:O47"/>
    <mergeCell ref="P47:Q47"/>
    <mergeCell ref="R47:T47"/>
    <mergeCell ref="A44:A46"/>
    <mergeCell ref="B44:B46"/>
    <mergeCell ref="C44:L44"/>
    <mergeCell ref="N44:O44"/>
    <mergeCell ref="P44:Q44"/>
    <mergeCell ref="R44:T44"/>
    <mergeCell ref="C45:L45"/>
    <mergeCell ref="N45:O45"/>
    <mergeCell ref="P45:Q45"/>
    <mergeCell ref="R45:T45"/>
    <mergeCell ref="C48:L48"/>
    <mergeCell ref="N48:O48"/>
    <mergeCell ref="P48:Q48"/>
    <mergeCell ref="R48:T48"/>
    <mergeCell ref="C49:L49"/>
    <mergeCell ref="N49:O49"/>
    <mergeCell ref="P49:Q49"/>
    <mergeCell ref="R49:T49"/>
    <mergeCell ref="P42:Q42"/>
    <mergeCell ref="R42:T42"/>
    <mergeCell ref="C43:L43"/>
    <mergeCell ref="N43:O43"/>
    <mergeCell ref="P43:Q43"/>
    <mergeCell ref="R43:T43"/>
    <mergeCell ref="A38:A40"/>
    <mergeCell ref="B38:B40"/>
    <mergeCell ref="A41:A43"/>
    <mergeCell ref="B41:B43"/>
    <mergeCell ref="C42:L42"/>
    <mergeCell ref="N42:O42"/>
    <mergeCell ref="R40:T40"/>
    <mergeCell ref="C41:L41"/>
    <mergeCell ref="N41:O41"/>
    <mergeCell ref="P41:Q41"/>
    <mergeCell ref="R41:T41"/>
    <mergeCell ref="R38:T38"/>
    <mergeCell ref="R39:T39"/>
    <mergeCell ref="A29:A31"/>
    <mergeCell ref="B29:B31"/>
    <mergeCell ref="A32:A34"/>
    <mergeCell ref="B32:B34"/>
    <mergeCell ref="A35:A37"/>
    <mergeCell ref="B35:B37"/>
    <mergeCell ref="C40:L40"/>
    <mergeCell ref="N40:O40"/>
    <mergeCell ref="P40:Q40"/>
    <mergeCell ref="C38:L38"/>
    <mergeCell ref="N38:O38"/>
    <mergeCell ref="P38:Q38"/>
    <mergeCell ref="C39:L39"/>
    <mergeCell ref="N39:O39"/>
    <mergeCell ref="P39:Q39"/>
    <mergeCell ref="C36:L36"/>
    <mergeCell ref="N36:O36"/>
    <mergeCell ref="P36:Q36"/>
    <mergeCell ref="C32:L32"/>
    <mergeCell ref="N32:O32"/>
    <mergeCell ref="P32:Q32"/>
    <mergeCell ref="C29:L29"/>
    <mergeCell ref="N29:O29"/>
    <mergeCell ref="P29:Q29"/>
    <mergeCell ref="R36:T36"/>
    <mergeCell ref="C37:L37"/>
    <mergeCell ref="N37:O37"/>
    <mergeCell ref="P37:Q37"/>
    <mergeCell ref="R37:T37"/>
    <mergeCell ref="C34:L34"/>
    <mergeCell ref="N34:O34"/>
    <mergeCell ref="P34:Q34"/>
    <mergeCell ref="R34:T34"/>
    <mergeCell ref="C35:L35"/>
    <mergeCell ref="N35:O35"/>
    <mergeCell ref="P35:Q35"/>
    <mergeCell ref="R35:T35"/>
    <mergeCell ref="R32:T32"/>
    <mergeCell ref="C33:L33"/>
    <mergeCell ref="N33:O33"/>
    <mergeCell ref="P33:Q33"/>
    <mergeCell ref="R33:T33"/>
    <mergeCell ref="P30:Q30"/>
    <mergeCell ref="R30:T30"/>
    <mergeCell ref="C31:L31"/>
    <mergeCell ref="N31:O31"/>
    <mergeCell ref="P31:Q31"/>
    <mergeCell ref="R31:T31"/>
    <mergeCell ref="C30:L30"/>
    <mergeCell ref="N30:O30"/>
    <mergeCell ref="C24:L24"/>
    <mergeCell ref="N24:O24"/>
    <mergeCell ref="P24:Q24"/>
    <mergeCell ref="R24:T24"/>
    <mergeCell ref="C25:L25"/>
    <mergeCell ref="N25:O25"/>
    <mergeCell ref="P25:Q25"/>
    <mergeCell ref="R25:T25"/>
    <mergeCell ref="R29:T29"/>
    <mergeCell ref="N28:O28"/>
    <mergeCell ref="C28:L28"/>
    <mergeCell ref="C26:L26"/>
    <mergeCell ref="N26:O26"/>
    <mergeCell ref="P26:Q26"/>
    <mergeCell ref="R26:T26"/>
    <mergeCell ref="C27:L27"/>
    <mergeCell ref="N27:O27"/>
    <mergeCell ref="P27:Q27"/>
    <mergeCell ref="R27:T27"/>
    <mergeCell ref="R28:T28"/>
    <mergeCell ref="P28:Q28"/>
    <mergeCell ref="A138:B138"/>
    <mergeCell ref="C138:O138"/>
    <mergeCell ref="P138:T138"/>
    <mergeCell ref="C22:L22"/>
    <mergeCell ref="N22:O22"/>
    <mergeCell ref="P22:Q22"/>
    <mergeCell ref="R22:T22"/>
    <mergeCell ref="C23:L23"/>
    <mergeCell ref="A136:B136"/>
    <mergeCell ref="C136:O136"/>
    <mergeCell ref="P136:T136"/>
    <mergeCell ref="A137:B137"/>
    <mergeCell ref="C137:O137"/>
    <mergeCell ref="P137:T137"/>
    <mergeCell ref="A134:B134"/>
    <mergeCell ref="C134:O134"/>
    <mergeCell ref="P134:T134"/>
    <mergeCell ref="A135:B135"/>
    <mergeCell ref="C135:O135"/>
    <mergeCell ref="P135:T135"/>
    <mergeCell ref="A130:T130"/>
    <mergeCell ref="A131:T131"/>
    <mergeCell ref="A132:B132"/>
    <mergeCell ref="C132:O132"/>
    <mergeCell ref="P132:T132"/>
    <mergeCell ref="A133:B133"/>
    <mergeCell ref="C133:O133"/>
    <mergeCell ref="P133:T133"/>
    <mergeCell ref="C129:L129"/>
    <mergeCell ref="N129:O129"/>
    <mergeCell ref="P129:Q129"/>
    <mergeCell ref="R129:T129"/>
    <mergeCell ref="C124:L124"/>
    <mergeCell ref="N124:O124"/>
    <mergeCell ref="P124:Q124"/>
    <mergeCell ref="R124:T124"/>
    <mergeCell ref="C125:L125"/>
    <mergeCell ref="N125:O125"/>
    <mergeCell ref="P125:Q125"/>
    <mergeCell ref="R125:T125"/>
    <mergeCell ref="P128:Q128"/>
    <mergeCell ref="R128:T128"/>
    <mergeCell ref="C128:L128"/>
    <mergeCell ref="N128:O128"/>
    <mergeCell ref="N107:O107"/>
    <mergeCell ref="P107:Q107"/>
    <mergeCell ref="R107:T107"/>
    <mergeCell ref="N117:O117"/>
    <mergeCell ref="P117:Q117"/>
    <mergeCell ref="R117:T117"/>
    <mergeCell ref="P113:Q113"/>
    <mergeCell ref="R113:T113"/>
    <mergeCell ref="C114:L114"/>
    <mergeCell ref="N114:O114"/>
    <mergeCell ref="P114:Q114"/>
    <mergeCell ref="R114:T114"/>
    <mergeCell ref="C111:L111"/>
    <mergeCell ref="N111:O111"/>
    <mergeCell ref="P111:Q111"/>
    <mergeCell ref="R111:T111"/>
    <mergeCell ref="C112:L112"/>
    <mergeCell ref="N112:O112"/>
    <mergeCell ref="P112:Q112"/>
    <mergeCell ref="R112:T112"/>
    <mergeCell ref="C110:L110"/>
    <mergeCell ref="P115:Q115"/>
    <mergeCell ref="R115:T115"/>
    <mergeCell ref="C116:L116"/>
    <mergeCell ref="P104:Q104"/>
    <mergeCell ref="R104:T104"/>
    <mergeCell ref="C127:L127"/>
    <mergeCell ref="N127:O127"/>
    <mergeCell ref="P127:Q127"/>
    <mergeCell ref="R127:T127"/>
    <mergeCell ref="C126:L126"/>
    <mergeCell ref="N126:O126"/>
    <mergeCell ref="P126:Q126"/>
    <mergeCell ref="R126:T126"/>
    <mergeCell ref="C123:L123"/>
    <mergeCell ref="N123:O123"/>
    <mergeCell ref="P123:Q123"/>
    <mergeCell ref="R123:T123"/>
    <mergeCell ref="C122:L122"/>
    <mergeCell ref="N122:O122"/>
    <mergeCell ref="P122:Q122"/>
    <mergeCell ref="R122:T122"/>
    <mergeCell ref="C118:L118"/>
    <mergeCell ref="C113:L113"/>
    <mergeCell ref="N113:O113"/>
    <mergeCell ref="P105:Q105"/>
    <mergeCell ref="R105:T105"/>
    <mergeCell ref="C107:L107"/>
    <mergeCell ref="R110:T110"/>
    <mergeCell ref="C106:L106"/>
    <mergeCell ref="N106:O106"/>
    <mergeCell ref="P106:Q106"/>
    <mergeCell ref="R106:T106"/>
    <mergeCell ref="C101:L101"/>
    <mergeCell ref="N101:O101"/>
    <mergeCell ref="P101:Q101"/>
    <mergeCell ref="R101:T101"/>
    <mergeCell ref="C102:L102"/>
    <mergeCell ref="N102:O102"/>
    <mergeCell ref="P102:Q102"/>
    <mergeCell ref="R102:T102"/>
    <mergeCell ref="C108:L108"/>
    <mergeCell ref="N108:O108"/>
    <mergeCell ref="P108:Q108"/>
    <mergeCell ref="R108:T108"/>
    <mergeCell ref="C109:L109"/>
    <mergeCell ref="N109:O109"/>
    <mergeCell ref="P109:Q109"/>
    <mergeCell ref="R109:T109"/>
    <mergeCell ref="R103:T103"/>
    <mergeCell ref="C104:L104"/>
    <mergeCell ref="N104:O104"/>
    <mergeCell ref="C96:L96"/>
    <mergeCell ref="N96:O96"/>
    <mergeCell ref="P96:Q96"/>
    <mergeCell ref="R96:T96"/>
    <mergeCell ref="C100:L100"/>
    <mergeCell ref="N100:O100"/>
    <mergeCell ref="P100:Q100"/>
    <mergeCell ref="R100:T100"/>
    <mergeCell ref="C98:L98"/>
    <mergeCell ref="N98:O98"/>
    <mergeCell ref="P98:Q98"/>
    <mergeCell ref="R98:T98"/>
    <mergeCell ref="C99:L99"/>
    <mergeCell ref="N99:O99"/>
    <mergeCell ref="P99:Q99"/>
    <mergeCell ref="R99:T99"/>
    <mergeCell ref="A96:A97"/>
    <mergeCell ref="B96:B97"/>
    <mergeCell ref="A98:A99"/>
    <mergeCell ref="C92:L92"/>
    <mergeCell ref="N92:O92"/>
    <mergeCell ref="P92:Q92"/>
    <mergeCell ref="R92:T92"/>
    <mergeCell ref="C84:L84"/>
    <mergeCell ref="N84:O84"/>
    <mergeCell ref="P84:Q84"/>
    <mergeCell ref="R84:T84"/>
    <mergeCell ref="C91:L91"/>
    <mergeCell ref="N91:O91"/>
    <mergeCell ref="P91:Q91"/>
    <mergeCell ref="R91:T91"/>
    <mergeCell ref="P85:Q85"/>
    <mergeCell ref="R85:T85"/>
    <mergeCell ref="C97:L97"/>
    <mergeCell ref="N97:O97"/>
    <mergeCell ref="P97:Q97"/>
    <mergeCell ref="R97:T97"/>
    <mergeCell ref="C95:L95"/>
    <mergeCell ref="N95:O95"/>
    <mergeCell ref="P95:Q95"/>
    <mergeCell ref="C80:L80"/>
    <mergeCell ref="N80:O80"/>
    <mergeCell ref="P80:Q80"/>
    <mergeCell ref="R80:T80"/>
    <mergeCell ref="C81:L81"/>
    <mergeCell ref="N81:O81"/>
    <mergeCell ref="P81:Q81"/>
    <mergeCell ref="R81:T81"/>
    <mergeCell ref="A78:B78"/>
    <mergeCell ref="C78:Q78"/>
    <mergeCell ref="R78:T78"/>
    <mergeCell ref="C79:L79"/>
    <mergeCell ref="N79:O79"/>
    <mergeCell ref="P79:Q79"/>
    <mergeCell ref="R79:T79"/>
    <mergeCell ref="A79:A81"/>
    <mergeCell ref="B79:B81"/>
    <mergeCell ref="C21:L21"/>
    <mergeCell ref="N21:O21"/>
    <mergeCell ref="P21:Q21"/>
    <mergeCell ref="R21:T21"/>
    <mergeCell ref="N23:O23"/>
    <mergeCell ref="P23:Q23"/>
    <mergeCell ref="C19:L19"/>
    <mergeCell ref="N19:O19"/>
    <mergeCell ref="P19:Q19"/>
    <mergeCell ref="R19:T19"/>
    <mergeCell ref="C20:L20"/>
    <mergeCell ref="N20:O20"/>
    <mergeCell ref="P20:Q20"/>
    <mergeCell ref="R20:T20"/>
    <mergeCell ref="R23:T23"/>
    <mergeCell ref="C17:L17"/>
    <mergeCell ref="N17:O17"/>
    <mergeCell ref="P17:Q17"/>
    <mergeCell ref="R17:T17"/>
    <mergeCell ref="C18:L18"/>
    <mergeCell ref="N18:O18"/>
    <mergeCell ref="P18:Q18"/>
    <mergeCell ref="R18:T18"/>
    <mergeCell ref="A16:B16"/>
    <mergeCell ref="C16:Q16"/>
    <mergeCell ref="R16:T16"/>
    <mergeCell ref="A2:T2"/>
    <mergeCell ref="A3:T3"/>
    <mergeCell ref="A4:T4"/>
    <mergeCell ref="A5:T5"/>
    <mergeCell ref="A6:T6"/>
    <mergeCell ref="A7:T7"/>
    <mergeCell ref="A10:T10"/>
    <mergeCell ref="A13:T13"/>
    <mergeCell ref="A15:B15"/>
    <mergeCell ref="C15:L15"/>
    <mergeCell ref="N15:O15"/>
    <mergeCell ref="P15:Q15"/>
    <mergeCell ref="R15:T15"/>
    <mergeCell ref="A8:T8"/>
    <mergeCell ref="A9:T9"/>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1" manualBreakCount="1">
    <brk id="78"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6884A-827C-45F2-B572-388AD2319C08}">
  <sheetPr>
    <tabColor theme="4" tint="0.79998168889431442"/>
  </sheetPr>
  <dimension ref="A1:T34"/>
  <sheetViews>
    <sheetView view="pageBreakPreview" zoomScale="115" zoomScaleNormal="100" zoomScaleSheetLayoutView="115" workbookViewId="0">
      <selection activeCell="AA28" sqref="AA28"/>
    </sheetView>
  </sheetViews>
  <sheetFormatPr defaultRowHeight="10.75" customHeight="1" x14ac:dyDescent="0.2"/>
  <cols>
    <col min="1" max="2" width="5.77734375" style="78" customWidth="1"/>
    <col min="3" max="12" width="5.77734375" style="79" customWidth="1"/>
    <col min="13" max="19" width="5.77734375" style="78" customWidth="1"/>
    <col min="20" max="20" width="6.109375" style="81" customWidth="1"/>
    <col min="21" max="22" width="5.77734375" style="78" customWidth="1"/>
    <col min="23" max="24" width="8.77734375" style="78"/>
    <col min="25" max="25" width="11.33203125" style="78" customWidth="1"/>
    <col min="26" max="29" width="8.77734375" style="78"/>
    <col min="30" max="30" width="9.77734375" style="78" bestFit="1" customWidth="1"/>
    <col min="31" max="256" width="8.77734375" style="78"/>
    <col min="257" max="275" width="5.77734375" style="78" customWidth="1"/>
    <col min="276" max="276" width="6.109375" style="78" customWidth="1"/>
    <col min="277" max="278" width="5.77734375" style="78" customWidth="1"/>
    <col min="279" max="280" width="8.77734375" style="78"/>
    <col min="281" max="281" width="11.33203125" style="78" customWidth="1"/>
    <col min="282" max="512" width="8.77734375" style="78"/>
    <col min="513" max="531" width="5.77734375" style="78" customWidth="1"/>
    <col min="532" max="532" width="6.109375" style="78" customWidth="1"/>
    <col min="533" max="534" width="5.77734375" style="78" customWidth="1"/>
    <col min="535" max="536" width="8.77734375" style="78"/>
    <col min="537" max="537" width="11.33203125" style="78" customWidth="1"/>
    <col min="538" max="768" width="8.77734375" style="78"/>
    <col min="769" max="787" width="5.77734375" style="78" customWidth="1"/>
    <col min="788" max="788" width="6.109375" style="78" customWidth="1"/>
    <col min="789" max="790" width="5.77734375" style="78" customWidth="1"/>
    <col min="791" max="792" width="8.77734375" style="78"/>
    <col min="793" max="793" width="11.33203125" style="78" customWidth="1"/>
    <col min="794" max="1024" width="8.77734375" style="78"/>
    <col min="1025" max="1043" width="5.77734375" style="78" customWidth="1"/>
    <col min="1044" max="1044" width="6.109375" style="78" customWidth="1"/>
    <col min="1045" max="1046" width="5.77734375" style="78" customWidth="1"/>
    <col min="1047" max="1048" width="8.77734375" style="78"/>
    <col min="1049" max="1049" width="11.33203125" style="78" customWidth="1"/>
    <col min="1050" max="1280" width="8.77734375" style="78"/>
    <col min="1281" max="1299" width="5.77734375" style="78" customWidth="1"/>
    <col min="1300" max="1300" width="6.109375" style="78" customWidth="1"/>
    <col min="1301" max="1302" width="5.77734375" style="78" customWidth="1"/>
    <col min="1303" max="1304" width="8.77734375" style="78"/>
    <col min="1305" max="1305" width="11.33203125" style="78" customWidth="1"/>
    <col min="1306" max="1536" width="8.77734375" style="78"/>
    <col min="1537" max="1555" width="5.77734375" style="78" customWidth="1"/>
    <col min="1556" max="1556" width="6.109375" style="78" customWidth="1"/>
    <col min="1557" max="1558" width="5.77734375" style="78" customWidth="1"/>
    <col min="1559" max="1560" width="8.77734375" style="78"/>
    <col min="1561" max="1561" width="11.33203125" style="78" customWidth="1"/>
    <col min="1562" max="1792" width="8.77734375" style="78"/>
    <col min="1793" max="1811" width="5.77734375" style="78" customWidth="1"/>
    <col min="1812" max="1812" width="6.109375" style="78" customWidth="1"/>
    <col min="1813" max="1814" width="5.77734375" style="78" customWidth="1"/>
    <col min="1815" max="1816" width="8.77734375" style="78"/>
    <col min="1817" max="1817" width="11.33203125" style="78" customWidth="1"/>
    <col min="1818" max="2048" width="8.77734375" style="78"/>
    <col min="2049" max="2067" width="5.77734375" style="78" customWidth="1"/>
    <col min="2068" max="2068" width="6.109375" style="78" customWidth="1"/>
    <col min="2069" max="2070" width="5.77734375" style="78" customWidth="1"/>
    <col min="2071" max="2072" width="8.77734375" style="78"/>
    <col min="2073" max="2073" width="11.33203125" style="78" customWidth="1"/>
    <col min="2074" max="2304" width="8.77734375" style="78"/>
    <col min="2305" max="2323" width="5.77734375" style="78" customWidth="1"/>
    <col min="2324" max="2324" width="6.109375" style="78" customWidth="1"/>
    <col min="2325" max="2326" width="5.77734375" style="78" customWidth="1"/>
    <col min="2327" max="2328" width="8.77734375" style="78"/>
    <col min="2329" max="2329" width="11.33203125" style="78" customWidth="1"/>
    <col min="2330" max="2560" width="8.77734375" style="78"/>
    <col min="2561" max="2579" width="5.77734375" style="78" customWidth="1"/>
    <col min="2580" max="2580" width="6.109375" style="78" customWidth="1"/>
    <col min="2581" max="2582" width="5.77734375" style="78" customWidth="1"/>
    <col min="2583" max="2584" width="8.77734375" style="78"/>
    <col min="2585" max="2585" width="11.33203125" style="78" customWidth="1"/>
    <col min="2586" max="2816" width="8.77734375" style="78"/>
    <col min="2817" max="2835" width="5.77734375" style="78" customWidth="1"/>
    <col min="2836" max="2836" width="6.109375" style="78" customWidth="1"/>
    <col min="2837" max="2838" width="5.77734375" style="78" customWidth="1"/>
    <col min="2839" max="2840" width="8.77734375" style="78"/>
    <col min="2841" max="2841" width="11.33203125" style="78" customWidth="1"/>
    <col min="2842" max="3072" width="8.77734375" style="78"/>
    <col min="3073" max="3091" width="5.77734375" style="78" customWidth="1"/>
    <col min="3092" max="3092" width="6.109375" style="78" customWidth="1"/>
    <col min="3093" max="3094" width="5.77734375" style="78" customWidth="1"/>
    <col min="3095" max="3096" width="8.77734375" style="78"/>
    <col min="3097" max="3097" width="11.33203125" style="78" customWidth="1"/>
    <col min="3098" max="3328" width="8.77734375" style="78"/>
    <col min="3329" max="3347" width="5.77734375" style="78" customWidth="1"/>
    <col min="3348" max="3348" width="6.109375" style="78" customWidth="1"/>
    <col min="3349" max="3350" width="5.77734375" style="78" customWidth="1"/>
    <col min="3351" max="3352" width="8.77734375" style="78"/>
    <col min="3353" max="3353" width="11.33203125" style="78" customWidth="1"/>
    <col min="3354" max="3584" width="8.77734375" style="78"/>
    <col min="3585" max="3603" width="5.77734375" style="78" customWidth="1"/>
    <col min="3604" max="3604" width="6.109375" style="78" customWidth="1"/>
    <col min="3605" max="3606" width="5.77734375" style="78" customWidth="1"/>
    <col min="3607" max="3608" width="8.77734375" style="78"/>
    <col min="3609" max="3609" width="11.33203125" style="78" customWidth="1"/>
    <col min="3610" max="3840" width="8.77734375" style="78"/>
    <col min="3841" max="3859" width="5.77734375" style="78" customWidth="1"/>
    <col min="3860" max="3860" width="6.109375" style="78" customWidth="1"/>
    <col min="3861" max="3862" width="5.77734375" style="78" customWidth="1"/>
    <col min="3863" max="3864" width="8.77734375" style="78"/>
    <col min="3865" max="3865" width="11.33203125" style="78" customWidth="1"/>
    <col min="3866" max="4096" width="8.77734375" style="78"/>
    <col min="4097" max="4115" width="5.77734375" style="78" customWidth="1"/>
    <col min="4116" max="4116" width="6.109375" style="78" customWidth="1"/>
    <col min="4117" max="4118" width="5.77734375" style="78" customWidth="1"/>
    <col min="4119" max="4120" width="8.77734375" style="78"/>
    <col min="4121" max="4121" width="11.33203125" style="78" customWidth="1"/>
    <col min="4122" max="4352" width="8.77734375" style="78"/>
    <col min="4353" max="4371" width="5.77734375" style="78" customWidth="1"/>
    <col min="4372" max="4372" width="6.109375" style="78" customWidth="1"/>
    <col min="4373" max="4374" width="5.77734375" style="78" customWidth="1"/>
    <col min="4375" max="4376" width="8.77734375" style="78"/>
    <col min="4377" max="4377" width="11.33203125" style="78" customWidth="1"/>
    <col min="4378" max="4608" width="8.77734375" style="78"/>
    <col min="4609" max="4627" width="5.77734375" style="78" customWidth="1"/>
    <col min="4628" max="4628" width="6.109375" style="78" customWidth="1"/>
    <col min="4629" max="4630" width="5.77734375" style="78" customWidth="1"/>
    <col min="4631" max="4632" width="8.77734375" style="78"/>
    <col min="4633" max="4633" width="11.33203125" style="78" customWidth="1"/>
    <col min="4634" max="4864" width="8.77734375" style="78"/>
    <col min="4865" max="4883" width="5.77734375" style="78" customWidth="1"/>
    <col min="4884" max="4884" width="6.109375" style="78" customWidth="1"/>
    <col min="4885" max="4886" width="5.77734375" style="78" customWidth="1"/>
    <col min="4887" max="4888" width="8.77734375" style="78"/>
    <col min="4889" max="4889" width="11.33203125" style="78" customWidth="1"/>
    <col min="4890" max="5120" width="8.77734375" style="78"/>
    <col min="5121" max="5139" width="5.77734375" style="78" customWidth="1"/>
    <col min="5140" max="5140" width="6.109375" style="78" customWidth="1"/>
    <col min="5141" max="5142" width="5.77734375" style="78" customWidth="1"/>
    <col min="5143" max="5144" width="8.77734375" style="78"/>
    <col min="5145" max="5145" width="11.33203125" style="78" customWidth="1"/>
    <col min="5146" max="5376" width="8.77734375" style="78"/>
    <col min="5377" max="5395" width="5.77734375" style="78" customWidth="1"/>
    <col min="5396" max="5396" width="6.109375" style="78" customWidth="1"/>
    <col min="5397" max="5398" width="5.77734375" style="78" customWidth="1"/>
    <col min="5399" max="5400" width="8.77734375" style="78"/>
    <col min="5401" max="5401" width="11.33203125" style="78" customWidth="1"/>
    <col min="5402" max="5632" width="8.77734375" style="78"/>
    <col min="5633" max="5651" width="5.77734375" style="78" customWidth="1"/>
    <col min="5652" max="5652" width="6.109375" style="78" customWidth="1"/>
    <col min="5653" max="5654" width="5.77734375" style="78" customWidth="1"/>
    <col min="5655" max="5656" width="8.77734375" style="78"/>
    <col min="5657" max="5657" width="11.33203125" style="78" customWidth="1"/>
    <col min="5658" max="5888" width="8.77734375" style="78"/>
    <col min="5889" max="5907" width="5.77734375" style="78" customWidth="1"/>
    <col min="5908" max="5908" width="6.109375" style="78" customWidth="1"/>
    <col min="5909" max="5910" width="5.77734375" style="78" customWidth="1"/>
    <col min="5911" max="5912" width="8.77734375" style="78"/>
    <col min="5913" max="5913" width="11.33203125" style="78" customWidth="1"/>
    <col min="5914" max="6144" width="8.77734375" style="78"/>
    <col min="6145" max="6163" width="5.77734375" style="78" customWidth="1"/>
    <col min="6164" max="6164" width="6.109375" style="78" customWidth="1"/>
    <col min="6165" max="6166" width="5.77734375" style="78" customWidth="1"/>
    <col min="6167" max="6168" width="8.77734375" style="78"/>
    <col min="6169" max="6169" width="11.33203125" style="78" customWidth="1"/>
    <col min="6170" max="6400" width="8.77734375" style="78"/>
    <col min="6401" max="6419" width="5.77734375" style="78" customWidth="1"/>
    <col min="6420" max="6420" width="6.109375" style="78" customWidth="1"/>
    <col min="6421" max="6422" width="5.77734375" style="78" customWidth="1"/>
    <col min="6423" max="6424" width="8.77734375" style="78"/>
    <col min="6425" max="6425" width="11.33203125" style="78" customWidth="1"/>
    <col min="6426" max="6656" width="8.77734375" style="78"/>
    <col min="6657" max="6675" width="5.77734375" style="78" customWidth="1"/>
    <col min="6676" max="6676" width="6.109375" style="78" customWidth="1"/>
    <col min="6677" max="6678" width="5.77734375" style="78" customWidth="1"/>
    <col min="6679" max="6680" width="8.77734375" style="78"/>
    <col min="6681" max="6681" width="11.33203125" style="78" customWidth="1"/>
    <col min="6682" max="6912" width="8.77734375" style="78"/>
    <col min="6913" max="6931" width="5.77734375" style="78" customWidth="1"/>
    <col min="6932" max="6932" width="6.109375" style="78" customWidth="1"/>
    <col min="6933" max="6934" width="5.77734375" style="78" customWidth="1"/>
    <col min="6935" max="6936" width="8.77734375" style="78"/>
    <col min="6937" max="6937" width="11.33203125" style="78" customWidth="1"/>
    <col min="6938" max="7168" width="8.77734375" style="78"/>
    <col min="7169" max="7187" width="5.77734375" style="78" customWidth="1"/>
    <col min="7188" max="7188" width="6.109375" style="78" customWidth="1"/>
    <col min="7189" max="7190" width="5.77734375" style="78" customWidth="1"/>
    <col min="7191" max="7192" width="8.77734375" style="78"/>
    <col min="7193" max="7193" width="11.33203125" style="78" customWidth="1"/>
    <col min="7194" max="7424" width="8.77734375" style="78"/>
    <col min="7425" max="7443" width="5.77734375" style="78" customWidth="1"/>
    <col min="7444" max="7444" width="6.109375" style="78" customWidth="1"/>
    <col min="7445" max="7446" width="5.77734375" style="78" customWidth="1"/>
    <col min="7447" max="7448" width="8.77734375" style="78"/>
    <col min="7449" max="7449" width="11.33203125" style="78" customWidth="1"/>
    <col min="7450" max="7680" width="8.77734375" style="78"/>
    <col min="7681" max="7699" width="5.77734375" style="78" customWidth="1"/>
    <col min="7700" max="7700" width="6.109375" style="78" customWidth="1"/>
    <col min="7701" max="7702" width="5.77734375" style="78" customWidth="1"/>
    <col min="7703" max="7704" width="8.77734375" style="78"/>
    <col min="7705" max="7705" width="11.33203125" style="78" customWidth="1"/>
    <col min="7706" max="7936" width="8.77734375" style="78"/>
    <col min="7937" max="7955" width="5.77734375" style="78" customWidth="1"/>
    <col min="7956" max="7956" width="6.109375" style="78" customWidth="1"/>
    <col min="7957" max="7958" width="5.77734375" style="78" customWidth="1"/>
    <col min="7959" max="7960" width="8.77734375" style="78"/>
    <col min="7961" max="7961" width="11.33203125" style="78" customWidth="1"/>
    <col min="7962" max="8192" width="8.77734375" style="78"/>
    <col min="8193" max="8211" width="5.77734375" style="78" customWidth="1"/>
    <col min="8212" max="8212" width="6.109375" style="78" customWidth="1"/>
    <col min="8213" max="8214" width="5.77734375" style="78" customWidth="1"/>
    <col min="8215" max="8216" width="8.77734375" style="78"/>
    <col min="8217" max="8217" width="11.33203125" style="78" customWidth="1"/>
    <col min="8218" max="8448" width="8.77734375" style="78"/>
    <col min="8449" max="8467" width="5.77734375" style="78" customWidth="1"/>
    <col min="8468" max="8468" width="6.109375" style="78" customWidth="1"/>
    <col min="8469" max="8470" width="5.77734375" style="78" customWidth="1"/>
    <col min="8471" max="8472" width="8.77734375" style="78"/>
    <col min="8473" max="8473" width="11.33203125" style="78" customWidth="1"/>
    <col min="8474" max="8704" width="8.77734375" style="78"/>
    <col min="8705" max="8723" width="5.77734375" style="78" customWidth="1"/>
    <col min="8724" max="8724" width="6.109375" style="78" customWidth="1"/>
    <col min="8725" max="8726" width="5.77734375" style="78" customWidth="1"/>
    <col min="8727" max="8728" width="8.77734375" style="78"/>
    <col min="8729" max="8729" width="11.33203125" style="78" customWidth="1"/>
    <col min="8730" max="8960" width="8.77734375" style="78"/>
    <col min="8961" max="8979" width="5.77734375" style="78" customWidth="1"/>
    <col min="8980" max="8980" width="6.109375" style="78" customWidth="1"/>
    <col min="8981" max="8982" width="5.77734375" style="78" customWidth="1"/>
    <col min="8983" max="8984" width="8.77734375" style="78"/>
    <col min="8985" max="8985" width="11.33203125" style="78" customWidth="1"/>
    <col min="8986" max="9216" width="8.77734375" style="78"/>
    <col min="9217" max="9235" width="5.77734375" style="78" customWidth="1"/>
    <col min="9236" max="9236" width="6.109375" style="78" customWidth="1"/>
    <col min="9237" max="9238" width="5.77734375" style="78" customWidth="1"/>
    <col min="9239" max="9240" width="8.77734375" style="78"/>
    <col min="9241" max="9241" width="11.33203125" style="78" customWidth="1"/>
    <col min="9242" max="9472" width="8.77734375" style="78"/>
    <col min="9473" max="9491" width="5.77734375" style="78" customWidth="1"/>
    <col min="9492" max="9492" width="6.109375" style="78" customWidth="1"/>
    <col min="9493" max="9494" width="5.77734375" style="78" customWidth="1"/>
    <col min="9495" max="9496" width="8.77734375" style="78"/>
    <col min="9497" max="9497" width="11.33203125" style="78" customWidth="1"/>
    <col min="9498" max="9728" width="8.77734375" style="78"/>
    <col min="9729" max="9747" width="5.77734375" style="78" customWidth="1"/>
    <col min="9748" max="9748" width="6.109375" style="78" customWidth="1"/>
    <col min="9749" max="9750" width="5.77734375" style="78" customWidth="1"/>
    <col min="9751" max="9752" width="8.77734375" style="78"/>
    <col min="9753" max="9753" width="11.33203125" style="78" customWidth="1"/>
    <col min="9754" max="9984" width="8.77734375" style="78"/>
    <col min="9985" max="10003" width="5.77734375" style="78" customWidth="1"/>
    <col min="10004" max="10004" width="6.109375" style="78" customWidth="1"/>
    <col min="10005" max="10006" width="5.77734375" style="78" customWidth="1"/>
    <col min="10007" max="10008" width="8.77734375" style="78"/>
    <col min="10009" max="10009" width="11.33203125" style="78" customWidth="1"/>
    <col min="10010" max="10240" width="8.77734375" style="78"/>
    <col min="10241" max="10259" width="5.77734375" style="78" customWidth="1"/>
    <col min="10260" max="10260" width="6.109375" style="78" customWidth="1"/>
    <col min="10261" max="10262" width="5.77734375" style="78" customWidth="1"/>
    <col min="10263" max="10264" width="8.77734375" style="78"/>
    <col min="10265" max="10265" width="11.33203125" style="78" customWidth="1"/>
    <col min="10266" max="10496" width="8.77734375" style="78"/>
    <col min="10497" max="10515" width="5.77734375" style="78" customWidth="1"/>
    <col min="10516" max="10516" width="6.109375" style="78" customWidth="1"/>
    <col min="10517" max="10518" width="5.77734375" style="78" customWidth="1"/>
    <col min="10519" max="10520" width="8.77734375" style="78"/>
    <col min="10521" max="10521" width="11.33203125" style="78" customWidth="1"/>
    <col min="10522" max="10752" width="8.77734375" style="78"/>
    <col min="10753" max="10771" width="5.77734375" style="78" customWidth="1"/>
    <col min="10772" max="10772" width="6.109375" style="78" customWidth="1"/>
    <col min="10773" max="10774" width="5.77734375" style="78" customWidth="1"/>
    <col min="10775" max="10776" width="8.77734375" style="78"/>
    <col min="10777" max="10777" width="11.33203125" style="78" customWidth="1"/>
    <col min="10778" max="11008" width="8.77734375" style="78"/>
    <col min="11009" max="11027" width="5.77734375" style="78" customWidth="1"/>
    <col min="11028" max="11028" width="6.109375" style="78" customWidth="1"/>
    <col min="11029" max="11030" width="5.77734375" style="78" customWidth="1"/>
    <col min="11031" max="11032" width="8.77734375" style="78"/>
    <col min="11033" max="11033" width="11.33203125" style="78" customWidth="1"/>
    <col min="11034" max="11264" width="8.77734375" style="78"/>
    <col min="11265" max="11283" width="5.77734375" style="78" customWidth="1"/>
    <col min="11284" max="11284" width="6.109375" style="78" customWidth="1"/>
    <col min="11285" max="11286" width="5.77734375" style="78" customWidth="1"/>
    <col min="11287" max="11288" width="8.77734375" style="78"/>
    <col min="11289" max="11289" width="11.33203125" style="78" customWidth="1"/>
    <col min="11290" max="11520" width="8.77734375" style="78"/>
    <col min="11521" max="11539" width="5.77734375" style="78" customWidth="1"/>
    <col min="11540" max="11540" width="6.109375" style="78" customWidth="1"/>
    <col min="11541" max="11542" width="5.77734375" style="78" customWidth="1"/>
    <col min="11543" max="11544" width="8.77734375" style="78"/>
    <col min="11545" max="11545" width="11.33203125" style="78" customWidth="1"/>
    <col min="11546" max="11776" width="8.77734375" style="78"/>
    <col min="11777" max="11795" width="5.77734375" style="78" customWidth="1"/>
    <col min="11796" max="11796" width="6.109375" style="78" customWidth="1"/>
    <col min="11797" max="11798" width="5.77734375" style="78" customWidth="1"/>
    <col min="11799" max="11800" width="8.77734375" style="78"/>
    <col min="11801" max="11801" width="11.33203125" style="78" customWidth="1"/>
    <col min="11802" max="12032" width="8.77734375" style="78"/>
    <col min="12033" max="12051" width="5.77734375" style="78" customWidth="1"/>
    <col min="12052" max="12052" width="6.109375" style="78" customWidth="1"/>
    <col min="12053" max="12054" width="5.77734375" style="78" customWidth="1"/>
    <col min="12055" max="12056" width="8.77734375" style="78"/>
    <col min="12057" max="12057" width="11.33203125" style="78" customWidth="1"/>
    <col min="12058" max="12288" width="8.77734375" style="78"/>
    <col min="12289" max="12307" width="5.77734375" style="78" customWidth="1"/>
    <col min="12308" max="12308" width="6.109375" style="78" customWidth="1"/>
    <col min="12309" max="12310" width="5.77734375" style="78" customWidth="1"/>
    <col min="12311" max="12312" width="8.77734375" style="78"/>
    <col min="12313" max="12313" width="11.33203125" style="78" customWidth="1"/>
    <col min="12314" max="12544" width="8.77734375" style="78"/>
    <col min="12545" max="12563" width="5.77734375" style="78" customWidth="1"/>
    <col min="12564" max="12564" width="6.109375" style="78" customWidth="1"/>
    <col min="12565" max="12566" width="5.77734375" style="78" customWidth="1"/>
    <col min="12567" max="12568" width="8.77734375" style="78"/>
    <col min="12569" max="12569" width="11.33203125" style="78" customWidth="1"/>
    <col min="12570" max="12800" width="8.77734375" style="78"/>
    <col min="12801" max="12819" width="5.77734375" style="78" customWidth="1"/>
    <col min="12820" max="12820" width="6.109375" style="78" customWidth="1"/>
    <col min="12821" max="12822" width="5.77734375" style="78" customWidth="1"/>
    <col min="12823" max="12824" width="8.77734375" style="78"/>
    <col min="12825" max="12825" width="11.33203125" style="78" customWidth="1"/>
    <col min="12826" max="13056" width="8.77734375" style="78"/>
    <col min="13057" max="13075" width="5.77734375" style="78" customWidth="1"/>
    <col min="13076" max="13076" width="6.109375" style="78" customWidth="1"/>
    <col min="13077" max="13078" width="5.77734375" style="78" customWidth="1"/>
    <col min="13079" max="13080" width="8.77734375" style="78"/>
    <col min="13081" max="13081" width="11.33203125" style="78" customWidth="1"/>
    <col min="13082" max="13312" width="8.77734375" style="78"/>
    <col min="13313" max="13331" width="5.77734375" style="78" customWidth="1"/>
    <col min="13332" max="13332" width="6.109375" style="78" customWidth="1"/>
    <col min="13333" max="13334" width="5.77734375" style="78" customWidth="1"/>
    <col min="13335" max="13336" width="8.77734375" style="78"/>
    <col min="13337" max="13337" width="11.33203125" style="78" customWidth="1"/>
    <col min="13338" max="13568" width="8.77734375" style="78"/>
    <col min="13569" max="13587" width="5.77734375" style="78" customWidth="1"/>
    <col min="13588" max="13588" width="6.109375" style="78" customWidth="1"/>
    <col min="13589" max="13590" width="5.77734375" style="78" customWidth="1"/>
    <col min="13591" max="13592" width="8.77734375" style="78"/>
    <col min="13593" max="13593" width="11.33203125" style="78" customWidth="1"/>
    <col min="13594" max="13824" width="8.77734375" style="78"/>
    <col min="13825" max="13843" width="5.77734375" style="78" customWidth="1"/>
    <col min="13844" max="13844" width="6.109375" style="78" customWidth="1"/>
    <col min="13845" max="13846" width="5.77734375" style="78" customWidth="1"/>
    <col min="13847" max="13848" width="8.77734375" style="78"/>
    <col min="13849" max="13849" width="11.33203125" style="78" customWidth="1"/>
    <col min="13850" max="14080" width="8.77734375" style="78"/>
    <col min="14081" max="14099" width="5.77734375" style="78" customWidth="1"/>
    <col min="14100" max="14100" width="6.109375" style="78" customWidth="1"/>
    <col min="14101" max="14102" width="5.77734375" style="78" customWidth="1"/>
    <col min="14103" max="14104" width="8.77734375" style="78"/>
    <col min="14105" max="14105" width="11.33203125" style="78" customWidth="1"/>
    <col min="14106" max="14336" width="8.77734375" style="78"/>
    <col min="14337" max="14355" width="5.77734375" style="78" customWidth="1"/>
    <col min="14356" max="14356" width="6.109375" style="78" customWidth="1"/>
    <col min="14357" max="14358" width="5.77734375" style="78" customWidth="1"/>
    <col min="14359" max="14360" width="8.77734375" style="78"/>
    <col min="14361" max="14361" width="11.33203125" style="78" customWidth="1"/>
    <col min="14362" max="14592" width="8.77734375" style="78"/>
    <col min="14593" max="14611" width="5.77734375" style="78" customWidth="1"/>
    <col min="14612" max="14612" width="6.109375" style="78" customWidth="1"/>
    <col min="14613" max="14614" width="5.77734375" style="78" customWidth="1"/>
    <col min="14615" max="14616" width="8.77734375" style="78"/>
    <col min="14617" max="14617" width="11.33203125" style="78" customWidth="1"/>
    <col min="14618" max="14848" width="8.77734375" style="78"/>
    <col min="14849" max="14867" width="5.77734375" style="78" customWidth="1"/>
    <col min="14868" max="14868" width="6.109375" style="78" customWidth="1"/>
    <col min="14869" max="14870" width="5.77734375" style="78" customWidth="1"/>
    <col min="14871" max="14872" width="8.77734375" style="78"/>
    <col min="14873" max="14873" width="11.33203125" style="78" customWidth="1"/>
    <col min="14874" max="15104" width="8.77734375" style="78"/>
    <col min="15105" max="15123" width="5.77734375" style="78" customWidth="1"/>
    <col min="15124" max="15124" width="6.109375" style="78" customWidth="1"/>
    <col min="15125" max="15126" width="5.77734375" style="78" customWidth="1"/>
    <col min="15127" max="15128" width="8.77734375" style="78"/>
    <col min="15129" max="15129" width="11.33203125" style="78" customWidth="1"/>
    <col min="15130" max="15360" width="8.77734375" style="78"/>
    <col min="15361" max="15379" width="5.77734375" style="78" customWidth="1"/>
    <col min="15380" max="15380" width="6.109375" style="78" customWidth="1"/>
    <col min="15381" max="15382" width="5.77734375" style="78" customWidth="1"/>
    <col min="15383" max="15384" width="8.77734375" style="78"/>
    <col min="15385" max="15385" width="11.33203125" style="78" customWidth="1"/>
    <col min="15386" max="15616" width="8.77734375" style="78"/>
    <col min="15617" max="15635" width="5.77734375" style="78" customWidth="1"/>
    <col min="15636" max="15636" width="6.109375" style="78" customWidth="1"/>
    <col min="15637" max="15638" width="5.77734375" style="78" customWidth="1"/>
    <col min="15639" max="15640" width="8.77734375" style="78"/>
    <col min="15641" max="15641" width="11.33203125" style="78" customWidth="1"/>
    <col min="15642" max="15872" width="8.77734375" style="78"/>
    <col min="15873" max="15891" width="5.77734375" style="78" customWidth="1"/>
    <col min="15892" max="15892" width="6.109375" style="78" customWidth="1"/>
    <col min="15893" max="15894" width="5.77734375" style="78" customWidth="1"/>
    <col min="15895" max="15896" width="8.77734375" style="78"/>
    <col min="15897" max="15897" width="11.33203125" style="78" customWidth="1"/>
    <col min="15898" max="16128" width="8.77734375" style="78"/>
    <col min="16129" max="16147" width="5.77734375" style="78" customWidth="1"/>
    <col min="16148" max="16148" width="6.109375" style="78" customWidth="1"/>
    <col min="16149" max="16150" width="5.77734375" style="78" customWidth="1"/>
    <col min="16151" max="16152" width="8.77734375" style="78"/>
    <col min="16153" max="16153" width="11.33203125" style="78" customWidth="1"/>
    <col min="16154" max="16384" width="8.77734375" style="78"/>
  </cols>
  <sheetData>
    <row r="1" spans="1:20" s="77" customFormat="1" ht="12.25" customHeight="1" x14ac:dyDescent="0.35">
      <c r="A1" s="93"/>
      <c r="B1" s="94"/>
      <c r="C1" s="95"/>
      <c r="D1" s="95"/>
      <c r="E1" s="95"/>
      <c r="F1" s="96"/>
      <c r="G1" s="129"/>
      <c r="H1" s="129"/>
      <c r="I1" s="129"/>
      <c r="J1" s="129"/>
      <c r="K1" s="129"/>
      <c r="L1" s="129"/>
      <c r="M1" s="129"/>
      <c r="N1" s="129"/>
      <c r="O1" s="129"/>
      <c r="P1" s="129"/>
      <c r="Q1" s="129"/>
      <c r="R1" s="129"/>
      <c r="S1" s="130"/>
      <c r="T1" s="130"/>
    </row>
    <row r="2" spans="1:20" s="77" customFormat="1" ht="4.4000000000000004" customHeight="1" x14ac:dyDescent="0.35">
      <c r="A2" s="94"/>
      <c r="B2" s="94"/>
      <c r="C2" s="95"/>
      <c r="D2" s="95"/>
      <c r="E2" s="95"/>
      <c r="F2" s="95"/>
      <c r="G2" s="97"/>
      <c r="H2" s="97"/>
      <c r="I2" s="97"/>
      <c r="J2" s="97"/>
      <c r="K2" s="97"/>
      <c r="L2" s="97"/>
      <c r="M2" s="98"/>
      <c r="N2" s="98"/>
      <c r="O2" s="98"/>
      <c r="P2" s="98"/>
      <c r="Q2" s="98"/>
      <c r="R2" s="98"/>
      <c r="S2" s="98"/>
      <c r="T2" s="98"/>
    </row>
    <row r="3" spans="1:20" s="77" customFormat="1" ht="12.25" customHeight="1" x14ac:dyDescent="0.35">
      <c r="A3" s="94"/>
      <c r="B3" s="94"/>
      <c r="C3" s="95"/>
      <c r="D3" s="95"/>
      <c r="E3" s="95"/>
      <c r="F3" s="96"/>
      <c r="G3" s="131"/>
      <c r="H3" s="131"/>
      <c r="I3" s="131"/>
      <c r="J3" s="131"/>
      <c r="K3" s="131"/>
      <c r="L3" s="131"/>
      <c r="M3" s="131"/>
      <c r="N3" s="131"/>
      <c r="O3" s="131"/>
      <c r="P3" s="131"/>
      <c r="Q3" s="131"/>
      <c r="R3" s="131"/>
      <c r="S3" s="132"/>
      <c r="T3" s="132"/>
    </row>
    <row r="4" spans="1:20" s="77" customFormat="1" ht="10.4" customHeight="1" x14ac:dyDescent="0.25">
      <c r="A4" s="99"/>
      <c r="B4" s="100"/>
      <c r="C4" s="101"/>
      <c r="D4" s="101"/>
      <c r="E4" s="101"/>
      <c r="F4" s="101"/>
      <c r="G4" s="97"/>
      <c r="H4" s="97"/>
      <c r="I4" s="102"/>
      <c r="J4" s="97"/>
      <c r="K4" s="97"/>
      <c r="L4" s="97"/>
      <c r="M4" s="98"/>
      <c r="N4" s="98"/>
      <c r="O4" s="98"/>
      <c r="P4" s="98"/>
      <c r="Q4" s="98"/>
      <c r="R4" s="98"/>
      <c r="S4" s="103"/>
      <c r="T4" s="104"/>
    </row>
    <row r="5" spans="1:20" s="77" customFormat="1" ht="10.4" customHeight="1" x14ac:dyDescent="0.2">
      <c r="A5" s="105"/>
      <c r="B5" s="97"/>
      <c r="C5" s="97"/>
      <c r="D5" s="97"/>
      <c r="E5" s="97"/>
      <c r="F5" s="97"/>
      <c r="G5" s="97"/>
      <c r="H5" s="97"/>
      <c r="I5" s="106"/>
      <c r="J5" s="97"/>
      <c r="K5" s="97"/>
      <c r="L5" s="97"/>
      <c r="M5" s="98"/>
      <c r="N5" s="98"/>
      <c r="O5" s="98"/>
      <c r="P5" s="98"/>
      <c r="Q5" s="98"/>
      <c r="R5" s="98"/>
      <c r="S5" s="107"/>
      <c r="T5" s="108"/>
    </row>
    <row r="6" spans="1:20" s="77" customFormat="1" ht="10.5" customHeight="1" x14ac:dyDescent="0.2">
      <c r="A6" s="98"/>
      <c r="B6" s="98"/>
      <c r="C6" s="97"/>
      <c r="D6" s="97"/>
      <c r="E6" s="97"/>
      <c r="F6" s="97"/>
      <c r="G6" s="97"/>
      <c r="H6" s="97"/>
      <c r="I6" s="97"/>
      <c r="J6" s="97"/>
      <c r="K6" s="97"/>
      <c r="L6" s="97"/>
      <c r="M6" s="98"/>
      <c r="N6" s="98"/>
      <c r="O6" s="98"/>
      <c r="P6" s="98"/>
      <c r="Q6" s="98"/>
      <c r="R6" s="98"/>
      <c r="S6" s="98"/>
      <c r="T6" s="98"/>
    </row>
    <row r="7" spans="1:20" ht="10.4" customHeight="1" x14ac:dyDescent="0.2">
      <c r="A7" s="91"/>
      <c r="B7" s="91"/>
      <c r="C7" s="90"/>
      <c r="D7" s="90"/>
      <c r="E7" s="90"/>
      <c r="F7" s="90"/>
      <c r="G7" s="89"/>
      <c r="H7" s="90"/>
      <c r="I7" s="90"/>
      <c r="J7" s="90"/>
      <c r="K7" s="90"/>
      <c r="L7" s="90"/>
      <c r="M7" s="91"/>
      <c r="N7" s="91"/>
      <c r="O7" s="91"/>
      <c r="P7" s="91"/>
      <c r="Q7" s="91"/>
      <c r="R7" s="91"/>
      <c r="S7" s="91"/>
      <c r="T7" s="92"/>
    </row>
    <row r="8" spans="1:20" ht="10.4" customHeight="1" x14ac:dyDescent="0.2">
      <c r="A8" s="91"/>
      <c r="B8" s="91"/>
      <c r="C8" s="90"/>
      <c r="D8" s="90"/>
      <c r="E8" s="90"/>
      <c r="F8" s="90"/>
      <c r="G8" s="89"/>
      <c r="H8" s="90"/>
      <c r="I8" s="90"/>
      <c r="J8" s="90"/>
      <c r="K8" s="90"/>
      <c r="L8" s="90"/>
      <c r="M8" s="91"/>
      <c r="N8" s="91"/>
      <c r="O8" s="91"/>
      <c r="P8" s="91"/>
      <c r="Q8" s="91"/>
      <c r="R8" s="91"/>
      <c r="S8" s="91"/>
      <c r="T8" s="92"/>
    </row>
    <row r="9" spans="1:20" ht="10.4" customHeight="1" x14ac:dyDescent="0.2">
      <c r="A9" s="91"/>
      <c r="B9" s="91"/>
      <c r="C9" s="90"/>
      <c r="D9" s="90"/>
      <c r="E9" s="90"/>
      <c r="F9" s="90"/>
      <c r="G9" s="89"/>
      <c r="H9" s="90"/>
      <c r="I9" s="90"/>
      <c r="J9" s="90"/>
      <c r="K9" s="90"/>
      <c r="L9" s="90"/>
      <c r="M9" s="91"/>
      <c r="N9" s="91"/>
      <c r="O9" s="91"/>
      <c r="P9" s="91"/>
      <c r="Q9" s="91"/>
      <c r="R9" s="91"/>
      <c r="S9" s="91"/>
      <c r="T9" s="92"/>
    </row>
    <row r="10" spans="1:20" ht="10.4" customHeight="1" x14ac:dyDescent="0.2">
      <c r="A10" s="91"/>
      <c r="B10" s="91"/>
      <c r="C10" s="90"/>
      <c r="D10" s="90"/>
      <c r="E10" s="90"/>
      <c r="F10" s="90"/>
      <c r="G10" s="89"/>
      <c r="H10" s="90"/>
      <c r="I10" s="90"/>
      <c r="J10" s="90"/>
      <c r="K10" s="90"/>
      <c r="L10" s="90"/>
      <c r="M10" s="91"/>
      <c r="N10" s="91"/>
      <c r="O10" s="91"/>
      <c r="P10" s="91"/>
      <c r="Q10" s="91"/>
      <c r="R10" s="91"/>
      <c r="S10" s="91"/>
      <c r="T10" s="92"/>
    </row>
    <row r="11" spans="1:20" ht="13" x14ac:dyDescent="0.2">
      <c r="A11" s="133" t="s">
        <v>411</v>
      </c>
      <c r="B11" s="133"/>
      <c r="C11" s="133"/>
      <c r="D11" s="133"/>
      <c r="E11" s="133"/>
      <c r="F11" s="133"/>
      <c r="G11" s="133"/>
      <c r="H11" s="133"/>
      <c r="I11" s="133"/>
      <c r="J11" s="133"/>
      <c r="K11" s="133"/>
      <c r="L11" s="133"/>
      <c r="M11" s="133"/>
      <c r="N11" s="133"/>
      <c r="O11" s="133"/>
      <c r="P11" s="133"/>
      <c r="Q11" s="133"/>
      <c r="R11" s="133"/>
      <c r="S11" s="133"/>
      <c r="T11" s="133"/>
    </row>
    <row r="12" spans="1:20" ht="12.65" customHeight="1" x14ac:dyDescent="0.2">
      <c r="A12" s="128" t="s">
        <v>412</v>
      </c>
      <c r="B12" s="128"/>
      <c r="C12" s="128"/>
      <c r="D12" s="128"/>
      <c r="E12" s="128"/>
      <c r="F12" s="128"/>
      <c r="G12" s="128"/>
      <c r="H12" s="128"/>
      <c r="I12" s="128"/>
      <c r="J12" s="128"/>
      <c r="K12" s="128"/>
      <c r="L12" s="128"/>
      <c r="M12" s="128"/>
      <c r="N12" s="128"/>
      <c r="O12" s="128"/>
      <c r="P12" s="128"/>
      <c r="Q12" s="128"/>
      <c r="R12" s="128"/>
      <c r="S12" s="128"/>
      <c r="T12" s="128"/>
    </row>
    <row r="13" spans="1:20" ht="12.65" customHeight="1" x14ac:dyDescent="0.2">
      <c r="A13" s="128" t="s">
        <v>413</v>
      </c>
      <c r="B13" s="128"/>
      <c r="C13" s="128"/>
      <c r="D13" s="128"/>
      <c r="E13" s="128"/>
      <c r="F13" s="128"/>
      <c r="G13" s="128"/>
      <c r="H13" s="128"/>
      <c r="I13" s="128"/>
      <c r="J13" s="128"/>
      <c r="K13" s="128"/>
      <c r="L13" s="128"/>
      <c r="M13" s="128"/>
      <c r="N13" s="128"/>
      <c r="O13" s="128"/>
      <c r="P13" s="128"/>
      <c r="Q13" s="128"/>
      <c r="R13" s="128"/>
      <c r="S13" s="128"/>
      <c r="T13" s="128"/>
    </row>
    <row r="14" spans="1:20" ht="13" customHeight="1" x14ac:dyDescent="0.2">
      <c r="A14" s="143" t="s">
        <v>420</v>
      </c>
      <c r="B14" s="143"/>
      <c r="C14" s="143"/>
      <c r="D14" s="143"/>
      <c r="E14" s="143"/>
      <c r="F14" s="143"/>
      <c r="G14" s="143"/>
      <c r="H14" s="143"/>
      <c r="I14" s="143"/>
      <c r="J14" s="143"/>
      <c r="K14" s="143"/>
      <c r="L14" s="143"/>
      <c r="M14" s="143"/>
      <c r="N14" s="143"/>
      <c r="O14" s="143"/>
      <c r="P14" s="143"/>
      <c r="Q14" s="143"/>
      <c r="R14" s="143"/>
      <c r="S14" s="143"/>
      <c r="T14" s="143"/>
    </row>
    <row r="15" spans="1:20" ht="13" customHeight="1" x14ac:dyDescent="0.2">
      <c r="A15" s="143" t="s">
        <v>421</v>
      </c>
      <c r="B15" s="143"/>
      <c r="C15" s="143"/>
      <c r="D15" s="143"/>
      <c r="E15" s="143"/>
      <c r="F15" s="143"/>
      <c r="G15" s="143"/>
      <c r="H15" s="143"/>
      <c r="I15" s="143"/>
      <c r="J15" s="143"/>
      <c r="K15" s="143"/>
      <c r="L15" s="143"/>
      <c r="M15" s="143"/>
      <c r="N15" s="143"/>
      <c r="O15" s="143"/>
      <c r="P15" s="143"/>
      <c r="Q15" s="143"/>
      <c r="R15" s="143"/>
      <c r="S15" s="143"/>
      <c r="T15" s="143"/>
    </row>
    <row r="16" spans="1:20" ht="13" customHeight="1" x14ac:dyDescent="0.2">
      <c r="A16" s="143"/>
      <c r="B16" s="143"/>
      <c r="C16" s="143"/>
      <c r="D16" s="143"/>
      <c r="E16" s="143"/>
      <c r="F16" s="143"/>
      <c r="G16" s="143"/>
      <c r="H16" s="143"/>
      <c r="I16" s="143"/>
      <c r="J16" s="143"/>
      <c r="K16" s="143"/>
      <c r="L16" s="143"/>
      <c r="M16" s="143"/>
      <c r="N16" s="143"/>
      <c r="O16" s="143"/>
      <c r="P16" s="143"/>
      <c r="Q16" s="143"/>
      <c r="R16" s="143"/>
      <c r="S16" s="143"/>
      <c r="T16" s="143"/>
    </row>
    <row r="17" spans="1:20" ht="25.5" customHeight="1" x14ac:dyDescent="0.2">
      <c r="A17" s="143" t="s">
        <v>414</v>
      </c>
      <c r="B17" s="143"/>
      <c r="C17" s="143"/>
      <c r="D17" s="143"/>
      <c r="E17" s="143"/>
      <c r="F17" s="143"/>
      <c r="G17" s="143"/>
      <c r="H17" s="143"/>
      <c r="I17" s="143"/>
      <c r="J17" s="143"/>
      <c r="K17" s="143"/>
      <c r="L17" s="143"/>
      <c r="M17" s="143"/>
      <c r="N17" s="143"/>
      <c r="O17" s="143"/>
      <c r="P17" s="143"/>
      <c r="Q17" s="143"/>
      <c r="R17" s="143"/>
      <c r="S17" s="143"/>
      <c r="T17" s="143"/>
    </row>
    <row r="18" spans="1:20" ht="10.4" customHeight="1" thickBot="1" x14ac:dyDescent="0.25">
      <c r="A18" s="91"/>
      <c r="B18" s="91"/>
      <c r="C18" s="90"/>
      <c r="D18" s="90"/>
      <c r="E18" s="90"/>
      <c r="F18" s="90"/>
      <c r="G18" s="89"/>
      <c r="H18" s="90"/>
      <c r="I18" s="90"/>
      <c r="J18" s="90"/>
      <c r="K18" s="90"/>
      <c r="L18" s="90"/>
      <c r="M18" s="91"/>
      <c r="N18" s="91"/>
      <c r="O18" s="91"/>
      <c r="P18" s="91"/>
      <c r="Q18" s="91"/>
      <c r="R18" s="91"/>
      <c r="S18" s="91"/>
      <c r="T18" s="92"/>
    </row>
    <row r="19" spans="1:20" ht="42.65" customHeight="1" thickTop="1" thickBot="1" x14ac:dyDescent="0.25">
      <c r="A19" s="655" t="s">
        <v>858</v>
      </c>
      <c r="B19" s="656"/>
      <c r="C19" s="656"/>
      <c r="D19" s="656"/>
      <c r="E19" s="656"/>
      <c r="F19" s="656"/>
      <c r="G19" s="656"/>
      <c r="H19" s="656"/>
      <c r="I19" s="656"/>
      <c r="J19" s="656"/>
      <c r="K19" s="656"/>
      <c r="L19" s="656"/>
      <c r="M19" s="656"/>
      <c r="N19" s="656"/>
      <c r="O19" s="656"/>
      <c r="P19" s="656"/>
      <c r="Q19" s="656"/>
      <c r="R19" s="656"/>
      <c r="S19" s="656"/>
      <c r="T19" s="657"/>
    </row>
    <row r="20" spans="1:20" ht="10.4" customHeight="1" thickTop="1" thickBot="1" x14ac:dyDescent="0.25">
      <c r="A20" s="88"/>
      <c r="B20" s="88"/>
      <c r="C20" s="88"/>
      <c r="D20" s="88"/>
      <c r="E20" s="88"/>
      <c r="F20" s="88"/>
      <c r="G20" s="89"/>
      <c r="H20" s="90"/>
      <c r="I20" s="90"/>
      <c r="J20" s="90"/>
      <c r="K20" s="90"/>
      <c r="L20" s="90"/>
      <c r="M20" s="91"/>
      <c r="N20" s="91"/>
      <c r="O20" s="91"/>
      <c r="P20" s="91"/>
      <c r="Q20" s="91"/>
      <c r="R20" s="91"/>
      <c r="S20" s="91"/>
      <c r="T20" s="92"/>
    </row>
    <row r="21" spans="1:20" ht="32.15" customHeight="1" x14ac:dyDescent="0.2">
      <c r="A21" s="109" t="s">
        <v>429</v>
      </c>
      <c r="B21" s="581" t="s">
        <v>859</v>
      </c>
      <c r="C21" s="581"/>
      <c r="D21" s="581"/>
      <c r="E21" s="581"/>
      <c r="F21" s="581"/>
      <c r="G21" s="581"/>
      <c r="H21" s="581"/>
      <c r="I21" s="581"/>
      <c r="J21" s="581"/>
      <c r="K21" s="581"/>
      <c r="L21" s="581"/>
      <c r="M21" s="581"/>
      <c r="N21" s="581"/>
      <c r="O21" s="581"/>
      <c r="P21" s="582">
        <f>+'UKUPNO GRAĐEVINA'!P30:T30</f>
        <v>0</v>
      </c>
      <c r="Q21" s="583"/>
      <c r="R21" s="583"/>
      <c r="S21" s="583"/>
      <c r="T21" s="584"/>
    </row>
    <row r="22" spans="1:20" ht="32.15" customHeight="1" x14ac:dyDescent="0.2">
      <c r="A22" s="110" t="s">
        <v>45</v>
      </c>
      <c r="B22" s="585" t="s">
        <v>860</v>
      </c>
      <c r="C22" s="585"/>
      <c r="D22" s="585"/>
      <c r="E22" s="585"/>
      <c r="F22" s="585"/>
      <c r="G22" s="585"/>
      <c r="H22" s="585"/>
      <c r="I22" s="585"/>
      <c r="J22" s="585"/>
      <c r="K22" s="585"/>
      <c r="L22" s="585"/>
      <c r="M22" s="585"/>
      <c r="N22" s="585"/>
      <c r="O22" s="585"/>
      <c r="P22" s="586">
        <f>STROJARSTVO!P346</f>
        <v>0</v>
      </c>
      <c r="Q22" s="587"/>
      <c r="R22" s="587"/>
      <c r="S22" s="587"/>
      <c r="T22" s="588"/>
    </row>
    <row r="23" spans="1:20" ht="32.15" customHeight="1" thickBot="1" x14ac:dyDescent="0.25">
      <c r="A23" s="110" t="s">
        <v>50</v>
      </c>
      <c r="B23" s="585" t="s">
        <v>861</v>
      </c>
      <c r="C23" s="585"/>
      <c r="D23" s="585"/>
      <c r="E23" s="585"/>
      <c r="F23" s="585"/>
      <c r="G23" s="585"/>
      <c r="H23" s="585"/>
      <c r="I23" s="585"/>
      <c r="J23" s="585"/>
      <c r="K23" s="585"/>
      <c r="L23" s="585"/>
      <c r="M23" s="585"/>
      <c r="N23" s="585"/>
      <c r="O23" s="585"/>
      <c r="P23" s="586">
        <f>ELEKTRO!P136</f>
        <v>0</v>
      </c>
      <c r="Q23" s="587"/>
      <c r="R23" s="587"/>
      <c r="S23" s="587"/>
      <c r="T23" s="588"/>
    </row>
    <row r="24" spans="1:20" ht="32.15" customHeight="1" x14ac:dyDescent="0.2">
      <c r="A24" s="112" t="s">
        <v>98</v>
      </c>
      <c r="B24" s="593" t="s">
        <v>862</v>
      </c>
      <c r="C24" s="593"/>
      <c r="D24" s="593"/>
      <c r="E24" s="593"/>
      <c r="F24" s="593"/>
      <c r="G24" s="593"/>
      <c r="H24" s="593"/>
      <c r="I24" s="593"/>
      <c r="J24" s="593"/>
      <c r="K24" s="593"/>
      <c r="L24" s="593"/>
      <c r="M24" s="593"/>
      <c r="N24" s="593"/>
      <c r="O24" s="593"/>
      <c r="P24" s="596">
        <f>P21+P22+P23</f>
        <v>0</v>
      </c>
      <c r="Q24" s="597"/>
      <c r="R24" s="597"/>
      <c r="S24" s="597"/>
      <c r="T24" s="598"/>
    </row>
    <row r="25" spans="1:20" ht="32.15" customHeight="1" x14ac:dyDescent="0.2">
      <c r="A25" s="113" t="s">
        <v>100</v>
      </c>
      <c r="B25" s="594" t="s">
        <v>440</v>
      </c>
      <c r="C25" s="594"/>
      <c r="D25" s="594"/>
      <c r="E25" s="594"/>
      <c r="F25" s="594"/>
      <c r="G25" s="594"/>
      <c r="H25" s="594"/>
      <c r="I25" s="594"/>
      <c r="J25" s="594"/>
      <c r="K25" s="594"/>
      <c r="L25" s="594"/>
      <c r="M25" s="594"/>
      <c r="N25" s="594"/>
      <c r="O25" s="594"/>
      <c r="P25" s="314">
        <f>P24*0.25</f>
        <v>0</v>
      </c>
      <c r="Q25" s="599"/>
      <c r="R25" s="599"/>
      <c r="S25" s="599"/>
      <c r="T25" s="600"/>
    </row>
    <row r="26" spans="1:20" ht="32.15" customHeight="1" thickBot="1" x14ac:dyDescent="0.25">
      <c r="A26" s="114" t="s">
        <v>102</v>
      </c>
      <c r="B26" s="595" t="s">
        <v>103</v>
      </c>
      <c r="C26" s="595"/>
      <c r="D26" s="595"/>
      <c r="E26" s="595"/>
      <c r="F26" s="595"/>
      <c r="G26" s="595"/>
      <c r="H26" s="595"/>
      <c r="I26" s="595"/>
      <c r="J26" s="595"/>
      <c r="K26" s="595"/>
      <c r="L26" s="595"/>
      <c r="M26" s="595"/>
      <c r="N26" s="595"/>
      <c r="O26" s="595"/>
      <c r="P26" s="601">
        <f>P24+P25</f>
        <v>0</v>
      </c>
      <c r="Q26" s="602"/>
      <c r="R26" s="602"/>
      <c r="S26" s="602"/>
      <c r="T26" s="603"/>
    </row>
    <row r="27" spans="1:20" ht="10.75" customHeight="1" x14ac:dyDescent="0.2">
      <c r="A27" s="91"/>
      <c r="B27" s="91"/>
      <c r="C27" s="90"/>
      <c r="D27" s="90"/>
      <c r="E27" s="90"/>
      <c r="F27" s="90"/>
      <c r="G27" s="90"/>
      <c r="H27" s="90"/>
      <c r="I27" s="90"/>
      <c r="J27" s="90"/>
      <c r="K27" s="90"/>
      <c r="L27" s="90"/>
      <c r="M27" s="91"/>
      <c r="N27" s="91"/>
      <c r="O27" s="91"/>
      <c r="P27" s="91"/>
      <c r="Q27" s="91"/>
      <c r="R27" s="91"/>
      <c r="S27" s="91"/>
      <c r="T27" s="92"/>
    </row>
    <row r="28" spans="1:20" ht="10.75" customHeight="1" x14ac:dyDescent="0.2">
      <c r="A28" s="91"/>
      <c r="B28" s="91"/>
      <c r="C28" s="90"/>
      <c r="D28" s="90"/>
      <c r="E28" s="90"/>
      <c r="F28" s="90"/>
      <c r="G28" s="90"/>
      <c r="H28" s="90"/>
      <c r="I28" s="90"/>
      <c r="J28" s="90"/>
      <c r="K28" s="90"/>
      <c r="L28" s="90"/>
      <c r="M28" s="91"/>
      <c r="N28" s="91"/>
      <c r="O28" s="91"/>
      <c r="P28" s="91"/>
      <c r="Q28" s="91"/>
      <c r="R28" s="91"/>
      <c r="S28" s="91"/>
      <c r="T28" s="92"/>
    </row>
    <row r="29" spans="1:20" ht="10.75" customHeight="1" x14ac:dyDescent="0.2">
      <c r="A29" s="91"/>
      <c r="B29" s="91"/>
      <c r="C29" s="90"/>
      <c r="D29" s="90"/>
      <c r="E29" s="90"/>
      <c r="F29" s="90"/>
      <c r="G29" s="90"/>
      <c r="H29" s="90"/>
      <c r="I29" s="90"/>
      <c r="J29" s="90"/>
      <c r="K29" s="90"/>
      <c r="L29" s="90"/>
      <c r="M29" s="91"/>
      <c r="N29" s="91"/>
      <c r="O29" s="91"/>
      <c r="P29" s="91"/>
      <c r="Q29" s="91"/>
      <c r="R29" s="91"/>
      <c r="S29" s="91"/>
      <c r="T29" s="92"/>
    </row>
    <row r="30" spans="1:20" ht="10.75" customHeight="1" x14ac:dyDescent="0.2">
      <c r="A30" s="91"/>
      <c r="B30" s="91"/>
      <c r="C30" s="90"/>
      <c r="D30" s="90"/>
      <c r="E30" s="90"/>
      <c r="F30" s="90"/>
      <c r="G30" s="90"/>
      <c r="H30" s="90"/>
      <c r="I30" s="90"/>
      <c r="J30" s="90"/>
      <c r="K30" s="90"/>
      <c r="L30" s="90"/>
      <c r="M30" s="91"/>
      <c r="N30" s="91"/>
      <c r="O30" s="91"/>
      <c r="P30" s="91"/>
      <c r="Q30" s="91"/>
      <c r="R30" s="91"/>
      <c r="S30" s="91"/>
      <c r="T30" s="92"/>
    </row>
    <row r="31" spans="1:20" ht="10.75" customHeight="1" x14ac:dyDescent="0.2">
      <c r="A31" s="91"/>
      <c r="B31" s="91"/>
      <c r="C31" s="90"/>
      <c r="D31" s="90"/>
      <c r="E31" s="90"/>
      <c r="F31" s="90"/>
      <c r="G31" s="90"/>
      <c r="H31" s="90"/>
      <c r="I31" s="90"/>
      <c r="J31" s="90"/>
      <c r="K31" s="90"/>
      <c r="L31" s="90"/>
      <c r="M31" s="91"/>
      <c r="N31" s="91"/>
      <c r="O31" s="91"/>
      <c r="P31" s="91"/>
      <c r="Q31" s="91"/>
      <c r="R31" s="91"/>
      <c r="S31" s="91"/>
      <c r="T31" s="92"/>
    </row>
    <row r="32" spans="1:20" ht="10.75" customHeight="1" x14ac:dyDescent="0.2">
      <c r="A32" s="91"/>
      <c r="B32" s="91"/>
      <c r="C32" s="90"/>
      <c r="D32" s="90"/>
      <c r="E32" s="90"/>
      <c r="F32" s="90"/>
      <c r="G32" s="90"/>
      <c r="H32" s="90"/>
      <c r="I32" s="90"/>
      <c r="J32" s="90"/>
      <c r="K32" s="90"/>
      <c r="L32" s="90"/>
      <c r="M32" s="91"/>
      <c r="N32" s="91"/>
      <c r="O32" s="91"/>
      <c r="P32" s="91"/>
      <c r="Q32" s="91"/>
      <c r="R32" s="91"/>
      <c r="S32" s="91"/>
      <c r="T32" s="92"/>
    </row>
    <row r="33" spans="1:20" ht="10.75" customHeight="1" x14ac:dyDescent="0.2">
      <c r="A33" s="91"/>
      <c r="B33" s="91"/>
      <c r="C33" s="90"/>
      <c r="D33" s="90"/>
      <c r="E33" s="90"/>
      <c r="F33" s="90"/>
      <c r="G33" s="90"/>
      <c r="H33" s="90"/>
      <c r="I33" s="90"/>
      <c r="J33" s="90"/>
      <c r="K33" s="90"/>
      <c r="L33" s="90"/>
      <c r="M33" s="91"/>
      <c r="N33" s="91"/>
      <c r="O33" s="91"/>
      <c r="P33" s="91"/>
      <c r="Q33" s="91"/>
      <c r="R33" s="91"/>
      <c r="S33" s="91"/>
      <c r="T33" s="92"/>
    </row>
    <row r="34" spans="1:20" ht="10.75" customHeight="1" x14ac:dyDescent="0.2">
      <c r="A34" s="91"/>
      <c r="B34" s="91"/>
      <c r="C34" s="90"/>
      <c r="D34" s="90"/>
      <c r="E34" s="90"/>
      <c r="F34" s="90"/>
      <c r="G34" s="90"/>
      <c r="H34" s="90"/>
      <c r="I34" s="90"/>
      <c r="J34" s="90"/>
      <c r="K34" s="90"/>
      <c r="L34" s="90"/>
      <c r="M34" s="91"/>
      <c r="N34" s="91"/>
      <c r="O34" s="91"/>
      <c r="P34" s="91"/>
      <c r="Q34" s="91"/>
      <c r="R34" s="91"/>
      <c r="S34" s="91"/>
      <c r="T34" s="92"/>
    </row>
  </sheetData>
  <sheetProtection algorithmName="SHA-512" hashValue="02hklTOoZh5fSwJ6goxvjxjazwo1aMtGY/lxXzYm9Bms0z5aZlp0Ht3pG6FSK6pn7KOOrFFuSMDw4oG1+NjaVw==" saltValue="4DeOIdE6C0OvuUqdaqIztQ==" spinCount="100000" sheet="1" objects="1" scenarios="1"/>
  <mergeCells count="23">
    <mergeCell ref="B25:O25"/>
    <mergeCell ref="P25:T25"/>
    <mergeCell ref="B26:O26"/>
    <mergeCell ref="P26:T26"/>
    <mergeCell ref="B24:O24"/>
    <mergeCell ref="P24:T24"/>
    <mergeCell ref="B22:O22"/>
    <mergeCell ref="P22:T22"/>
    <mergeCell ref="B23:O23"/>
    <mergeCell ref="P23:T23"/>
    <mergeCell ref="A13:T13"/>
    <mergeCell ref="A14:T14"/>
    <mergeCell ref="A15:T16"/>
    <mergeCell ref="A17:T17"/>
    <mergeCell ref="A19:T19"/>
    <mergeCell ref="B21:O21"/>
    <mergeCell ref="P21:T21"/>
    <mergeCell ref="A12:T12"/>
    <mergeCell ref="G1:R1"/>
    <mergeCell ref="S1:T1"/>
    <mergeCell ref="G3:R3"/>
    <mergeCell ref="S3:T3"/>
    <mergeCell ref="A11:T11"/>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CE,Podebljano"&amp;7 &amp;"Arial CE,Uobičajeno"&amp;5
&amp;"Arial CE,Podebljano"&amp;7&amp;P&amp;"Arial CE,Uobičajeno"&amp;5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C5C0-A6B7-48F9-A466-EBD20B640E4A}">
  <sheetPr>
    <tabColor rgb="FF92D050"/>
  </sheetPr>
  <dimension ref="A1:AD91"/>
  <sheetViews>
    <sheetView view="pageBreakPreview" zoomScale="130" zoomScaleNormal="100" zoomScaleSheetLayoutView="130" workbookViewId="0">
      <selection activeCell="AB6" sqref="AB6"/>
    </sheetView>
  </sheetViews>
  <sheetFormatPr defaultRowHeight="10.75" customHeight="1" x14ac:dyDescent="0.2"/>
  <cols>
    <col min="1" max="2" width="5.77734375" style="78" customWidth="1"/>
    <col min="3" max="12" width="5.77734375" style="79" customWidth="1"/>
    <col min="13" max="19" width="5.77734375" style="78" customWidth="1"/>
    <col min="20" max="20" width="6.109375" style="81" customWidth="1"/>
    <col min="21" max="22" width="5.77734375" style="78" customWidth="1"/>
    <col min="23" max="24" width="8.77734375" style="78"/>
    <col min="25" max="25" width="11.33203125" style="78" customWidth="1"/>
    <col min="26" max="29" width="8.77734375" style="78"/>
    <col min="30" max="30" width="9.77734375" style="78" bestFit="1" customWidth="1"/>
    <col min="31" max="256" width="8.77734375" style="78"/>
    <col min="257" max="275" width="5.77734375" style="78" customWidth="1"/>
    <col min="276" max="276" width="6.109375" style="78" customWidth="1"/>
    <col min="277" max="278" width="5.77734375" style="78" customWidth="1"/>
    <col min="279" max="280" width="8.77734375" style="78"/>
    <col min="281" max="281" width="11.33203125" style="78" customWidth="1"/>
    <col min="282" max="512" width="8.77734375" style="78"/>
    <col min="513" max="531" width="5.77734375" style="78" customWidth="1"/>
    <col min="532" max="532" width="6.109375" style="78" customWidth="1"/>
    <col min="533" max="534" width="5.77734375" style="78" customWidth="1"/>
    <col min="535" max="536" width="8.77734375" style="78"/>
    <col min="537" max="537" width="11.33203125" style="78" customWidth="1"/>
    <col min="538" max="768" width="8.77734375" style="78"/>
    <col min="769" max="787" width="5.77734375" style="78" customWidth="1"/>
    <col min="788" max="788" width="6.109375" style="78" customWidth="1"/>
    <col min="789" max="790" width="5.77734375" style="78" customWidth="1"/>
    <col min="791" max="792" width="8.77734375" style="78"/>
    <col min="793" max="793" width="11.33203125" style="78" customWidth="1"/>
    <col min="794" max="1024" width="8.77734375" style="78"/>
    <col min="1025" max="1043" width="5.77734375" style="78" customWidth="1"/>
    <col min="1044" max="1044" width="6.109375" style="78" customWidth="1"/>
    <col min="1045" max="1046" width="5.77734375" style="78" customWidth="1"/>
    <col min="1047" max="1048" width="8.77734375" style="78"/>
    <col min="1049" max="1049" width="11.33203125" style="78" customWidth="1"/>
    <col min="1050" max="1280" width="8.77734375" style="78"/>
    <col min="1281" max="1299" width="5.77734375" style="78" customWidth="1"/>
    <col min="1300" max="1300" width="6.109375" style="78" customWidth="1"/>
    <col min="1301" max="1302" width="5.77734375" style="78" customWidth="1"/>
    <col min="1303" max="1304" width="8.77734375" style="78"/>
    <col min="1305" max="1305" width="11.33203125" style="78" customWidth="1"/>
    <col min="1306" max="1536" width="8.77734375" style="78"/>
    <col min="1537" max="1555" width="5.77734375" style="78" customWidth="1"/>
    <col min="1556" max="1556" width="6.109375" style="78" customWidth="1"/>
    <col min="1557" max="1558" width="5.77734375" style="78" customWidth="1"/>
    <col min="1559" max="1560" width="8.77734375" style="78"/>
    <col min="1561" max="1561" width="11.33203125" style="78" customWidth="1"/>
    <col min="1562" max="1792" width="8.77734375" style="78"/>
    <col min="1793" max="1811" width="5.77734375" style="78" customWidth="1"/>
    <col min="1812" max="1812" width="6.109375" style="78" customWidth="1"/>
    <col min="1813" max="1814" width="5.77734375" style="78" customWidth="1"/>
    <col min="1815" max="1816" width="8.77734375" style="78"/>
    <col min="1817" max="1817" width="11.33203125" style="78" customWidth="1"/>
    <col min="1818" max="2048" width="8.77734375" style="78"/>
    <col min="2049" max="2067" width="5.77734375" style="78" customWidth="1"/>
    <col min="2068" max="2068" width="6.109375" style="78" customWidth="1"/>
    <col min="2069" max="2070" width="5.77734375" style="78" customWidth="1"/>
    <col min="2071" max="2072" width="8.77734375" style="78"/>
    <col min="2073" max="2073" width="11.33203125" style="78" customWidth="1"/>
    <col min="2074" max="2304" width="8.77734375" style="78"/>
    <col min="2305" max="2323" width="5.77734375" style="78" customWidth="1"/>
    <col min="2324" max="2324" width="6.109375" style="78" customWidth="1"/>
    <col min="2325" max="2326" width="5.77734375" style="78" customWidth="1"/>
    <col min="2327" max="2328" width="8.77734375" style="78"/>
    <col min="2329" max="2329" width="11.33203125" style="78" customWidth="1"/>
    <col min="2330" max="2560" width="8.77734375" style="78"/>
    <col min="2561" max="2579" width="5.77734375" style="78" customWidth="1"/>
    <col min="2580" max="2580" width="6.109375" style="78" customWidth="1"/>
    <col min="2581" max="2582" width="5.77734375" style="78" customWidth="1"/>
    <col min="2583" max="2584" width="8.77734375" style="78"/>
    <col min="2585" max="2585" width="11.33203125" style="78" customWidth="1"/>
    <col min="2586" max="2816" width="8.77734375" style="78"/>
    <col min="2817" max="2835" width="5.77734375" style="78" customWidth="1"/>
    <col min="2836" max="2836" width="6.109375" style="78" customWidth="1"/>
    <col min="2837" max="2838" width="5.77734375" style="78" customWidth="1"/>
    <col min="2839" max="2840" width="8.77734375" style="78"/>
    <col min="2841" max="2841" width="11.33203125" style="78" customWidth="1"/>
    <col min="2842" max="3072" width="8.77734375" style="78"/>
    <col min="3073" max="3091" width="5.77734375" style="78" customWidth="1"/>
    <col min="3092" max="3092" width="6.109375" style="78" customWidth="1"/>
    <col min="3093" max="3094" width="5.77734375" style="78" customWidth="1"/>
    <col min="3095" max="3096" width="8.77734375" style="78"/>
    <col min="3097" max="3097" width="11.33203125" style="78" customWidth="1"/>
    <col min="3098" max="3328" width="8.77734375" style="78"/>
    <col min="3329" max="3347" width="5.77734375" style="78" customWidth="1"/>
    <col min="3348" max="3348" width="6.109375" style="78" customWidth="1"/>
    <col min="3349" max="3350" width="5.77734375" style="78" customWidth="1"/>
    <col min="3351" max="3352" width="8.77734375" style="78"/>
    <col min="3353" max="3353" width="11.33203125" style="78" customWidth="1"/>
    <col min="3354" max="3584" width="8.77734375" style="78"/>
    <col min="3585" max="3603" width="5.77734375" style="78" customWidth="1"/>
    <col min="3604" max="3604" width="6.109375" style="78" customWidth="1"/>
    <col min="3605" max="3606" width="5.77734375" style="78" customWidth="1"/>
    <col min="3607" max="3608" width="8.77734375" style="78"/>
    <col min="3609" max="3609" width="11.33203125" style="78" customWidth="1"/>
    <col min="3610" max="3840" width="8.77734375" style="78"/>
    <col min="3841" max="3859" width="5.77734375" style="78" customWidth="1"/>
    <col min="3860" max="3860" width="6.109375" style="78" customWidth="1"/>
    <col min="3861" max="3862" width="5.77734375" style="78" customWidth="1"/>
    <col min="3863" max="3864" width="8.77734375" style="78"/>
    <col min="3865" max="3865" width="11.33203125" style="78" customWidth="1"/>
    <col min="3866" max="4096" width="8.77734375" style="78"/>
    <col min="4097" max="4115" width="5.77734375" style="78" customWidth="1"/>
    <col min="4116" max="4116" width="6.109375" style="78" customWidth="1"/>
    <col min="4117" max="4118" width="5.77734375" style="78" customWidth="1"/>
    <col min="4119" max="4120" width="8.77734375" style="78"/>
    <col min="4121" max="4121" width="11.33203125" style="78" customWidth="1"/>
    <col min="4122" max="4352" width="8.77734375" style="78"/>
    <col min="4353" max="4371" width="5.77734375" style="78" customWidth="1"/>
    <col min="4372" max="4372" width="6.109375" style="78" customWidth="1"/>
    <col min="4373" max="4374" width="5.77734375" style="78" customWidth="1"/>
    <col min="4375" max="4376" width="8.77734375" style="78"/>
    <col min="4377" max="4377" width="11.33203125" style="78" customWidth="1"/>
    <col min="4378" max="4608" width="8.77734375" style="78"/>
    <col min="4609" max="4627" width="5.77734375" style="78" customWidth="1"/>
    <col min="4628" max="4628" width="6.109375" style="78" customWidth="1"/>
    <col min="4629" max="4630" width="5.77734375" style="78" customWidth="1"/>
    <col min="4631" max="4632" width="8.77734375" style="78"/>
    <col min="4633" max="4633" width="11.33203125" style="78" customWidth="1"/>
    <col min="4634" max="4864" width="8.77734375" style="78"/>
    <col min="4865" max="4883" width="5.77734375" style="78" customWidth="1"/>
    <col min="4884" max="4884" width="6.109375" style="78" customWidth="1"/>
    <col min="4885" max="4886" width="5.77734375" style="78" customWidth="1"/>
    <col min="4887" max="4888" width="8.77734375" style="78"/>
    <col min="4889" max="4889" width="11.33203125" style="78" customWidth="1"/>
    <col min="4890" max="5120" width="8.77734375" style="78"/>
    <col min="5121" max="5139" width="5.77734375" style="78" customWidth="1"/>
    <col min="5140" max="5140" width="6.109375" style="78" customWidth="1"/>
    <col min="5141" max="5142" width="5.77734375" style="78" customWidth="1"/>
    <col min="5143" max="5144" width="8.77734375" style="78"/>
    <col min="5145" max="5145" width="11.33203125" style="78" customWidth="1"/>
    <col min="5146" max="5376" width="8.77734375" style="78"/>
    <col min="5377" max="5395" width="5.77734375" style="78" customWidth="1"/>
    <col min="5396" max="5396" width="6.109375" style="78" customWidth="1"/>
    <col min="5397" max="5398" width="5.77734375" style="78" customWidth="1"/>
    <col min="5399" max="5400" width="8.77734375" style="78"/>
    <col min="5401" max="5401" width="11.33203125" style="78" customWidth="1"/>
    <col min="5402" max="5632" width="8.77734375" style="78"/>
    <col min="5633" max="5651" width="5.77734375" style="78" customWidth="1"/>
    <col min="5652" max="5652" width="6.109375" style="78" customWidth="1"/>
    <col min="5653" max="5654" width="5.77734375" style="78" customWidth="1"/>
    <col min="5655" max="5656" width="8.77734375" style="78"/>
    <col min="5657" max="5657" width="11.33203125" style="78" customWidth="1"/>
    <col min="5658" max="5888" width="8.77734375" style="78"/>
    <col min="5889" max="5907" width="5.77734375" style="78" customWidth="1"/>
    <col min="5908" max="5908" width="6.109375" style="78" customWidth="1"/>
    <col min="5909" max="5910" width="5.77734375" style="78" customWidth="1"/>
    <col min="5911" max="5912" width="8.77734375" style="78"/>
    <col min="5913" max="5913" width="11.33203125" style="78" customWidth="1"/>
    <col min="5914" max="6144" width="8.77734375" style="78"/>
    <col min="6145" max="6163" width="5.77734375" style="78" customWidth="1"/>
    <col min="6164" max="6164" width="6.109375" style="78" customWidth="1"/>
    <col min="6165" max="6166" width="5.77734375" style="78" customWidth="1"/>
    <col min="6167" max="6168" width="8.77734375" style="78"/>
    <col min="6169" max="6169" width="11.33203125" style="78" customWidth="1"/>
    <col min="6170" max="6400" width="8.77734375" style="78"/>
    <col min="6401" max="6419" width="5.77734375" style="78" customWidth="1"/>
    <col min="6420" max="6420" width="6.109375" style="78" customWidth="1"/>
    <col min="6421" max="6422" width="5.77734375" style="78" customWidth="1"/>
    <col min="6423" max="6424" width="8.77734375" style="78"/>
    <col min="6425" max="6425" width="11.33203125" style="78" customWidth="1"/>
    <col min="6426" max="6656" width="8.77734375" style="78"/>
    <col min="6657" max="6675" width="5.77734375" style="78" customWidth="1"/>
    <col min="6676" max="6676" width="6.109375" style="78" customWidth="1"/>
    <col min="6677" max="6678" width="5.77734375" style="78" customWidth="1"/>
    <col min="6679" max="6680" width="8.77734375" style="78"/>
    <col min="6681" max="6681" width="11.33203125" style="78" customWidth="1"/>
    <col min="6682" max="6912" width="8.77734375" style="78"/>
    <col min="6913" max="6931" width="5.77734375" style="78" customWidth="1"/>
    <col min="6932" max="6932" width="6.109375" style="78" customWidth="1"/>
    <col min="6933" max="6934" width="5.77734375" style="78" customWidth="1"/>
    <col min="6935" max="6936" width="8.77734375" style="78"/>
    <col min="6937" max="6937" width="11.33203125" style="78" customWidth="1"/>
    <col min="6938" max="7168" width="8.77734375" style="78"/>
    <col min="7169" max="7187" width="5.77734375" style="78" customWidth="1"/>
    <col min="7188" max="7188" width="6.109375" style="78" customWidth="1"/>
    <col min="7189" max="7190" width="5.77734375" style="78" customWidth="1"/>
    <col min="7191" max="7192" width="8.77734375" style="78"/>
    <col min="7193" max="7193" width="11.33203125" style="78" customWidth="1"/>
    <col min="7194" max="7424" width="8.77734375" style="78"/>
    <col min="7425" max="7443" width="5.77734375" style="78" customWidth="1"/>
    <col min="7444" max="7444" width="6.109375" style="78" customWidth="1"/>
    <col min="7445" max="7446" width="5.77734375" style="78" customWidth="1"/>
    <col min="7447" max="7448" width="8.77734375" style="78"/>
    <col min="7449" max="7449" width="11.33203125" style="78" customWidth="1"/>
    <col min="7450" max="7680" width="8.77734375" style="78"/>
    <col min="7681" max="7699" width="5.77734375" style="78" customWidth="1"/>
    <col min="7700" max="7700" width="6.109375" style="78" customWidth="1"/>
    <col min="7701" max="7702" width="5.77734375" style="78" customWidth="1"/>
    <col min="7703" max="7704" width="8.77734375" style="78"/>
    <col min="7705" max="7705" width="11.33203125" style="78" customWidth="1"/>
    <col min="7706" max="7936" width="8.77734375" style="78"/>
    <col min="7937" max="7955" width="5.77734375" style="78" customWidth="1"/>
    <col min="7956" max="7956" width="6.109375" style="78" customWidth="1"/>
    <col min="7957" max="7958" width="5.77734375" style="78" customWidth="1"/>
    <col min="7959" max="7960" width="8.77734375" style="78"/>
    <col min="7961" max="7961" width="11.33203125" style="78" customWidth="1"/>
    <col min="7962" max="8192" width="8.77734375" style="78"/>
    <col min="8193" max="8211" width="5.77734375" style="78" customWidth="1"/>
    <col min="8212" max="8212" width="6.109375" style="78" customWidth="1"/>
    <col min="8213" max="8214" width="5.77734375" style="78" customWidth="1"/>
    <col min="8215" max="8216" width="8.77734375" style="78"/>
    <col min="8217" max="8217" width="11.33203125" style="78" customWidth="1"/>
    <col min="8218" max="8448" width="8.77734375" style="78"/>
    <col min="8449" max="8467" width="5.77734375" style="78" customWidth="1"/>
    <col min="8468" max="8468" width="6.109375" style="78" customWidth="1"/>
    <col min="8469" max="8470" width="5.77734375" style="78" customWidth="1"/>
    <col min="8471" max="8472" width="8.77734375" style="78"/>
    <col min="8473" max="8473" width="11.33203125" style="78" customWidth="1"/>
    <col min="8474" max="8704" width="8.77734375" style="78"/>
    <col min="8705" max="8723" width="5.77734375" style="78" customWidth="1"/>
    <col min="8724" max="8724" width="6.109375" style="78" customWidth="1"/>
    <col min="8725" max="8726" width="5.77734375" style="78" customWidth="1"/>
    <col min="8727" max="8728" width="8.77734375" style="78"/>
    <col min="8729" max="8729" width="11.33203125" style="78" customWidth="1"/>
    <col min="8730" max="8960" width="8.77734375" style="78"/>
    <col min="8961" max="8979" width="5.77734375" style="78" customWidth="1"/>
    <col min="8980" max="8980" width="6.109375" style="78" customWidth="1"/>
    <col min="8981" max="8982" width="5.77734375" style="78" customWidth="1"/>
    <col min="8983" max="8984" width="8.77734375" style="78"/>
    <col min="8985" max="8985" width="11.33203125" style="78" customWidth="1"/>
    <col min="8986" max="9216" width="8.77734375" style="78"/>
    <col min="9217" max="9235" width="5.77734375" style="78" customWidth="1"/>
    <col min="9236" max="9236" width="6.109375" style="78" customWidth="1"/>
    <col min="9237" max="9238" width="5.77734375" style="78" customWidth="1"/>
    <col min="9239" max="9240" width="8.77734375" style="78"/>
    <col min="9241" max="9241" width="11.33203125" style="78" customWidth="1"/>
    <col min="9242" max="9472" width="8.77734375" style="78"/>
    <col min="9473" max="9491" width="5.77734375" style="78" customWidth="1"/>
    <col min="9492" max="9492" width="6.109375" style="78" customWidth="1"/>
    <col min="9493" max="9494" width="5.77734375" style="78" customWidth="1"/>
    <col min="9495" max="9496" width="8.77734375" style="78"/>
    <col min="9497" max="9497" width="11.33203125" style="78" customWidth="1"/>
    <col min="9498" max="9728" width="8.77734375" style="78"/>
    <col min="9729" max="9747" width="5.77734375" style="78" customWidth="1"/>
    <col min="9748" max="9748" width="6.109375" style="78" customWidth="1"/>
    <col min="9749" max="9750" width="5.77734375" style="78" customWidth="1"/>
    <col min="9751" max="9752" width="8.77734375" style="78"/>
    <col min="9753" max="9753" width="11.33203125" style="78" customWidth="1"/>
    <col min="9754" max="9984" width="8.77734375" style="78"/>
    <col min="9985" max="10003" width="5.77734375" style="78" customWidth="1"/>
    <col min="10004" max="10004" width="6.109375" style="78" customWidth="1"/>
    <col min="10005" max="10006" width="5.77734375" style="78" customWidth="1"/>
    <col min="10007" max="10008" width="8.77734375" style="78"/>
    <col min="10009" max="10009" width="11.33203125" style="78" customWidth="1"/>
    <col min="10010" max="10240" width="8.77734375" style="78"/>
    <col min="10241" max="10259" width="5.77734375" style="78" customWidth="1"/>
    <col min="10260" max="10260" width="6.109375" style="78" customWidth="1"/>
    <col min="10261" max="10262" width="5.77734375" style="78" customWidth="1"/>
    <col min="10263" max="10264" width="8.77734375" style="78"/>
    <col min="10265" max="10265" width="11.33203125" style="78" customWidth="1"/>
    <col min="10266" max="10496" width="8.77734375" style="78"/>
    <col min="10497" max="10515" width="5.77734375" style="78" customWidth="1"/>
    <col min="10516" max="10516" width="6.109375" style="78" customWidth="1"/>
    <col min="10517" max="10518" width="5.77734375" style="78" customWidth="1"/>
    <col min="10519" max="10520" width="8.77734375" style="78"/>
    <col min="10521" max="10521" width="11.33203125" style="78" customWidth="1"/>
    <col min="10522" max="10752" width="8.77734375" style="78"/>
    <col min="10753" max="10771" width="5.77734375" style="78" customWidth="1"/>
    <col min="10772" max="10772" width="6.109375" style="78" customWidth="1"/>
    <col min="10773" max="10774" width="5.77734375" style="78" customWidth="1"/>
    <col min="10775" max="10776" width="8.77734375" style="78"/>
    <col min="10777" max="10777" width="11.33203125" style="78" customWidth="1"/>
    <col min="10778" max="11008" width="8.77734375" style="78"/>
    <col min="11009" max="11027" width="5.77734375" style="78" customWidth="1"/>
    <col min="11028" max="11028" width="6.109375" style="78" customWidth="1"/>
    <col min="11029" max="11030" width="5.77734375" style="78" customWidth="1"/>
    <col min="11031" max="11032" width="8.77734375" style="78"/>
    <col min="11033" max="11033" width="11.33203125" style="78" customWidth="1"/>
    <col min="11034" max="11264" width="8.77734375" style="78"/>
    <col min="11265" max="11283" width="5.77734375" style="78" customWidth="1"/>
    <col min="11284" max="11284" width="6.109375" style="78" customWidth="1"/>
    <col min="11285" max="11286" width="5.77734375" style="78" customWidth="1"/>
    <col min="11287" max="11288" width="8.77734375" style="78"/>
    <col min="11289" max="11289" width="11.33203125" style="78" customWidth="1"/>
    <col min="11290" max="11520" width="8.77734375" style="78"/>
    <col min="11521" max="11539" width="5.77734375" style="78" customWidth="1"/>
    <col min="11540" max="11540" width="6.109375" style="78" customWidth="1"/>
    <col min="11541" max="11542" width="5.77734375" style="78" customWidth="1"/>
    <col min="11543" max="11544" width="8.77734375" style="78"/>
    <col min="11545" max="11545" width="11.33203125" style="78" customWidth="1"/>
    <col min="11546" max="11776" width="8.77734375" style="78"/>
    <col min="11777" max="11795" width="5.77734375" style="78" customWidth="1"/>
    <col min="11796" max="11796" width="6.109375" style="78" customWidth="1"/>
    <col min="11797" max="11798" width="5.77734375" style="78" customWidth="1"/>
    <col min="11799" max="11800" width="8.77734375" style="78"/>
    <col min="11801" max="11801" width="11.33203125" style="78" customWidth="1"/>
    <col min="11802" max="12032" width="8.77734375" style="78"/>
    <col min="12033" max="12051" width="5.77734375" style="78" customWidth="1"/>
    <col min="12052" max="12052" width="6.109375" style="78" customWidth="1"/>
    <col min="12053" max="12054" width="5.77734375" style="78" customWidth="1"/>
    <col min="12055" max="12056" width="8.77734375" style="78"/>
    <col min="12057" max="12057" width="11.33203125" style="78" customWidth="1"/>
    <col min="12058" max="12288" width="8.77734375" style="78"/>
    <col min="12289" max="12307" width="5.77734375" style="78" customWidth="1"/>
    <col min="12308" max="12308" width="6.109375" style="78" customWidth="1"/>
    <col min="12309" max="12310" width="5.77734375" style="78" customWidth="1"/>
    <col min="12311" max="12312" width="8.77734375" style="78"/>
    <col min="12313" max="12313" width="11.33203125" style="78" customWidth="1"/>
    <col min="12314" max="12544" width="8.77734375" style="78"/>
    <col min="12545" max="12563" width="5.77734375" style="78" customWidth="1"/>
    <col min="12564" max="12564" width="6.109375" style="78" customWidth="1"/>
    <col min="12565" max="12566" width="5.77734375" style="78" customWidth="1"/>
    <col min="12567" max="12568" width="8.77734375" style="78"/>
    <col min="12569" max="12569" width="11.33203125" style="78" customWidth="1"/>
    <col min="12570" max="12800" width="8.77734375" style="78"/>
    <col min="12801" max="12819" width="5.77734375" style="78" customWidth="1"/>
    <col min="12820" max="12820" width="6.109375" style="78" customWidth="1"/>
    <col min="12821" max="12822" width="5.77734375" style="78" customWidth="1"/>
    <col min="12823" max="12824" width="8.77734375" style="78"/>
    <col min="12825" max="12825" width="11.33203125" style="78" customWidth="1"/>
    <col min="12826" max="13056" width="8.77734375" style="78"/>
    <col min="13057" max="13075" width="5.77734375" style="78" customWidth="1"/>
    <col min="13076" max="13076" width="6.109375" style="78" customWidth="1"/>
    <col min="13077" max="13078" width="5.77734375" style="78" customWidth="1"/>
    <col min="13079" max="13080" width="8.77734375" style="78"/>
    <col min="13081" max="13081" width="11.33203125" style="78" customWidth="1"/>
    <col min="13082" max="13312" width="8.77734375" style="78"/>
    <col min="13313" max="13331" width="5.77734375" style="78" customWidth="1"/>
    <col min="13332" max="13332" width="6.109375" style="78" customWidth="1"/>
    <col min="13333" max="13334" width="5.77734375" style="78" customWidth="1"/>
    <col min="13335" max="13336" width="8.77734375" style="78"/>
    <col min="13337" max="13337" width="11.33203125" style="78" customWidth="1"/>
    <col min="13338" max="13568" width="8.77734375" style="78"/>
    <col min="13569" max="13587" width="5.77734375" style="78" customWidth="1"/>
    <col min="13588" max="13588" width="6.109375" style="78" customWidth="1"/>
    <col min="13589" max="13590" width="5.77734375" style="78" customWidth="1"/>
    <col min="13591" max="13592" width="8.77734375" style="78"/>
    <col min="13593" max="13593" width="11.33203125" style="78" customWidth="1"/>
    <col min="13594" max="13824" width="8.77734375" style="78"/>
    <col min="13825" max="13843" width="5.77734375" style="78" customWidth="1"/>
    <col min="13844" max="13844" width="6.109375" style="78" customWidth="1"/>
    <col min="13845" max="13846" width="5.77734375" style="78" customWidth="1"/>
    <col min="13847" max="13848" width="8.77734375" style="78"/>
    <col min="13849" max="13849" width="11.33203125" style="78" customWidth="1"/>
    <col min="13850" max="14080" width="8.77734375" style="78"/>
    <col min="14081" max="14099" width="5.77734375" style="78" customWidth="1"/>
    <col min="14100" max="14100" width="6.109375" style="78" customWidth="1"/>
    <col min="14101" max="14102" width="5.77734375" style="78" customWidth="1"/>
    <col min="14103" max="14104" width="8.77734375" style="78"/>
    <col min="14105" max="14105" width="11.33203125" style="78" customWidth="1"/>
    <col min="14106" max="14336" width="8.77734375" style="78"/>
    <col min="14337" max="14355" width="5.77734375" style="78" customWidth="1"/>
    <col min="14356" max="14356" width="6.109375" style="78" customWidth="1"/>
    <col min="14357" max="14358" width="5.77734375" style="78" customWidth="1"/>
    <col min="14359" max="14360" width="8.77734375" style="78"/>
    <col min="14361" max="14361" width="11.33203125" style="78" customWidth="1"/>
    <col min="14362" max="14592" width="8.77734375" style="78"/>
    <col min="14593" max="14611" width="5.77734375" style="78" customWidth="1"/>
    <col min="14612" max="14612" width="6.109375" style="78" customWidth="1"/>
    <col min="14613" max="14614" width="5.77734375" style="78" customWidth="1"/>
    <col min="14615" max="14616" width="8.77734375" style="78"/>
    <col min="14617" max="14617" width="11.33203125" style="78" customWidth="1"/>
    <col min="14618" max="14848" width="8.77734375" style="78"/>
    <col min="14849" max="14867" width="5.77734375" style="78" customWidth="1"/>
    <col min="14868" max="14868" width="6.109375" style="78" customWidth="1"/>
    <col min="14869" max="14870" width="5.77734375" style="78" customWidth="1"/>
    <col min="14871" max="14872" width="8.77734375" style="78"/>
    <col min="14873" max="14873" width="11.33203125" style="78" customWidth="1"/>
    <col min="14874" max="15104" width="8.77734375" style="78"/>
    <col min="15105" max="15123" width="5.77734375" style="78" customWidth="1"/>
    <col min="15124" max="15124" width="6.109375" style="78" customWidth="1"/>
    <col min="15125" max="15126" width="5.77734375" style="78" customWidth="1"/>
    <col min="15127" max="15128" width="8.77734375" style="78"/>
    <col min="15129" max="15129" width="11.33203125" style="78" customWidth="1"/>
    <col min="15130" max="15360" width="8.77734375" style="78"/>
    <col min="15361" max="15379" width="5.77734375" style="78" customWidth="1"/>
    <col min="15380" max="15380" width="6.109375" style="78" customWidth="1"/>
    <col min="15381" max="15382" width="5.77734375" style="78" customWidth="1"/>
    <col min="15383" max="15384" width="8.77734375" style="78"/>
    <col min="15385" max="15385" width="11.33203125" style="78" customWidth="1"/>
    <col min="15386" max="15616" width="8.77734375" style="78"/>
    <col min="15617" max="15635" width="5.77734375" style="78" customWidth="1"/>
    <col min="15636" max="15636" width="6.109375" style="78" customWidth="1"/>
    <col min="15637" max="15638" width="5.77734375" style="78" customWidth="1"/>
    <col min="15639" max="15640" width="8.77734375" style="78"/>
    <col min="15641" max="15641" width="11.33203125" style="78" customWidth="1"/>
    <col min="15642" max="15872" width="8.77734375" style="78"/>
    <col min="15873" max="15891" width="5.77734375" style="78" customWidth="1"/>
    <col min="15892" max="15892" width="6.109375" style="78" customWidth="1"/>
    <col min="15893" max="15894" width="5.77734375" style="78" customWidth="1"/>
    <col min="15895" max="15896" width="8.77734375" style="78"/>
    <col min="15897" max="15897" width="11.33203125" style="78" customWidth="1"/>
    <col min="15898" max="16128" width="8.77734375" style="78"/>
    <col min="16129" max="16147" width="5.77734375" style="78" customWidth="1"/>
    <col min="16148" max="16148" width="6.109375" style="78" customWidth="1"/>
    <col min="16149" max="16150" width="5.77734375" style="78" customWidth="1"/>
    <col min="16151" max="16152" width="8.77734375" style="78"/>
    <col min="16153" max="16153" width="11.33203125" style="78" customWidth="1"/>
    <col min="16154" max="16384" width="8.77734375" style="78"/>
  </cols>
  <sheetData>
    <row r="1" spans="1:20" ht="10.4" customHeight="1" x14ac:dyDescent="0.2">
      <c r="G1" s="80"/>
    </row>
    <row r="2" spans="1:20" ht="69" customHeight="1" x14ac:dyDescent="0.2">
      <c r="A2" s="161" t="s">
        <v>0</v>
      </c>
      <c r="B2" s="162"/>
      <c r="C2" s="162"/>
      <c r="D2" s="162"/>
      <c r="E2" s="162"/>
      <c r="F2" s="162"/>
      <c r="G2" s="162"/>
      <c r="H2" s="162"/>
      <c r="I2" s="162"/>
      <c r="J2" s="162"/>
      <c r="K2" s="162"/>
      <c r="L2" s="162"/>
      <c r="M2" s="162"/>
      <c r="N2" s="162"/>
      <c r="O2" s="162"/>
      <c r="P2" s="162"/>
      <c r="Q2" s="162"/>
      <c r="R2" s="162"/>
      <c r="S2" s="162"/>
      <c r="T2" s="163"/>
    </row>
    <row r="3" spans="1:20" ht="8.15" customHeight="1" x14ac:dyDescent="0.4">
      <c r="A3" s="82"/>
      <c r="B3" s="83"/>
      <c r="C3" s="84"/>
      <c r="D3" s="84"/>
      <c r="E3" s="84"/>
      <c r="F3" s="84"/>
      <c r="G3" s="84"/>
      <c r="H3" s="84"/>
      <c r="I3" s="84"/>
      <c r="J3" s="84"/>
      <c r="K3" s="84"/>
      <c r="L3" s="84"/>
      <c r="M3" s="83"/>
      <c r="N3" s="83"/>
      <c r="O3" s="83"/>
      <c r="P3" s="83"/>
      <c r="Q3" s="83"/>
      <c r="R3" s="83"/>
      <c r="S3" s="83"/>
      <c r="T3" s="83"/>
    </row>
    <row r="4" spans="1:20" ht="12.5" x14ac:dyDescent="0.2">
      <c r="A4" s="164" t="s">
        <v>1</v>
      </c>
      <c r="B4" s="165"/>
      <c r="C4" s="166" t="s">
        <v>2</v>
      </c>
      <c r="D4" s="167"/>
      <c r="E4" s="167"/>
      <c r="F4" s="167"/>
      <c r="G4" s="167"/>
      <c r="H4" s="167"/>
      <c r="I4" s="167"/>
      <c r="J4" s="167"/>
      <c r="K4" s="167"/>
      <c r="L4" s="168"/>
      <c r="M4" s="85" t="s">
        <v>3</v>
      </c>
      <c r="N4" s="166" t="s">
        <v>4</v>
      </c>
      <c r="O4" s="168"/>
      <c r="P4" s="169" t="s">
        <v>5</v>
      </c>
      <c r="Q4" s="170"/>
      <c r="R4" s="171" t="s">
        <v>6</v>
      </c>
      <c r="S4" s="172"/>
      <c r="T4" s="173"/>
    </row>
    <row r="5" spans="1:20" ht="15.5" x14ac:dyDescent="0.2">
      <c r="A5" s="177" t="s">
        <v>7</v>
      </c>
      <c r="B5" s="178"/>
      <c r="C5" s="174" t="s">
        <v>8</v>
      </c>
      <c r="D5" s="174"/>
      <c r="E5" s="174"/>
      <c r="F5" s="174"/>
      <c r="G5" s="174"/>
      <c r="H5" s="174"/>
      <c r="I5" s="174"/>
      <c r="J5" s="174"/>
      <c r="K5" s="174"/>
      <c r="L5" s="174"/>
      <c r="M5" s="51"/>
      <c r="N5" s="52"/>
      <c r="O5" s="52"/>
      <c r="P5" s="52"/>
      <c r="Q5" s="52"/>
      <c r="R5" s="175">
        <f>R6+R7+R8+R9+R10+R11+R12+R14+R15+R16+R18+R19+R21+R22+R23+R24+R25+R26</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305.5" customHeight="1" x14ac:dyDescent="0.2">
      <c r="A7" s="54" t="s">
        <v>7</v>
      </c>
      <c r="B7" s="9">
        <v>2</v>
      </c>
      <c r="C7" s="159" t="s">
        <v>11</v>
      </c>
      <c r="D7" s="159"/>
      <c r="E7" s="159"/>
      <c r="F7" s="159"/>
      <c r="G7" s="159"/>
      <c r="H7" s="159"/>
      <c r="I7" s="159"/>
      <c r="J7" s="159"/>
      <c r="K7" s="159"/>
      <c r="L7" s="159"/>
      <c r="M7" s="17" t="s">
        <v>12</v>
      </c>
      <c r="N7" s="152">
        <v>500</v>
      </c>
      <c r="O7" s="152"/>
      <c r="P7" s="153"/>
      <c r="Q7" s="153"/>
      <c r="R7" s="152">
        <f t="shared" ref="R7:R26" si="0">N7*P7</f>
        <v>0</v>
      </c>
      <c r="S7" s="152"/>
      <c r="T7" s="154"/>
    </row>
    <row r="8" spans="1:20" ht="152.5" customHeight="1" x14ac:dyDescent="0.2">
      <c r="A8" s="54" t="s">
        <v>7</v>
      </c>
      <c r="B8" s="9">
        <v>3</v>
      </c>
      <c r="C8" s="158" t="s">
        <v>13</v>
      </c>
      <c r="D8" s="160"/>
      <c r="E8" s="160"/>
      <c r="F8" s="160"/>
      <c r="G8" s="160"/>
      <c r="H8" s="160"/>
      <c r="I8" s="160"/>
      <c r="J8" s="160"/>
      <c r="K8" s="160"/>
      <c r="L8" s="160"/>
      <c r="M8" s="17" t="s">
        <v>12</v>
      </c>
      <c r="N8" s="152">
        <v>10</v>
      </c>
      <c r="O8" s="152"/>
      <c r="P8" s="153"/>
      <c r="Q8" s="153"/>
      <c r="R8" s="152">
        <f t="shared" si="0"/>
        <v>0</v>
      </c>
      <c r="S8" s="152"/>
      <c r="T8" s="154"/>
    </row>
    <row r="9" spans="1:20" ht="130.5" customHeight="1" x14ac:dyDescent="0.2">
      <c r="A9" s="124" t="s">
        <v>7</v>
      </c>
      <c r="B9" s="126" t="s">
        <v>14</v>
      </c>
      <c r="C9" s="155" t="s">
        <v>15</v>
      </c>
      <c r="D9" s="155"/>
      <c r="E9" s="155"/>
      <c r="F9" s="155"/>
      <c r="G9" s="155"/>
      <c r="H9" s="155"/>
      <c r="I9" s="155"/>
      <c r="J9" s="155"/>
      <c r="K9" s="155"/>
      <c r="L9" s="155"/>
      <c r="M9" s="57" t="s">
        <v>10</v>
      </c>
      <c r="N9" s="156">
        <v>1</v>
      </c>
      <c r="O9" s="156"/>
      <c r="P9" s="157"/>
      <c r="Q9" s="157"/>
      <c r="R9" s="152">
        <f t="shared" si="0"/>
        <v>0</v>
      </c>
      <c r="S9" s="152"/>
      <c r="T9" s="154"/>
    </row>
    <row r="10" spans="1:20" ht="197.5" customHeight="1" x14ac:dyDescent="0.2">
      <c r="A10" s="8" t="str">
        <f>A9</f>
        <v>1.</v>
      </c>
      <c r="B10" s="9" t="s">
        <v>16</v>
      </c>
      <c r="C10" s="158" t="s">
        <v>17</v>
      </c>
      <c r="D10" s="158"/>
      <c r="E10" s="158"/>
      <c r="F10" s="158"/>
      <c r="G10" s="158"/>
      <c r="H10" s="158"/>
      <c r="I10" s="158"/>
      <c r="J10" s="158"/>
      <c r="K10" s="158"/>
      <c r="L10" s="158"/>
      <c r="M10" s="10" t="s">
        <v>10</v>
      </c>
      <c r="N10" s="152">
        <v>1</v>
      </c>
      <c r="O10" s="152"/>
      <c r="P10" s="153"/>
      <c r="Q10" s="153"/>
      <c r="R10" s="152">
        <f t="shared" si="0"/>
        <v>0</v>
      </c>
      <c r="S10" s="152"/>
      <c r="T10" s="154"/>
    </row>
    <row r="11" spans="1:20" ht="148" customHeight="1" x14ac:dyDescent="0.2">
      <c r="A11" s="8" t="str">
        <f>A10</f>
        <v>1.</v>
      </c>
      <c r="B11" s="9" t="s">
        <v>18</v>
      </c>
      <c r="C11" s="158" t="s">
        <v>19</v>
      </c>
      <c r="D11" s="158"/>
      <c r="E11" s="158"/>
      <c r="F11" s="158"/>
      <c r="G11" s="158"/>
      <c r="H11" s="158"/>
      <c r="I11" s="158"/>
      <c r="J11" s="158"/>
      <c r="K11" s="158"/>
      <c r="L11" s="158"/>
      <c r="M11" s="10" t="s">
        <v>10</v>
      </c>
      <c r="N11" s="152">
        <v>2</v>
      </c>
      <c r="O11" s="152"/>
      <c r="P11" s="153"/>
      <c r="Q11" s="153"/>
      <c r="R11" s="152">
        <f t="shared" si="0"/>
        <v>0</v>
      </c>
      <c r="S11" s="152"/>
      <c r="T11" s="154"/>
    </row>
    <row r="12" spans="1:20" ht="128.5" customHeight="1" x14ac:dyDescent="0.2">
      <c r="A12" s="11">
        <v>1</v>
      </c>
      <c r="B12" s="12" t="s">
        <v>20</v>
      </c>
      <c r="C12" s="182" t="s">
        <v>21</v>
      </c>
      <c r="D12" s="182"/>
      <c r="E12" s="182"/>
      <c r="F12" s="182"/>
      <c r="G12" s="182"/>
      <c r="H12" s="182"/>
      <c r="I12" s="182"/>
      <c r="J12" s="182"/>
      <c r="K12" s="182"/>
      <c r="L12" s="182"/>
      <c r="M12" s="13" t="s">
        <v>22</v>
      </c>
      <c r="N12" s="152">
        <v>25</v>
      </c>
      <c r="O12" s="152"/>
      <c r="P12" s="153"/>
      <c r="Q12" s="153"/>
      <c r="R12" s="152">
        <f t="shared" si="0"/>
        <v>0</v>
      </c>
      <c r="S12" s="152"/>
      <c r="T12" s="154"/>
    </row>
    <row r="13" spans="1:20" ht="97.5" customHeight="1" x14ac:dyDescent="0.2">
      <c r="A13" s="192" t="str">
        <f>A6</f>
        <v>1.</v>
      </c>
      <c r="B13" s="195" t="s">
        <v>23</v>
      </c>
      <c r="C13" s="201" t="s">
        <v>24</v>
      </c>
      <c r="D13" s="201"/>
      <c r="E13" s="201"/>
      <c r="F13" s="201"/>
      <c r="G13" s="201"/>
      <c r="H13" s="201"/>
      <c r="I13" s="201"/>
      <c r="J13" s="201"/>
      <c r="K13" s="201"/>
      <c r="L13" s="201"/>
      <c r="M13" s="202"/>
      <c r="N13" s="203"/>
      <c r="O13" s="203"/>
      <c r="P13" s="203"/>
      <c r="Q13" s="203"/>
      <c r="R13" s="203"/>
      <c r="S13" s="203"/>
      <c r="T13" s="204"/>
    </row>
    <row r="14" spans="1:20" ht="13.5" x14ac:dyDescent="0.2">
      <c r="A14" s="193"/>
      <c r="B14" s="196"/>
      <c r="C14" s="179" t="s">
        <v>25</v>
      </c>
      <c r="D14" s="179"/>
      <c r="E14" s="179"/>
      <c r="F14" s="179"/>
      <c r="G14" s="179"/>
      <c r="H14" s="179"/>
      <c r="I14" s="179"/>
      <c r="J14" s="179"/>
      <c r="K14" s="179"/>
      <c r="L14" s="179"/>
      <c r="M14" s="14" t="s">
        <v>26</v>
      </c>
      <c r="N14" s="180">
        <v>45</v>
      </c>
      <c r="O14" s="180"/>
      <c r="P14" s="181"/>
      <c r="Q14" s="181"/>
      <c r="R14" s="152">
        <f t="shared" si="0"/>
        <v>0</v>
      </c>
      <c r="S14" s="152"/>
      <c r="T14" s="154"/>
    </row>
    <row r="15" spans="1:20" ht="13.5" x14ac:dyDescent="0.2">
      <c r="A15" s="194"/>
      <c r="B15" s="197"/>
      <c r="C15" s="187" t="s">
        <v>27</v>
      </c>
      <c r="D15" s="187"/>
      <c r="E15" s="187"/>
      <c r="F15" s="187"/>
      <c r="G15" s="187"/>
      <c r="H15" s="187"/>
      <c r="I15" s="187"/>
      <c r="J15" s="187"/>
      <c r="K15" s="187"/>
      <c r="L15" s="187"/>
      <c r="M15" s="16" t="s">
        <v>26</v>
      </c>
      <c r="N15" s="188">
        <v>45</v>
      </c>
      <c r="O15" s="188"/>
      <c r="P15" s="189"/>
      <c r="Q15" s="189"/>
      <c r="R15" s="152">
        <f t="shared" si="0"/>
        <v>0</v>
      </c>
      <c r="S15" s="152"/>
      <c r="T15" s="154"/>
    </row>
    <row r="16" spans="1:20" ht="94" customHeight="1" x14ac:dyDescent="0.2">
      <c r="A16" s="8" t="s">
        <v>7</v>
      </c>
      <c r="B16" s="9" t="s">
        <v>28</v>
      </c>
      <c r="C16" s="190" t="s">
        <v>29</v>
      </c>
      <c r="D16" s="190"/>
      <c r="E16" s="190"/>
      <c r="F16" s="190"/>
      <c r="G16" s="190"/>
      <c r="H16" s="190"/>
      <c r="I16" s="190"/>
      <c r="J16" s="190"/>
      <c r="K16" s="190"/>
      <c r="L16" s="190"/>
      <c r="M16" s="17" t="s">
        <v>22</v>
      </c>
      <c r="N16" s="152">
        <v>100</v>
      </c>
      <c r="O16" s="152"/>
      <c r="P16" s="153"/>
      <c r="Q16" s="153"/>
      <c r="R16" s="152">
        <f t="shared" si="0"/>
        <v>0</v>
      </c>
      <c r="S16" s="152"/>
      <c r="T16" s="154"/>
    </row>
    <row r="17" spans="1:20" ht="95.15" customHeight="1" x14ac:dyDescent="0.2">
      <c r="A17" s="192" t="str">
        <f>A16</f>
        <v>1.</v>
      </c>
      <c r="B17" s="195" t="s">
        <v>30</v>
      </c>
      <c r="C17" s="200" t="s">
        <v>104</v>
      </c>
      <c r="D17" s="200"/>
      <c r="E17" s="200"/>
      <c r="F17" s="200"/>
      <c r="G17" s="200"/>
      <c r="H17" s="200"/>
      <c r="I17" s="200"/>
      <c r="J17" s="200"/>
      <c r="K17" s="200"/>
      <c r="L17" s="200"/>
      <c r="M17" s="202"/>
      <c r="N17" s="203"/>
      <c r="O17" s="203"/>
      <c r="P17" s="203"/>
      <c r="Q17" s="203"/>
      <c r="R17" s="203"/>
      <c r="S17" s="203"/>
      <c r="T17" s="204"/>
    </row>
    <row r="18" spans="1:20" ht="12.5" x14ac:dyDescent="0.2">
      <c r="A18" s="193"/>
      <c r="B18" s="196"/>
      <c r="C18" s="179" t="s">
        <v>31</v>
      </c>
      <c r="D18" s="179"/>
      <c r="E18" s="179"/>
      <c r="F18" s="179"/>
      <c r="G18" s="179"/>
      <c r="H18" s="179"/>
      <c r="I18" s="179"/>
      <c r="J18" s="179"/>
      <c r="K18" s="179"/>
      <c r="L18" s="179"/>
      <c r="M18" s="14" t="s">
        <v>10</v>
      </c>
      <c r="N18" s="180">
        <v>1</v>
      </c>
      <c r="O18" s="180"/>
      <c r="P18" s="181"/>
      <c r="Q18" s="181"/>
      <c r="R18" s="152">
        <f t="shared" si="0"/>
        <v>0</v>
      </c>
      <c r="S18" s="152"/>
      <c r="T18" s="154"/>
    </row>
    <row r="19" spans="1:20" ht="12.5" x14ac:dyDescent="0.2">
      <c r="A19" s="198"/>
      <c r="B19" s="199"/>
      <c r="C19" s="205" t="s">
        <v>32</v>
      </c>
      <c r="D19" s="205"/>
      <c r="E19" s="205"/>
      <c r="F19" s="205"/>
      <c r="G19" s="205"/>
      <c r="H19" s="205"/>
      <c r="I19" s="205"/>
      <c r="J19" s="205"/>
      <c r="K19" s="205"/>
      <c r="L19" s="205"/>
      <c r="M19" s="15" t="s">
        <v>10</v>
      </c>
      <c r="N19" s="183">
        <v>3</v>
      </c>
      <c r="O19" s="183"/>
      <c r="P19" s="184"/>
      <c r="Q19" s="184"/>
      <c r="R19" s="152">
        <f t="shared" si="0"/>
        <v>0</v>
      </c>
      <c r="S19" s="152"/>
      <c r="T19" s="154"/>
    </row>
    <row r="20" spans="1:20" ht="120.65" customHeight="1" x14ac:dyDescent="0.2">
      <c r="A20" s="192" t="str">
        <f>A17</f>
        <v>1.</v>
      </c>
      <c r="B20" s="195" t="s">
        <v>33</v>
      </c>
      <c r="C20" s="185" t="s">
        <v>34</v>
      </c>
      <c r="D20" s="186"/>
      <c r="E20" s="186"/>
      <c r="F20" s="186"/>
      <c r="G20" s="186"/>
      <c r="H20" s="186"/>
      <c r="I20" s="186"/>
      <c r="J20" s="186"/>
      <c r="K20" s="186"/>
      <c r="L20" s="186"/>
      <c r="M20" s="202"/>
      <c r="N20" s="203"/>
      <c r="O20" s="203"/>
      <c r="P20" s="203"/>
      <c r="Q20" s="203"/>
      <c r="R20" s="203"/>
      <c r="S20" s="203"/>
      <c r="T20" s="204"/>
    </row>
    <row r="21" spans="1:20" ht="18" customHeight="1" x14ac:dyDescent="0.2">
      <c r="A21" s="193"/>
      <c r="B21" s="196"/>
      <c r="C21" s="179" t="s">
        <v>35</v>
      </c>
      <c r="D21" s="179"/>
      <c r="E21" s="179"/>
      <c r="F21" s="179"/>
      <c r="G21" s="179"/>
      <c r="H21" s="179"/>
      <c r="I21" s="179"/>
      <c r="J21" s="179"/>
      <c r="K21" s="179"/>
      <c r="L21" s="179"/>
      <c r="M21" s="14" t="s">
        <v>10</v>
      </c>
      <c r="N21" s="180">
        <v>5</v>
      </c>
      <c r="O21" s="180"/>
      <c r="P21" s="181"/>
      <c r="Q21" s="181"/>
      <c r="R21" s="152">
        <f t="shared" si="0"/>
        <v>0</v>
      </c>
      <c r="S21" s="152"/>
      <c r="T21" s="154"/>
    </row>
    <row r="22" spans="1:20" ht="18" customHeight="1" x14ac:dyDescent="0.2">
      <c r="A22" s="198"/>
      <c r="B22" s="199"/>
      <c r="C22" s="205" t="s">
        <v>36</v>
      </c>
      <c r="D22" s="205"/>
      <c r="E22" s="205"/>
      <c r="F22" s="205"/>
      <c r="G22" s="205"/>
      <c r="H22" s="205"/>
      <c r="I22" s="205"/>
      <c r="J22" s="205"/>
      <c r="K22" s="205"/>
      <c r="L22" s="205"/>
      <c r="M22" s="15" t="s">
        <v>10</v>
      </c>
      <c r="N22" s="183">
        <v>12</v>
      </c>
      <c r="O22" s="183"/>
      <c r="P22" s="184"/>
      <c r="Q22" s="184"/>
      <c r="R22" s="152">
        <f t="shared" si="0"/>
        <v>0</v>
      </c>
      <c r="S22" s="152"/>
      <c r="T22" s="154"/>
    </row>
    <row r="23" spans="1:20" ht="114" customHeight="1" x14ac:dyDescent="0.2">
      <c r="A23" s="8" t="str">
        <f>A20</f>
        <v>1.</v>
      </c>
      <c r="B23" s="9" t="s">
        <v>37</v>
      </c>
      <c r="C23" s="191" t="s">
        <v>38</v>
      </c>
      <c r="D23" s="191"/>
      <c r="E23" s="191"/>
      <c r="F23" s="191"/>
      <c r="G23" s="191"/>
      <c r="H23" s="191"/>
      <c r="I23" s="191"/>
      <c r="J23" s="191"/>
      <c r="K23" s="191"/>
      <c r="L23" s="191"/>
      <c r="M23" s="10" t="s">
        <v>39</v>
      </c>
      <c r="N23" s="152">
        <v>480</v>
      </c>
      <c r="O23" s="152"/>
      <c r="P23" s="153"/>
      <c r="Q23" s="153"/>
      <c r="R23" s="152">
        <f t="shared" si="0"/>
        <v>0</v>
      </c>
      <c r="S23" s="152"/>
      <c r="T23" s="154"/>
    </row>
    <row r="24" spans="1:20" ht="110.5" customHeight="1" x14ac:dyDescent="0.2">
      <c r="A24" s="8" t="s">
        <v>7</v>
      </c>
      <c r="B24" s="9" t="s">
        <v>40</v>
      </c>
      <c r="C24" s="191" t="s">
        <v>105</v>
      </c>
      <c r="D24" s="191"/>
      <c r="E24" s="191"/>
      <c r="F24" s="191"/>
      <c r="G24" s="191"/>
      <c r="H24" s="191"/>
      <c r="I24" s="191"/>
      <c r="J24" s="191"/>
      <c r="K24" s="191"/>
      <c r="L24" s="191"/>
      <c r="M24" s="17" t="s">
        <v>10</v>
      </c>
      <c r="N24" s="152">
        <v>5</v>
      </c>
      <c r="O24" s="152"/>
      <c r="P24" s="153"/>
      <c r="Q24" s="153"/>
      <c r="R24" s="152">
        <f t="shared" si="0"/>
        <v>0</v>
      </c>
      <c r="S24" s="152"/>
      <c r="T24" s="154"/>
    </row>
    <row r="25" spans="1:20" ht="139" customHeight="1" x14ac:dyDescent="0.2">
      <c r="A25" s="8" t="s">
        <v>7</v>
      </c>
      <c r="B25" s="19" t="s">
        <v>41</v>
      </c>
      <c r="C25" s="191" t="s">
        <v>42</v>
      </c>
      <c r="D25" s="191"/>
      <c r="E25" s="191"/>
      <c r="F25" s="191"/>
      <c r="G25" s="191"/>
      <c r="H25" s="191"/>
      <c r="I25" s="191"/>
      <c r="J25" s="191"/>
      <c r="K25" s="191"/>
      <c r="L25" s="191"/>
      <c r="M25" s="17" t="s">
        <v>12</v>
      </c>
      <c r="N25" s="152">
        <v>300</v>
      </c>
      <c r="O25" s="152"/>
      <c r="P25" s="153"/>
      <c r="Q25" s="153"/>
      <c r="R25" s="152">
        <f t="shared" si="0"/>
        <v>0</v>
      </c>
      <c r="S25" s="152"/>
      <c r="T25" s="154"/>
    </row>
    <row r="26" spans="1:20" ht="79" customHeight="1" x14ac:dyDescent="0.2">
      <c r="A26" s="8" t="s">
        <v>7</v>
      </c>
      <c r="B26" s="19" t="s">
        <v>43</v>
      </c>
      <c r="C26" s="191" t="s">
        <v>44</v>
      </c>
      <c r="D26" s="191"/>
      <c r="E26" s="191"/>
      <c r="F26" s="191"/>
      <c r="G26" s="191"/>
      <c r="H26" s="191"/>
      <c r="I26" s="191"/>
      <c r="J26" s="191"/>
      <c r="K26" s="191"/>
      <c r="L26" s="191"/>
      <c r="M26" s="17" t="s">
        <v>12</v>
      </c>
      <c r="N26" s="152">
        <v>570</v>
      </c>
      <c r="O26" s="152"/>
      <c r="P26" s="153"/>
      <c r="Q26" s="153"/>
      <c r="R26" s="152">
        <f t="shared" si="0"/>
        <v>0</v>
      </c>
      <c r="S26" s="152"/>
      <c r="T26" s="154"/>
    </row>
    <row r="27" spans="1:20" ht="15.5" x14ac:dyDescent="0.2">
      <c r="A27" s="177" t="s">
        <v>45</v>
      </c>
      <c r="B27" s="178"/>
      <c r="C27" s="174" t="s">
        <v>46</v>
      </c>
      <c r="D27" s="174"/>
      <c r="E27" s="174"/>
      <c r="F27" s="174"/>
      <c r="G27" s="174"/>
      <c r="H27" s="174"/>
      <c r="I27" s="174"/>
      <c r="J27" s="174"/>
      <c r="K27" s="174"/>
      <c r="L27" s="174"/>
      <c r="M27" s="38"/>
      <c r="N27" s="39"/>
      <c r="O27" s="39"/>
      <c r="P27" s="40"/>
      <c r="Q27" s="40"/>
      <c r="R27" s="175">
        <f>R28+R29</f>
        <v>0</v>
      </c>
      <c r="S27" s="175"/>
      <c r="T27" s="176"/>
    </row>
    <row r="28" spans="1:20" ht="174.65" customHeight="1" x14ac:dyDescent="0.2">
      <c r="A28" s="8" t="s">
        <v>45</v>
      </c>
      <c r="B28" s="9">
        <v>1</v>
      </c>
      <c r="C28" s="191" t="s">
        <v>47</v>
      </c>
      <c r="D28" s="191"/>
      <c r="E28" s="191"/>
      <c r="F28" s="191"/>
      <c r="G28" s="191"/>
      <c r="H28" s="191"/>
      <c r="I28" s="191"/>
      <c r="J28" s="191"/>
      <c r="K28" s="191"/>
      <c r="L28" s="191"/>
      <c r="M28" s="10" t="s">
        <v>48</v>
      </c>
      <c r="N28" s="209">
        <v>5</v>
      </c>
      <c r="O28" s="209"/>
      <c r="P28" s="210"/>
      <c r="Q28" s="210"/>
      <c r="R28" s="214">
        <f>N28*P28</f>
        <v>0</v>
      </c>
      <c r="S28" s="214"/>
      <c r="T28" s="215"/>
    </row>
    <row r="29" spans="1:20" ht="136.5" customHeight="1" x14ac:dyDescent="0.2">
      <c r="A29" s="8" t="str">
        <f>A27</f>
        <v>2.</v>
      </c>
      <c r="B29" s="9" t="s">
        <v>45</v>
      </c>
      <c r="C29" s="191" t="s">
        <v>49</v>
      </c>
      <c r="D29" s="191"/>
      <c r="E29" s="191"/>
      <c r="F29" s="191"/>
      <c r="G29" s="191"/>
      <c r="H29" s="191"/>
      <c r="I29" s="191"/>
      <c r="J29" s="191"/>
      <c r="K29" s="191"/>
      <c r="L29" s="191"/>
      <c r="M29" s="17" t="s">
        <v>22</v>
      </c>
      <c r="N29" s="209">
        <v>100</v>
      </c>
      <c r="O29" s="209"/>
      <c r="P29" s="210"/>
      <c r="Q29" s="210"/>
      <c r="R29" s="211">
        <f>N29*P29</f>
        <v>0</v>
      </c>
      <c r="S29" s="212"/>
      <c r="T29" s="213"/>
    </row>
    <row r="30" spans="1:20" ht="15.5" x14ac:dyDescent="0.2">
      <c r="A30" s="177" t="s">
        <v>50</v>
      </c>
      <c r="B30" s="178"/>
      <c r="C30" s="174" t="s">
        <v>51</v>
      </c>
      <c r="D30" s="174"/>
      <c r="E30" s="174"/>
      <c r="F30" s="174"/>
      <c r="G30" s="174"/>
      <c r="H30" s="174"/>
      <c r="I30" s="174"/>
      <c r="J30" s="174"/>
      <c r="K30" s="174"/>
      <c r="L30" s="174"/>
      <c r="M30" s="38"/>
      <c r="N30" s="39"/>
      <c r="O30" s="39"/>
      <c r="P30" s="40"/>
      <c r="Q30" s="40"/>
      <c r="R30" s="175">
        <f>R32+R33</f>
        <v>0</v>
      </c>
      <c r="S30" s="175"/>
      <c r="T30" s="176"/>
    </row>
    <row r="31" spans="1:20" ht="30.65" customHeight="1" x14ac:dyDescent="0.2">
      <c r="A31" s="206" t="s">
        <v>52</v>
      </c>
      <c r="B31" s="207"/>
      <c r="C31" s="207"/>
      <c r="D31" s="207"/>
      <c r="E31" s="207"/>
      <c r="F31" s="207"/>
      <c r="G31" s="207"/>
      <c r="H31" s="207"/>
      <c r="I31" s="207"/>
      <c r="J31" s="207"/>
      <c r="K31" s="207"/>
      <c r="L31" s="207"/>
      <c r="M31" s="207"/>
      <c r="N31" s="207"/>
      <c r="O31" s="207"/>
      <c r="P31" s="207"/>
      <c r="Q31" s="207"/>
      <c r="R31" s="207"/>
      <c r="S31" s="207"/>
      <c r="T31" s="208"/>
    </row>
    <row r="32" spans="1:20" ht="149.15" customHeight="1" x14ac:dyDescent="0.2">
      <c r="A32" s="21" t="s">
        <v>50</v>
      </c>
      <c r="B32" s="9" t="s">
        <v>7</v>
      </c>
      <c r="C32" s="191" t="s">
        <v>53</v>
      </c>
      <c r="D32" s="191"/>
      <c r="E32" s="191"/>
      <c r="F32" s="191"/>
      <c r="G32" s="191"/>
      <c r="H32" s="191"/>
      <c r="I32" s="191"/>
      <c r="J32" s="191"/>
      <c r="K32" s="191"/>
      <c r="L32" s="191"/>
      <c r="M32" s="17" t="s">
        <v>22</v>
      </c>
      <c r="N32" s="214">
        <v>150</v>
      </c>
      <c r="O32" s="214"/>
      <c r="P32" s="210"/>
      <c r="Q32" s="210"/>
      <c r="R32" s="214">
        <f>N32*P32</f>
        <v>0</v>
      </c>
      <c r="S32" s="214"/>
      <c r="T32" s="215"/>
    </row>
    <row r="33" spans="1:20" ht="98.5" customHeight="1" x14ac:dyDescent="0.2">
      <c r="A33" s="21" t="s">
        <v>50</v>
      </c>
      <c r="B33" s="9">
        <v>2</v>
      </c>
      <c r="C33" s="191" t="s">
        <v>54</v>
      </c>
      <c r="D33" s="191"/>
      <c r="E33" s="191"/>
      <c r="F33" s="191"/>
      <c r="G33" s="191"/>
      <c r="H33" s="191"/>
      <c r="I33" s="191"/>
      <c r="J33" s="191"/>
      <c r="K33" s="191"/>
      <c r="L33" s="191"/>
      <c r="M33" s="17" t="s">
        <v>55</v>
      </c>
      <c r="N33" s="214">
        <v>300</v>
      </c>
      <c r="O33" s="214"/>
      <c r="P33" s="210"/>
      <c r="Q33" s="210"/>
      <c r="R33" s="211">
        <f>N33*P33</f>
        <v>0</v>
      </c>
      <c r="S33" s="212"/>
      <c r="T33" s="213"/>
    </row>
    <row r="34" spans="1:20" ht="15.5" x14ac:dyDescent="0.2">
      <c r="A34" s="127" t="s">
        <v>14</v>
      </c>
      <c r="B34" s="42"/>
      <c r="C34" s="218" t="s">
        <v>56</v>
      </c>
      <c r="D34" s="218"/>
      <c r="E34" s="218"/>
      <c r="F34" s="218"/>
      <c r="G34" s="218"/>
      <c r="H34" s="218"/>
      <c r="I34" s="218"/>
      <c r="J34" s="218"/>
      <c r="K34" s="218"/>
      <c r="L34" s="218"/>
      <c r="M34" s="42"/>
      <c r="N34" s="43"/>
      <c r="O34" s="43"/>
      <c r="P34" s="44"/>
      <c r="Q34" s="44"/>
      <c r="R34" s="216">
        <f>R35+R36+R37</f>
        <v>0</v>
      </c>
      <c r="S34" s="216"/>
      <c r="T34" s="217"/>
    </row>
    <row r="35" spans="1:20" ht="186.65" customHeight="1" x14ac:dyDescent="0.2">
      <c r="A35" s="8" t="s">
        <v>14</v>
      </c>
      <c r="B35" s="9" t="s">
        <v>7</v>
      </c>
      <c r="C35" s="191" t="s">
        <v>57</v>
      </c>
      <c r="D35" s="191"/>
      <c r="E35" s="191"/>
      <c r="F35" s="191"/>
      <c r="G35" s="191"/>
      <c r="H35" s="191"/>
      <c r="I35" s="191"/>
      <c r="J35" s="191"/>
      <c r="K35" s="191"/>
      <c r="L35" s="191"/>
      <c r="M35" s="17" t="s">
        <v>22</v>
      </c>
      <c r="N35" s="209">
        <v>100</v>
      </c>
      <c r="O35" s="209"/>
      <c r="P35" s="210"/>
      <c r="Q35" s="210"/>
      <c r="R35" s="214">
        <f>P35*N35</f>
        <v>0</v>
      </c>
      <c r="S35" s="214"/>
      <c r="T35" s="215"/>
    </row>
    <row r="36" spans="1:20" ht="136.5" customHeight="1" x14ac:dyDescent="0.2">
      <c r="A36" s="11" t="s">
        <v>14</v>
      </c>
      <c r="B36" s="9" t="s">
        <v>45</v>
      </c>
      <c r="C36" s="191" t="s">
        <v>58</v>
      </c>
      <c r="D36" s="191"/>
      <c r="E36" s="191"/>
      <c r="F36" s="191"/>
      <c r="G36" s="191"/>
      <c r="H36" s="191"/>
      <c r="I36" s="191"/>
      <c r="J36" s="191"/>
      <c r="K36" s="191"/>
      <c r="L36" s="191"/>
      <c r="M36" s="10" t="s">
        <v>26</v>
      </c>
      <c r="N36" s="214">
        <v>25</v>
      </c>
      <c r="O36" s="214"/>
      <c r="P36" s="210"/>
      <c r="Q36" s="210"/>
      <c r="R36" s="211">
        <f t="shared" ref="R36:R37" si="1">P36*N36</f>
        <v>0</v>
      </c>
      <c r="S36" s="212"/>
      <c r="T36" s="213"/>
    </row>
    <row r="37" spans="1:20" ht="200.15" customHeight="1" x14ac:dyDescent="0.2">
      <c r="A37" s="11" t="s">
        <v>14</v>
      </c>
      <c r="B37" s="9" t="s">
        <v>50</v>
      </c>
      <c r="C37" s="191" t="s">
        <v>422</v>
      </c>
      <c r="D37" s="191"/>
      <c r="E37" s="191"/>
      <c r="F37" s="191"/>
      <c r="G37" s="191"/>
      <c r="H37" s="191"/>
      <c r="I37" s="191"/>
      <c r="J37" s="191"/>
      <c r="K37" s="191"/>
      <c r="L37" s="191"/>
      <c r="M37" s="10" t="s">
        <v>26</v>
      </c>
      <c r="N37" s="214">
        <v>45</v>
      </c>
      <c r="O37" s="214"/>
      <c r="P37" s="210"/>
      <c r="Q37" s="210"/>
      <c r="R37" s="211">
        <f t="shared" si="1"/>
        <v>0</v>
      </c>
      <c r="S37" s="212"/>
      <c r="T37" s="213"/>
    </row>
    <row r="38" spans="1:20" ht="17.5" x14ac:dyDescent="0.2">
      <c r="A38" s="219" t="s">
        <v>16</v>
      </c>
      <c r="B38" s="220"/>
      <c r="C38" s="221" t="s">
        <v>59</v>
      </c>
      <c r="D38" s="221"/>
      <c r="E38" s="221"/>
      <c r="F38" s="221"/>
      <c r="G38" s="221"/>
      <c r="H38" s="221"/>
      <c r="I38" s="221"/>
      <c r="J38" s="221"/>
      <c r="K38" s="221"/>
      <c r="L38" s="221"/>
      <c r="M38" s="221"/>
      <c r="N38" s="45"/>
      <c r="O38" s="45"/>
      <c r="P38" s="45"/>
      <c r="Q38" s="45"/>
      <c r="R38" s="216">
        <f>SUM(R42:T49)</f>
        <v>0</v>
      </c>
      <c r="S38" s="216"/>
      <c r="T38" s="217"/>
    </row>
    <row r="39" spans="1:20" ht="217" customHeight="1" x14ac:dyDescent="0.2">
      <c r="A39" s="192" t="str">
        <f>A38</f>
        <v>5.</v>
      </c>
      <c r="B39" s="195">
        <v>1</v>
      </c>
      <c r="C39" s="185" t="s">
        <v>410</v>
      </c>
      <c r="D39" s="185"/>
      <c r="E39" s="185"/>
      <c r="F39" s="185"/>
      <c r="G39" s="185"/>
      <c r="H39" s="185"/>
      <c r="I39" s="185"/>
      <c r="J39" s="185"/>
      <c r="K39" s="185"/>
      <c r="L39" s="185"/>
      <c r="M39" s="24"/>
      <c r="N39" s="222"/>
      <c r="O39" s="222"/>
      <c r="P39" s="222"/>
      <c r="Q39" s="222"/>
      <c r="R39" s="222"/>
      <c r="S39" s="222"/>
      <c r="T39" s="223"/>
    </row>
    <row r="40" spans="1:20" ht="268" customHeight="1" x14ac:dyDescent="0.2">
      <c r="A40" s="193"/>
      <c r="B40" s="196"/>
      <c r="C40" s="224" t="s">
        <v>60</v>
      </c>
      <c r="D40" s="224"/>
      <c r="E40" s="224"/>
      <c r="F40" s="224"/>
      <c r="G40" s="224"/>
      <c r="H40" s="224"/>
      <c r="I40" s="224"/>
      <c r="J40" s="224"/>
      <c r="K40" s="224"/>
      <c r="L40" s="224"/>
      <c r="M40" s="70"/>
      <c r="N40" s="234"/>
      <c r="O40" s="234"/>
      <c r="P40" s="234"/>
      <c r="Q40" s="234"/>
      <c r="R40" s="234"/>
      <c r="S40" s="234"/>
      <c r="T40" s="235"/>
    </row>
    <row r="41" spans="1:20" ht="122.5" customHeight="1" x14ac:dyDescent="0.2">
      <c r="A41" s="193"/>
      <c r="B41" s="196"/>
      <c r="C41" s="225" t="s">
        <v>61</v>
      </c>
      <c r="D41" s="226"/>
      <c r="E41" s="226"/>
      <c r="F41" s="226"/>
      <c r="G41" s="226"/>
      <c r="H41" s="226"/>
      <c r="I41" s="226"/>
      <c r="J41" s="226"/>
      <c r="K41" s="226"/>
      <c r="L41" s="226"/>
      <c r="M41" s="24"/>
      <c r="N41" s="222"/>
      <c r="O41" s="222"/>
      <c r="P41" s="222"/>
      <c r="Q41" s="222"/>
      <c r="R41" s="222"/>
      <c r="S41" s="222"/>
      <c r="T41" s="223"/>
    </row>
    <row r="42" spans="1:20" ht="12.5" x14ac:dyDescent="0.2">
      <c r="A42" s="193"/>
      <c r="B42" s="196"/>
      <c r="C42" s="227" t="s">
        <v>62</v>
      </c>
      <c r="D42" s="224"/>
      <c r="E42" s="224"/>
      <c r="F42" s="224"/>
      <c r="G42" s="224"/>
      <c r="H42" s="224"/>
      <c r="I42" s="224"/>
      <c r="J42" s="224"/>
      <c r="K42" s="224"/>
      <c r="L42" s="224"/>
      <c r="M42" s="22" t="s">
        <v>10</v>
      </c>
      <c r="N42" s="228">
        <v>10</v>
      </c>
      <c r="O42" s="229"/>
      <c r="P42" s="230"/>
      <c r="Q42" s="231"/>
      <c r="R42" s="228">
        <f>N42*P42</f>
        <v>0</v>
      </c>
      <c r="S42" s="232"/>
      <c r="T42" s="233"/>
    </row>
    <row r="43" spans="1:20" ht="12.5" x14ac:dyDescent="0.2">
      <c r="A43" s="193"/>
      <c r="B43" s="196"/>
      <c r="C43" s="227" t="s">
        <v>63</v>
      </c>
      <c r="D43" s="224"/>
      <c r="E43" s="224"/>
      <c r="F43" s="224"/>
      <c r="G43" s="224"/>
      <c r="H43" s="224"/>
      <c r="I43" s="224"/>
      <c r="J43" s="224"/>
      <c r="K43" s="224"/>
      <c r="L43" s="224"/>
      <c r="M43" s="22" t="s">
        <v>10</v>
      </c>
      <c r="N43" s="228">
        <v>1</v>
      </c>
      <c r="O43" s="229"/>
      <c r="P43" s="230"/>
      <c r="Q43" s="231"/>
      <c r="R43" s="228">
        <f t="shared" ref="R43:R49" si="2">N43*P43</f>
        <v>0</v>
      </c>
      <c r="S43" s="232"/>
      <c r="T43" s="233"/>
    </row>
    <row r="44" spans="1:20" ht="12.5" x14ac:dyDescent="0.2">
      <c r="A44" s="193"/>
      <c r="B44" s="196"/>
      <c r="C44" s="227" t="s">
        <v>64</v>
      </c>
      <c r="D44" s="224"/>
      <c r="E44" s="224"/>
      <c r="F44" s="224"/>
      <c r="G44" s="224"/>
      <c r="H44" s="224"/>
      <c r="I44" s="224"/>
      <c r="J44" s="224"/>
      <c r="K44" s="224"/>
      <c r="L44" s="224"/>
      <c r="M44" s="22" t="s">
        <v>10</v>
      </c>
      <c r="N44" s="228">
        <v>1</v>
      </c>
      <c r="O44" s="229"/>
      <c r="P44" s="230"/>
      <c r="Q44" s="231"/>
      <c r="R44" s="228">
        <f t="shared" si="2"/>
        <v>0</v>
      </c>
      <c r="S44" s="232"/>
      <c r="T44" s="233"/>
    </row>
    <row r="45" spans="1:20" ht="12.5" x14ac:dyDescent="0.2">
      <c r="A45" s="193"/>
      <c r="B45" s="196"/>
      <c r="C45" s="227" t="s">
        <v>65</v>
      </c>
      <c r="D45" s="224"/>
      <c r="E45" s="224"/>
      <c r="F45" s="224"/>
      <c r="G45" s="224"/>
      <c r="H45" s="224"/>
      <c r="I45" s="224"/>
      <c r="J45" s="224"/>
      <c r="K45" s="224"/>
      <c r="L45" s="224"/>
      <c r="M45" s="22" t="s">
        <v>10</v>
      </c>
      <c r="N45" s="236">
        <v>2</v>
      </c>
      <c r="O45" s="236"/>
      <c r="P45" s="237"/>
      <c r="Q45" s="237"/>
      <c r="R45" s="228">
        <f t="shared" si="2"/>
        <v>0</v>
      </c>
      <c r="S45" s="232"/>
      <c r="T45" s="233"/>
    </row>
    <row r="46" spans="1:20" ht="12.5" x14ac:dyDescent="0.2">
      <c r="A46" s="193"/>
      <c r="B46" s="196"/>
      <c r="C46" s="227" t="s">
        <v>66</v>
      </c>
      <c r="D46" s="224"/>
      <c r="E46" s="224"/>
      <c r="F46" s="224"/>
      <c r="G46" s="224"/>
      <c r="H46" s="224"/>
      <c r="I46" s="224"/>
      <c r="J46" s="224"/>
      <c r="K46" s="224"/>
      <c r="L46" s="224"/>
      <c r="M46" s="22" t="s">
        <v>10</v>
      </c>
      <c r="N46" s="236">
        <v>1</v>
      </c>
      <c r="O46" s="236"/>
      <c r="P46" s="237"/>
      <c r="Q46" s="237"/>
      <c r="R46" s="228">
        <f t="shared" si="2"/>
        <v>0</v>
      </c>
      <c r="S46" s="232"/>
      <c r="T46" s="233"/>
    </row>
    <row r="47" spans="1:20" ht="12.5" x14ac:dyDescent="0.2">
      <c r="A47" s="193"/>
      <c r="B47" s="196"/>
      <c r="C47" s="227" t="s">
        <v>67</v>
      </c>
      <c r="D47" s="224"/>
      <c r="E47" s="224"/>
      <c r="F47" s="224"/>
      <c r="G47" s="224"/>
      <c r="H47" s="224"/>
      <c r="I47" s="224"/>
      <c r="J47" s="224"/>
      <c r="K47" s="224"/>
      <c r="L47" s="224"/>
      <c r="M47" s="22" t="s">
        <v>10</v>
      </c>
      <c r="N47" s="236">
        <v>1</v>
      </c>
      <c r="O47" s="236"/>
      <c r="P47" s="237"/>
      <c r="Q47" s="237"/>
      <c r="R47" s="228">
        <f t="shared" si="2"/>
        <v>0</v>
      </c>
      <c r="S47" s="232"/>
      <c r="T47" s="233"/>
    </row>
    <row r="48" spans="1:20" ht="12.5" x14ac:dyDescent="0.2">
      <c r="A48" s="198"/>
      <c r="B48" s="199"/>
      <c r="C48" s="243" t="s">
        <v>68</v>
      </c>
      <c r="D48" s="244"/>
      <c r="E48" s="244"/>
      <c r="F48" s="244"/>
      <c r="G48" s="244"/>
      <c r="H48" s="244"/>
      <c r="I48" s="244"/>
      <c r="J48" s="244"/>
      <c r="K48" s="244"/>
      <c r="L48" s="244"/>
      <c r="M48" s="23" t="s">
        <v>10</v>
      </c>
      <c r="N48" s="245">
        <v>1</v>
      </c>
      <c r="O48" s="245"/>
      <c r="P48" s="246"/>
      <c r="Q48" s="246"/>
      <c r="R48" s="247">
        <f t="shared" si="2"/>
        <v>0</v>
      </c>
      <c r="S48" s="248"/>
      <c r="T48" s="249"/>
    </row>
    <row r="49" spans="1:20" ht="167.5" customHeight="1" x14ac:dyDescent="0.2">
      <c r="A49" s="8" t="s">
        <v>16</v>
      </c>
      <c r="B49" s="13" t="s">
        <v>45</v>
      </c>
      <c r="C49" s="250" t="s">
        <v>69</v>
      </c>
      <c r="D49" s="191"/>
      <c r="E49" s="191"/>
      <c r="F49" s="191"/>
      <c r="G49" s="191"/>
      <c r="H49" s="191"/>
      <c r="I49" s="191"/>
      <c r="J49" s="191"/>
      <c r="K49" s="191"/>
      <c r="L49" s="191"/>
      <c r="M49" s="17" t="s">
        <v>22</v>
      </c>
      <c r="N49" s="251">
        <v>45</v>
      </c>
      <c r="O49" s="251"/>
      <c r="P49" s="252"/>
      <c r="Q49" s="252"/>
      <c r="R49" s="253">
        <f t="shared" si="2"/>
        <v>0</v>
      </c>
      <c r="S49" s="254"/>
      <c r="T49" s="255"/>
    </row>
    <row r="50" spans="1:20" ht="17.5" x14ac:dyDescent="0.2">
      <c r="A50" s="238" t="s">
        <v>18</v>
      </c>
      <c r="B50" s="239"/>
      <c r="C50" s="240" t="s">
        <v>70</v>
      </c>
      <c r="D50" s="240"/>
      <c r="E50" s="240"/>
      <c r="F50" s="240"/>
      <c r="G50" s="240"/>
      <c r="H50" s="240"/>
      <c r="I50" s="240"/>
      <c r="J50" s="240"/>
      <c r="K50" s="240"/>
      <c r="L50" s="240"/>
      <c r="M50" s="240"/>
      <c r="N50" s="46"/>
      <c r="O50" s="46"/>
      <c r="P50" s="46"/>
      <c r="Q50" s="46"/>
      <c r="R50" s="241">
        <f>R51+R55+R56+R61+R60+R62</f>
        <v>0</v>
      </c>
      <c r="S50" s="241"/>
      <c r="T50" s="242"/>
    </row>
    <row r="51" spans="1:20" ht="149.5" customHeight="1" x14ac:dyDescent="0.2">
      <c r="A51" s="11" t="str">
        <f>A50</f>
        <v>6.</v>
      </c>
      <c r="B51" s="9">
        <v>1</v>
      </c>
      <c r="C51" s="191" t="s">
        <v>71</v>
      </c>
      <c r="D51" s="191"/>
      <c r="E51" s="191"/>
      <c r="F51" s="191"/>
      <c r="G51" s="191"/>
      <c r="H51" s="191"/>
      <c r="I51" s="191"/>
      <c r="J51" s="191"/>
      <c r="K51" s="191"/>
      <c r="L51" s="191"/>
      <c r="M51" s="10" t="s">
        <v>39</v>
      </c>
      <c r="N51" s="209">
        <v>570</v>
      </c>
      <c r="O51" s="209"/>
      <c r="P51" s="210"/>
      <c r="Q51" s="210"/>
      <c r="R51" s="214">
        <f>N51*P51</f>
        <v>0</v>
      </c>
      <c r="S51" s="214"/>
      <c r="T51" s="215"/>
    </row>
    <row r="52" spans="1:20" ht="157" customHeight="1" x14ac:dyDescent="0.2">
      <c r="A52" s="303" t="str">
        <f>A50</f>
        <v>6.</v>
      </c>
      <c r="B52" s="195">
        <v>2</v>
      </c>
      <c r="C52" s="186" t="s">
        <v>106</v>
      </c>
      <c r="D52" s="185"/>
      <c r="E52" s="185"/>
      <c r="F52" s="185"/>
      <c r="G52" s="185"/>
      <c r="H52" s="185"/>
      <c r="I52" s="185"/>
      <c r="J52" s="185"/>
      <c r="K52" s="185"/>
      <c r="L52" s="185"/>
      <c r="M52" s="256" t="s">
        <v>186</v>
      </c>
      <c r="N52" s="257"/>
      <c r="O52" s="257"/>
      <c r="P52" s="257"/>
      <c r="Q52" s="257"/>
      <c r="R52" s="257"/>
      <c r="S52" s="257"/>
      <c r="T52" s="258"/>
    </row>
    <row r="53" spans="1:20" ht="250.5" customHeight="1" x14ac:dyDescent="0.2">
      <c r="A53" s="304"/>
      <c r="B53" s="196"/>
      <c r="C53" s="224" t="s">
        <v>72</v>
      </c>
      <c r="D53" s="224"/>
      <c r="E53" s="224"/>
      <c r="F53" s="224"/>
      <c r="G53" s="224"/>
      <c r="H53" s="224"/>
      <c r="I53" s="224"/>
      <c r="J53" s="224"/>
      <c r="K53" s="224"/>
      <c r="L53" s="224"/>
      <c r="M53" s="29"/>
      <c r="N53" s="269"/>
      <c r="O53" s="269"/>
      <c r="P53" s="269"/>
      <c r="Q53" s="269"/>
      <c r="R53" s="269"/>
      <c r="S53" s="269"/>
      <c r="T53" s="270"/>
    </row>
    <row r="54" spans="1:20" ht="100.5" customHeight="1" x14ac:dyDescent="0.2">
      <c r="A54" s="304"/>
      <c r="B54" s="196"/>
      <c r="C54" s="226" t="s">
        <v>107</v>
      </c>
      <c r="D54" s="226"/>
      <c r="E54" s="226"/>
      <c r="F54" s="226"/>
      <c r="G54" s="226"/>
      <c r="H54" s="226"/>
      <c r="I54" s="226"/>
      <c r="J54" s="226"/>
      <c r="K54" s="226"/>
      <c r="L54" s="226"/>
      <c r="M54" s="271" t="s">
        <v>181</v>
      </c>
      <c r="N54" s="272"/>
      <c r="O54" s="272"/>
      <c r="P54" s="272"/>
      <c r="Q54" s="272"/>
      <c r="R54" s="272"/>
      <c r="S54" s="272"/>
      <c r="T54" s="273"/>
    </row>
    <row r="55" spans="1:20" ht="13.5" x14ac:dyDescent="0.2">
      <c r="A55" s="304"/>
      <c r="B55" s="196"/>
      <c r="C55" s="259" t="s">
        <v>73</v>
      </c>
      <c r="D55" s="259"/>
      <c r="E55" s="259"/>
      <c r="F55" s="259"/>
      <c r="G55" s="259"/>
      <c r="H55" s="259"/>
      <c r="I55" s="259"/>
      <c r="J55" s="259"/>
      <c r="K55" s="259"/>
      <c r="L55" s="259"/>
      <c r="M55" s="14" t="s">
        <v>39</v>
      </c>
      <c r="N55" s="260">
        <v>370</v>
      </c>
      <c r="O55" s="260"/>
      <c r="P55" s="261"/>
      <c r="Q55" s="261"/>
      <c r="R55" s="260">
        <f>N55*P55</f>
        <v>0</v>
      </c>
      <c r="S55" s="260"/>
      <c r="T55" s="262"/>
    </row>
    <row r="56" spans="1:20" ht="14.5" x14ac:dyDescent="0.2">
      <c r="A56" s="305"/>
      <c r="B56" s="199"/>
      <c r="C56" s="263" t="s">
        <v>74</v>
      </c>
      <c r="D56" s="263"/>
      <c r="E56" s="263"/>
      <c r="F56" s="263"/>
      <c r="G56" s="263"/>
      <c r="H56" s="263"/>
      <c r="I56" s="263"/>
      <c r="J56" s="263"/>
      <c r="K56" s="263"/>
      <c r="L56" s="263"/>
      <c r="M56" s="6" t="s">
        <v>12</v>
      </c>
      <c r="N56" s="264">
        <v>100</v>
      </c>
      <c r="O56" s="264"/>
      <c r="P56" s="265"/>
      <c r="Q56" s="265"/>
      <c r="R56" s="266">
        <f>N56*P56</f>
        <v>0</v>
      </c>
      <c r="S56" s="267"/>
      <c r="T56" s="268"/>
    </row>
    <row r="57" spans="1:20" ht="151" customHeight="1" x14ac:dyDescent="0.2">
      <c r="A57" s="303" t="str">
        <f>A51</f>
        <v>6.</v>
      </c>
      <c r="B57" s="195" t="s">
        <v>50</v>
      </c>
      <c r="C57" s="186" t="s">
        <v>75</v>
      </c>
      <c r="D57" s="185"/>
      <c r="E57" s="185"/>
      <c r="F57" s="185"/>
      <c r="G57" s="185"/>
      <c r="H57" s="185"/>
      <c r="I57" s="185"/>
      <c r="J57" s="185"/>
      <c r="K57" s="185"/>
      <c r="L57" s="185"/>
      <c r="M57" s="256" t="s">
        <v>186</v>
      </c>
      <c r="N57" s="257"/>
      <c r="O57" s="257"/>
      <c r="P57" s="257"/>
      <c r="Q57" s="257"/>
      <c r="R57" s="257"/>
      <c r="S57" s="257"/>
      <c r="T57" s="258"/>
    </row>
    <row r="58" spans="1:20" ht="212.5" customHeight="1" x14ac:dyDescent="0.2">
      <c r="A58" s="304"/>
      <c r="B58" s="196"/>
      <c r="C58" s="224" t="s">
        <v>108</v>
      </c>
      <c r="D58" s="224"/>
      <c r="E58" s="224"/>
      <c r="F58" s="224"/>
      <c r="G58" s="224"/>
      <c r="H58" s="224"/>
      <c r="I58" s="224"/>
      <c r="J58" s="224"/>
      <c r="K58" s="224"/>
      <c r="L58" s="224"/>
      <c r="M58" s="29"/>
      <c r="N58" s="269"/>
      <c r="O58" s="269"/>
      <c r="P58" s="269"/>
      <c r="Q58" s="269"/>
      <c r="R58" s="269"/>
      <c r="S58" s="269"/>
      <c r="T58" s="270"/>
    </row>
    <row r="59" spans="1:20" ht="73" customHeight="1" x14ac:dyDescent="0.2">
      <c r="A59" s="304"/>
      <c r="B59" s="196"/>
      <c r="C59" s="226" t="s">
        <v>109</v>
      </c>
      <c r="D59" s="226"/>
      <c r="E59" s="226"/>
      <c r="F59" s="226"/>
      <c r="G59" s="226"/>
      <c r="H59" s="226"/>
      <c r="I59" s="226"/>
      <c r="J59" s="226"/>
      <c r="K59" s="226"/>
      <c r="L59" s="226"/>
      <c r="M59" s="271" t="s">
        <v>187</v>
      </c>
      <c r="N59" s="272"/>
      <c r="O59" s="272"/>
      <c r="P59" s="272"/>
      <c r="Q59" s="272"/>
      <c r="R59" s="272"/>
      <c r="S59" s="272"/>
      <c r="T59" s="273"/>
    </row>
    <row r="60" spans="1:20" ht="45.65" customHeight="1" x14ac:dyDescent="0.2">
      <c r="A60" s="306"/>
      <c r="B60" s="197"/>
      <c r="C60" s="274" t="s">
        <v>76</v>
      </c>
      <c r="D60" s="274"/>
      <c r="E60" s="274"/>
      <c r="F60" s="274"/>
      <c r="G60" s="274"/>
      <c r="H60" s="274"/>
      <c r="I60" s="274"/>
      <c r="J60" s="274"/>
      <c r="K60" s="274"/>
      <c r="L60" s="274"/>
      <c r="M60" s="16" t="s">
        <v>39</v>
      </c>
      <c r="N60" s="275">
        <v>50</v>
      </c>
      <c r="O60" s="275"/>
      <c r="P60" s="276"/>
      <c r="Q60" s="276"/>
      <c r="R60" s="275">
        <f>N60*P60</f>
        <v>0</v>
      </c>
      <c r="S60" s="275"/>
      <c r="T60" s="277"/>
    </row>
    <row r="61" spans="1:20" ht="193.5" customHeight="1" x14ac:dyDescent="0.2">
      <c r="A61" s="11" t="str">
        <f>A50</f>
        <v>6.</v>
      </c>
      <c r="B61" s="30" t="s">
        <v>14</v>
      </c>
      <c r="C61" s="150" t="s">
        <v>77</v>
      </c>
      <c r="D61" s="191"/>
      <c r="E61" s="191"/>
      <c r="F61" s="191"/>
      <c r="G61" s="191"/>
      <c r="H61" s="191"/>
      <c r="I61" s="191"/>
      <c r="J61" s="191"/>
      <c r="K61" s="191"/>
      <c r="L61" s="191"/>
      <c r="M61" s="10" t="s">
        <v>39</v>
      </c>
      <c r="N61" s="214">
        <v>470</v>
      </c>
      <c r="O61" s="214"/>
      <c r="P61" s="210"/>
      <c r="Q61" s="210"/>
      <c r="R61" s="211">
        <f t="shared" ref="R61:R62" si="3">N61*P61</f>
        <v>0</v>
      </c>
      <c r="S61" s="212"/>
      <c r="T61" s="213"/>
    </row>
    <row r="62" spans="1:20" ht="212.15" customHeight="1" x14ac:dyDescent="0.2">
      <c r="A62" s="11" t="str">
        <f>A50</f>
        <v>6.</v>
      </c>
      <c r="B62" s="30" t="s">
        <v>16</v>
      </c>
      <c r="C62" s="150" t="s">
        <v>78</v>
      </c>
      <c r="D62" s="191"/>
      <c r="E62" s="191"/>
      <c r="F62" s="191"/>
      <c r="G62" s="191"/>
      <c r="H62" s="191"/>
      <c r="I62" s="191"/>
      <c r="J62" s="191"/>
      <c r="K62" s="191"/>
      <c r="L62" s="191"/>
      <c r="M62" s="10" t="s">
        <v>39</v>
      </c>
      <c r="N62" s="214">
        <f>N60</f>
        <v>50</v>
      </c>
      <c r="O62" s="214"/>
      <c r="P62" s="210"/>
      <c r="Q62" s="210"/>
      <c r="R62" s="211">
        <f t="shared" si="3"/>
        <v>0</v>
      </c>
      <c r="S62" s="212"/>
      <c r="T62" s="213"/>
    </row>
    <row r="63" spans="1:20" ht="15.5" x14ac:dyDescent="0.2">
      <c r="A63" s="238" t="s">
        <v>20</v>
      </c>
      <c r="B63" s="239"/>
      <c r="C63" s="218" t="s">
        <v>79</v>
      </c>
      <c r="D63" s="218"/>
      <c r="E63" s="218"/>
      <c r="F63" s="218"/>
      <c r="G63" s="218"/>
      <c r="H63" s="218"/>
      <c r="I63" s="218"/>
      <c r="J63" s="218"/>
      <c r="K63" s="218"/>
      <c r="L63" s="218"/>
      <c r="M63" s="47"/>
      <c r="N63" s="67"/>
      <c r="O63" s="67"/>
      <c r="P63" s="68"/>
      <c r="Q63" s="68"/>
      <c r="R63" s="278">
        <f>R64+R67+R68+R69+R71+R72+R73+R74+R75+R76</f>
        <v>0</v>
      </c>
      <c r="S63" s="278"/>
      <c r="T63" s="279"/>
    </row>
    <row r="64" spans="1:20" ht="111.65" customHeight="1" x14ac:dyDescent="0.2">
      <c r="A64" s="8" t="str">
        <f>A63</f>
        <v>7.</v>
      </c>
      <c r="B64" s="9">
        <f>1</f>
        <v>1</v>
      </c>
      <c r="C64" s="191" t="s">
        <v>80</v>
      </c>
      <c r="D64" s="191"/>
      <c r="E64" s="191"/>
      <c r="F64" s="191"/>
      <c r="G64" s="191"/>
      <c r="H64" s="191"/>
      <c r="I64" s="191"/>
      <c r="J64" s="191"/>
      <c r="K64" s="191"/>
      <c r="L64" s="191"/>
      <c r="M64" s="17" t="s">
        <v>12</v>
      </c>
      <c r="N64" s="214">
        <v>480</v>
      </c>
      <c r="O64" s="214"/>
      <c r="P64" s="210"/>
      <c r="Q64" s="210"/>
      <c r="R64" s="214">
        <f>N64*P64</f>
        <v>0</v>
      </c>
      <c r="S64" s="214"/>
      <c r="T64" s="215"/>
    </row>
    <row r="65" spans="1:20" ht="131.5" customHeight="1" x14ac:dyDescent="0.2">
      <c r="A65" s="192" t="str">
        <f>A64</f>
        <v>7.</v>
      </c>
      <c r="B65" s="195">
        <f>B64+1</f>
        <v>2</v>
      </c>
      <c r="C65" s="185" t="s">
        <v>81</v>
      </c>
      <c r="D65" s="185"/>
      <c r="E65" s="185"/>
      <c r="F65" s="185"/>
      <c r="G65" s="185"/>
      <c r="H65" s="185"/>
      <c r="I65" s="185"/>
      <c r="J65" s="185"/>
      <c r="K65" s="185"/>
      <c r="L65" s="185"/>
      <c r="M65" s="34"/>
      <c r="N65" s="280"/>
      <c r="O65" s="280"/>
      <c r="P65" s="280"/>
      <c r="Q65" s="280"/>
      <c r="R65" s="280"/>
      <c r="S65" s="280"/>
      <c r="T65" s="281"/>
    </row>
    <row r="66" spans="1:20" ht="131.15" customHeight="1" x14ac:dyDescent="0.2">
      <c r="A66" s="193"/>
      <c r="B66" s="196"/>
      <c r="C66" s="226" t="s">
        <v>110</v>
      </c>
      <c r="D66" s="226"/>
      <c r="E66" s="226"/>
      <c r="F66" s="226"/>
      <c r="G66" s="226"/>
      <c r="H66" s="226"/>
      <c r="I66" s="226"/>
      <c r="J66" s="226"/>
      <c r="K66" s="226"/>
      <c r="L66" s="226"/>
      <c r="M66" s="271" t="s">
        <v>184</v>
      </c>
      <c r="N66" s="272"/>
      <c r="O66" s="272"/>
      <c r="P66" s="272"/>
      <c r="Q66" s="272"/>
      <c r="R66" s="272"/>
      <c r="S66" s="272"/>
      <c r="T66" s="273"/>
    </row>
    <row r="67" spans="1:20" ht="14.5" x14ac:dyDescent="0.2">
      <c r="A67" s="198"/>
      <c r="B67" s="199"/>
      <c r="C67" s="285" t="s">
        <v>82</v>
      </c>
      <c r="D67" s="285"/>
      <c r="E67" s="285"/>
      <c r="F67" s="285"/>
      <c r="G67" s="285"/>
      <c r="H67" s="285"/>
      <c r="I67" s="285"/>
      <c r="J67" s="285"/>
      <c r="K67" s="285"/>
      <c r="L67" s="285"/>
      <c r="M67" s="6" t="s">
        <v>12</v>
      </c>
      <c r="N67" s="264">
        <v>480</v>
      </c>
      <c r="O67" s="264"/>
      <c r="P67" s="265"/>
      <c r="Q67" s="265"/>
      <c r="R67" s="264">
        <f>N67*P67</f>
        <v>0</v>
      </c>
      <c r="S67" s="264"/>
      <c r="T67" s="286"/>
    </row>
    <row r="68" spans="1:20" ht="344.15" customHeight="1" x14ac:dyDescent="0.2">
      <c r="A68" s="8" t="str">
        <f>A65</f>
        <v>7.</v>
      </c>
      <c r="B68" s="9">
        <f>B65+1</f>
        <v>3</v>
      </c>
      <c r="C68" s="191" t="s">
        <v>83</v>
      </c>
      <c r="D68" s="191"/>
      <c r="E68" s="191"/>
      <c r="F68" s="191"/>
      <c r="G68" s="191"/>
      <c r="H68" s="191"/>
      <c r="I68" s="191"/>
      <c r="J68" s="191"/>
      <c r="K68" s="191"/>
      <c r="L68" s="191"/>
      <c r="M68" s="17" t="s">
        <v>12</v>
      </c>
      <c r="N68" s="214">
        <v>480</v>
      </c>
      <c r="O68" s="214"/>
      <c r="P68" s="210"/>
      <c r="Q68" s="210"/>
      <c r="R68" s="211">
        <f t="shared" ref="R68:R69" si="4">N68*P68</f>
        <v>0</v>
      </c>
      <c r="S68" s="212"/>
      <c r="T68" s="213"/>
    </row>
    <row r="69" spans="1:20" ht="119.5" customHeight="1" x14ac:dyDescent="0.2">
      <c r="A69" s="123" t="str">
        <f>A68</f>
        <v>7.</v>
      </c>
      <c r="B69" s="125">
        <f>B68+1</f>
        <v>4</v>
      </c>
      <c r="C69" s="282" t="s">
        <v>84</v>
      </c>
      <c r="D69" s="282"/>
      <c r="E69" s="282"/>
      <c r="F69" s="282"/>
      <c r="G69" s="282"/>
      <c r="H69" s="282"/>
      <c r="I69" s="282"/>
      <c r="J69" s="282"/>
      <c r="K69" s="282"/>
      <c r="L69" s="282"/>
      <c r="M69" s="33" t="s">
        <v>22</v>
      </c>
      <c r="N69" s="283">
        <v>5</v>
      </c>
      <c r="O69" s="283"/>
      <c r="P69" s="284"/>
      <c r="Q69" s="284"/>
      <c r="R69" s="211">
        <f t="shared" si="4"/>
        <v>0</v>
      </c>
      <c r="S69" s="212"/>
      <c r="T69" s="213"/>
    </row>
    <row r="70" spans="1:20" ht="125.15" customHeight="1" x14ac:dyDescent="0.2">
      <c r="A70" s="192" t="str">
        <f>A69</f>
        <v>7.</v>
      </c>
      <c r="B70" s="195">
        <f>B69+1</f>
        <v>5</v>
      </c>
      <c r="C70" s="185" t="s">
        <v>85</v>
      </c>
      <c r="D70" s="185"/>
      <c r="E70" s="185"/>
      <c r="F70" s="185"/>
      <c r="G70" s="185"/>
      <c r="H70" s="185"/>
      <c r="I70" s="185"/>
      <c r="J70" s="185"/>
      <c r="K70" s="185"/>
      <c r="L70" s="185"/>
      <c r="M70" s="35"/>
      <c r="N70" s="288"/>
      <c r="O70" s="288"/>
      <c r="P70" s="288"/>
      <c r="Q70" s="288"/>
      <c r="R70" s="288"/>
      <c r="S70" s="288"/>
      <c r="T70" s="289"/>
    </row>
    <row r="71" spans="1:20" ht="14.5" x14ac:dyDescent="0.2">
      <c r="A71" s="193"/>
      <c r="B71" s="196"/>
      <c r="C71" s="290" t="s">
        <v>86</v>
      </c>
      <c r="D71" s="290"/>
      <c r="E71" s="290"/>
      <c r="F71" s="290"/>
      <c r="G71" s="290"/>
      <c r="H71" s="290"/>
      <c r="I71" s="290"/>
      <c r="J71" s="290"/>
      <c r="K71" s="290"/>
      <c r="L71" s="290"/>
      <c r="M71" s="5" t="s">
        <v>22</v>
      </c>
      <c r="N71" s="260">
        <v>5</v>
      </c>
      <c r="O71" s="260"/>
      <c r="P71" s="261"/>
      <c r="Q71" s="261"/>
      <c r="R71" s="260">
        <f>N71*P71</f>
        <v>0</v>
      </c>
      <c r="S71" s="260"/>
      <c r="T71" s="262"/>
    </row>
    <row r="72" spans="1:20" ht="14.5" x14ac:dyDescent="0.2">
      <c r="A72" s="193"/>
      <c r="B72" s="196"/>
      <c r="C72" s="290" t="s">
        <v>87</v>
      </c>
      <c r="D72" s="290"/>
      <c r="E72" s="290"/>
      <c r="F72" s="290"/>
      <c r="G72" s="290"/>
      <c r="H72" s="290"/>
      <c r="I72" s="290"/>
      <c r="J72" s="290"/>
      <c r="K72" s="290"/>
      <c r="L72" s="290"/>
      <c r="M72" s="5" t="s">
        <v>22</v>
      </c>
      <c r="N72" s="260">
        <v>5</v>
      </c>
      <c r="O72" s="260"/>
      <c r="P72" s="261"/>
      <c r="Q72" s="261"/>
      <c r="R72" s="291">
        <f t="shared" ref="R72:R76" si="5">N72*P72</f>
        <v>0</v>
      </c>
      <c r="S72" s="292"/>
      <c r="T72" s="293"/>
    </row>
    <row r="73" spans="1:20" ht="14.5" x14ac:dyDescent="0.2">
      <c r="A73" s="198"/>
      <c r="B73" s="199"/>
      <c r="C73" s="287" t="s">
        <v>88</v>
      </c>
      <c r="D73" s="287"/>
      <c r="E73" s="287"/>
      <c r="F73" s="287"/>
      <c r="G73" s="287"/>
      <c r="H73" s="287"/>
      <c r="I73" s="287"/>
      <c r="J73" s="287"/>
      <c r="K73" s="287"/>
      <c r="L73" s="287"/>
      <c r="M73" s="6" t="s">
        <v>22</v>
      </c>
      <c r="N73" s="264">
        <v>5</v>
      </c>
      <c r="O73" s="264"/>
      <c r="P73" s="265"/>
      <c r="Q73" s="265"/>
      <c r="R73" s="266">
        <f t="shared" si="5"/>
        <v>0</v>
      </c>
      <c r="S73" s="267"/>
      <c r="T73" s="268"/>
    </row>
    <row r="74" spans="1:20" ht="101.5" customHeight="1" x14ac:dyDescent="0.2">
      <c r="A74" s="8" t="str">
        <f>A70</f>
        <v>7.</v>
      </c>
      <c r="B74" s="9">
        <f>B70+1</f>
        <v>6</v>
      </c>
      <c r="C74" s="191" t="s">
        <v>89</v>
      </c>
      <c r="D74" s="191"/>
      <c r="E74" s="191"/>
      <c r="F74" s="191"/>
      <c r="G74" s="191"/>
      <c r="H74" s="191"/>
      <c r="I74" s="191"/>
      <c r="J74" s="191"/>
      <c r="K74" s="191"/>
      <c r="L74" s="191"/>
      <c r="M74" s="17" t="s">
        <v>22</v>
      </c>
      <c r="N74" s="214">
        <v>5</v>
      </c>
      <c r="O74" s="214"/>
      <c r="P74" s="210"/>
      <c r="Q74" s="210"/>
      <c r="R74" s="211">
        <f t="shared" si="5"/>
        <v>0</v>
      </c>
      <c r="S74" s="212"/>
      <c r="T74" s="213"/>
    </row>
    <row r="75" spans="1:20" ht="109.5" customHeight="1" x14ac:dyDescent="0.2">
      <c r="A75" s="8" t="str">
        <f>A74</f>
        <v>7.</v>
      </c>
      <c r="B75" s="9">
        <f>B74+1</f>
        <v>7</v>
      </c>
      <c r="C75" s="191" t="s">
        <v>90</v>
      </c>
      <c r="D75" s="191"/>
      <c r="E75" s="191"/>
      <c r="F75" s="191"/>
      <c r="G75" s="191"/>
      <c r="H75" s="191"/>
      <c r="I75" s="191"/>
      <c r="J75" s="191"/>
      <c r="K75" s="191"/>
      <c r="L75" s="191"/>
      <c r="M75" s="10" t="s">
        <v>10</v>
      </c>
      <c r="N75" s="214">
        <v>8</v>
      </c>
      <c r="O75" s="214"/>
      <c r="P75" s="210"/>
      <c r="Q75" s="210"/>
      <c r="R75" s="211">
        <f t="shared" si="5"/>
        <v>0</v>
      </c>
      <c r="S75" s="212"/>
      <c r="T75" s="213"/>
    </row>
    <row r="76" spans="1:20" ht="143.5" customHeight="1" x14ac:dyDescent="0.2">
      <c r="A76" s="8" t="str">
        <f>A75</f>
        <v>7.</v>
      </c>
      <c r="B76" s="9">
        <f>B75+1</f>
        <v>8</v>
      </c>
      <c r="C76" s="191" t="s">
        <v>91</v>
      </c>
      <c r="D76" s="191"/>
      <c r="E76" s="191"/>
      <c r="F76" s="191"/>
      <c r="G76" s="191"/>
      <c r="H76" s="191"/>
      <c r="I76" s="191"/>
      <c r="J76" s="191"/>
      <c r="K76" s="191"/>
      <c r="L76" s="191"/>
      <c r="M76" s="10" t="s">
        <v>10</v>
      </c>
      <c r="N76" s="214">
        <v>6</v>
      </c>
      <c r="O76" s="214"/>
      <c r="P76" s="210"/>
      <c r="Q76" s="210"/>
      <c r="R76" s="211">
        <f t="shared" si="5"/>
        <v>0</v>
      </c>
      <c r="S76" s="212"/>
      <c r="T76" s="213"/>
    </row>
    <row r="77" spans="1:20" ht="17.5" x14ac:dyDescent="0.2">
      <c r="A77" s="219" t="s">
        <v>23</v>
      </c>
      <c r="B77" s="220"/>
      <c r="C77" s="221" t="s">
        <v>94</v>
      </c>
      <c r="D77" s="221"/>
      <c r="E77" s="221"/>
      <c r="F77" s="221"/>
      <c r="G77" s="221"/>
      <c r="H77" s="221"/>
      <c r="I77" s="221"/>
      <c r="J77" s="221"/>
      <c r="K77" s="221"/>
      <c r="L77" s="221"/>
      <c r="M77" s="221"/>
      <c r="N77" s="69"/>
      <c r="O77" s="69"/>
      <c r="P77" s="69"/>
      <c r="Q77" s="69"/>
      <c r="R77" s="307">
        <f>R78</f>
        <v>0</v>
      </c>
      <c r="S77" s="307"/>
      <c r="T77" s="308"/>
    </row>
    <row r="78" spans="1:20" ht="78.650000000000006" customHeight="1" x14ac:dyDescent="0.2">
      <c r="A78" s="36" t="s">
        <v>23</v>
      </c>
      <c r="B78" s="30" t="s">
        <v>7</v>
      </c>
      <c r="C78" s="250" t="s">
        <v>95</v>
      </c>
      <c r="D78" s="250"/>
      <c r="E78" s="250"/>
      <c r="F78" s="250"/>
      <c r="G78" s="250"/>
      <c r="H78" s="250"/>
      <c r="I78" s="250"/>
      <c r="J78" s="250"/>
      <c r="K78" s="250"/>
      <c r="L78" s="250"/>
      <c r="M78" s="17" t="s">
        <v>93</v>
      </c>
      <c r="N78" s="214">
        <v>1</v>
      </c>
      <c r="O78" s="214"/>
      <c r="P78" s="210"/>
      <c r="Q78" s="210"/>
      <c r="R78" s="214">
        <f>N78*P78</f>
        <v>0</v>
      </c>
      <c r="S78" s="214"/>
      <c r="T78" s="215"/>
    </row>
    <row r="79" spans="1:20" ht="69.650000000000006" customHeight="1" x14ac:dyDescent="0.2">
      <c r="A79" s="294" t="s">
        <v>96</v>
      </c>
      <c r="B79" s="295"/>
      <c r="C79" s="295"/>
      <c r="D79" s="295"/>
      <c r="E79" s="295"/>
      <c r="F79" s="295"/>
      <c r="G79" s="295"/>
      <c r="H79" s="295"/>
      <c r="I79" s="295"/>
      <c r="J79" s="295"/>
      <c r="K79" s="295"/>
      <c r="L79" s="295"/>
      <c r="M79" s="295"/>
      <c r="N79" s="295"/>
      <c r="O79" s="295"/>
      <c r="P79" s="295"/>
      <c r="Q79" s="295"/>
      <c r="R79" s="295"/>
      <c r="S79" s="295"/>
      <c r="T79" s="296"/>
    </row>
    <row r="80" spans="1:20" ht="35.15" customHeight="1" x14ac:dyDescent="0.2">
      <c r="A80" s="300" t="s">
        <v>111</v>
      </c>
      <c r="B80" s="301"/>
      <c r="C80" s="301"/>
      <c r="D80" s="301"/>
      <c r="E80" s="301"/>
      <c r="F80" s="301"/>
      <c r="G80" s="301"/>
      <c r="H80" s="301"/>
      <c r="I80" s="301"/>
      <c r="J80" s="301"/>
      <c r="K80" s="301"/>
      <c r="L80" s="301"/>
      <c r="M80" s="301"/>
      <c r="N80" s="301"/>
      <c r="O80" s="301"/>
      <c r="P80" s="301"/>
      <c r="Q80" s="301"/>
      <c r="R80" s="301"/>
      <c r="S80" s="301"/>
      <c r="T80" s="302"/>
    </row>
    <row r="81" spans="1:30" ht="25.5" customHeight="1" x14ac:dyDescent="0.2">
      <c r="A81" s="315" t="s">
        <v>7</v>
      </c>
      <c r="B81" s="316"/>
      <c r="C81" s="299" t="str">
        <f>C5</f>
        <v>PRIPREMNI RADOVI I RADOVI UKLANJANJA</v>
      </c>
      <c r="D81" s="299"/>
      <c r="E81" s="299"/>
      <c r="F81" s="299"/>
      <c r="G81" s="299"/>
      <c r="H81" s="299"/>
      <c r="I81" s="299"/>
      <c r="J81" s="299"/>
      <c r="K81" s="299"/>
      <c r="L81" s="299"/>
      <c r="M81" s="299"/>
      <c r="N81" s="299"/>
      <c r="O81" s="299"/>
      <c r="P81" s="297">
        <f>R5</f>
        <v>0</v>
      </c>
      <c r="Q81" s="297"/>
      <c r="R81" s="297"/>
      <c r="S81" s="297"/>
      <c r="T81" s="298"/>
    </row>
    <row r="82" spans="1:30" ht="25.5" customHeight="1" x14ac:dyDescent="0.2">
      <c r="A82" s="315" t="s">
        <v>45</v>
      </c>
      <c r="B82" s="316"/>
      <c r="C82" s="299" t="str">
        <f>C27</f>
        <v>TESARSKI RADOVI</v>
      </c>
      <c r="D82" s="299"/>
      <c r="E82" s="299"/>
      <c r="F82" s="299"/>
      <c r="G82" s="299"/>
      <c r="H82" s="299"/>
      <c r="I82" s="299"/>
      <c r="J82" s="299"/>
      <c r="K82" s="299"/>
      <c r="L82" s="299"/>
      <c r="M82" s="299"/>
      <c r="N82" s="299"/>
      <c r="O82" s="299"/>
      <c r="P82" s="297">
        <f>R27</f>
        <v>0</v>
      </c>
      <c r="Q82" s="297"/>
      <c r="R82" s="297"/>
      <c r="S82" s="297"/>
      <c r="T82" s="298"/>
    </row>
    <row r="83" spans="1:30" ht="25.5" customHeight="1" x14ac:dyDescent="0.2">
      <c r="A83" s="315" t="s">
        <v>50</v>
      </c>
      <c r="B83" s="316"/>
      <c r="C83" s="299" t="str">
        <f>C30</f>
        <v>ZIDARSKI RADOVI</v>
      </c>
      <c r="D83" s="299"/>
      <c r="E83" s="299"/>
      <c r="F83" s="299"/>
      <c r="G83" s="299"/>
      <c r="H83" s="299"/>
      <c r="I83" s="299"/>
      <c r="J83" s="299"/>
      <c r="K83" s="299"/>
      <c r="L83" s="299"/>
      <c r="M83" s="299"/>
      <c r="N83" s="299"/>
      <c r="O83" s="299"/>
      <c r="P83" s="297">
        <f>R30</f>
        <v>0</v>
      </c>
      <c r="Q83" s="297"/>
      <c r="R83" s="297"/>
      <c r="S83" s="297"/>
      <c r="T83" s="298"/>
      <c r="AD83" s="86"/>
    </row>
    <row r="84" spans="1:30" ht="25.5" customHeight="1" x14ac:dyDescent="0.2">
      <c r="A84" s="315" t="s">
        <v>14</v>
      </c>
      <c r="B84" s="316"/>
      <c r="C84" s="299" t="str">
        <f>C34</f>
        <v>LIMARSKI RADOVI</v>
      </c>
      <c r="D84" s="299"/>
      <c r="E84" s="299"/>
      <c r="F84" s="299"/>
      <c r="G84" s="299"/>
      <c r="H84" s="299"/>
      <c r="I84" s="299"/>
      <c r="J84" s="299"/>
      <c r="K84" s="299"/>
      <c r="L84" s="299"/>
      <c r="M84" s="299"/>
      <c r="N84" s="299"/>
      <c r="O84" s="299"/>
      <c r="P84" s="297">
        <f>R34</f>
        <v>0</v>
      </c>
      <c r="Q84" s="297"/>
      <c r="R84" s="297"/>
      <c r="S84" s="297"/>
      <c r="T84" s="298"/>
    </row>
    <row r="85" spans="1:30" ht="25.5" customHeight="1" x14ac:dyDescent="0.2">
      <c r="A85" s="315" t="s">
        <v>16</v>
      </c>
      <c r="B85" s="316"/>
      <c r="C85" s="299" t="str">
        <f>C38</f>
        <v>STOLARSKI RADOVI</v>
      </c>
      <c r="D85" s="299"/>
      <c r="E85" s="299"/>
      <c r="F85" s="299"/>
      <c r="G85" s="299"/>
      <c r="H85" s="299"/>
      <c r="I85" s="299"/>
      <c r="J85" s="299"/>
      <c r="K85" s="299"/>
      <c r="L85" s="299"/>
      <c r="M85" s="299"/>
      <c r="N85" s="299"/>
      <c r="O85" s="299"/>
      <c r="P85" s="297">
        <f>R38</f>
        <v>0</v>
      </c>
      <c r="Q85" s="297"/>
      <c r="R85" s="297"/>
      <c r="S85" s="297"/>
      <c r="T85" s="298"/>
    </row>
    <row r="86" spans="1:30" ht="25.5" customHeight="1" x14ac:dyDescent="0.2">
      <c r="A86" s="315" t="s">
        <v>18</v>
      </c>
      <c r="B86" s="316"/>
      <c r="C86" s="299" t="str">
        <f>C50</f>
        <v>FASADERSKI RADOVI</v>
      </c>
      <c r="D86" s="299"/>
      <c r="E86" s="299"/>
      <c r="F86" s="299"/>
      <c r="G86" s="299"/>
      <c r="H86" s="299"/>
      <c r="I86" s="299"/>
      <c r="J86" s="299"/>
      <c r="K86" s="299"/>
      <c r="L86" s="299"/>
      <c r="M86" s="299"/>
      <c r="N86" s="299"/>
      <c r="O86" s="299"/>
      <c r="P86" s="297">
        <f>R50</f>
        <v>0</v>
      </c>
      <c r="Q86" s="297"/>
      <c r="R86" s="297"/>
      <c r="S86" s="297"/>
      <c r="T86" s="298"/>
    </row>
    <row r="87" spans="1:30" ht="25.5" customHeight="1" x14ac:dyDescent="0.2">
      <c r="A87" s="315" t="s">
        <v>20</v>
      </c>
      <c r="B87" s="316"/>
      <c r="C87" s="299" t="str">
        <f>C63</f>
        <v>IZOLATERSKI RADOVI</v>
      </c>
      <c r="D87" s="299"/>
      <c r="E87" s="299"/>
      <c r="F87" s="299"/>
      <c r="G87" s="299"/>
      <c r="H87" s="299"/>
      <c r="I87" s="299"/>
      <c r="J87" s="299"/>
      <c r="K87" s="299"/>
      <c r="L87" s="299"/>
      <c r="M87" s="299"/>
      <c r="N87" s="299"/>
      <c r="O87" s="299"/>
      <c r="P87" s="297">
        <f>R63</f>
        <v>0</v>
      </c>
      <c r="Q87" s="297"/>
      <c r="R87" s="297"/>
      <c r="S87" s="297"/>
      <c r="T87" s="298"/>
    </row>
    <row r="88" spans="1:30" ht="25.5" customHeight="1" x14ac:dyDescent="0.2">
      <c r="A88" s="317" t="s">
        <v>23</v>
      </c>
      <c r="B88" s="318"/>
      <c r="C88" s="299" t="str">
        <f>C77</f>
        <v>OSTALI RADOVI</v>
      </c>
      <c r="D88" s="299"/>
      <c r="E88" s="299"/>
      <c r="F88" s="299"/>
      <c r="G88" s="299"/>
      <c r="H88" s="299"/>
      <c r="I88" s="299"/>
      <c r="J88" s="299"/>
      <c r="K88" s="299"/>
      <c r="L88" s="299"/>
      <c r="M88" s="299"/>
      <c r="N88" s="299"/>
      <c r="O88" s="299"/>
      <c r="P88" s="319">
        <f>R77</f>
        <v>0</v>
      </c>
      <c r="Q88" s="319"/>
      <c r="R88" s="319"/>
      <c r="S88" s="319"/>
      <c r="T88" s="320"/>
    </row>
    <row r="89" spans="1:30" ht="25.5" customHeight="1" x14ac:dyDescent="0.2">
      <c r="A89" s="309" t="s">
        <v>98</v>
      </c>
      <c r="B89" s="310"/>
      <c r="C89" s="311" t="s">
        <v>99</v>
      </c>
      <c r="D89" s="312"/>
      <c r="E89" s="312"/>
      <c r="F89" s="312"/>
      <c r="G89" s="312"/>
      <c r="H89" s="312"/>
      <c r="I89" s="312"/>
      <c r="J89" s="312"/>
      <c r="K89" s="312"/>
      <c r="L89" s="312"/>
      <c r="M89" s="312"/>
      <c r="N89" s="312"/>
      <c r="O89" s="313"/>
      <c r="P89" s="321">
        <f>SUM(P81:T88)</f>
        <v>0</v>
      </c>
      <c r="Q89" s="322"/>
      <c r="R89" s="322"/>
      <c r="S89" s="322"/>
      <c r="T89" s="323"/>
    </row>
    <row r="90" spans="1:30" ht="25.5" customHeight="1" x14ac:dyDescent="0.2">
      <c r="A90" s="309" t="s">
        <v>100</v>
      </c>
      <c r="B90" s="310"/>
      <c r="C90" s="311" t="s">
        <v>101</v>
      </c>
      <c r="D90" s="312"/>
      <c r="E90" s="312"/>
      <c r="F90" s="312"/>
      <c r="G90" s="312"/>
      <c r="H90" s="312"/>
      <c r="I90" s="312"/>
      <c r="J90" s="312"/>
      <c r="K90" s="312"/>
      <c r="L90" s="312"/>
      <c r="M90" s="312"/>
      <c r="N90" s="312"/>
      <c r="O90" s="313"/>
      <c r="P90" s="314">
        <f>0.25*P89</f>
        <v>0</v>
      </c>
      <c r="Q90" s="314"/>
      <c r="R90" s="314"/>
      <c r="S90" s="314"/>
      <c r="T90" s="314"/>
    </row>
    <row r="91" spans="1:30" ht="25.5" customHeight="1" x14ac:dyDescent="0.2">
      <c r="A91" s="309" t="s">
        <v>102</v>
      </c>
      <c r="B91" s="310"/>
      <c r="C91" s="311" t="s">
        <v>103</v>
      </c>
      <c r="D91" s="312"/>
      <c r="E91" s="312"/>
      <c r="F91" s="312"/>
      <c r="G91" s="312"/>
      <c r="H91" s="312"/>
      <c r="I91" s="312"/>
      <c r="J91" s="312"/>
      <c r="K91" s="312"/>
      <c r="L91" s="312"/>
      <c r="M91" s="312"/>
      <c r="N91" s="312"/>
      <c r="O91" s="313"/>
      <c r="P91" s="314">
        <f>P89+P90</f>
        <v>0</v>
      </c>
      <c r="Q91" s="314"/>
      <c r="R91" s="314"/>
      <c r="S91" s="314"/>
      <c r="T91" s="314"/>
    </row>
  </sheetData>
  <sheetProtection algorithmName="SHA-512" hashValue="ZQaZxc2yNeDv8JNNDnkJB6Gednjo+dg8GiQqjEFF5UC3wybmOHb6CkLTVdOqGmYP0gSDBiCyIKtvli3aVJantA==" saltValue="H36sg7p5Sv+3guLUnIDwLg==" spinCount="100000" sheet="1" objects="1" scenarios="1"/>
  <mergeCells count="325">
    <mergeCell ref="C85:O85"/>
    <mergeCell ref="C86:O86"/>
    <mergeCell ref="C87:O87"/>
    <mergeCell ref="C83:O83"/>
    <mergeCell ref="C84:O84"/>
    <mergeCell ref="R76:T76"/>
    <mergeCell ref="C74:L74"/>
    <mergeCell ref="N74:O74"/>
    <mergeCell ref="P74:Q74"/>
    <mergeCell ref="R74:T74"/>
    <mergeCell ref="C75:L75"/>
    <mergeCell ref="N75:O75"/>
    <mergeCell ref="P75:Q75"/>
    <mergeCell ref="R75:T75"/>
    <mergeCell ref="C88:O88"/>
    <mergeCell ref="A90:B90"/>
    <mergeCell ref="A91:B91"/>
    <mergeCell ref="C89:O89"/>
    <mergeCell ref="C90:O90"/>
    <mergeCell ref="C91:O91"/>
    <mergeCell ref="P90:T90"/>
    <mergeCell ref="P91:T91"/>
    <mergeCell ref="A81:B81"/>
    <mergeCell ref="A82:B82"/>
    <mergeCell ref="A83:B83"/>
    <mergeCell ref="A84:B84"/>
    <mergeCell ref="A85:B85"/>
    <mergeCell ref="A86:B86"/>
    <mergeCell ref="A87:B87"/>
    <mergeCell ref="A88:B88"/>
    <mergeCell ref="P85:T85"/>
    <mergeCell ref="P86:T86"/>
    <mergeCell ref="P87:T87"/>
    <mergeCell ref="P88:T88"/>
    <mergeCell ref="P89:T89"/>
    <mergeCell ref="P83:T83"/>
    <mergeCell ref="P84:T84"/>
    <mergeCell ref="A89:B89"/>
    <mergeCell ref="A70:A73"/>
    <mergeCell ref="B70:B73"/>
    <mergeCell ref="A79:T79"/>
    <mergeCell ref="P81:T81"/>
    <mergeCell ref="P82:T82"/>
    <mergeCell ref="C81:O81"/>
    <mergeCell ref="C82:O82"/>
    <mergeCell ref="A80:T80"/>
    <mergeCell ref="A39:A48"/>
    <mergeCell ref="B39:B48"/>
    <mergeCell ref="A52:A56"/>
    <mergeCell ref="B52:B56"/>
    <mergeCell ref="A57:A60"/>
    <mergeCell ref="B57:B60"/>
    <mergeCell ref="C78:L78"/>
    <mergeCell ref="N78:O78"/>
    <mergeCell ref="P78:Q78"/>
    <mergeCell ref="R78:T78"/>
    <mergeCell ref="A77:B77"/>
    <mergeCell ref="C77:M77"/>
    <mergeCell ref="R77:T77"/>
    <mergeCell ref="C76:L76"/>
    <mergeCell ref="N76:O76"/>
    <mergeCell ref="P76:Q76"/>
    <mergeCell ref="C73:L73"/>
    <mergeCell ref="N73:O73"/>
    <mergeCell ref="P73:Q73"/>
    <mergeCell ref="R73:T73"/>
    <mergeCell ref="C70:L70"/>
    <mergeCell ref="N70:O70"/>
    <mergeCell ref="P70:Q70"/>
    <mergeCell ref="R70:T70"/>
    <mergeCell ref="C71:L71"/>
    <mergeCell ref="N71:O71"/>
    <mergeCell ref="P71:Q71"/>
    <mergeCell ref="R71:T71"/>
    <mergeCell ref="C72:L72"/>
    <mergeCell ref="N72:O72"/>
    <mergeCell ref="P72:Q72"/>
    <mergeCell ref="R72:T72"/>
    <mergeCell ref="C68:L68"/>
    <mergeCell ref="N68:O68"/>
    <mergeCell ref="P68:Q68"/>
    <mergeCell ref="R68:T68"/>
    <mergeCell ref="C69:L69"/>
    <mergeCell ref="N69:O69"/>
    <mergeCell ref="P69:Q69"/>
    <mergeCell ref="R69:T69"/>
    <mergeCell ref="C66:L66"/>
    <mergeCell ref="C67:L67"/>
    <mergeCell ref="N67:O67"/>
    <mergeCell ref="P67:Q67"/>
    <mergeCell ref="R67:T67"/>
    <mergeCell ref="M66:T66"/>
    <mergeCell ref="A63:B63"/>
    <mergeCell ref="R63:T63"/>
    <mergeCell ref="A65:A67"/>
    <mergeCell ref="B65:B67"/>
    <mergeCell ref="C63:L63"/>
    <mergeCell ref="C61:L61"/>
    <mergeCell ref="N61:O61"/>
    <mergeCell ref="P61:Q61"/>
    <mergeCell ref="R61:T61"/>
    <mergeCell ref="C64:L64"/>
    <mergeCell ref="N64:O64"/>
    <mergeCell ref="P64:Q64"/>
    <mergeCell ref="R64:T64"/>
    <mergeCell ref="C65:L65"/>
    <mergeCell ref="N65:O65"/>
    <mergeCell ref="P65:Q65"/>
    <mergeCell ref="R65:T65"/>
    <mergeCell ref="C62:L62"/>
    <mergeCell ref="N62:O62"/>
    <mergeCell ref="P62:Q62"/>
    <mergeCell ref="R62:T62"/>
    <mergeCell ref="C59:L59"/>
    <mergeCell ref="C60:L60"/>
    <mergeCell ref="N60:O60"/>
    <mergeCell ref="P60:Q60"/>
    <mergeCell ref="R60:T60"/>
    <mergeCell ref="C57:L57"/>
    <mergeCell ref="C58:L58"/>
    <mergeCell ref="N58:O58"/>
    <mergeCell ref="P58:Q58"/>
    <mergeCell ref="R58:T58"/>
    <mergeCell ref="M57:T57"/>
    <mergeCell ref="M59:T59"/>
    <mergeCell ref="C55:L55"/>
    <mergeCell ref="N55:O55"/>
    <mergeCell ref="P55:Q55"/>
    <mergeCell ref="R55:T55"/>
    <mergeCell ref="C56:L56"/>
    <mergeCell ref="N56:O56"/>
    <mergeCell ref="P56:Q56"/>
    <mergeCell ref="R56:T56"/>
    <mergeCell ref="C53:L53"/>
    <mergeCell ref="N53:O53"/>
    <mergeCell ref="P53:Q53"/>
    <mergeCell ref="R53:T53"/>
    <mergeCell ref="C54:L54"/>
    <mergeCell ref="M54:T54"/>
    <mergeCell ref="C51:L51"/>
    <mergeCell ref="N51:O51"/>
    <mergeCell ref="P51:Q51"/>
    <mergeCell ref="R51:T51"/>
    <mergeCell ref="C52:L52"/>
    <mergeCell ref="C49:L49"/>
    <mergeCell ref="N49:O49"/>
    <mergeCell ref="P49:Q49"/>
    <mergeCell ref="R49:T49"/>
    <mergeCell ref="M52:T52"/>
    <mergeCell ref="A50:B50"/>
    <mergeCell ref="C50:M50"/>
    <mergeCell ref="R50:T50"/>
    <mergeCell ref="C47:L47"/>
    <mergeCell ref="N47:O47"/>
    <mergeCell ref="P47:Q47"/>
    <mergeCell ref="R47:T47"/>
    <mergeCell ref="C48:L48"/>
    <mergeCell ref="N48:O48"/>
    <mergeCell ref="P48:Q48"/>
    <mergeCell ref="R48:T48"/>
    <mergeCell ref="C45:L45"/>
    <mergeCell ref="N45:O45"/>
    <mergeCell ref="P45:Q45"/>
    <mergeCell ref="R45:T45"/>
    <mergeCell ref="C46:L46"/>
    <mergeCell ref="N46:O46"/>
    <mergeCell ref="P46:Q46"/>
    <mergeCell ref="R46:T46"/>
    <mergeCell ref="C43:L43"/>
    <mergeCell ref="N43:O43"/>
    <mergeCell ref="P43:Q43"/>
    <mergeCell ref="R43:T43"/>
    <mergeCell ref="C44:L44"/>
    <mergeCell ref="N44:O44"/>
    <mergeCell ref="P44:Q44"/>
    <mergeCell ref="R44:T44"/>
    <mergeCell ref="C40:L40"/>
    <mergeCell ref="C41:L41"/>
    <mergeCell ref="C42:L42"/>
    <mergeCell ref="N42:O42"/>
    <mergeCell ref="P42:Q42"/>
    <mergeCell ref="R42:T42"/>
    <mergeCell ref="N40:O40"/>
    <mergeCell ref="P40:Q40"/>
    <mergeCell ref="R40:T40"/>
    <mergeCell ref="N41:O41"/>
    <mergeCell ref="P41:Q41"/>
    <mergeCell ref="R41:T41"/>
    <mergeCell ref="A38:B38"/>
    <mergeCell ref="C38:M38"/>
    <mergeCell ref="R38:T38"/>
    <mergeCell ref="C39:L39"/>
    <mergeCell ref="N39:O39"/>
    <mergeCell ref="P39:Q39"/>
    <mergeCell ref="R39:T39"/>
    <mergeCell ref="C36:L36"/>
    <mergeCell ref="N36:O36"/>
    <mergeCell ref="P36:Q36"/>
    <mergeCell ref="R36:T36"/>
    <mergeCell ref="C37:L37"/>
    <mergeCell ref="N37:O37"/>
    <mergeCell ref="P37:Q37"/>
    <mergeCell ref="R37:T37"/>
    <mergeCell ref="R34:T34"/>
    <mergeCell ref="C35:L35"/>
    <mergeCell ref="N35:O35"/>
    <mergeCell ref="P35:Q35"/>
    <mergeCell ref="R35:T35"/>
    <mergeCell ref="C34:L34"/>
    <mergeCell ref="C32:L32"/>
    <mergeCell ref="N32:O32"/>
    <mergeCell ref="P32:Q32"/>
    <mergeCell ref="R32:T32"/>
    <mergeCell ref="C33:L33"/>
    <mergeCell ref="N33:O33"/>
    <mergeCell ref="P33:Q33"/>
    <mergeCell ref="R33:T33"/>
    <mergeCell ref="A31:T31"/>
    <mergeCell ref="N29:O29"/>
    <mergeCell ref="P29:Q29"/>
    <mergeCell ref="R29:T29"/>
    <mergeCell ref="R30:T30"/>
    <mergeCell ref="A30:B30"/>
    <mergeCell ref="C30:L30"/>
    <mergeCell ref="C27:L27"/>
    <mergeCell ref="R27:T27"/>
    <mergeCell ref="A27:B27"/>
    <mergeCell ref="C28:L28"/>
    <mergeCell ref="N28:O28"/>
    <mergeCell ref="P28:Q28"/>
    <mergeCell ref="R28:T28"/>
    <mergeCell ref="C29:L29"/>
    <mergeCell ref="A13:A15"/>
    <mergeCell ref="B13:B15"/>
    <mergeCell ref="A17:A19"/>
    <mergeCell ref="B17:B19"/>
    <mergeCell ref="A20:A22"/>
    <mergeCell ref="B20:B22"/>
    <mergeCell ref="C25:L25"/>
    <mergeCell ref="N25:O25"/>
    <mergeCell ref="P25:Q25"/>
    <mergeCell ref="C21:L21"/>
    <mergeCell ref="N21:O21"/>
    <mergeCell ref="P21:Q21"/>
    <mergeCell ref="C17:L17"/>
    <mergeCell ref="C13:L13"/>
    <mergeCell ref="M13:T13"/>
    <mergeCell ref="M17:T17"/>
    <mergeCell ref="M20:T20"/>
    <mergeCell ref="R25:T25"/>
    <mergeCell ref="R21:T21"/>
    <mergeCell ref="C22:L22"/>
    <mergeCell ref="N22:O22"/>
    <mergeCell ref="P22:Q22"/>
    <mergeCell ref="R22:T22"/>
    <mergeCell ref="C19:L19"/>
    <mergeCell ref="C26:L26"/>
    <mergeCell ref="N26:O26"/>
    <mergeCell ref="P26:Q26"/>
    <mergeCell ref="R26:T26"/>
    <mergeCell ref="C23:L23"/>
    <mergeCell ref="N23:O23"/>
    <mergeCell ref="P23:Q23"/>
    <mergeCell ref="R23:T23"/>
    <mergeCell ref="C24:L24"/>
    <mergeCell ref="N24:O24"/>
    <mergeCell ref="P24:Q24"/>
    <mergeCell ref="R24:T24"/>
    <mergeCell ref="N19:O19"/>
    <mergeCell ref="P19:Q19"/>
    <mergeCell ref="R19:T19"/>
    <mergeCell ref="C20:L20"/>
    <mergeCell ref="C18:L18"/>
    <mergeCell ref="N18:O18"/>
    <mergeCell ref="P18:Q18"/>
    <mergeCell ref="R18:T18"/>
    <mergeCell ref="C15:L15"/>
    <mergeCell ref="N15:O15"/>
    <mergeCell ref="P15:Q15"/>
    <mergeCell ref="R15:T15"/>
    <mergeCell ref="C16:L16"/>
    <mergeCell ref="N16:O16"/>
    <mergeCell ref="P16:Q16"/>
    <mergeCell ref="R16:T16"/>
    <mergeCell ref="C14:L14"/>
    <mergeCell ref="N14:O14"/>
    <mergeCell ref="P14:Q14"/>
    <mergeCell ref="R14:T14"/>
    <mergeCell ref="C11:L11"/>
    <mergeCell ref="N11:O11"/>
    <mergeCell ref="P11:Q11"/>
    <mergeCell ref="R11:T11"/>
    <mergeCell ref="C12:L12"/>
    <mergeCell ref="N12:O12"/>
    <mergeCell ref="P12:Q12"/>
    <mergeCell ref="R12:T12"/>
    <mergeCell ref="A2:T2"/>
    <mergeCell ref="A4:B4"/>
    <mergeCell ref="C4:L4"/>
    <mergeCell ref="N4:O4"/>
    <mergeCell ref="P4:Q4"/>
    <mergeCell ref="R4:T4"/>
    <mergeCell ref="C5:L5"/>
    <mergeCell ref="R5:T5"/>
    <mergeCell ref="A5:B5"/>
    <mergeCell ref="C6:L6"/>
    <mergeCell ref="N6:O6"/>
    <mergeCell ref="P6:Q6"/>
    <mergeCell ref="R6:T6"/>
    <mergeCell ref="C9:L9"/>
    <mergeCell ref="N9:O9"/>
    <mergeCell ref="P9:Q9"/>
    <mergeCell ref="R9:T9"/>
    <mergeCell ref="C10:L10"/>
    <mergeCell ref="N10:O10"/>
    <mergeCell ref="P10:Q10"/>
    <mergeCell ref="R10:T10"/>
    <mergeCell ref="C7:L7"/>
    <mergeCell ref="N7:O7"/>
    <mergeCell ref="P7:Q7"/>
    <mergeCell ref="R7:T7"/>
    <mergeCell ref="C8:L8"/>
    <mergeCell ref="N8:O8"/>
    <mergeCell ref="P8:Q8"/>
    <mergeCell ref="R8:T8"/>
  </mergeCells>
  <phoneticPr fontId="0" type="noConversion"/>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39" max="20" man="1"/>
    <brk id="5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901F-05BA-4785-BA27-6849FDF49CEC}">
  <sheetPr>
    <tabColor rgb="FF92D050"/>
  </sheetPr>
  <dimension ref="A2:T103"/>
  <sheetViews>
    <sheetView view="pageBreakPreview" zoomScale="130" zoomScaleNormal="100" zoomScaleSheetLayoutView="130" workbookViewId="0">
      <selection activeCell="X7" sqref="X7"/>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189</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SUM(R6:T18,R20:T25)</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337" t="s">
        <v>11</v>
      </c>
      <c r="D7" s="337"/>
      <c r="E7" s="337"/>
      <c r="F7" s="337"/>
      <c r="G7" s="337"/>
      <c r="H7" s="337"/>
      <c r="I7" s="337"/>
      <c r="J7" s="337"/>
      <c r="K7" s="337"/>
      <c r="L7" s="337"/>
      <c r="M7" s="17" t="s">
        <v>12</v>
      </c>
      <c r="N7" s="152">
        <v>540</v>
      </c>
      <c r="O7" s="152"/>
      <c r="P7" s="153"/>
      <c r="Q7" s="153"/>
      <c r="R7" s="338">
        <f t="shared" ref="R7:R25" si="0">N7*P7</f>
        <v>0</v>
      </c>
      <c r="S7" s="339"/>
      <c r="T7" s="340"/>
    </row>
    <row r="8" spans="1:20" ht="148" customHeight="1" x14ac:dyDescent="0.2">
      <c r="A8" s="48" t="s">
        <v>7</v>
      </c>
      <c r="B8" s="49">
        <v>3</v>
      </c>
      <c r="C8" s="341" t="s">
        <v>13</v>
      </c>
      <c r="D8" s="342"/>
      <c r="E8" s="342"/>
      <c r="F8" s="342"/>
      <c r="G8" s="342"/>
      <c r="H8" s="342"/>
      <c r="I8" s="342"/>
      <c r="J8" s="342"/>
      <c r="K8" s="342"/>
      <c r="L8" s="343"/>
      <c r="M8" s="50" t="s">
        <v>12</v>
      </c>
      <c r="N8" s="344">
        <v>20</v>
      </c>
      <c r="O8" s="345"/>
      <c r="P8" s="346"/>
      <c r="Q8" s="347"/>
      <c r="R8" s="338">
        <f t="shared" si="0"/>
        <v>0</v>
      </c>
      <c r="S8" s="339"/>
      <c r="T8" s="340"/>
    </row>
    <row r="9" spans="1:20" ht="128.15" customHeight="1" x14ac:dyDescent="0.2">
      <c r="A9" s="8" t="s">
        <v>7</v>
      </c>
      <c r="B9" s="9" t="s">
        <v>14</v>
      </c>
      <c r="C9" s="191" t="s">
        <v>112</v>
      </c>
      <c r="D9" s="191"/>
      <c r="E9" s="191"/>
      <c r="F9" s="191"/>
      <c r="G9" s="191"/>
      <c r="H9" s="191"/>
      <c r="I9" s="191"/>
      <c r="J9" s="191"/>
      <c r="K9" s="191"/>
      <c r="L9" s="191"/>
      <c r="M9" s="10" t="s">
        <v>10</v>
      </c>
      <c r="N9" s="152">
        <v>1</v>
      </c>
      <c r="O9" s="152"/>
      <c r="P9" s="153"/>
      <c r="Q9" s="153"/>
      <c r="R9" s="338">
        <f t="shared" si="0"/>
        <v>0</v>
      </c>
      <c r="S9" s="339"/>
      <c r="T9" s="340"/>
    </row>
    <row r="10" spans="1:20" ht="108" customHeight="1" x14ac:dyDescent="0.2">
      <c r="A10" s="31" t="s">
        <v>7</v>
      </c>
      <c r="B10" s="32" t="s">
        <v>16</v>
      </c>
      <c r="C10" s="400" t="s">
        <v>113</v>
      </c>
      <c r="D10" s="401"/>
      <c r="E10" s="401"/>
      <c r="F10" s="401"/>
      <c r="G10" s="401"/>
      <c r="H10" s="401"/>
      <c r="I10" s="401"/>
      <c r="J10" s="401"/>
      <c r="K10" s="401"/>
      <c r="L10" s="402"/>
      <c r="M10" s="58" t="s">
        <v>93</v>
      </c>
      <c r="N10" s="403">
        <v>1</v>
      </c>
      <c r="O10" s="403"/>
      <c r="P10" s="404"/>
      <c r="Q10" s="404"/>
      <c r="R10" s="338">
        <f t="shared" si="0"/>
        <v>0</v>
      </c>
      <c r="S10" s="339"/>
      <c r="T10" s="340"/>
    </row>
    <row r="11" spans="1:20" ht="120" customHeight="1" x14ac:dyDescent="0.2">
      <c r="A11" s="8" t="s">
        <v>7</v>
      </c>
      <c r="B11" s="9" t="s">
        <v>18</v>
      </c>
      <c r="C11" s="349" t="s">
        <v>114</v>
      </c>
      <c r="D11" s="405"/>
      <c r="E11" s="405"/>
      <c r="F11" s="405"/>
      <c r="G11" s="405"/>
      <c r="H11" s="405"/>
      <c r="I11" s="405"/>
      <c r="J11" s="405"/>
      <c r="K11" s="405"/>
      <c r="L11" s="405"/>
      <c r="M11" s="10" t="s">
        <v>10</v>
      </c>
      <c r="N11" s="152">
        <v>1</v>
      </c>
      <c r="O11" s="152"/>
      <c r="P11" s="153"/>
      <c r="Q11" s="153"/>
      <c r="R11" s="338">
        <f t="shared" si="0"/>
        <v>0</v>
      </c>
      <c r="S11" s="339"/>
      <c r="T11" s="340"/>
    </row>
    <row r="12" spans="1:20" ht="118" customHeight="1" x14ac:dyDescent="0.2">
      <c r="A12" s="8" t="s">
        <v>7</v>
      </c>
      <c r="B12" s="9" t="s">
        <v>20</v>
      </c>
      <c r="C12" s="349" t="s">
        <v>115</v>
      </c>
      <c r="D12" s="405"/>
      <c r="E12" s="405"/>
      <c r="F12" s="405"/>
      <c r="G12" s="405"/>
      <c r="H12" s="405"/>
      <c r="I12" s="405"/>
      <c r="J12" s="405"/>
      <c r="K12" s="405"/>
      <c r="L12" s="405"/>
      <c r="M12" s="10" t="s">
        <v>10</v>
      </c>
      <c r="N12" s="152">
        <v>3</v>
      </c>
      <c r="O12" s="152"/>
      <c r="P12" s="153"/>
      <c r="Q12" s="153"/>
      <c r="R12" s="338">
        <f t="shared" si="0"/>
        <v>0</v>
      </c>
      <c r="S12" s="339"/>
      <c r="T12" s="340"/>
    </row>
    <row r="13" spans="1:20" ht="71.5" customHeight="1" x14ac:dyDescent="0.2">
      <c r="A13" s="8" t="s">
        <v>7</v>
      </c>
      <c r="B13" s="9" t="s">
        <v>23</v>
      </c>
      <c r="C13" s="349" t="s">
        <v>116</v>
      </c>
      <c r="D13" s="349"/>
      <c r="E13" s="349"/>
      <c r="F13" s="349"/>
      <c r="G13" s="349"/>
      <c r="H13" s="349"/>
      <c r="I13" s="349"/>
      <c r="J13" s="349"/>
      <c r="K13" s="349"/>
      <c r="L13" s="349"/>
      <c r="M13" s="13" t="s">
        <v>22</v>
      </c>
      <c r="N13" s="152">
        <v>20</v>
      </c>
      <c r="O13" s="152"/>
      <c r="P13" s="153"/>
      <c r="Q13" s="153"/>
      <c r="R13" s="338">
        <f t="shared" si="0"/>
        <v>0</v>
      </c>
      <c r="S13" s="339"/>
      <c r="T13" s="340"/>
    </row>
    <row r="14" spans="1:20" ht="91" customHeight="1" x14ac:dyDescent="0.2">
      <c r="A14" s="8" t="str">
        <f>A13</f>
        <v>1.</v>
      </c>
      <c r="B14" s="9" t="s">
        <v>28</v>
      </c>
      <c r="C14" s="348" t="s">
        <v>117</v>
      </c>
      <c r="D14" s="349"/>
      <c r="E14" s="349"/>
      <c r="F14" s="349"/>
      <c r="G14" s="349"/>
      <c r="H14" s="349"/>
      <c r="I14" s="349"/>
      <c r="J14" s="349"/>
      <c r="K14" s="349"/>
      <c r="L14" s="350"/>
      <c r="M14" s="13" t="s">
        <v>22</v>
      </c>
      <c r="N14" s="152">
        <v>61</v>
      </c>
      <c r="O14" s="152"/>
      <c r="P14" s="153"/>
      <c r="Q14" s="153"/>
      <c r="R14" s="338">
        <f t="shared" si="0"/>
        <v>0</v>
      </c>
      <c r="S14" s="339"/>
      <c r="T14" s="340"/>
    </row>
    <row r="15" spans="1:20" ht="89.5" customHeight="1" x14ac:dyDescent="0.2">
      <c r="A15" s="55" t="str">
        <f>A14</f>
        <v>1.</v>
      </c>
      <c r="B15" s="56" t="s">
        <v>30</v>
      </c>
      <c r="C15" s="348" t="s">
        <v>118</v>
      </c>
      <c r="D15" s="349"/>
      <c r="E15" s="349"/>
      <c r="F15" s="349"/>
      <c r="G15" s="349"/>
      <c r="H15" s="349"/>
      <c r="I15" s="349"/>
      <c r="J15" s="349"/>
      <c r="K15" s="349"/>
      <c r="L15" s="350"/>
      <c r="M15" s="13" t="s">
        <v>22</v>
      </c>
      <c r="N15" s="156">
        <v>86</v>
      </c>
      <c r="O15" s="156"/>
      <c r="P15" s="157"/>
      <c r="Q15" s="157"/>
      <c r="R15" s="338">
        <f t="shared" si="0"/>
        <v>0</v>
      </c>
      <c r="S15" s="339"/>
      <c r="T15" s="340"/>
    </row>
    <row r="16" spans="1:20" ht="90" customHeight="1" x14ac:dyDescent="0.2">
      <c r="A16" s="11">
        <v>1</v>
      </c>
      <c r="B16" s="12" t="s">
        <v>33</v>
      </c>
      <c r="C16" s="348" t="s">
        <v>119</v>
      </c>
      <c r="D16" s="349"/>
      <c r="E16" s="349"/>
      <c r="F16" s="349"/>
      <c r="G16" s="349"/>
      <c r="H16" s="349"/>
      <c r="I16" s="349"/>
      <c r="J16" s="349"/>
      <c r="K16" s="349"/>
      <c r="L16" s="350"/>
      <c r="M16" s="13" t="s">
        <v>22</v>
      </c>
      <c r="N16" s="152">
        <v>20</v>
      </c>
      <c r="O16" s="152"/>
      <c r="P16" s="153"/>
      <c r="Q16" s="153"/>
      <c r="R16" s="338">
        <f t="shared" si="0"/>
        <v>0</v>
      </c>
      <c r="S16" s="339"/>
      <c r="T16" s="340"/>
    </row>
    <row r="17" spans="1:20" ht="97" customHeight="1" x14ac:dyDescent="0.2">
      <c r="A17" s="11">
        <v>1</v>
      </c>
      <c r="B17" s="12" t="s">
        <v>37</v>
      </c>
      <c r="C17" s="348" t="s">
        <v>120</v>
      </c>
      <c r="D17" s="349"/>
      <c r="E17" s="349"/>
      <c r="F17" s="349"/>
      <c r="G17" s="349"/>
      <c r="H17" s="349"/>
      <c r="I17" s="349"/>
      <c r="J17" s="349"/>
      <c r="K17" s="349"/>
      <c r="L17" s="350"/>
      <c r="M17" s="10" t="s">
        <v>39</v>
      </c>
      <c r="N17" s="152">
        <v>580</v>
      </c>
      <c r="O17" s="152"/>
      <c r="P17" s="153"/>
      <c r="Q17" s="153"/>
      <c r="R17" s="338">
        <f t="shared" si="0"/>
        <v>0</v>
      </c>
      <c r="S17" s="339"/>
      <c r="T17" s="340"/>
    </row>
    <row r="18" spans="1:20" ht="90" customHeight="1" x14ac:dyDescent="0.2">
      <c r="A18" s="11">
        <v>1</v>
      </c>
      <c r="B18" s="12" t="s">
        <v>40</v>
      </c>
      <c r="C18" s="348" t="s">
        <v>121</v>
      </c>
      <c r="D18" s="349"/>
      <c r="E18" s="349"/>
      <c r="F18" s="349"/>
      <c r="G18" s="349"/>
      <c r="H18" s="349"/>
      <c r="I18" s="349"/>
      <c r="J18" s="349"/>
      <c r="K18" s="349"/>
      <c r="L18" s="350"/>
      <c r="M18" s="10" t="s">
        <v>39</v>
      </c>
      <c r="N18" s="152">
        <v>10</v>
      </c>
      <c r="O18" s="152"/>
      <c r="P18" s="153"/>
      <c r="Q18" s="153"/>
      <c r="R18" s="338">
        <f t="shared" si="0"/>
        <v>0</v>
      </c>
      <c r="S18" s="339"/>
      <c r="T18" s="340"/>
    </row>
    <row r="19" spans="1:20" ht="136.5" customHeight="1" x14ac:dyDescent="0.2">
      <c r="A19" s="192" t="str">
        <f>A6</f>
        <v>1.</v>
      </c>
      <c r="B19" s="195" t="s">
        <v>41</v>
      </c>
      <c r="C19" s="351" t="s">
        <v>122</v>
      </c>
      <c r="D19" s="352"/>
      <c r="E19" s="352"/>
      <c r="F19" s="352"/>
      <c r="G19" s="352"/>
      <c r="H19" s="352"/>
      <c r="I19" s="352"/>
      <c r="J19" s="352"/>
      <c r="K19" s="352"/>
      <c r="L19" s="352"/>
      <c r="M19" s="37"/>
      <c r="N19" s="353"/>
      <c r="O19" s="353"/>
      <c r="P19" s="353"/>
      <c r="Q19" s="353"/>
      <c r="R19" s="353"/>
      <c r="S19" s="353"/>
      <c r="T19" s="354"/>
    </row>
    <row r="20" spans="1:20" ht="12.5" x14ac:dyDescent="0.2">
      <c r="A20" s="193"/>
      <c r="B20" s="196"/>
      <c r="C20" s="179" t="s">
        <v>36</v>
      </c>
      <c r="D20" s="179"/>
      <c r="E20" s="179"/>
      <c r="F20" s="179"/>
      <c r="G20" s="179"/>
      <c r="H20" s="179"/>
      <c r="I20" s="179"/>
      <c r="J20" s="179"/>
      <c r="K20" s="179"/>
      <c r="L20" s="179"/>
      <c r="M20" s="14" t="s">
        <v>10</v>
      </c>
      <c r="N20" s="180">
        <v>1</v>
      </c>
      <c r="O20" s="180"/>
      <c r="P20" s="181"/>
      <c r="Q20" s="181"/>
      <c r="R20" s="355">
        <f t="shared" si="0"/>
        <v>0</v>
      </c>
      <c r="S20" s="356"/>
      <c r="T20" s="357"/>
    </row>
    <row r="21" spans="1:20" ht="12.5" x14ac:dyDescent="0.2">
      <c r="A21" s="194"/>
      <c r="B21" s="197"/>
      <c r="C21" s="205" t="s">
        <v>123</v>
      </c>
      <c r="D21" s="205"/>
      <c r="E21" s="205"/>
      <c r="F21" s="205"/>
      <c r="G21" s="205"/>
      <c r="H21" s="205"/>
      <c r="I21" s="205"/>
      <c r="J21" s="205"/>
      <c r="K21" s="205"/>
      <c r="L21" s="205"/>
      <c r="M21" s="16" t="s">
        <v>10</v>
      </c>
      <c r="N21" s="188">
        <v>11</v>
      </c>
      <c r="O21" s="188"/>
      <c r="P21" s="189"/>
      <c r="Q21" s="189"/>
      <c r="R21" s="361">
        <f t="shared" si="0"/>
        <v>0</v>
      </c>
      <c r="S21" s="362"/>
      <c r="T21" s="363"/>
    </row>
    <row r="22" spans="1:20" ht="109" customHeight="1" x14ac:dyDescent="0.2">
      <c r="A22" s="8" t="s">
        <v>7</v>
      </c>
      <c r="B22" s="9" t="s">
        <v>43</v>
      </c>
      <c r="C22" s="358" t="s">
        <v>124</v>
      </c>
      <c r="D22" s="359"/>
      <c r="E22" s="359"/>
      <c r="F22" s="359"/>
      <c r="G22" s="359"/>
      <c r="H22" s="359"/>
      <c r="I22" s="359"/>
      <c r="J22" s="359"/>
      <c r="K22" s="359"/>
      <c r="L22" s="360"/>
      <c r="M22" s="10" t="s">
        <v>39</v>
      </c>
      <c r="N22" s="152">
        <v>30</v>
      </c>
      <c r="O22" s="152"/>
      <c r="P22" s="153"/>
      <c r="Q22" s="153"/>
      <c r="R22" s="338">
        <f t="shared" si="0"/>
        <v>0</v>
      </c>
      <c r="S22" s="339"/>
      <c r="T22" s="340"/>
    </row>
    <row r="23" spans="1:20" ht="170.15" customHeight="1" x14ac:dyDescent="0.2">
      <c r="A23" s="3" t="str">
        <f>A22</f>
        <v>1.</v>
      </c>
      <c r="B23" s="4" t="s">
        <v>165</v>
      </c>
      <c r="C23" s="348" t="s">
        <v>125</v>
      </c>
      <c r="D23" s="349"/>
      <c r="E23" s="349"/>
      <c r="F23" s="349"/>
      <c r="G23" s="349"/>
      <c r="H23" s="349"/>
      <c r="I23" s="349"/>
      <c r="J23" s="349"/>
      <c r="K23" s="349"/>
      <c r="L23" s="350"/>
      <c r="M23" s="10" t="s">
        <v>39</v>
      </c>
      <c r="N23" s="152">
        <v>20</v>
      </c>
      <c r="O23" s="152"/>
      <c r="P23" s="153"/>
      <c r="Q23" s="153"/>
      <c r="R23" s="338">
        <f t="shared" si="0"/>
        <v>0</v>
      </c>
      <c r="S23" s="339"/>
      <c r="T23" s="340"/>
    </row>
    <row r="24" spans="1:20" ht="135.65" customHeight="1" x14ac:dyDescent="0.2">
      <c r="A24" s="3" t="str">
        <f>A23</f>
        <v>1.</v>
      </c>
      <c r="B24" s="4" t="s">
        <v>166</v>
      </c>
      <c r="C24" s="358" t="s">
        <v>126</v>
      </c>
      <c r="D24" s="359"/>
      <c r="E24" s="359"/>
      <c r="F24" s="359"/>
      <c r="G24" s="359"/>
      <c r="H24" s="359"/>
      <c r="I24" s="359"/>
      <c r="J24" s="359"/>
      <c r="K24" s="359"/>
      <c r="L24" s="360"/>
      <c r="M24" s="10" t="s">
        <v>39</v>
      </c>
      <c r="N24" s="152">
        <v>80</v>
      </c>
      <c r="O24" s="152"/>
      <c r="P24" s="153"/>
      <c r="Q24" s="153"/>
      <c r="R24" s="338">
        <f t="shared" si="0"/>
        <v>0</v>
      </c>
      <c r="S24" s="339"/>
      <c r="T24" s="340"/>
    </row>
    <row r="25" spans="1:20" ht="114" customHeight="1" x14ac:dyDescent="0.2">
      <c r="A25" s="8" t="str">
        <f>A24</f>
        <v>1.</v>
      </c>
      <c r="B25" s="9" t="s">
        <v>167</v>
      </c>
      <c r="C25" s="358" t="s">
        <v>169</v>
      </c>
      <c r="D25" s="359"/>
      <c r="E25" s="359"/>
      <c r="F25" s="359"/>
      <c r="G25" s="359"/>
      <c r="H25" s="359"/>
      <c r="I25" s="359"/>
      <c r="J25" s="359"/>
      <c r="K25" s="359"/>
      <c r="L25" s="360"/>
      <c r="M25" s="10" t="s">
        <v>48</v>
      </c>
      <c r="N25" s="152">
        <v>4</v>
      </c>
      <c r="O25" s="152"/>
      <c r="P25" s="153"/>
      <c r="Q25" s="153"/>
      <c r="R25" s="338">
        <f t="shared" si="0"/>
        <v>0</v>
      </c>
      <c r="S25" s="339"/>
      <c r="T25" s="340"/>
    </row>
    <row r="26" spans="1:20" ht="15.5" x14ac:dyDescent="0.2">
      <c r="A26" s="177" t="s">
        <v>45</v>
      </c>
      <c r="B26" s="178"/>
      <c r="C26" s="174" t="s">
        <v>51</v>
      </c>
      <c r="D26" s="174"/>
      <c r="E26" s="174"/>
      <c r="F26" s="174"/>
      <c r="G26" s="174"/>
      <c r="H26" s="174"/>
      <c r="I26" s="174"/>
      <c r="J26" s="174"/>
      <c r="K26" s="174"/>
      <c r="L26" s="174"/>
      <c r="M26" s="38"/>
      <c r="N26" s="39"/>
      <c r="O26" s="39"/>
      <c r="P26" s="40"/>
      <c r="Q26" s="40"/>
      <c r="R26" s="175">
        <f>R28+R29+R30</f>
        <v>0</v>
      </c>
      <c r="S26" s="175"/>
      <c r="T26" s="176"/>
    </row>
    <row r="27" spans="1:20" ht="30.65" customHeight="1" x14ac:dyDescent="0.2">
      <c r="A27" s="206" t="s">
        <v>52</v>
      </c>
      <c r="B27" s="207"/>
      <c r="C27" s="207"/>
      <c r="D27" s="207"/>
      <c r="E27" s="207"/>
      <c r="F27" s="207"/>
      <c r="G27" s="207"/>
      <c r="H27" s="207"/>
      <c r="I27" s="207"/>
      <c r="J27" s="207"/>
      <c r="K27" s="207"/>
      <c r="L27" s="207"/>
      <c r="M27" s="207"/>
      <c r="N27" s="207"/>
      <c r="O27" s="207"/>
      <c r="P27" s="207"/>
      <c r="Q27" s="207"/>
      <c r="R27" s="207"/>
      <c r="S27" s="207"/>
      <c r="T27" s="208"/>
    </row>
    <row r="28" spans="1:20" ht="159.65" customHeight="1" x14ac:dyDescent="0.2">
      <c r="A28" s="21" t="s">
        <v>45</v>
      </c>
      <c r="B28" s="9" t="s">
        <v>7</v>
      </c>
      <c r="C28" s="191" t="s">
        <v>53</v>
      </c>
      <c r="D28" s="191"/>
      <c r="E28" s="191"/>
      <c r="F28" s="191"/>
      <c r="G28" s="191"/>
      <c r="H28" s="191"/>
      <c r="I28" s="191"/>
      <c r="J28" s="191"/>
      <c r="K28" s="191"/>
      <c r="L28" s="191"/>
      <c r="M28" s="17" t="s">
        <v>22</v>
      </c>
      <c r="N28" s="214">
        <v>180</v>
      </c>
      <c r="O28" s="214"/>
      <c r="P28" s="210"/>
      <c r="Q28" s="210"/>
      <c r="R28" s="214">
        <f>N28*P28</f>
        <v>0</v>
      </c>
      <c r="S28" s="214"/>
      <c r="T28" s="215"/>
    </row>
    <row r="29" spans="1:20" ht="99.65" customHeight="1" x14ac:dyDescent="0.2">
      <c r="A29" s="21" t="s">
        <v>45</v>
      </c>
      <c r="B29" s="9">
        <v>2</v>
      </c>
      <c r="C29" s="191" t="s">
        <v>54</v>
      </c>
      <c r="D29" s="191"/>
      <c r="E29" s="191"/>
      <c r="F29" s="191"/>
      <c r="G29" s="191"/>
      <c r="H29" s="191"/>
      <c r="I29" s="191"/>
      <c r="J29" s="191"/>
      <c r="K29" s="191"/>
      <c r="L29" s="191"/>
      <c r="M29" s="17" t="s">
        <v>12</v>
      </c>
      <c r="N29" s="214">
        <v>220</v>
      </c>
      <c r="O29" s="214"/>
      <c r="P29" s="210"/>
      <c r="Q29" s="210"/>
      <c r="R29" s="214">
        <f t="shared" ref="R29:R30" si="1">N29*P29</f>
        <v>0</v>
      </c>
      <c r="S29" s="214"/>
      <c r="T29" s="215"/>
    </row>
    <row r="30" spans="1:20" ht="133.5" customHeight="1" x14ac:dyDescent="0.2">
      <c r="A30" s="21" t="s">
        <v>45</v>
      </c>
      <c r="B30" s="9" t="s">
        <v>50</v>
      </c>
      <c r="C30" s="348" t="s">
        <v>201</v>
      </c>
      <c r="D30" s="349"/>
      <c r="E30" s="349"/>
      <c r="F30" s="349"/>
      <c r="G30" s="349"/>
      <c r="H30" s="349"/>
      <c r="I30" s="349"/>
      <c r="J30" s="349"/>
      <c r="K30" s="349"/>
      <c r="L30" s="350"/>
      <c r="M30" s="17" t="s">
        <v>170</v>
      </c>
      <c r="N30" s="214">
        <v>20</v>
      </c>
      <c r="O30" s="214"/>
      <c r="P30" s="210"/>
      <c r="Q30" s="210"/>
      <c r="R30" s="214">
        <f t="shared" si="1"/>
        <v>0</v>
      </c>
      <c r="S30" s="214"/>
      <c r="T30" s="215"/>
    </row>
    <row r="31" spans="1:20" ht="15.5" x14ac:dyDescent="0.2">
      <c r="A31" s="41" t="s">
        <v>50</v>
      </c>
      <c r="B31" s="42"/>
      <c r="C31" s="218" t="s">
        <v>56</v>
      </c>
      <c r="D31" s="218"/>
      <c r="E31" s="218"/>
      <c r="F31" s="218"/>
      <c r="G31" s="218"/>
      <c r="H31" s="218"/>
      <c r="I31" s="218"/>
      <c r="J31" s="218"/>
      <c r="K31" s="218"/>
      <c r="L31" s="218"/>
      <c r="M31" s="42"/>
      <c r="N31" s="43"/>
      <c r="O31" s="43"/>
      <c r="P31" s="44"/>
      <c r="Q31" s="44"/>
      <c r="R31" s="216">
        <f>R32+R34+R36+R37+R38+R39+R40+R41+R42+R43+R44+R45+R46</f>
        <v>0</v>
      </c>
      <c r="S31" s="216"/>
      <c r="T31" s="217"/>
    </row>
    <row r="32" spans="1:20" ht="128.15" customHeight="1" x14ac:dyDescent="0.2">
      <c r="A32" s="192" t="s">
        <v>50</v>
      </c>
      <c r="B32" s="195" t="s">
        <v>7</v>
      </c>
      <c r="C32" s="185" t="s">
        <v>127</v>
      </c>
      <c r="D32" s="185"/>
      <c r="E32" s="185"/>
      <c r="F32" s="185"/>
      <c r="G32" s="185"/>
      <c r="H32" s="185"/>
      <c r="I32" s="185"/>
      <c r="J32" s="185"/>
      <c r="K32" s="185"/>
      <c r="L32" s="185"/>
      <c r="M32" s="18" t="s">
        <v>12</v>
      </c>
      <c r="N32" s="364">
        <v>580</v>
      </c>
      <c r="O32" s="364"/>
      <c r="P32" s="365"/>
      <c r="Q32" s="365"/>
      <c r="R32" s="364">
        <f>N32*P32</f>
        <v>0</v>
      </c>
      <c r="S32" s="364"/>
      <c r="T32" s="366"/>
    </row>
    <row r="33" spans="1:20" ht="101.5" customHeight="1" x14ac:dyDescent="0.2">
      <c r="A33" s="198"/>
      <c r="B33" s="199"/>
      <c r="C33" s="368" t="s">
        <v>171</v>
      </c>
      <c r="D33" s="368"/>
      <c r="E33" s="368"/>
      <c r="F33" s="368"/>
      <c r="G33" s="368"/>
      <c r="H33" s="368"/>
      <c r="I33" s="368"/>
      <c r="J33" s="368"/>
      <c r="K33" s="368"/>
      <c r="L33" s="368"/>
      <c r="M33" s="271" t="s">
        <v>179</v>
      </c>
      <c r="N33" s="272"/>
      <c r="O33" s="272"/>
      <c r="P33" s="272"/>
      <c r="Q33" s="272"/>
      <c r="R33" s="272"/>
      <c r="S33" s="272"/>
      <c r="T33" s="273"/>
    </row>
    <row r="34" spans="1:20" ht="107.5" customHeight="1" x14ac:dyDescent="0.2">
      <c r="A34" s="192" t="s">
        <v>50</v>
      </c>
      <c r="B34" s="195" t="s">
        <v>45</v>
      </c>
      <c r="C34" s="406" t="s">
        <v>172</v>
      </c>
      <c r="D34" s="407"/>
      <c r="E34" s="407"/>
      <c r="F34" s="407"/>
      <c r="G34" s="407"/>
      <c r="H34" s="407"/>
      <c r="I34" s="407"/>
      <c r="J34" s="407"/>
      <c r="K34" s="407"/>
      <c r="L34" s="407"/>
      <c r="M34" s="18" t="s">
        <v>12</v>
      </c>
      <c r="N34" s="364">
        <v>10</v>
      </c>
      <c r="O34" s="364"/>
      <c r="P34" s="365"/>
      <c r="Q34" s="365"/>
      <c r="R34" s="364">
        <f>N34*P34</f>
        <v>0</v>
      </c>
      <c r="S34" s="364"/>
      <c r="T34" s="366"/>
    </row>
    <row r="35" spans="1:20" ht="100.5" customHeight="1" x14ac:dyDescent="0.2">
      <c r="A35" s="198"/>
      <c r="B35" s="199"/>
      <c r="C35" s="367" t="s">
        <v>173</v>
      </c>
      <c r="D35" s="367"/>
      <c r="E35" s="367"/>
      <c r="F35" s="367"/>
      <c r="G35" s="367"/>
      <c r="H35" s="367"/>
      <c r="I35" s="367"/>
      <c r="J35" s="367"/>
      <c r="K35" s="367"/>
      <c r="L35" s="367"/>
      <c r="M35" s="271" t="s">
        <v>180</v>
      </c>
      <c r="N35" s="272"/>
      <c r="O35" s="272"/>
      <c r="P35" s="272"/>
      <c r="Q35" s="272"/>
      <c r="R35" s="272"/>
      <c r="S35" s="272"/>
      <c r="T35" s="273"/>
    </row>
    <row r="36" spans="1:20" ht="99.65" customHeight="1" x14ac:dyDescent="0.2">
      <c r="A36" s="11" t="s">
        <v>50</v>
      </c>
      <c r="B36" s="9" t="s">
        <v>50</v>
      </c>
      <c r="C36" s="358" t="s">
        <v>128</v>
      </c>
      <c r="D36" s="359"/>
      <c r="E36" s="359"/>
      <c r="F36" s="359"/>
      <c r="G36" s="359"/>
      <c r="H36" s="359"/>
      <c r="I36" s="359"/>
      <c r="J36" s="359"/>
      <c r="K36" s="359"/>
      <c r="L36" s="360"/>
      <c r="M36" s="10" t="s">
        <v>26</v>
      </c>
      <c r="N36" s="214">
        <v>61</v>
      </c>
      <c r="O36" s="214"/>
      <c r="P36" s="210"/>
      <c r="Q36" s="210"/>
      <c r="R36" s="214">
        <f>N36*P36</f>
        <v>0</v>
      </c>
      <c r="S36" s="214"/>
      <c r="T36" s="215"/>
    </row>
    <row r="37" spans="1:20" ht="127" customHeight="1" x14ac:dyDescent="0.2">
      <c r="A37" s="11" t="s">
        <v>50</v>
      </c>
      <c r="B37" s="9" t="s">
        <v>14</v>
      </c>
      <c r="C37" s="358" t="s">
        <v>129</v>
      </c>
      <c r="D37" s="359"/>
      <c r="E37" s="359"/>
      <c r="F37" s="359"/>
      <c r="G37" s="359"/>
      <c r="H37" s="359"/>
      <c r="I37" s="359"/>
      <c r="J37" s="359"/>
      <c r="K37" s="359"/>
      <c r="L37" s="360"/>
      <c r="M37" s="10" t="s">
        <v>26</v>
      </c>
      <c r="N37" s="214">
        <v>61</v>
      </c>
      <c r="O37" s="214"/>
      <c r="P37" s="210"/>
      <c r="Q37" s="210"/>
      <c r="R37" s="211">
        <f t="shared" ref="R37:R46" si="2">N37*P37</f>
        <v>0</v>
      </c>
      <c r="S37" s="212"/>
      <c r="T37" s="213"/>
    </row>
    <row r="38" spans="1:20" ht="139" customHeight="1" x14ac:dyDescent="0.2">
      <c r="A38" s="60" t="s">
        <v>50</v>
      </c>
      <c r="B38" s="32" t="s">
        <v>16</v>
      </c>
      <c r="C38" s="408" t="s">
        <v>130</v>
      </c>
      <c r="D38" s="409"/>
      <c r="E38" s="409"/>
      <c r="F38" s="409"/>
      <c r="G38" s="409"/>
      <c r="H38" s="409"/>
      <c r="I38" s="409"/>
      <c r="J38" s="409"/>
      <c r="K38" s="409"/>
      <c r="L38" s="410"/>
      <c r="M38" s="58" t="s">
        <v>26</v>
      </c>
      <c r="N38" s="411">
        <v>20</v>
      </c>
      <c r="O38" s="411"/>
      <c r="P38" s="284"/>
      <c r="Q38" s="284"/>
      <c r="R38" s="211">
        <f t="shared" si="2"/>
        <v>0</v>
      </c>
      <c r="S38" s="212"/>
      <c r="T38" s="213"/>
    </row>
    <row r="39" spans="1:20" ht="129.65" customHeight="1" x14ac:dyDescent="0.2">
      <c r="A39" s="11" t="s">
        <v>50</v>
      </c>
      <c r="B39" s="9" t="s">
        <v>18</v>
      </c>
      <c r="C39" s="369" t="s">
        <v>131</v>
      </c>
      <c r="D39" s="369"/>
      <c r="E39" s="369"/>
      <c r="F39" s="369"/>
      <c r="G39" s="369"/>
      <c r="H39" s="369"/>
      <c r="I39" s="369"/>
      <c r="J39" s="369"/>
      <c r="K39" s="369"/>
      <c r="L39" s="369"/>
      <c r="M39" s="10" t="s">
        <v>26</v>
      </c>
      <c r="N39" s="214">
        <v>20</v>
      </c>
      <c r="O39" s="214"/>
      <c r="P39" s="210"/>
      <c r="Q39" s="210"/>
      <c r="R39" s="211">
        <f t="shared" si="2"/>
        <v>0</v>
      </c>
      <c r="S39" s="212"/>
      <c r="T39" s="213"/>
    </row>
    <row r="40" spans="1:20" ht="156.65" customHeight="1" x14ac:dyDescent="0.2">
      <c r="A40" s="11" t="s">
        <v>50</v>
      </c>
      <c r="B40" s="9" t="s">
        <v>20</v>
      </c>
      <c r="C40" s="349" t="s">
        <v>132</v>
      </c>
      <c r="D40" s="349"/>
      <c r="E40" s="349"/>
      <c r="F40" s="349"/>
      <c r="G40" s="349"/>
      <c r="H40" s="349"/>
      <c r="I40" s="349"/>
      <c r="J40" s="349"/>
      <c r="K40" s="349"/>
      <c r="L40" s="349"/>
      <c r="M40" s="10" t="s">
        <v>26</v>
      </c>
      <c r="N40" s="214">
        <v>20</v>
      </c>
      <c r="O40" s="214"/>
      <c r="P40" s="210"/>
      <c r="Q40" s="210"/>
      <c r="R40" s="211">
        <f t="shared" si="2"/>
        <v>0</v>
      </c>
      <c r="S40" s="212"/>
      <c r="T40" s="213"/>
    </row>
    <row r="41" spans="1:20" ht="111.65" customHeight="1" x14ac:dyDescent="0.2">
      <c r="A41" s="62" t="s">
        <v>50</v>
      </c>
      <c r="B41" s="56" t="s">
        <v>23</v>
      </c>
      <c r="C41" s="359" t="s">
        <v>133</v>
      </c>
      <c r="D41" s="359"/>
      <c r="E41" s="359"/>
      <c r="F41" s="359"/>
      <c r="G41" s="359"/>
      <c r="H41" s="359"/>
      <c r="I41" s="359"/>
      <c r="J41" s="359"/>
      <c r="K41" s="359"/>
      <c r="L41" s="359"/>
      <c r="M41" s="57" t="s">
        <v>26</v>
      </c>
      <c r="N41" s="412">
        <v>16</v>
      </c>
      <c r="O41" s="412"/>
      <c r="P41" s="413"/>
      <c r="Q41" s="413"/>
      <c r="R41" s="211">
        <f t="shared" si="2"/>
        <v>0</v>
      </c>
      <c r="S41" s="212"/>
      <c r="T41" s="213"/>
    </row>
    <row r="42" spans="1:20" ht="141" customHeight="1" x14ac:dyDescent="0.2">
      <c r="A42" s="63" t="s">
        <v>50</v>
      </c>
      <c r="B42" s="32" t="s">
        <v>28</v>
      </c>
      <c r="C42" s="351" t="s">
        <v>134</v>
      </c>
      <c r="D42" s="351"/>
      <c r="E42" s="351"/>
      <c r="F42" s="351"/>
      <c r="G42" s="351"/>
      <c r="H42" s="351"/>
      <c r="I42" s="351"/>
      <c r="J42" s="351"/>
      <c r="K42" s="351"/>
      <c r="L42" s="351"/>
      <c r="M42" s="58" t="s">
        <v>26</v>
      </c>
      <c r="N42" s="411">
        <v>61</v>
      </c>
      <c r="O42" s="411"/>
      <c r="P42" s="284"/>
      <c r="Q42" s="284"/>
      <c r="R42" s="211">
        <f t="shared" si="2"/>
        <v>0</v>
      </c>
      <c r="S42" s="212"/>
      <c r="T42" s="213"/>
    </row>
    <row r="43" spans="1:20" ht="103.5" customHeight="1" x14ac:dyDescent="0.2">
      <c r="A43" s="11" t="s">
        <v>50</v>
      </c>
      <c r="B43" s="9" t="s">
        <v>30</v>
      </c>
      <c r="C43" s="414" t="s">
        <v>135</v>
      </c>
      <c r="D43" s="414"/>
      <c r="E43" s="414"/>
      <c r="F43" s="414"/>
      <c r="G43" s="414"/>
      <c r="H43" s="414"/>
      <c r="I43" s="414"/>
      <c r="J43" s="414"/>
      <c r="K43" s="414"/>
      <c r="L43" s="414"/>
      <c r="M43" s="10" t="s">
        <v>26</v>
      </c>
      <c r="N43" s="214">
        <v>61</v>
      </c>
      <c r="O43" s="214"/>
      <c r="P43" s="210"/>
      <c r="Q43" s="210"/>
      <c r="R43" s="211">
        <f t="shared" si="2"/>
        <v>0</v>
      </c>
      <c r="S43" s="212"/>
      <c r="T43" s="213"/>
    </row>
    <row r="44" spans="1:20" ht="117" customHeight="1" x14ac:dyDescent="0.2">
      <c r="A44" s="11" t="s">
        <v>50</v>
      </c>
      <c r="B44" s="9" t="s">
        <v>33</v>
      </c>
      <c r="C44" s="349" t="s">
        <v>136</v>
      </c>
      <c r="D44" s="349"/>
      <c r="E44" s="349"/>
      <c r="F44" s="349"/>
      <c r="G44" s="349"/>
      <c r="H44" s="349"/>
      <c r="I44" s="349"/>
      <c r="J44" s="349"/>
      <c r="K44" s="349"/>
      <c r="L44" s="349"/>
      <c r="M44" s="10" t="s">
        <v>26</v>
      </c>
      <c r="N44" s="214">
        <v>61</v>
      </c>
      <c r="O44" s="214"/>
      <c r="P44" s="210"/>
      <c r="Q44" s="210"/>
      <c r="R44" s="211">
        <f t="shared" si="2"/>
        <v>0</v>
      </c>
      <c r="S44" s="212"/>
      <c r="T44" s="213"/>
    </row>
    <row r="45" spans="1:20" ht="117.65" customHeight="1" x14ac:dyDescent="0.2">
      <c r="A45" s="11" t="s">
        <v>50</v>
      </c>
      <c r="B45" s="9" t="s">
        <v>37</v>
      </c>
      <c r="C45" s="349" t="s">
        <v>137</v>
      </c>
      <c r="D45" s="349"/>
      <c r="E45" s="349"/>
      <c r="F45" s="349"/>
      <c r="G45" s="349"/>
      <c r="H45" s="349"/>
      <c r="I45" s="349"/>
      <c r="J45" s="349"/>
      <c r="K45" s="349"/>
      <c r="L45" s="349"/>
      <c r="M45" s="10" t="s">
        <v>26</v>
      </c>
      <c r="N45" s="214">
        <v>20</v>
      </c>
      <c r="O45" s="214"/>
      <c r="P45" s="210"/>
      <c r="Q45" s="210"/>
      <c r="R45" s="211">
        <f t="shared" si="2"/>
        <v>0</v>
      </c>
      <c r="S45" s="212"/>
      <c r="T45" s="213"/>
    </row>
    <row r="46" spans="1:20" ht="202" customHeight="1" x14ac:dyDescent="0.2">
      <c r="A46" s="11" t="s">
        <v>50</v>
      </c>
      <c r="B46" s="9" t="s">
        <v>40</v>
      </c>
      <c r="C46" s="191" t="s">
        <v>422</v>
      </c>
      <c r="D46" s="191"/>
      <c r="E46" s="191"/>
      <c r="F46" s="191"/>
      <c r="G46" s="191"/>
      <c r="H46" s="191"/>
      <c r="I46" s="191"/>
      <c r="J46" s="191"/>
      <c r="K46" s="191"/>
      <c r="L46" s="191"/>
      <c r="M46" s="10" t="s">
        <v>26</v>
      </c>
      <c r="N46" s="214">
        <v>62</v>
      </c>
      <c r="O46" s="214"/>
      <c r="P46" s="210"/>
      <c r="Q46" s="210"/>
      <c r="R46" s="211">
        <f t="shared" si="2"/>
        <v>0</v>
      </c>
      <c r="S46" s="212"/>
      <c r="T46" s="213"/>
    </row>
    <row r="47" spans="1:20" ht="17.5" x14ac:dyDescent="0.2">
      <c r="A47" s="219" t="s">
        <v>14</v>
      </c>
      <c r="B47" s="220"/>
      <c r="C47" s="221" t="s">
        <v>59</v>
      </c>
      <c r="D47" s="221"/>
      <c r="E47" s="221"/>
      <c r="F47" s="221"/>
      <c r="G47" s="221"/>
      <c r="H47" s="221"/>
      <c r="I47" s="221"/>
      <c r="J47" s="221"/>
      <c r="K47" s="221"/>
      <c r="L47" s="221"/>
      <c r="M47" s="221"/>
      <c r="N47" s="69"/>
      <c r="O47" s="69"/>
      <c r="P47" s="69"/>
      <c r="Q47" s="69"/>
      <c r="R47" s="307">
        <f>R51+R52+R53+R54+R55+R56+R58+R59</f>
        <v>0</v>
      </c>
      <c r="S47" s="307"/>
      <c r="T47" s="308"/>
    </row>
    <row r="48" spans="1:20" ht="122.5" customHeight="1" x14ac:dyDescent="0.2">
      <c r="A48" s="192" t="str">
        <f>A47</f>
        <v>4.</v>
      </c>
      <c r="B48" s="195">
        <v>1</v>
      </c>
      <c r="C48" s="282" t="s">
        <v>424</v>
      </c>
      <c r="D48" s="282"/>
      <c r="E48" s="282"/>
      <c r="F48" s="282"/>
      <c r="G48" s="282"/>
      <c r="H48" s="282"/>
      <c r="I48" s="282"/>
      <c r="J48" s="282"/>
      <c r="K48" s="282"/>
      <c r="L48" s="282"/>
      <c r="M48" s="24"/>
      <c r="N48" s="370"/>
      <c r="O48" s="370"/>
      <c r="P48" s="370"/>
      <c r="Q48" s="370"/>
      <c r="R48" s="370"/>
      <c r="S48" s="370"/>
      <c r="T48" s="371"/>
    </row>
    <row r="49" spans="1:20" ht="264" customHeight="1" x14ac:dyDescent="0.2">
      <c r="A49" s="193"/>
      <c r="B49" s="196"/>
      <c r="C49" s="372" t="s">
        <v>138</v>
      </c>
      <c r="D49" s="373"/>
      <c r="E49" s="373"/>
      <c r="F49" s="373"/>
      <c r="G49" s="373"/>
      <c r="H49" s="373"/>
      <c r="I49" s="373"/>
      <c r="J49" s="373"/>
      <c r="K49" s="373"/>
      <c r="L49" s="373"/>
      <c r="M49" s="64"/>
      <c r="N49" s="376"/>
      <c r="O49" s="376"/>
      <c r="P49" s="376"/>
      <c r="Q49" s="376"/>
      <c r="R49" s="376"/>
      <c r="S49" s="376"/>
      <c r="T49" s="377"/>
    </row>
    <row r="50" spans="1:20" ht="131.15" customHeight="1" x14ac:dyDescent="0.2">
      <c r="A50" s="193"/>
      <c r="B50" s="196"/>
      <c r="C50" s="378" t="s">
        <v>139</v>
      </c>
      <c r="D50" s="379"/>
      <c r="E50" s="379"/>
      <c r="F50" s="379"/>
      <c r="G50" s="379"/>
      <c r="H50" s="379"/>
      <c r="I50" s="379"/>
      <c r="J50" s="379"/>
      <c r="K50" s="379"/>
      <c r="L50" s="379"/>
      <c r="M50" s="64"/>
      <c r="N50" s="376"/>
      <c r="O50" s="376"/>
      <c r="P50" s="376"/>
      <c r="Q50" s="376"/>
      <c r="R50" s="376"/>
      <c r="S50" s="376"/>
      <c r="T50" s="377"/>
    </row>
    <row r="51" spans="1:20" ht="12.65" customHeight="1" x14ac:dyDescent="0.25">
      <c r="A51" s="193"/>
      <c r="B51" s="196"/>
      <c r="C51" s="374" t="s">
        <v>140</v>
      </c>
      <c r="D51" s="375"/>
      <c r="E51" s="375"/>
      <c r="F51" s="375"/>
      <c r="G51" s="375"/>
      <c r="H51" s="375"/>
      <c r="I51" s="375"/>
      <c r="J51" s="375"/>
      <c r="K51" s="375"/>
      <c r="L51" s="375"/>
      <c r="M51" s="22" t="s">
        <v>10</v>
      </c>
      <c r="N51" s="260">
        <v>1</v>
      </c>
      <c r="O51" s="260"/>
      <c r="P51" s="261"/>
      <c r="Q51" s="261"/>
      <c r="R51" s="260">
        <f>N51*P51</f>
        <v>0</v>
      </c>
      <c r="S51" s="260"/>
      <c r="T51" s="262"/>
    </row>
    <row r="52" spans="1:20" ht="12.5" x14ac:dyDescent="0.25">
      <c r="A52" s="193"/>
      <c r="B52" s="196"/>
      <c r="C52" s="374" t="s">
        <v>141</v>
      </c>
      <c r="D52" s="375"/>
      <c r="E52" s="375"/>
      <c r="F52" s="375"/>
      <c r="G52" s="375"/>
      <c r="H52" s="375"/>
      <c r="I52" s="375"/>
      <c r="J52" s="375"/>
      <c r="K52" s="375"/>
      <c r="L52" s="375"/>
      <c r="M52" s="22" t="s">
        <v>10</v>
      </c>
      <c r="N52" s="260">
        <v>2</v>
      </c>
      <c r="O52" s="260"/>
      <c r="P52" s="261"/>
      <c r="Q52" s="261"/>
      <c r="R52" s="291">
        <f t="shared" ref="R52:R56" si="3">N52*P52</f>
        <v>0</v>
      </c>
      <c r="S52" s="292"/>
      <c r="T52" s="293"/>
    </row>
    <row r="53" spans="1:20" ht="12.5" x14ac:dyDescent="0.25">
      <c r="A53" s="193"/>
      <c r="B53" s="196"/>
      <c r="C53" s="374" t="s">
        <v>142</v>
      </c>
      <c r="D53" s="375"/>
      <c r="E53" s="375"/>
      <c r="F53" s="375"/>
      <c r="G53" s="375"/>
      <c r="H53" s="375"/>
      <c r="I53" s="375"/>
      <c r="J53" s="375"/>
      <c r="K53" s="375"/>
      <c r="L53" s="375"/>
      <c r="M53" s="22" t="s">
        <v>10</v>
      </c>
      <c r="N53" s="260">
        <v>3</v>
      </c>
      <c r="O53" s="260"/>
      <c r="P53" s="261"/>
      <c r="Q53" s="261"/>
      <c r="R53" s="291">
        <f t="shared" si="3"/>
        <v>0</v>
      </c>
      <c r="S53" s="292"/>
      <c r="T53" s="293"/>
    </row>
    <row r="54" spans="1:20" ht="12.5" x14ac:dyDescent="0.25">
      <c r="A54" s="193"/>
      <c r="B54" s="196"/>
      <c r="C54" s="374" t="s">
        <v>143</v>
      </c>
      <c r="D54" s="375"/>
      <c r="E54" s="375"/>
      <c r="F54" s="375"/>
      <c r="G54" s="375"/>
      <c r="H54" s="375"/>
      <c r="I54" s="375"/>
      <c r="J54" s="375"/>
      <c r="K54" s="375"/>
      <c r="L54" s="375"/>
      <c r="M54" s="22" t="s">
        <v>10</v>
      </c>
      <c r="N54" s="260">
        <v>1</v>
      </c>
      <c r="O54" s="260"/>
      <c r="P54" s="261"/>
      <c r="Q54" s="261"/>
      <c r="R54" s="291">
        <f t="shared" si="3"/>
        <v>0</v>
      </c>
      <c r="S54" s="292"/>
      <c r="T54" s="293"/>
    </row>
    <row r="55" spans="1:20" ht="12.5" x14ac:dyDescent="0.25">
      <c r="A55" s="193"/>
      <c r="B55" s="196"/>
      <c r="C55" s="374" t="s">
        <v>144</v>
      </c>
      <c r="D55" s="375"/>
      <c r="E55" s="375"/>
      <c r="F55" s="375"/>
      <c r="G55" s="375"/>
      <c r="H55" s="375"/>
      <c r="I55" s="375"/>
      <c r="J55" s="375"/>
      <c r="K55" s="375"/>
      <c r="L55" s="375"/>
      <c r="M55" s="22" t="s">
        <v>10</v>
      </c>
      <c r="N55" s="260">
        <v>1</v>
      </c>
      <c r="O55" s="260"/>
      <c r="P55" s="261"/>
      <c r="Q55" s="261"/>
      <c r="R55" s="291">
        <f t="shared" si="3"/>
        <v>0</v>
      </c>
      <c r="S55" s="292"/>
      <c r="T55" s="293"/>
    </row>
    <row r="56" spans="1:20" ht="12.5" x14ac:dyDescent="0.25">
      <c r="A56" s="198"/>
      <c r="B56" s="199"/>
      <c r="C56" s="380" t="s">
        <v>145</v>
      </c>
      <c r="D56" s="381"/>
      <c r="E56" s="381"/>
      <c r="F56" s="381"/>
      <c r="G56" s="381"/>
      <c r="H56" s="381"/>
      <c r="I56" s="381"/>
      <c r="J56" s="381"/>
      <c r="K56" s="381"/>
      <c r="L56" s="381"/>
      <c r="M56" s="23" t="s">
        <v>10</v>
      </c>
      <c r="N56" s="264">
        <v>1</v>
      </c>
      <c r="O56" s="264"/>
      <c r="P56" s="265"/>
      <c r="Q56" s="265"/>
      <c r="R56" s="266">
        <f t="shared" si="3"/>
        <v>0</v>
      </c>
      <c r="S56" s="267"/>
      <c r="T56" s="268"/>
    </row>
    <row r="57" spans="1:20" ht="205" customHeight="1" x14ac:dyDescent="0.2">
      <c r="A57" s="415" t="s">
        <v>14</v>
      </c>
      <c r="B57" s="417" t="s">
        <v>45</v>
      </c>
      <c r="C57" s="382" t="s">
        <v>425</v>
      </c>
      <c r="D57" s="383"/>
      <c r="E57" s="383"/>
      <c r="F57" s="383"/>
      <c r="G57" s="383"/>
      <c r="H57" s="383"/>
      <c r="I57" s="383"/>
      <c r="J57" s="383"/>
      <c r="K57" s="383"/>
      <c r="L57" s="383"/>
      <c r="M57" s="65"/>
      <c r="N57" s="384"/>
      <c r="O57" s="384"/>
      <c r="P57" s="384"/>
      <c r="Q57" s="384"/>
      <c r="R57" s="384"/>
      <c r="S57" s="384"/>
      <c r="T57" s="385"/>
    </row>
    <row r="58" spans="1:20" ht="12.65" customHeight="1" x14ac:dyDescent="0.25">
      <c r="A58" s="416"/>
      <c r="B58" s="418"/>
      <c r="C58" s="380" t="s">
        <v>146</v>
      </c>
      <c r="D58" s="381"/>
      <c r="E58" s="381"/>
      <c r="F58" s="381"/>
      <c r="G58" s="381"/>
      <c r="H58" s="381"/>
      <c r="I58" s="381"/>
      <c r="J58" s="381"/>
      <c r="K58" s="381"/>
      <c r="L58" s="381"/>
      <c r="M58" s="23" t="s">
        <v>10</v>
      </c>
      <c r="N58" s="264">
        <v>2</v>
      </c>
      <c r="O58" s="264"/>
      <c r="P58" s="265"/>
      <c r="Q58" s="265"/>
      <c r="R58" s="264">
        <f>N58*P58</f>
        <v>0</v>
      </c>
      <c r="S58" s="264"/>
      <c r="T58" s="286"/>
    </row>
    <row r="59" spans="1:20" ht="151.5" customHeight="1" x14ac:dyDescent="0.2">
      <c r="A59" s="8" t="s">
        <v>14</v>
      </c>
      <c r="B59" s="13" t="s">
        <v>50</v>
      </c>
      <c r="C59" s="386" t="s">
        <v>69</v>
      </c>
      <c r="D59" s="387"/>
      <c r="E59" s="387"/>
      <c r="F59" s="387"/>
      <c r="G59" s="387"/>
      <c r="H59" s="387"/>
      <c r="I59" s="387"/>
      <c r="J59" s="387"/>
      <c r="K59" s="387"/>
      <c r="L59" s="388"/>
      <c r="M59" s="17" t="s">
        <v>22</v>
      </c>
      <c r="N59" s="209">
        <v>62</v>
      </c>
      <c r="O59" s="209"/>
      <c r="P59" s="210"/>
      <c r="Q59" s="210"/>
      <c r="R59" s="211">
        <f>N59*P59</f>
        <v>0</v>
      </c>
      <c r="S59" s="212"/>
      <c r="T59" s="213"/>
    </row>
    <row r="60" spans="1:20" ht="17.5" x14ac:dyDescent="0.2">
      <c r="A60" s="219" t="s">
        <v>16</v>
      </c>
      <c r="B60" s="220"/>
      <c r="C60" s="221" t="s">
        <v>70</v>
      </c>
      <c r="D60" s="221"/>
      <c r="E60" s="221"/>
      <c r="F60" s="221"/>
      <c r="G60" s="221"/>
      <c r="H60" s="221"/>
      <c r="I60" s="221"/>
      <c r="J60" s="221"/>
      <c r="K60" s="221"/>
      <c r="L60" s="221"/>
      <c r="M60" s="221"/>
      <c r="N60" s="69"/>
      <c r="O60" s="69"/>
      <c r="P60" s="69"/>
      <c r="Q60" s="69"/>
      <c r="R60" s="307">
        <f>R61+R65+R66+R70+R71+R72</f>
        <v>0</v>
      </c>
      <c r="S60" s="307"/>
      <c r="T60" s="308"/>
    </row>
    <row r="61" spans="1:20" ht="149.5" customHeight="1" x14ac:dyDescent="0.2">
      <c r="A61" s="11" t="str">
        <f>A60</f>
        <v>5.</v>
      </c>
      <c r="B61" s="9">
        <v>1</v>
      </c>
      <c r="C61" s="191" t="s">
        <v>71</v>
      </c>
      <c r="D61" s="191"/>
      <c r="E61" s="191"/>
      <c r="F61" s="191"/>
      <c r="G61" s="191"/>
      <c r="H61" s="191"/>
      <c r="I61" s="191"/>
      <c r="J61" s="191"/>
      <c r="K61" s="191"/>
      <c r="L61" s="191"/>
      <c r="M61" s="10" t="s">
        <v>39</v>
      </c>
      <c r="N61" s="209">
        <v>570</v>
      </c>
      <c r="O61" s="209"/>
      <c r="P61" s="210"/>
      <c r="Q61" s="210"/>
      <c r="R61" s="214">
        <f>N61*P61</f>
        <v>0</v>
      </c>
      <c r="S61" s="214"/>
      <c r="T61" s="215"/>
    </row>
    <row r="62" spans="1:20" ht="157" customHeight="1" x14ac:dyDescent="0.2">
      <c r="A62" s="303" t="str">
        <f>A60</f>
        <v>5.</v>
      </c>
      <c r="B62" s="195">
        <v>2</v>
      </c>
      <c r="C62" s="186" t="s">
        <v>174</v>
      </c>
      <c r="D62" s="185"/>
      <c r="E62" s="185"/>
      <c r="F62" s="185"/>
      <c r="G62" s="185"/>
      <c r="H62" s="185"/>
      <c r="I62" s="185"/>
      <c r="J62" s="185"/>
      <c r="K62" s="185"/>
      <c r="L62" s="185"/>
      <c r="M62" s="256" t="s">
        <v>186</v>
      </c>
      <c r="N62" s="257"/>
      <c r="O62" s="257"/>
      <c r="P62" s="257"/>
      <c r="Q62" s="257"/>
      <c r="R62" s="257"/>
      <c r="S62" s="257"/>
      <c r="T62" s="258"/>
    </row>
    <row r="63" spans="1:20" ht="174" customHeight="1" x14ac:dyDescent="0.2">
      <c r="A63" s="304"/>
      <c r="B63" s="196"/>
      <c r="C63" s="224" t="s">
        <v>148</v>
      </c>
      <c r="D63" s="224"/>
      <c r="E63" s="224"/>
      <c r="F63" s="224"/>
      <c r="G63" s="224"/>
      <c r="H63" s="224"/>
      <c r="I63" s="224"/>
      <c r="J63" s="224"/>
      <c r="K63" s="224"/>
      <c r="L63" s="224"/>
      <c r="M63" s="29"/>
      <c r="N63" s="389"/>
      <c r="O63" s="389"/>
      <c r="P63" s="389"/>
      <c r="Q63" s="389"/>
      <c r="R63" s="389"/>
      <c r="S63" s="389"/>
      <c r="T63" s="390"/>
    </row>
    <row r="64" spans="1:20" ht="90" customHeight="1" x14ac:dyDescent="0.2">
      <c r="A64" s="304"/>
      <c r="B64" s="196"/>
      <c r="C64" s="226" t="s">
        <v>175</v>
      </c>
      <c r="D64" s="226"/>
      <c r="E64" s="226"/>
      <c r="F64" s="226"/>
      <c r="G64" s="226"/>
      <c r="H64" s="226"/>
      <c r="I64" s="226"/>
      <c r="J64" s="226"/>
      <c r="K64" s="226"/>
      <c r="L64" s="226"/>
      <c r="M64" s="271" t="s">
        <v>181</v>
      </c>
      <c r="N64" s="272"/>
      <c r="O64" s="272"/>
      <c r="P64" s="272"/>
      <c r="Q64" s="272"/>
      <c r="R64" s="272"/>
      <c r="S64" s="272"/>
      <c r="T64" s="273"/>
    </row>
    <row r="65" spans="1:20" ht="13.5" x14ac:dyDescent="0.2">
      <c r="A65" s="304"/>
      <c r="B65" s="196"/>
      <c r="C65" s="259" t="s">
        <v>149</v>
      </c>
      <c r="D65" s="259"/>
      <c r="E65" s="259"/>
      <c r="F65" s="259"/>
      <c r="G65" s="259"/>
      <c r="H65" s="259"/>
      <c r="I65" s="259"/>
      <c r="J65" s="259"/>
      <c r="K65" s="259"/>
      <c r="L65" s="259"/>
      <c r="M65" s="14" t="s">
        <v>39</v>
      </c>
      <c r="N65" s="260">
        <v>440</v>
      </c>
      <c r="O65" s="260"/>
      <c r="P65" s="261"/>
      <c r="Q65" s="261"/>
      <c r="R65" s="260">
        <f>N65*P65</f>
        <v>0</v>
      </c>
      <c r="S65" s="260"/>
      <c r="T65" s="262"/>
    </row>
    <row r="66" spans="1:20" ht="14.5" x14ac:dyDescent="0.2">
      <c r="A66" s="305"/>
      <c r="B66" s="199"/>
      <c r="C66" s="263" t="s">
        <v>150</v>
      </c>
      <c r="D66" s="263"/>
      <c r="E66" s="263"/>
      <c r="F66" s="263"/>
      <c r="G66" s="263"/>
      <c r="H66" s="263"/>
      <c r="I66" s="263"/>
      <c r="J66" s="263"/>
      <c r="K66" s="263"/>
      <c r="L66" s="263"/>
      <c r="M66" s="6" t="s">
        <v>12</v>
      </c>
      <c r="N66" s="264">
        <v>70</v>
      </c>
      <c r="O66" s="264"/>
      <c r="P66" s="265"/>
      <c r="Q66" s="265"/>
      <c r="R66" s="266">
        <f>N66*P66</f>
        <v>0</v>
      </c>
      <c r="S66" s="267"/>
      <c r="T66" s="268"/>
    </row>
    <row r="67" spans="1:20" ht="151" customHeight="1" x14ac:dyDescent="0.2">
      <c r="A67" s="303" t="str">
        <f>A61</f>
        <v>5.</v>
      </c>
      <c r="B67" s="195" t="s">
        <v>50</v>
      </c>
      <c r="C67" s="186" t="s">
        <v>75</v>
      </c>
      <c r="D67" s="185"/>
      <c r="E67" s="185"/>
      <c r="F67" s="185"/>
      <c r="G67" s="185"/>
      <c r="H67" s="185"/>
      <c r="I67" s="185"/>
      <c r="J67" s="185"/>
      <c r="K67" s="185"/>
      <c r="L67" s="185"/>
      <c r="M67" s="256" t="s">
        <v>186</v>
      </c>
      <c r="N67" s="257"/>
      <c r="O67" s="257"/>
      <c r="P67" s="257"/>
      <c r="Q67" s="257"/>
      <c r="R67" s="257"/>
      <c r="S67" s="257"/>
      <c r="T67" s="258"/>
    </row>
    <row r="68" spans="1:20" ht="192" customHeight="1" x14ac:dyDescent="0.2">
      <c r="A68" s="304"/>
      <c r="B68" s="196"/>
      <c r="C68" s="224" t="s">
        <v>151</v>
      </c>
      <c r="D68" s="224"/>
      <c r="E68" s="224"/>
      <c r="F68" s="224"/>
      <c r="G68" s="224"/>
      <c r="H68" s="224"/>
      <c r="I68" s="224"/>
      <c r="J68" s="224"/>
      <c r="K68" s="224"/>
      <c r="L68" s="224"/>
      <c r="M68" s="29"/>
      <c r="N68" s="389"/>
      <c r="O68" s="389"/>
      <c r="P68" s="389"/>
      <c r="Q68" s="389"/>
      <c r="R68" s="389"/>
      <c r="S68" s="389"/>
      <c r="T68" s="390"/>
    </row>
    <row r="69" spans="1:20" ht="68.150000000000006" customHeight="1" x14ac:dyDescent="0.2">
      <c r="A69" s="304"/>
      <c r="B69" s="196"/>
      <c r="C69" s="226" t="s">
        <v>176</v>
      </c>
      <c r="D69" s="226"/>
      <c r="E69" s="226"/>
      <c r="F69" s="226"/>
      <c r="G69" s="226"/>
      <c r="H69" s="226"/>
      <c r="I69" s="226"/>
      <c r="J69" s="226"/>
      <c r="K69" s="226"/>
      <c r="L69" s="226"/>
      <c r="M69" s="271" t="s">
        <v>182</v>
      </c>
      <c r="N69" s="272"/>
      <c r="O69" s="272"/>
      <c r="P69" s="272"/>
      <c r="Q69" s="272"/>
      <c r="R69" s="272"/>
      <c r="S69" s="272"/>
      <c r="T69" s="273"/>
    </row>
    <row r="70" spans="1:20" ht="33.65" customHeight="1" x14ac:dyDescent="0.2">
      <c r="A70" s="305"/>
      <c r="B70" s="199"/>
      <c r="C70" s="393" t="s">
        <v>177</v>
      </c>
      <c r="D70" s="393"/>
      <c r="E70" s="393"/>
      <c r="F70" s="393"/>
      <c r="G70" s="393"/>
      <c r="H70" s="393"/>
      <c r="I70" s="393"/>
      <c r="J70" s="393"/>
      <c r="K70" s="393"/>
      <c r="L70" s="393"/>
      <c r="M70" s="15" t="s">
        <v>39</v>
      </c>
      <c r="N70" s="264">
        <v>20</v>
      </c>
      <c r="O70" s="264"/>
      <c r="P70" s="265"/>
      <c r="Q70" s="265"/>
      <c r="R70" s="264">
        <f>N70*P70</f>
        <v>0</v>
      </c>
      <c r="S70" s="264"/>
      <c r="T70" s="286"/>
    </row>
    <row r="71" spans="1:20" ht="187.5" customHeight="1" x14ac:dyDescent="0.2">
      <c r="A71" s="11" t="str">
        <f>A60</f>
        <v>5.</v>
      </c>
      <c r="B71" s="30" t="s">
        <v>14</v>
      </c>
      <c r="C71" s="391" t="s">
        <v>77</v>
      </c>
      <c r="D71" s="369"/>
      <c r="E71" s="369"/>
      <c r="F71" s="369"/>
      <c r="G71" s="369"/>
      <c r="H71" s="369"/>
      <c r="I71" s="369"/>
      <c r="J71" s="369"/>
      <c r="K71" s="369"/>
      <c r="L71" s="392"/>
      <c r="M71" s="10" t="s">
        <v>39</v>
      </c>
      <c r="N71" s="214">
        <v>550</v>
      </c>
      <c r="O71" s="214"/>
      <c r="P71" s="210"/>
      <c r="Q71" s="210"/>
      <c r="R71" s="211">
        <f t="shared" ref="R71:R72" si="4">N71*P71</f>
        <v>0</v>
      </c>
      <c r="S71" s="212"/>
      <c r="T71" s="213"/>
    </row>
    <row r="72" spans="1:20" ht="202" customHeight="1" x14ac:dyDescent="0.2">
      <c r="A72" s="11" t="str">
        <f>A60</f>
        <v>5.</v>
      </c>
      <c r="B72" s="30" t="s">
        <v>16</v>
      </c>
      <c r="C72" s="391" t="s">
        <v>78</v>
      </c>
      <c r="D72" s="369"/>
      <c r="E72" s="369"/>
      <c r="F72" s="369"/>
      <c r="G72" s="369"/>
      <c r="H72" s="369"/>
      <c r="I72" s="369"/>
      <c r="J72" s="369"/>
      <c r="K72" s="369"/>
      <c r="L72" s="392"/>
      <c r="M72" s="10" t="s">
        <v>39</v>
      </c>
      <c r="N72" s="214">
        <f>N70</f>
        <v>20</v>
      </c>
      <c r="O72" s="214"/>
      <c r="P72" s="210"/>
      <c r="Q72" s="210"/>
      <c r="R72" s="211">
        <f t="shared" si="4"/>
        <v>0</v>
      </c>
      <c r="S72" s="212"/>
      <c r="T72" s="213"/>
    </row>
    <row r="73" spans="1:20" ht="15.5" x14ac:dyDescent="0.2">
      <c r="A73" s="238" t="s">
        <v>18</v>
      </c>
      <c r="B73" s="239"/>
      <c r="C73" s="174" t="s">
        <v>79</v>
      </c>
      <c r="D73" s="174"/>
      <c r="E73" s="174"/>
      <c r="F73" s="174"/>
      <c r="G73" s="174"/>
      <c r="H73" s="174"/>
      <c r="I73" s="174"/>
      <c r="J73" s="174"/>
      <c r="K73" s="174"/>
      <c r="L73" s="174"/>
      <c r="M73" s="47"/>
      <c r="N73" s="67"/>
      <c r="O73" s="67"/>
      <c r="P73" s="68"/>
      <c r="Q73" s="68"/>
      <c r="R73" s="278">
        <f>SUM(R74:T78,R80,R81,R83:T88,R91:T92)</f>
        <v>0</v>
      </c>
      <c r="S73" s="278"/>
      <c r="T73" s="279"/>
    </row>
    <row r="74" spans="1:20" ht="178" customHeight="1" x14ac:dyDescent="0.2">
      <c r="A74" s="8" t="str">
        <f>A73</f>
        <v>6.</v>
      </c>
      <c r="B74" s="9">
        <f>1</f>
        <v>1</v>
      </c>
      <c r="C74" s="191" t="s">
        <v>152</v>
      </c>
      <c r="D74" s="191"/>
      <c r="E74" s="191"/>
      <c r="F74" s="191"/>
      <c r="G74" s="191"/>
      <c r="H74" s="191"/>
      <c r="I74" s="191"/>
      <c r="J74" s="191"/>
      <c r="K74" s="191"/>
      <c r="L74" s="191"/>
      <c r="M74" s="17" t="s">
        <v>170</v>
      </c>
      <c r="N74" s="214">
        <v>0.5</v>
      </c>
      <c r="O74" s="214"/>
      <c r="P74" s="210"/>
      <c r="Q74" s="210"/>
      <c r="R74" s="214">
        <f>N74*P74</f>
        <v>0</v>
      </c>
      <c r="S74" s="214"/>
      <c r="T74" s="215"/>
    </row>
    <row r="75" spans="1:20" ht="139.5" customHeight="1" x14ac:dyDescent="0.2">
      <c r="A75" s="8" t="str">
        <f t="shared" ref="A75:A77" si="5">A74</f>
        <v>6.</v>
      </c>
      <c r="B75" s="9" t="s">
        <v>45</v>
      </c>
      <c r="C75" s="191" t="s">
        <v>153</v>
      </c>
      <c r="D75" s="191"/>
      <c r="E75" s="191"/>
      <c r="F75" s="191"/>
      <c r="G75" s="191"/>
      <c r="H75" s="191"/>
      <c r="I75" s="191"/>
      <c r="J75" s="191"/>
      <c r="K75" s="191"/>
      <c r="L75" s="191"/>
      <c r="M75" s="17" t="s">
        <v>22</v>
      </c>
      <c r="N75" s="214">
        <v>17</v>
      </c>
      <c r="O75" s="214"/>
      <c r="P75" s="210"/>
      <c r="Q75" s="210"/>
      <c r="R75" s="211">
        <f t="shared" ref="R75:R78" si="6">N75*P75</f>
        <v>0</v>
      </c>
      <c r="S75" s="212"/>
      <c r="T75" s="213"/>
    </row>
    <row r="76" spans="1:20" ht="88" customHeight="1" x14ac:dyDescent="0.2">
      <c r="A76" s="8" t="str">
        <f t="shared" si="5"/>
        <v>6.</v>
      </c>
      <c r="B76" s="9" t="s">
        <v>50</v>
      </c>
      <c r="C76" s="191" t="s">
        <v>154</v>
      </c>
      <c r="D76" s="191"/>
      <c r="E76" s="191"/>
      <c r="F76" s="191"/>
      <c r="G76" s="191"/>
      <c r="H76" s="191"/>
      <c r="I76" s="191"/>
      <c r="J76" s="191"/>
      <c r="K76" s="191"/>
      <c r="L76" s="191"/>
      <c r="M76" s="17" t="s">
        <v>12</v>
      </c>
      <c r="N76" s="214">
        <v>30</v>
      </c>
      <c r="O76" s="214"/>
      <c r="P76" s="210"/>
      <c r="Q76" s="210"/>
      <c r="R76" s="211">
        <f t="shared" si="6"/>
        <v>0</v>
      </c>
      <c r="S76" s="212"/>
      <c r="T76" s="213"/>
    </row>
    <row r="77" spans="1:20" ht="113.15" customHeight="1" x14ac:dyDescent="0.2">
      <c r="A77" s="31" t="str">
        <f t="shared" si="5"/>
        <v>6.</v>
      </c>
      <c r="B77" s="32" t="s">
        <v>14</v>
      </c>
      <c r="C77" s="435" t="s">
        <v>155</v>
      </c>
      <c r="D77" s="435"/>
      <c r="E77" s="435"/>
      <c r="F77" s="435"/>
      <c r="G77" s="435"/>
      <c r="H77" s="435"/>
      <c r="I77" s="435"/>
      <c r="J77" s="435"/>
      <c r="K77" s="435"/>
      <c r="L77" s="435"/>
      <c r="M77" s="33" t="s">
        <v>12</v>
      </c>
      <c r="N77" s="411">
        <v>30</v>
      </c>
      <c r="O77" s="411"/>
      <c r="P77" s="284"/>
      <c r="Q77" s="284"/>
      <c r="R77" s="211">
        <f t="shared" si="6"/>
        <v>0</v>
      </c>
      <c r="S77" s="212"/>
      <c r="T77" s="213"/>
    </row>
    <row r="78" spans="1:20" ht="133.5" customHeight="1" x14ac:dyDescent="0.2">
      <c r="A78" s="8" t="str">
        <f t="shared" ref="A78:A81" si="7">A77</f>
        <v>6.</v>
      </c>
      <c r="B78" s="9" t="s">
        <v>16</v>
      </c>
      <c r="C78" s="191" t="s">
        <v>183</v>
      </c>
      <c r="D78" s="191"/>
      <c r="E78" s="191"/>
      <c r="F78" s="191"/>
      <c r="G78" s="191"/>
      <c r="H78" s="191"/>
      <c r="I78" s="191"/>
      <c r="J78" s="191"/>
      <c r="K78" s="191"/>
      <c r="L78" s="191"/>
      <c r="M78" s="17" t="s">
        <v>12</v>
      </c>
      <c r="N78" s="214">
        <v>30</v>
      </c>
      <c r="O78" s="214"/>
      <c r="P78" s="210"/>
      <c r="Q78" s="210"/>
      <c r="R78" s="211">
        <f t="shared" si="6"/>
        <v>0</v>
      </c>
      <c r="S78" s="212"/>
      <c r="T78" s="213"/>
    </row>
    <row r="79" spans="1:20" ht="120.65" customHeight="1" x14ac:dyDescent="0.2">
      <c r="A79" s="8"/>
      <c r="B79" s="9"/>
      <c r="C79" s="150" t="s">
        <v>110</v>
      </c>
      <c r="D79" s="191"/>
      <c r="E79" s="191"/>
      <c r="F79" s="191"/>
      <c r="G79" s="191"/>
      <c r="H79" s="191"/>
      <c r="I79" s="191"/>
      <c r="J79" s="191"/>
      <c r="K79" s="191"/>
      <c r="L79" s="191"/>
      <c r="M79" s="271" t="s">
        <v>184</v>
      </c>
      <c r="N79" s="272"/>
      <c r="O79" s="272"/>
      <c r="P79" s="272"/>
      <c r="Q79" s="272"/>
      <c r="R79" s="272"/>
      <c r="S79" s="272"/>
      <c r="T79" s="273"/>
    </row>
    <row r="80" spans="1:20" ht="232" customHeight="1" x14ac:dyDescent="0.2">
      <c r="A80" s="8" t="str">
        <f>A78</f>
        <v>6.</v>
      </c>
      <c r="B80" s="9" t="s">
        <v>18</v>
      </c>
      <c r="C80" s="191" t="s">
        <v>156</v>
      </c>
      <c r="D80" s="191"/>
      <c r="E80" s="191"/>
      <c r="F80" s="191"/>
      <c r="G80" s="191"/>
      <c r="H80" s="191"/>
      <c r="I80" s="191"/>
      <c r="J80" s="191"/>
      <c r="K80" s="191"/>
      <c r="L80" s="191"/>
      <c r="M80" s="17" t="s">
        <v>12</v>
      </c>
      <c r="N80" s="214">
        <v>30</v>
      </c>
      <c r="O80" s="214"/>
      <c r="P80" s="210"/>
      <c r="Q80" s="210"/>
      <c r="R80" s="214">
        <f>N80*P80</f>
        <v>0</v>
      </c>
      <c r="S80" s="214"/>
      <c r="T80" s="215"/>
    </row>
    <row r="81" spans="1:20" ht="88" customHeight="1" x14ac:dyDescent="0.2">
      <c r="A81" s="8" t="str">
        <f t="shared" si="7"/>
        <v>6.</v>
      </c>
      <c r="B81" s="9" t="s">
        <v>20</v>
      </c>
      <c r="C81" s="191" t="s">
        <v>157</v>
      </c>
      <c r="D81" s="191"/>
      <c r="E81" s="191"/>
      <c r="F81" s="191"/>
      <c r="G81" s="191"/>
      <c r="H81" s="191"/>
      <c r="I81" s="191"/>
      <c r="J81" s="191"/>
      <c r="K81" s="191"/>
      <c r="L81" s="191"/>
      <c r="M81" s="17" t="s">
        <v>22</v>
      </c>
      <c r="N81" s="214">
        <v>10</v>
      </c>
      <c r="O81" s="214"/>
      <c r="P81" s="210"/>
      <c r="Q81" s="210"/>
      <c r="R81" s="211">
        <f>N81*P81</f>
        <v>0</v>
      </c>
      <c r="S81" s="212"/>
      <c r="T81" s="213"/>
    </row>
    <row r="82" spans="1:20" ht="108" customHeight="1" x14ac:dyDescent="0.2">
      <c r="A82" s="192" t="s">
        <v>18</v>
      </c>
      <c r="B82" s="195" t="s">
        <v>23</v>
      </c>
      <c r="C82" s="185" t="s">
        <v>158</v>
      </c>
      <c r="D82" s="185"/>
      <c r="E82" s="185"/>
      <c r="F82" s="185"/>
      <c r="G82" s="185"/>
      <c r="H82" s="185"/>
      <c r="I82" s="185"/>
      <c r="J82" s="185"/>
      <c r="K82" s="185"/>
      <c r="L82" s="185"/>
      <c r="M82" s="61"/>
      <c r="N82" s="288"/>
      <c r="O82" s="288"/>
      <c r="P82" s="288"/>
      <c r="Q82" s="288"/>
      <c r="R82" s="288"/>
      <c r="S82" s="288"/>
      <c r="T82" s="289"/>
    </row>
    <row r="83" spans="1:20" ht="14.5" x14ac:dyDescent="0.2">
      <c r="A83" s="193"/>
      <c r="B83" s="196"/>
      <c r="C83" s="290" t="s">
        <v>86</v>
      </c>
      <c r="D83" s="290"/>
      <c r="E83" s="290"/>
      <c r="F83" s="290"/>
      <c r="G83" s="290"/>
      <c r="H83" s="290"/>
      <c r="I83" s="290"/>
      <c r="J83" s="290"/>
      <c r="K83" s="290"/>
      <c r="L83" s="290"/>
      <c r="M83" s="5" t="s">
        <v>22</v>
      </c>
      <c r="N83" s="260">
        <v>10</v>
      </c>
      <c r="O83" s="260"/>
      <c r="P83" s="261"/>
      <c r="Q83" s="261"/>
      <c r="R83" s="260">
        <f>N83*P83</f>
        <v>0</v>
      </c>
      <c r="S83" s="260"/>
      <c r="T83" s="262"/>
    </row>
    <row r="84" spans="1:20" ht="14.5" x14ac:dyDescent="0.2">
      <c r="A84" s="193"/>
      <c r="B84" s="196"/>
      <c r="C84" s="290" t="s">
        <v>87</v>
      </c>
      <c r="D84" s="290"/>
      <c r="E84" s="290"/>
      <c r="F84" s="290"/>
      <c r="G84" s="290"/>
      <c r="H84" s="290"/>
      <c r="I84" s="290"/>
      <c r="J84" s="290"/>
      <c r="K84" s="290"/>
      <c r="L84" s="290"/>
      <c r="M84" s="5" t="s">
        <v>22</v>
      </c>
      <c r="N84" s="260">
        <v>10</v>
      </c>
      <c r="O84" s="260"/>
      <c r="P84" s="261"/>
      <c r="Q84" s="261"/>
      <c r="R84" s="291">
        <f t="shared" ref="R84:R88" si="8">N84*P84</f>
        <v>0</v>
      </c>
      <c r="S84" s="292"/>
      <c r="T84" s="293"/>
    </row>
    <row r="85" spans="1:20" ht="14.5" x14ac:dyDescent="0.2">
      <c r="A85" s="194"/>
      <c r="B85" s="197"/>
      <c r="C85" s="398" t="s">
        <v>88</v>
      </c>
      <c r="D85" s="398"/>
      <c r="E85" s="398"/>
      <c r="F85" s="398"/>
      <c r="G85" s="398"/>
      <c r="H85" s="398"/>
      <c r="I85" s="398"/>
      <c r="J85" s="398"/>
      <c r="K85" s="398"/>
      <c r="L85" s="398"/>
      <c r="M85" s="7" t="s">
        <v>22</v>
      </c>
      <c r="N85" s="275">
        <v>10</v>
      </c>
      <c r="O85" s="275"/>
      <c r="P85" s="276"/>
      <c r="Q85" s="276"/>
      <c r="R85" s="266">
        <f t="shared" si="8"/>
        <v>0</v>
      </c>
      <c r="S85" s="267"/>
      <c r="T85" s="268"/>
    </row>
    <row r="86" spans="1:20" ht="103.5" customHeight="1" x14ac:dyDescent="0.2">
      <c r="A86" s="8" t="str">
        <f>A82</f>
        <v>6.</v>
      </c>
      <c r="B86" s="9" t="s">
        <v>28</v>
      </c>
      <c r="C86" s="191" t="s">
        <v>159</v>
      </c>
      <c r="D86" s="191"/>
      <c r="E86" s="191"/>
      <c r="F86" s="191"/>
      <c r="G86" s="191"/>
      <c r="H86" s="191"/>
      <c r="I86" s="191"/>
      <c r="J86" s="191"/>
      <c r="K86" s="191"/>
      <c r="L86" s="191"/>
      <c r="M86" s="17" t="s">
        <v>22</v>
      </c>
      <c r="N86" s="214">
        <v>10</v>
      </c>
      <c r="O86" s="214"/>
      <c r="P86" s="210"/>
      <c r="Q86" s="210"/>
      <c r="R86" s="211">
        <f t="shared" si="8"/>
        <v>0</v>
      </c>
      <c r="S86" s="212"/>
      <c r="T86" s="213"/>
    </row>
    <row r="87" spans="1:20" ht="164.15" customHeight="1" x14ac:dyDescent="0.2">
      <c r="A87" s="8" t="str">
        <f>A86</f>
        <v>6.</v>
      </c>
      <c r="B87" s="9" t="s">
        <v>30</v>
      </c>
      <c r="C87" s="191" t="s">
        <v>160</v>
      </c>
      <c r="D87" s="191"/>
      <c r="E87" s="191"/>
      <c r="F87" s="191"/>
      <c r="G87" s="191"/>
      <c r="H87" s="191"/>
      <c r="I87" s="191"/>
      <c r="J87" s="191"/>
      <c r="K87" s="191"/>
      <c r="L87" s="191"/>
      <c r="M87" s="17" t="s">
        <v>22</v>
      </c>
      <c r="N87" s="209">
        <v>12</v>
      </c>
      <c r="O87" s="209"/>
      <c r="P87" s="210"/>
      <c r="Q87" s="210"/>
      <c r="R87" s="211">
        <f t="shared" si="8"/>
        <v>0</v>
      </c>
      <c r="S87" s="212"/>
      <c r="T87" s="213"/>
    </row>
    <row r="88" spans="1:20" ht="83.5" customHeight="1" x14ac:dyDescent="0.2">
      <c r="A88" s="8" t="str">
        <f>A87</f>
        <v>6.</v>
      </c>
      <c r="B88" s="9" t="s">
        <v>33</v>
      </c>
      <c r="C88" s="191" t="s">
        <v>161</v>
      </c>
      <c r="D88" s="191"/>
      <c r="E88" s="191"/>
      <c r="F88" s="191"/>
      <c r="G88" s="191"/>
      <c r="H88" s="191"/>
      <c r="I88" s="191"/>
      <c r="J88" s="191"/>
      <c r="K88" s="191"/>
      <c r="L88" s="191"/>
      <c r="M88" s="66" t="s">
        <v>10</v>
      </c>
      <c r="N88" s="394">
        <v>1</v>
      </c>
      <c r="O88" s="394"/>
      <c r="P88" s="210"/>
      <c r="Q88" s="210"/>
      <c r="R88" s="395">
        <f t="shared" si="8"/>
        <v>0</v>
      </c>
      <c r="S88" s="396"/>
      <c r="T88" s="397"/>
    </row>
    <row r="89" spans="1:20" ht="125.15" customHeight="1" x14ac:dyDescent="0.2">
      <c r="A89" s="192" t="str">
        <f>A88</f>
        <v>6.</v>
      </c>
      <c r="B89" s="195" t="s">
        <v>37</v>
      </c>
      <c r="C89" s="185" t="s">
        <v>178</v>
      </c>
      <c r="D89" s="185"/>
      <c r="E89" s="185"/>
      <c r="F89" s="185"/>
      <c r="G89" s="185"/>
      <c r="H89" s="185"/>
      <c r="I89" s="185"/>
      <c r="J89" s="185"/>
      <c r="K89" s="185"/>
      <c r="L89" s="185"/>
      <c r="M89" s="61"/>
      <c r="N89" s="432"/>
      <c r="O89" s="432"/>
      <c r="P89" s="432"/>
      <c r="Q89" s="432"/>
      <c r="R89" s="432"/>
      <c r="S89" s="432"/>
      <c r="T89" s="433"/>
    </row>
    <row r="90" spans="1:20" ht="123.65" customHeight="1" x14ac:dyDescent="0.2">
      <c r="A90" s="193"/>
      <c r="B90" s="196"/>
      <c r="C90" s="434" t="s">
        <v>110</v>
      </c>
      <c r="D90" s="434"/>
      <c r="E90" s="434"/>
      <c r="F90" s="434"/>
      <c r="G90" s="434"/>
      <c r="H90" s="434"/>
      <c r="I90" s="434"/>
      <c r="J90" s="434"/>
      <c r="K90" s="434"/>
      <c r="L90" s="434"/>
      <c r="M90" s="419" t="s">
        <v>184</v>
      </c>
      <c r="N90" s="420"/>
      <c r="O90" s="420"/>
      <c r="P90" s="420"/>
      <c r="Q90" s="420"/>
      <c r="R90" s="420"/>
      <c r="S90" s="420"/>
      <c r="T90" s="421"/>
    </row>
    <row r="91" spans="1:20" ht="14.5" x14ac:dyDescent="0.25">
      <c r="A91" s="193"/>
      <c r="B91" s="196"/>
      <c r="C91" s="422" t="s">
        <v>162</v>
      </c>
      <c r="D91" s="422"/>
      <c r="E91" s="422"/>
      <c r="F91" s="422"/>
      <c r="G91" s="422"/>
      <c r="H91" s="422"/>
      <c r="I91" s="422"/>
      <c r="J91" s="422"/>
      <c r="K91" s="422"/>
      <c r="L91" s="422"/>
      <c r="M91" s="5" t="s">
        <v>12</v>
      </c>
      <c r="N91" s="423">
        <v>520</v>
      </c>
      <c r="O91" s="423"/>
      <c r="P91" s="424"/>
      <c r="Q91" s="424"/>
      <c r="R91" s="423">
        <f>N91*P91</f>
        <v>0</v>
      </c>
      <c r="S91" s="423"/>
      <c r="T91" s="425"/>
    </row>
    <row r="92" spans="1:20" ht="14.5" x14ac:dyDescent="0.25">
      <c r="A92" s="198"/>
      <c r="B92" s="199"/>
      <c r="C92" s="426" t="s">
        <v>163</v>
      </c>
      <c r="D92" s="426"/>
      <c r="E92" s="426"/>
      <c r="F92" s="426"/>
      <c r="G92" s="426"/>
      <c r="H92" s="426"/>
      <c r="I92" s="426"/>
      <c r="J92" s="426"/>
      <c r="K92" s="426"/>
      <c r="L92" s="426"/>
      <c r="M92" s="6" t="s">
        <v>12</v>
      </c>
      <c r="N92" s="427">
        <v>520</v>
      </c>
      <c r="O92" s="427"/>
      <c r="P92" s="428"/>
      <c r="Q92" s="428"/>
      <c r="R92" s="429">
        <f>N92*P92</f>
        <v>0</v>
      </c>
      <c r="S92" s="430"/>
      <c r="T92" s="431"/>
    </row>
    <row r="93" spans="1:20" ht="69.650000000000006" customHeight="1" x14ac:dyDescent="0.2">
      <c r="A93" s="294" t="s">
        <v>96</v>
      </c>
      <c r="B93" s="295"/>
      <c r="C93" s="295"/>
      <c r="D93" s="295"/>
      <c r="E93" s="295"/>
      <c r="F93" s="295"/>
      <c r="G93" s="295"/>
      <c r="H93" s="295"/>
      <c r="I93" s="295"/>
      <c r="J93" s="295"/>
      <c r="K93" s="295"/>
      <c r="L93" s="295"/>
      <c r="M93" s="295"/>
      <c r="N93" s="295"/>
      <c r="O93" s="295"/>
      <c r="P93" s="295"/>
      <c r="Q93" s="295"/>
      <c r="R93" s="295"/>
      <c r="S93" s="295"/>
      <c r="T93" s="296"/>
    </row>
    <row r="94" spans="1:20" ht="35.15" customHeight="1" x14ac:dyDescent="0.2">
      <c r="A94" s="300" t="s">
        <v>185</v>
      </c>
      <c r="B94" s="301"/>
      <c r="C94" s="301"/>
      <c r="D94" s="301"/>
      <c r="E94" s="301"/>
      <c r="F94" s="301"/>
      <c r="G94" s="301"/>
      <c r="H94" s="301"/>
      <c r="I94" s="301"/>
      <c r="J94" s="301"/>
      <c r="K94" s="301"/>
      <c r="L94" s="301"/>
      <c r="M94" s="301"/>
      <c r="N94" s="301"/>
      <c r="O94" s="301"/>
      <c r="P94" s="301"/>
      <c r="Q94" s="301"/>
      <c r="R94" s="301"/>
      <c r="S94" s="301"/>
      <c r="T94" s="302"/>
    </row>
    <row r="95" spans="1:20" ht="25.5" customHeight="1" x14ac:dyDescent="0.2">
      <c r="A95" s="315" t="s">
        <v>7</v>
      </c>
      <c r="B95" s="316"/>
      <c r="C95" s="299" t="str">
        <f>C5</f>
        <v>PRIPREMNI RADOVI I RADOVI UKLANJANJA</v>
      </c>
      <c r="D95" s="299"/>
      <c r="E95" s="299"/>
      <c r="F95" s="299"/>
      <c r="G95" s="299"/>
      <c r="H95" s="299"/>
      <c r="I95" s="299"/>
      <c r="J95" s="299"/>
      <c r="K95" s="299"/>
      <c r="L95" s="299"/>
      <c r="M95" s="299"/>
      <c r="N95" s="299"/>
      <c r="O95" s="299"/>
      <c r="P95" s="297">
        <f>R5</f>
        <v>0</v>
      </c>
      <c r="Q95" s="297"/>
      <c r="R95" s="297"/>
      <c r="S95" s="297"/>
      <c r="T95" s="298"/>
    </row>
    <row r="96" spans="1:20" ht="25.5" customHeight="1" x14ac:dyDescent="0.2">
      <c r="A96" s="315" t="s">
        <v>45</v>
      </c>
      <c r="B96" s="316"/>
      <c r="C96" s="299" t="str">
        <f>C26</f>
        <v>ZIDARSKI RADOVI</v>
      </c>
      <c r="D96" s="299"/>
      <c r="E96" s="299"/>
      <c r="F96" s="299"/>
      <c r="G96" s="299"/>
      <c r="H96" s="299"/>
      <c r="I96" s="299"/>
      <c r="J96" s="299"/>
      <c r="K96" s="299"/>
      <c r="L96" s="299"/>
      <c r="M96" s="299"/>
      <c r="N96" s="299"/>
      <c r="O96" s="299"/>
      <c r="P96" s="297">
        <f>R26</f>
        <v>0</v>
      </c>
      <c r="Q96" s="297"/>
      <c r="R96" s="297"/>
      <c r="S96" s="297"/>
      <c r="T96" s="298"/>
    </row>
    <row r="97" spans="1:20" ht="25.5" customHeight="1" x14ac:dyDescent="0.2">
      <c r="A97" s="315" t="s">
        <v>50</v>
      </c>
      <c r="B97" s="316"/>
      <c r="C97" s="299" t="str">
        <f>C31</f>
        <v>LIMARSKI RADOVI</v>
      </c>
      <c r="D97" s="299"/>
      <c r="E97" s="299"/>
      <c r="F97" s="299"/>
      <c r="G97" s="299"/>
      <c r="H97" s="299"/>
      <c r="I97" s="299"/>
      <c r="J97" s="299"/>
      <c r="K97" s="299"/>
      <c r="L97" s="299"/>
      <c r="M97" s="299"/>
      <c r="N97" s="299"/>
      <c r="O97" s="299"/>
      <c r="P97" s="297">
        <f>R31</f>
        <v>0</v>
      </c>
      <c r="Q97" s="297"/>
      <c r="R97" s="297"/>
      <c r="S97" s="297"/>
      <c r="T97" s="298"/>
    </row>
    <row r="98" spans="1:20" ht="25.5" customHeight="1" x14ac:dyDescent="0.2">
      <c r="A98" s="315" t="s">
        <v>14</v>
      </c>
      <c r="B98" s="316"/>
      <c r="C98" s="399" t="str">
        <f>C47</f>
        <v>STOLARSKI RADOVI</v>
      </c>
      <c r="D98" s="299"/>
      <c r="E98" s="299"/>
      <c r="F98" s="299"/>
      <c r="G98" s="299"/>
      <c r="H98" s="299"/>
      <c r="I98" s="299"/>
      <c r="J98" s="299"/>
      <c r="K98" s="299"/>
      <c r="L98" s="299"/>
      <c r="M98" s="299"/>
      <c r="N98" s="299"/>
      <c r="O98" s="299"/>
      <c r="P98" s="297">
        <f>R47</f>
        <v>0</v>
      </c>
      <c r="Q98" s="297"/>
      <c r="R98" s="297"/>
      <c r="S98" s="297"/>
      <c r="T98" s="298"/>
    </row>
    <row r="99" spans="1:20" ht="25.5" customHeight="1" x14ac:dyDescent="0.2">
      <c r="A99" s="315" t="s">
        <v>16</v>
      </c>
      <c r="B99" s="316"/>
      <c r="C99" s="399" t="str">
        <f>C60</f>
        <v>FASADERSKI RADOVI</v>
      </c>
      <c r="D99" s="299"/>
      <c r="E99" s="299"/>
      <c r="F99" s="299"/>
      <c r="G99" s="299"/>
      <c r="H99" s="299"/>
      <c r="I99" s="299"/>
      <c r="J99" s="299"/>
      <c r="K99" s="299"/>
      <c r="L99" s="299"/>
      <c r="M99" s="299"/>
      <c r="N99" s="299"/>
      <c r="O99" s="299"/>
      <c r="P99" s="297">
        <f>R60</f>
        <v>0</v>
      </c>
      <c r="Q99" s="297"/>
      <c r="R99" s="297"/>
      <c r="S99" s="297"/>
      <c r="T99" s="298"/>
    </row>
    <row r="100" spans="1:20" ht="25.5" customHeight="1" x14ac:dyDescent="0.2">
      <c r="A100" s="315" t="s">
        <v>18</v>
      </c>
      <c r="B100" s="316"/>
      <c r="C100" s="299" t="str">
        <f>C73</f>
        <v>IZOLATERSKI RADOVI</v>
      </c>
      <c r="D100" s="299"/>
      <c r="E100" s="299"/>
      <c r="F100" s="299"/>
      <c r="G100" s="299"/>
      <c r="H100" s="299"/>
      <c r="I100" s="299"/>
      <c r="J100" s="299"/>
      <c r="K100" s="299"/>
      <c r="L100" s="299"/>
      <c r="M100" s="299"/>
      <c r="N100" s="299"/>
      <c r="O100" s="299"/>
      <c r="P100" s="297">
        <f>R73</f>
        <v>0</v>
      </c>
      <c r="Q100" s="297"/>
      <c r="R100" s="297"/>
      <c r="S100" s="297"/>
      <c r="T100" s="298"/>
    </row>
    <row r="101" spans="1:20" ht="25.5" customHeight="1" x14ac:dyDescent="0.2">
      <c r="A101" s="309" t="s">
        <v>98</v>
      </c>
      <c r="B101" s="310"/>
      <c r="C101" s="311" t="s">
        <v>164</v>
      </c>
      <c r="D101" s="312"/>
      <c r="E101" s="312"/>
      <c r="F101" s="312"/>
      <c r="G101" s="312"/>
      <c r="H101" s="312"/>
      <c r="I101" s="312"/>
      <c r="J101" s="312"/>
      <c r="K101" s="312"/>
      <c r="L101" s="312"/>
      <c r="M101" s="312"/>
      <c r="N101" s="312"/>
      <c r="O101" s="313"/>
      <c r="P101" s="314">
        <f>SUM(P95:T100)</f>
        <v>0</v>
      </c>
      <c r="Q101" s="314"/>
      <c r="R101" s="314"/>
      <c r="S101" s="314"/>
      <c r="T101" s="314"/>
    </row>
    <row r="102" spans="1:20" ht="25.5" customHeight="1" x14ac:dyDescent="0.2">
      <c r="A102" s="309" t="s">
        <v>100</v>
      </c>
      <c r="B102" s="310"/>
      <c r="C102" s="311" t="s">
        <v>101</v>
      </c>
      <c r="D102" s="312"/>
      <c r="E102" s="312"/>
      <c r="F102" s="312"/>
      <c r="G102" s="312"/>
      <c r="H102" s="312"/>
      <c r="I102" s="312"/>
      <c r="J102" s="312"/>
      <c r="K102" s="312"/>
      <c r="L102" s="312"/>
      <c r="M102" s="312"/>
      <c r="N102" s="312"/>
      <c r="O102" s="313"/>
      <c r="P102" s="314">
        <f>0.25*P101</f>
        <v>0</v>
      </c>
      <c r="Q102" s="314"/>
      <c r="R102" s="314"/>
      <c r="S102" s="314"/>
      <c r="T102" s="314"/>
    </row>
    <row r="103" spans="1:20" ht="25.5" customHeight="1" x14ac:dyDescent="0.2">
      <c r="A103" s="309" t="s">
        <v>102</v>
      </c>
      <c r="B103" s="310"/>
      <c r="C103" s="311" t="s">
        <v>103</v>
      </c>
      <c r="D103" s="312"/>
      <c r="E103" s="312"/>
      <c r="F103" s="312"/>
      <c r="G103" s="312"/>
      <c r="H103" s="312"/>
      <c r="I103" s="312"/>
      <c r="J103" s="312"/>
      <c r="K103" s="312"/>
      <c r="L103" s="312"/>
      <c r="M103" s="312"/>
      <c r="N103" s="312"/>
      <c r="O103" s="313"/>
      <c r="P103" s="314">
        <f>P101+P102</f>
        <v>0</v>
      </c>
      <c r="Q103" s="314"/>
      <c r="R103" s="314"/>
      <c r="S103" s="314"/>
      <c r="T103" s="314"/>
    </row>
  </sheetData>
  <sheetProtection algorithmName="SHA-512" hashValue="VXqtE2i3x3ld+OREga8C9xsyheHQKi6TOhszeitHa6LIrRUU1Czw+A+HoH4W9h7NatOCWgTNBrVghMqPCvfsIA==" saltValue="dVmya6266hKx0Iz4lxUd8Q==" spinCount="100000" sheet="1" objects="1" scenarios="1"/>
  <mergeCells count="379">
    <mergeCell ref="M33:T33"/>
    <mergeCell ref="M35:T35"/>
    <mergeCell ref="M64:T64"/>
    <mergeCell ref="M69:T69"/>
    <mergeCell ref="C79:L79"/>
    <mergeCell ref="M79:T79"/>
    <mergeCell ref="M62:T62"/>
    <mergeCell ref="M67:T67"/>
    <mergeCell ref="C84:L84"/>
    <mergeCell ref="N84:O84"/>
    <mergeCell ref="P84:Q84"/>
    <mergeCell ref="R84:T84"/>
    <mergeCell ref="C77:L77"/>
    <mergeCell ref="N77:O77"/>
    <mergeCell ref="P77:Q77"/>
    <mergeCell ref="R77:T77"/>
    <mergeCell ref="C78:L78"/>
    <mergeCell ref="N78:O78"/>
    <mergeCell ref="P78:Q78"/>
    <mergeCell ref="R78:T78"/>
    <mergeCell ref="C75:L75"/>
    <mergeCell ref="N75:O75"/>
    <mergeCell ref="P75:Q75"/>
    <mergeCell ref="R75:T75"/>
    <mergeCell ref="A89:A92"/>
    <mergeCell ref="B89:B92"/>
    <mergeCell ref="M90:T90"/>
    <mergeCell ref="C80:L80"/>
    <mergeCell ref="N80:O80"/>
    <mergeCell ref="P80:Q80"/>
    <mergeCell ref="R80:T80"/>
    <mergeCell ref="C81:L81"/>
    <mergeCell ref="N81:O81"/>
    <mergeCell ref="P81:Q81"/>
    <mergeCell ref="R81:T81"/>
    <mergeCell ref="C91:L91"/>
    <mergeCell ref="N91:O91"/>
    <mergeCell ref="P91:Q91"/>
    <mergeCell ref="R91:T91"/>
    <mergeCell ref="C92:L92"/>
    <mergeCell ref="N92:O92"/>
    <mergeCell ref="P92:Q92"/>
    <mergeCell ref="R92:T92"/>
    <mergeCell ref="C89:L89"/>
    <mergeCell ref="N89:O89"/>
    <mergeCell ref="P89:Q89"/>
    <mergeCell ref="R89:T89"/>
    <mergeCell ref="C90:L90"/>
    <mergeCell ref="C76:L76"/>
    <mergeCell ref="N76:O76"/>
    <mergeCell ref="P76:Q76"/>
    <mergeCell ref="R76:T76"/>
    <mergeCell ref="R44:T44"/>
    <mergeCell ref="N45:O45"/>
    <mergeCell ref="P45:Q45"/>
    <mergeCell ref="R45:T45"/>
    <mergeCell ref="A57:A58"/>
    <mergeCell ref="B57:B58"/>
    <mergeCell ref="C58:L58"/>
    <mergeCell ref="N58:O58"/>
    <mergeCell ref="P58:Q58"/>
    <mergeCell ref="R58:T58"/>
    <mergeCell ref="A73:B73"/>
    <mergeCell ref="C73:L73"/>
    <mergeCell ref="R73:T73"/>
    <mergeCell ref="C74:L74"/>
    <mergeCell ref="N74:O74"/>
    <mergeCell ref="P74:Q74"/>
    <mergeCell ref="R74:T74"/>
    <mergeCell ref="C71:L71"/>
    <mergeCell ref="N71:O71"/>
    <mergeCell ref="P71:Q71"/>
    <mergeCell ref="C41:L41"/>
    <mergeCell ref="N41:O41"/>
    <mergeCell ref="P41:Q41"/>
    <mergeCell ref="R41:T41"/>
    <mergeCell ref="C43:L43"/>
    <mergeCell ref="C44:L44"/>
    <mergeCell ref="N43:O43"/>
    <mergeCell ref="P43:Q43"/>
    <mergeCell ref="R43:T43"/>
    <mergeCell ref="N44:O44"/>
    <mergeCell ref="C42:L42"/>
    <mergeCell ref="N42:O42"/>
    <mergeCell ref="P42:Q42"/>
    <mergeCell ref="R42:T42"/>
    <mergeCell ref="R39:T39"/>
    <mergeCell ref="C40:L40"/>
    <mergeCell ref="N40:O40"/>
    <mergeCell ref="P40:Q40"/>
    <mergeCell ref="R40:T40"/>
    <mergeCell ref="C37:L37"/>
    <mergeCell ref="N37:O37"/>
    <mergeCell ref="P37:Q37"/>
    <mergeCell ref="R37:T37"/>
    <mergeCell ref="C38:L38"/>
    <mergeCell ref="N38:O38"/>
    <mergeCell ref="P38:Q38"/>
    <mergeCell ref="R38:T38"/>
    <mergeCell ref="A32:A33"/>
    <mergeCell ref="B32:B33"/>
    <mergeCell ref="A34:A35"/>
    <mergeCell ref="B34:B35"/>
    <mergeCell ref="C34:L34"/>
    <mergeCell ref="C17:L17"/>
    <mergeCell ref="N17:O17"/>
    <mergeCell ref="P17:Q17"/>
    <mergeCell ref="R17:T17"/>
    <mergeCell ref="C18:L18"/>
    <mergeCell ref="N18:O18"/>
    <mergeCell ref="P18:Q18"/>
    <mergeCell ref="R18:T18"/>
    <mergeCell ref="A27:T27"/>
    <mergeCell ref="C28:L28"/>
    <mergeCell ref="N28:O28"/>
    <mergeCell ref="P28:Q28"/>
    <mergeCell ref="R28:T28"/>
    <mergeCell ref="C30:L30"/>
    <mergeCell ref="N30:O30"/>
    <mergeCell ref="P30:Q30"/>
    <mergeCell ref="R30:T30"/>
    <mergeCell ref="A26:B26"/>
    <mergeCell ref="C26:L26"/>
    <mergeCell ref="R10:T10"/>
    <mergeCell ref="C11:L11"/>
    <mergeCell ref="N11:O11"/>
    <mergeCell ref="P11:Q11"/>
    <mergeCell ref="R11:T11"/>
    <mergeCell ref="C12:L12"/>
    <mergeCell ref="N12:O12"/>
    <mergeCell ref="P12:Q12"/>
    <mergeCell ref="R12:T12"/>
    <mergeCell ref="A103:B103"/>
    <mergeCell ref="C103:O103"/>
    <mergeCell ref="P103:T103"/>
    <mergeCell ref="C9:L9"/>
    <mergeCell ref="N9:O9"/>
    <mergeCell ref="P9:Q9"/>
    <mergeCell ref="R9:T9"/>
    <mergeCell ref="C10:L10"/>
    <mergeCell ref="N10:O10"/>
    <mergeCell ref="P10:Q10"/>
    <mergeCell ref="A101:B101"/>
    <mergeCell ref="C101:O101"/>
    <mergeCell ref="P101:T101"/>
    <mergeCell ref="A102:B102"/>
    <mergeCell ref="C102:O102"/>
    <mergeCell ref="P102:T102"/>
    <mergeCell ref="A99:B99"/>
    <mergeCell ref="C99:O99"/>
    <mergeCell ref="P99:T99"/>
    <mergeCell ref="A100:B100"/>
    <mergeCell ref="C100:O100"/>
    <mergeCell ref="P100:T100"/>
    <mergeCell ref="A97:B97"/>
    <mergeCell ref="C97:O97"/>
    <mergeCell ref="P97:T97"/>
    <mergeCell ref="A98:B98"/>
    <mergeCell ref="C98:O98"/>
    <mergeCell ref="P98:T98"/>
    <mergeCell ref="A93:T93"/>
    <mergeCell ref="A94:T94"/>
    <mergeCell ref="A95:B95"/>
    <mergeCell ref="C95:O95"/>
    <mergeCell ref="P95:T95"/>
    <mergeCell ref="A96:B96"/>
    <mergeCell ref="C96:O96"/>
    <mergeCell ref="P96:T96"/>
    <mergeCell ref="C87:L87"/>
    <mergeCell ref="N87:O87"/>
    <mergeCell ref="P87:Q87"/>
    <mergeCell ref="R87:T87"/>
    <mergeCell ref="C88:L88"/>
    <mergeCell ref="N88:O88"/>
    <mergeCell ref="P88:Q88"/>
    <mergeCell ref="R88:T88"/>
    <mergeCell ref="C85:L85"/>
    <mergeCell ref="N85:O85"/>
    <mergeCell ref="P85:Q85"/>
    <mergeCell ref="R85:T85"/>
    <mergeCell ref="C86:L86"/>
    <mergeCell ref="N86:O86"/>
    <mergeCell ref="P86:Q86"/>
    <mergeCell ref="R86:T86"/>
    <mergeCell ref="A82:A85"/>
    <mergeCell ref="B82:B85"/>
    <mergeCell ref="C82:L82"/>
    <mergeCell ref="N82:O82"/>
    <mergeCell ref="P82:Q82"/>
    <mergeCell ref="R82:T82"/>
    <mergeCell ref="C83:L83"/>
    <mergeCell ref="N83:O83"/>
    <mergeCell ref="P83:Q83"/>
    <mergeCell ref="R83:T83"/>
    <mergeCell ref="R71:T71"/>
    <mergeCell ref="C72:L72"/>
    <mergeCell ref="N72:O72"/>
    <mergeCell ref="P72:Q72"/>
    <mergeCell ref="R72:T72"/>
    <mergeCell ref="C70:L70"/>
    <mergeCell ref="N70:O70"/>
    <mergeCell ref="P70:Q70"/>
    <mergeCell ref="R70:T70"/>
    <mergeCell ref="A67:A70"/>
    <mergeCell ref="B67:B70"/>
    <mergeCell ref="C67:L67"/>
    <mergeCell ref="C64:L64"/>
    <mergeCell ref="C65:L65"/>
    <mergeCell ref="N65:O65"/>
    <mergeCell ref="P65:Q65"/>
    <mergeCell ref="R65:T65"/>
    <mergeCell ref="A62:A66"/>
    <mergeCell ref="B62:B66"/>
    <mergeCell ref="C62:L62"/>
    <mergeCell ref="C63:L63"/>
    <mergeCell ref="N63:O63"/>
    <mergeCell ref="P63:Q63"/>
    <mergeCell ref="R63:T63"/>
    <mergeCell ref="C68:L68"/>
    <mergeCell ref="N68:O68"/>
    <mergeCell ref="P68:Q68"/>
    <mergeCell ref="R68:T68"/>
    <mergeCell ref="C69:L69"/>
    <mergeCell ref="C66:L66"/>
    <mergeCell ref="N66:O66"/>
    <mergeCell ref="P66:Q66"/>
    <mergeCell ref="R66:T66"/>
    <mergeCell ref="A60:B60"/>
    <mergeCell ref="C60:M60"/>
    <mergeCell ref="R60:T60"/>
    <mergeCell ref="C61:L61"/>
    <mergeCell ref="N61:O61"/>
    <mergeCell ref="P61:Q61"/>
    <mergeCell ref="R61:T61"/>
    <mergeCell ref="C57:L57"/>
    <mergeCell ref="N57:O57"/>
    <mergeCell ref="P57:Q57"/>
    <mergeCell ref="R57:T57"/>
    <mergeCell ref="C59:L59"/>
    <mergeCell ref="N59:O59"/>
    <mergeCell ref="P59:Q59"/>
    <mergeCell ref="R59:T59"/>
    <mergeCell ref="R50:T50"/>
    <mergeCell ref="C55:L55"/>
    <mergeCell ref="N55:O55"/>
    <mergeCell ref="P55:Q55"/>
    <mergeCell ref="R55:T55"/>
    <mergeCell ref="C56:L56"/>
    <mergeCell ref="N56:O56"/>
    <mergeCell ref="P56:Q56"/>
    <mergeCell ref="R56:T56"/>
    <mergeCell ref="C53:L53"/>
    <mergeCell ref="N53:O53"/>
    <mergeCell ref="P53:Q53"/>
    <mergeCell ref="R53:T53"/>
    <mergeCell ref="C54:L54"/>
    <mergeCell ref="N54:O54"/>
    <mergeCell ref="P54:Q54"/>
    <mergeCell ref="R54:T54"/>
    <mergeCell ref="A47:B47"/>
    <mergeCell ref="C47:M47"/>
    <mergeCell ref="R47:T47"/>
    <mergeCell ref="A48:A56"/>
    <mergeCell ref="B48:B56"/>
    <mergeCell ref="C48:L48"/>
    <mergeCell ref="N48:O48"/>
    <mergeCell ref="P48:Q48"/>
    <mergeCell ref="R48:T48"/>
    <mergeCell ref="C49:L49"/>
    <mergeCell ref="C51:L51"/>
    <mergeCell ref="N51:O51"/>
    <mergeCell ref="P51:Q51"/>
    <mergeCell ref="R51:T51"/>
    <mergeCell ref="C52:L52"/>
    <mergeCell ref="N52:O52"/>
    <mergeCell ref="P52:Q52"/>
    <mergeCell ref="R52:T52"/>
    <mergeCell ref="N49:O49"/>
    <mergeCell ref="P49:Q49"/>
    <mergeCell ref="R49:T49"/>
    <mergeCell ref="C50:L50"/>
    <mergeCell ref="N50:O50"/>
    <mergeCell ref="P50:Q50"/>
    <mergeCell ref="C46:L46"/>
    <mergeCell ref="N46:O46"/>
    <mergeCell ref="P46:Q46"/>
    <mergeCell ref="R46:T46"/>
    <mergeCell ref="C45:L45"/>
    <mergeCell ref="P44:Q44"/>
    <mergeCell ref="C31:L31"/>
    <mergeCell ref="R31:T31"/>
    <mergeCell ref="C32:L32"/>
    <mergeCell ref="N32:O32"/>
    <mergeCell ref="P32:Q32"/>
    <mergeCell ref="R32:T32"/>
    <mergeCell ref="N34:O34"/>
    <mergeCell ref="P34:Q34"/>
    <mergeCell ref="R34:T34"/>
    <mergeCell ref="C35:L35"/>
    <mergeCell ref="C36:L36"/>
    <mergeCell ref="N36:O36"/>
    <mergeCell ref="P36:Q36"/>
    <mergeCell ref="R36:T36"/>
    <mergeCell ref="C33:L33"/>
    <mergeCell ref="C39:L39"/>
    <mergeCell ref="N39:O39"/>
    <mergeCell ref="P39:Q39"/>
    <mergeCell ref="R26:T26"/>
    <mergeCell ref="C29:L29"/>
    <mergeCell ref="N29:O29"/>
    <mergeCell ref="P29:Q29"/>
    <mergeCell ref="R29:T29"/>
    <mergeCell ref="C25:L25"/>
    <mergeCell ref="N25:O25"/>
    <mergeCell ref="P25:Q25"/>
    <mergeCell ref="R25:T25"/>
    <mergeCell ref="C24:L24"/>
    <mergeCell ref="N24:O24"/>
    <mergeCell ref="P24:Q24"/>
    <mergeCell ref="R24:T24"/>
    <mergeCell ref="C23:L23"/>
    <mergeCell ref="N23:O23"/>
    <mergeCell ref="P23:Q23"/>
    <mergeCell ref="R23:T23"/>
    <mergeCell ref="C21:L21"/>
    <mergeCell ref="N21:O21"/>
    <mergeCell ref="P21:Q21"/>
    <mergeCell ref="R21:T21"/>
    <mergeCell ref="C22:L22"/>
    <mergeCell ref="N22:O22"/>
    <mergeCell ref="P22:Q22"/>
    <mergeCell ref="R22:T22"/>
    <mergeCell ref="A19:A21"/>
    <mergeCell ref="B19:B21"/>
    <mergeCell ref="C19:L19"/>
    <mergeCell ref="N19:O19"/>
    <mergeCell ref="P19:Q19"/>
    <mergeCell ref="R19:T19"/>
    <mergeCell ref="C20:L20"/>
    <mergeCell ref="N20:O20"/>
    <mergeCell ref="P20:Q20"/>
    <mergeCell ref="R20:T20"/>
    <mergeCell ref="C15:L15"/>
    <mergeCell ref="N15:O15"/>
    <mergeCell ref="P15:Q15"/>
    <mergeCell ref="R15:T15"/>
    <mergeCell ref="C16:L16"/>
    <mergeCell ref="N16:O16"/>
    <mergeCell ref="P16:Q16"/>
    <mergeCell ref="R16:T16"/>
    <mergeCell ref="C13:L13"/>
    <mergeCell ref="N13:O13"/>
    <mergeCell ref="P13:Q13"/>
    <mergeCell ref="R13:T13"/>
    <mergeCell ref="C14:L14"/>
    <mergeCell ref="N14:O14"/>
    <mergeCell ref="P14:Q14"/>
    <mergeCell ref="R14:T14"/>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 ref="C7:L7"/>
    <mergeCell ref="N7:O7"/>
    <mergeCell ref="P7:Q7"/>
    <mergeCell ref="R7:T7"/>
  </mergeCells>
  <phoneticPr fontId="0" type="noConversion"/>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48" max="19" man="1"/>
    <brk id="6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97A8-A50C-4D4B-8E0E-EB454081CA96}">
  <sheetPr>
    <tabColor rgb="FF92D050"/>
  </sheetPr>
  <dimension ref="A2:T86"/>
  <sheetViews>
    <sheetView view="pageBreakPreview" zoomScale="130" zoomScaleNormal="100" zoomScaleSheetLayoutView="130" workbookViewId="0">
      <selection activeCell="AD69" sqref="AD69"/>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188</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SUM(R6:T14,R16:T21,R23:T26)</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337" t="s">
        <v>11</v>
      </c>
      <c r="D7" s="337"/>
      <c r="E7" s="337"/>
      <c r="F7" s="337"/>
      <c r="G7" s="337"/>
      <c r="H7" s="337"/>
      <c r="I7" s="337"/>
      <c r="J7" s="337"/>
      <c r="K7" s="337"/>
      <c r="L7" s="337"/>
      <c r="M7" s="17" t="s">
        <v>12</v>
      </c>
      <c r="N7" s="152">
        <v>250</v>
      </c>
      <c r="O7" s="152"/>
      <c r="P7" s="153"/>
      <c r="Q7" s="153"/>
      <c r="R7" s="338">
        <f t="shared" ref="R7:R14" si="0">N7*P7</f>
        <v>0</v>
      </c>
      <c r="S7" s="339"/>
      <c r="T7" s="340"/>
    </row>
    <row r="8" spans="1:20" ht="152.5" customHeight="1" x14ac:dyDescent="0.2">
      <c r="A8" s="48" t="s">
        <v>7</v>
      </c>
      <c r="B8" s="49">
        <v>3</v>
      </c>
      <c r="C8" s="341" t="s">
        <v>13</v>
      </c>
      <c r="D8" s="342"/>
      <c r="E8" s="342"/>
      <c r="F8" s="342"/>
      <c r="G8" s="342"/>
      <c r="H8" s="342"/>
      <c r="I8" s="342"/>
      <c r="J8" s="342"/>
      <c r="K8" s="342"/>
      <c r="L8" s="343"/>
      <c r="M8" s="50" t="s">
        <v>12</v>
      </c>
      <c r="N8" s="344">
        <v>20</v>
      </c>
      <c r="O8" s="345"/>
      <c r="P8" s="346"/>
      <c r="Q8" s="347"/>
      <c r="R8" s="338">
        <f t="shared" si="0"/>
        <v>0</v>
      </c>
      <c r="S8" s="339"/>
      <c r="T8" s="340"/>
    </row>
    <row r="9" spans="1:20" ht="113.5" customHeight="1" x14ac:dyDescent="0.2">
      <c r="A9" s="31" t="s">
        <v>7</v>
      </c>
      <c r="B9" s="32" t="s">
        <v>14</v>
      </c>
      <c r="C9" s="400" t="s">
        <v>113</v>
      </c>
      <c r="D9" s="401"/>
      <c r="E9" s="401"/>
      <c r="F9" s="401"/>
      <c r="G9" s="401"/>
      <c r="H9" s="401"/>
      <c r="I9" s="401"/>
      <c r="J9" s="401"/>
      <c r="K9" s="401"/>
      <c r="L9" s="402"/>
      <c r="M9" s="58" t="s">
        <v>93</v>
      </c>
      <c r="N9" s="403">
        <v>1</v>
      </c>
      <c r="O9" s="403"/>
      <c r="P9" s="404"/>
      <c r="Q9" s="404"/>
      <c r="R9" s="338">
        <f t="shared" si="0"/>
        <v>0</v>
      </c>
      <c r="S9" s="339"/>
      <c r="T9" s="340"/>
    </row>
    <row r="10" spans="1:20" ht="133.5" customHeight="1" x14ac:dyDescent="0.2">
      <c r="A10" s="8" t="s">
        <v>7</v>
      </c>
      <c r="B10" s="9" t="s">
        <v>16</v>
      </c>
      <c r="C10" s="349" t="s">
        <v>190</v>
      </c>
      <c r="D10" s="405"/>
      <c r="E10" s="405"/>
      <c r="F10" s="405"/>
      <c r="G10" s="405"/>
      <c r="H10" s="405"/>
      <c r="I10" s="405"/>
      <c r="J10" s="405"/>
      <c r="K10" s="405"/>
      <c r="L10" s="405"/>
      <c r="M10" s="10" t="s">
        <v>191</v>
      </c>
      <c r="N10" s="152">
        <v>70</v>
      </c>
      <c r="O10" s="152"/>
      <c r="P10" s="153"/>
      <c r="Q10" s="153"/>
      <c r="R10" s="338">
        <f t="shared" si="0"/>
        <v>0</v>
      </c>
      <c r="S10" s="339"/>
      <c r="T10" s="340"/>
    </row>
    <row r="11" spans="1:20" ht="118" customHeight="1" x14ac:dyDescent="0.2">
      <c r="A11" s="8" t="s">
        <v>7</v>
      </c>
      <c r="B11" s="9" t="s">
        <v>18</v>
      </c>
      <c r="C11" s="348" t="s">
        <v>115</v>
      </c>
      <c r="D11" s="405"/>
      <c r="E11" s="405"/>
      <c r="F11" s="405"/>
      <c r="G11" s="405"/>
      <c r="H11" s="405"/>
      <c r="I11" s="405"/>
      <c r="J11" s="405"/>
      <c r="K11" s="405"/>
      <c r="L11" s="436"/>
      <c r="M11" s="10" t="s">
        <v>10</v>
      </c>
      <c r="N11" s="152">
        <v>1</v>
      </c>
      <c r="O11" s="152"/>
      <c r="P11" s="153"/>
      <c r="Q11" s="153"/>
      <c r="R11" s="338">
        <f t="shared" si="0"/>
        <v>0</v>
      </c>
      <c r="S11" s="339"/>
      <c r="T11" s="340"/>
    </row>
    <row r="12" spans="1:20" ht="144" customHeight="1" x14ac:dyDescent="0.2">
      <c r="A12" s="8" t="s">
        <v>7</v>
      </c>
      <c r="B12" s="9" t="s">
        <v>20</v>
      </c>
      <c r="C12" s="440" t="s">
        <v>192</v>
      </c>
      <c r="D12" s="441"/>
      <c r="E12" s="441"/>
      <c r="F12" s="441"/>
      <c r="G12" s="441"/>
      <c r="H12" s="441"/>
      <c r="I12" s="441"/>
      <c r="J12" s="441"/>
      <c r="K12" s="441"/>
      <c r="L12" s="442"/>
      <c r="M12" s="10" t="s">
        <v>10</v>
      </c>
      <c r="N12" s="152">
        <v>2</v>
      </c>
      <c r="O12" s="152"/>
      <c r="P12" s="153"/>
      <c r="Q12" s="153"/>
      <c r="R12" s="338">
        <f t="shared" si="0"/>
        <v>0</v>
      </c>
      <c r="S12" s="339"/>
      <c r="T12" s="340"/>
    </row>
    <row r="13" spans="1:20" ht="73" customHeight="1" x14ac:dyDescent="0.2">
      <c r="A13" s="8" t="str">
        <f>A12</f>
        <v>1.</v>
      </c>
      <c r="B13" s="9" t="s">
        <v>23</v>
      </c>
      <c r="C13" s="443" t="s">
        <v>116</v>
      </c>
      <c r="D13" s="443"/>
      <c r="E13" s="443"/>
      <c r="F13" s="443"/>
      <c r="G13" s="443"/>
      <c r="H13" s="443"/>
      <c r="I13" s="443"/>
      <c r="J13" s="443"/>
      <c r="K13" s="443"/>
      <c r="L13" s="443"/>
      <c r="M13" s="13" t="s">
        <v>22</v>
      </c>
      <c r="N13" s="152">
        <v>14</v>
      </c>
      <c r="O13" s="152"/>
      <c r="P13" s="153"/>
      <c r="Q13" s="153"/>
      <c r="R13" s="338">
        <f t="shared" si="0"/>
        <v>0</v>
      </c>
      <c r="S13" s="339"/>
      <c r="T13" s="340"/>
    </row>
    <row r="14" spans="1:20" ht="83.5" customHeight="1" x14ac:dyDescent="0.2">
      <c r="A14" s="55" t="str">
        <f>A13</f>
        <v>1.</v>
      </c>
      <c r="B14" s="56" t="s">
        <v>28</v>
      </c>
      <c r="C14" s="348" t="s">
        <v>193</v>
      </c>
      <c r="D14" s="349"/>
      <c r="E14" s="349"/>
      <c r="F14" s="349"/>
      <c r="G14" s="349"/>
      <c r="H14" s="349"/>
      <c r="I14" s="349"/>
      <c r="J14" s="349"/>
      <c r="K14" s="349"/>
      <c r="L14" s="350"/>
      <c r="M14" s="13" t="s">
        <v>22</v>
      </c>
      <c r="N14" s="156">
        <v>53</v>
      </c>
      <c r="O14" s="156"/>
      <c r="P14" s="157"/>
      <c r="Q14" s="157"/>
      <c r="R14" s="338">
        <f t="shared" si="0"/>
        <v>0</v>
      </c>
      <c r="S14" s="339"/>
      <c r="T14" s="340"/>
    </row>
    <row r="15" spans="1:20" ht="111.65" customHeight="1" x14ac:dyDescent="0.2">
      <c r="A15" s="473">
        <v>1</v>
      </c>
      <c r="B15" s="476" t="s">
        <v>30</v>
      </c>
      <c r="C15" s="406" t="s">
        <v>194</v>
      </c>
      <c r="D15" s="407"/>
      <c r="E15" s="407"/>
      <c r="F15" s="407"/>
      <c r="G15" s="407"/>
      <c r="H15" s="407"/>
      <c r="I15" s="407"/>
      <c r="J15" s="407"/>
      <c r="K15" s="407"/>
      <c r="L15" s="437"/>
      <c r="M15" s="71"/>
      <c r="N15" s="438"/>
      <c r="O15" s="438"/>
      <c r="P15" s="438"/>
      <c r="Q15" s="438"/>
      <c r="R15" s="438"/>
      <c r="S15" s="438"/>
      <c r="T15" s="439"/>
    </row>
    <row r="16" spans="1:20" ht="14.5" x14ac:dyDescent="0.2">
      <c r="A16" s="474"/>
      <c r="B16" s="477"/>
      <c r="C16" s="471" t="s">
        <v>25</v>
      </c>
      <c r="D16" s="471"/>
      <c r="E16" s="471"/>
      <c r="F16" s="471"/>
      <c r="G16" s="471"/>
      <c r="H16" s="471"/>
      <c r="I16" s="471"/>
      <c r="J16" s="471"/>
      <c r="K16" s="471"/>
      <c r="L16" s="471"/>
      <c r="M16" s="22" t="s">
        <v>22</v>
      </c>
      <c r="N16" s="180">
        <v>25</v>
      </c>
      <c r="O16" s="180"/>
      <c r="P16" s="181"/>
      <c r="Q16" s="181"/>
      <c r="R16" s="180">
        <f>N16*P16</f>
        <v>0</v>
      </c>
      <c r="S16" s="180"/>
      <c r="T16" s="444"/>
    </row>
    <row r="17" spans="1:20" ht="14.5" x14ac:dyDescent="0.2">
      <c r="A17" s="475"/>
      <c r="B17" s="478"/>
      <c r="C17" s="472" t="s">
        <v>27</v>
      </c>
      <c r="D17" s="472"/>
      <c r="E17" s="472"/>
      <c r="F17" s="472"/>
      <c r="G17" s="472"/>
      <c r="H17" s="472"/>
      <c r="I17" s="472"/>
      <c r="J17" s="472"/>
      <c r="K17" s="472"/>
      <c r="L17" s="472"/>
      <c r="M17" s="23" t="s">
        <v>22</v>
      </c>
      <c r="N17" s="183">
        <v>25</v>
      </c>
      <c r="O17" s="183"/>
      <c r="P17" s="184"/>
      <c r="Q17" s="184"/>
      <c r="R17" s="361">
        <f t="shared" ref="R17:R21" si="1">N17*P17</f>
        <v>0</v>
      </c>
      <c r="S17" s="362"/>
      <c r="T17" s="363"/>
    </row>
    <row r="18" spans="1:20" ht="82.5" customHeight="1" x14ac:dyDescent="0.2">
      <c r="A18" s="11">
        <v>1</v>
      </c>
      <c r="B18" s="12" t="s">
        <v>33</v>
      </c>
      <c r="C18" s="348" t="s">
        <v>195</v>
      </c>
      <c r="D18" s="349"/>
      <c r="E18" s="349"/>
      <c r="F18" s="349"/>
      <c r="G18" s="349"/>
      <c r="H18" s="349"/>
      <c r="I18" s="349"/>
      <c r="J18" s="349"/>
      <c r="K18" s="349"/>
      <c r="L18" s="350"/>
      <c r="M18" s="10" t="s">
        <v>26</v>
      </c>
      <c r="N18" s="152">
        <v>53</v>
      </c>
      <c r="O18" s="152"/>
      <c r="P18" s="153"/>
      <c r="Q18" s="153"/>
      <c r="R18" s="338">
        <f t="shared" si="1"/>
        <v>0</v>
      </c>
      <c r="S18" s="339"/>
      <c r="T18" s="340"/>
    </row>
    <row r="19" spans="1:20" ht="82.5" customHeight="1" x14ac:dyDescent="0.2">
      <c r="A19" s="11">
        <v>1</v>
      </c>
      <c r="B19" s="12" t="s">
        <v>37</v>
      </c>
      <c r="C19" s="348" t="s">
        <v>196</v>
      </c>
      <c r="D19" s="349"/>
      <c r="E19" s="349"/>
      <c r="F19" s="349"/>
      <c r="G19" s="349"/>
      <c r="H19" s="349"/>
      <c r="I19" s="349"/>
      <c r="J19" s="349"/>
      <c r="K19" s="349"/>
      <c r="L19" s="350"/>
      <c r="M19" s="10" t="s">
        <v>26</v>
      </c>
      <c r="N19" s="152">
        <v>4</v>
      </c>
      <c r="O19" s="152"/>
      <c r="P19" s="153"/>
      <c r="Q19" s="153"/>
      <c r="R19" s="338">
        <f t="shared" si="1"/>
        <v>0</v>
      </c>
      <c r="S19" s="339"/>
      <c r="T19" s="340"/>
    </row>
    <row r="20" spans="1:20" ht="81" customHeight="1" x14ac:dyDescent="0.2">
      <c r="A20" s="11">
        <v>1</v>
      </c>
      <c r="B20" s="12" t="s">
        <v>40</v>
      </c>
      <c r="C20" s="348" t="s">
        <v>197</v>
      </c>
      <c r="D20" s="349"/>
      <c r="E20" s="349"/>
      <c r="F20" s="349"/>
      <c r="G20" s="349"/>
      <c r="H20" s="349"/>
      <c r="I20" s="349"/>
      <c r="J20" s="349"/>
      <c r="K20" s="349"/>
      <c r="L20" s="350"/>
      <c r="M20" s="10" t="s">
        <v>26</v>
      </c>
      <c r="N20" s="152">
        <v>53</v>
      </c>
      <c r="O20" s="152"/>
      <c r="P20" s="153"/>
      <c r="Q20" s="153"/>
      <c r="R20" s="338">
        <f t="shared" si="1"/>
        <v>0</v>
      </c>
      <c r="S20" s="339"/>
      <c r="T20" s="340"/>
    </row>
    <row r="21" spans="1:20" ht="95.5" customHeight="1" x14ac:dyDescent="0.2">
      <c r="A21" s="11">
        <v>1</v>
      </c>
      <c r="B21" s="12" t="s">
        <v>41</v>
      </c>
      <c r="C21" s="348" t="s">
        <v>198</v>
      </c>
      <c r="D21" s="349"/>
      <c r="E21" s="349"/>
      <c r="F21" s="349"/>
      <c r="G21" s="349"/>
      <c r="H21" s="349"/>
      <c r="I21" s="349"/>
      <c r="J21" s="349"/>
      <c r="K21" s="349"/>
      <c r="L21" s="350"/>
      <c r="M21" s="10" t="s">
        <v>26</v>
      </c>
      <c r="N21" s="152">
        <v>240</v>
      </c>
      <c r="O21" s="152"/>
      <c r="P21" s="153"/>
      <c r="Q21" s="153"/>
      <c r="R21" s="338">
        <f t="shared" si="1"/>
        <v>0</v>
      </c>
      <c r="S21" s="339"/>
      <c r="T21" s="340"/>
    </row>
    <row r="22" spans="1:20" ht="132.65" customHeight="1" x14ac:dyDescent="0.2">
      <c r="A22" s="192" t="str">
        <f>A6</f>
        <v>1.</v>
      </c>
      <c r="B22" s="195" t="s">
        <v>43</v>
      </c>
      <c r="C22" s="406" t="s">
        <v>199</v>
      </c>
      <c r="D22" s="407"/>
      <c r="E22" s="407"/>
      <c r="F22" s="407"/>
      <c r="G22" s="407"/>
      <c r="H22" s="407"/>
      <c r="I22" s="407"/>
      <c r="J22" s="407"/>
      <c r="K22" s="407"/>
      <c r="L22" s="437"/>
      <c r="M22" s="37"/>
      <c r="N22" s="353"/>
      <c r="O22" s="353"/>
      <c r="P22" s="353"/>
      <c r="Q22" s="353"/>
      <c r="R22" s="353"/>
      <c r="S22" s="353"/>
      <c r="T22" s="354"/>
    </row>
    <row r="23" spans="1:20" ht="12.5" x14ac:dyDescent="0.2">
      <c r="A23" s="193"/>
      <c r="B23" s="196"/>
      <c r="C23" s="448" t="s">
        <v>200</v>
      </c>
      <c r="D23" s="449"/>
      <c r="E23" s="449"/>
      <c r="F23" s="449"/>
      <c r="G23" s="449"/>
      <c r="H23" s="449"/>
      <c r="I23" s="449"/>
      <c r="J23" s="449"/>
      <c r="K23" s="449"/>
      <c r="L23" s="450"/>
      <c r="M23" s="14" t="s">
        <v>10</v>
      </c>
      <c r="N23" s="180">
        <v>1</v>
      </c>
      <c r="O23" s="180"/>
      <c r="P23" s="181"/>
      <c r="Q23" s="181"/>
      <c r="R23" s="180">
        <f>N23*P23</f>
        <v>0</v>
      </c>
      <c r="S23" s="180"/>
      <c r="T23" s="444"/>
    </row>
    <row r="24" spans="1:20" ht="12.5" x14ac:dyDescent="0.2">
      <c r="A24" s="194"/>
      <c r="B24" s="197"/>
      <c r="C24" s="445" t="s">
        <v>123</v>
      </c>
      <c r="D24" s="446"/>
      <c r="E24" s="446"/>
      <c r="F24" s="446"/>
      <c r="G24" s="446"/>
      <c r="H24" s="446"/>
      <c r="I24" s="446"/>
      <c r="J24" s="446"/>
      <c r="K24" s="446"/>
      <c r="L24" s="447"/>
      <c r="M24" s="16" t="s">
        <v>10</v>
      </c>
      <c r="N24" s="188">
        <v>11</v>
      </c>
      <c r="O24" s="188"/>
      <c r="P24" s="189"/>
      <c r="Q24" s="189"/>
      <c r="R24" s="361">
        <f t="shared" ref="R24:R26" si="2">N24*P24</f>
        <v>0</v>
      </c>
      <c r="S24" s="362"/>
      <c r="T24" s="363"/>
    </row>
    <row r="25" spans="1:20" ht="114.65" customHeight="1" x14ac:dyDescent="0.2">
      <c r="A25" s="8" t="s">
        <v>7</v>
      </c>
      <c r="B25" s="9" t="s">
        <v>165</v>
      </c>
      <c r="C25" s="358" t="s">
        <v>124</v>
      </c>
      <c r="D25" s="359"/>
      <c r="E25" s="359"/>
      <c r="F25" s="359"/>
      <c r="G25" s="359"/>
      <c r="H25" s="359"/>
      <c r="I25" s="359"/>
      <c r="J25" s="359"/>
      <c r="K25" s="359"/>
      <c r="L25" s="360"/>
      <c r="M25" s="10" t="s">
        <v>39</v>
      </c>
      <c r="N25" s="152">
        <v>380</v>
      </c>
      <c r="O25" s="152"/>
      <c r="P25" s="153"/>
      <c r="Q25" s="153"/>
      <c r="R25" s="338">
        <f t="shared" si="2"/>
        <v>0</v>
      </c>
      <c r="S25" s="339"/>
      <c r="T25" s="340"/>
    </row>
    <row r="26" spans="1:20" ht="135.65" customHeight="1" x14ac:dyDescent="0.2">
      <c r="A26" s="3" t="s">
        <v>7</v>
      </c>
      <c r="B26" s="4" t="s">
        <v>166</v>
      </c>
      <c r="C26" s="358" t="s">
        <v>126</v>
      </c>
      <c r="D26" s="359"/>
      <c r="E26" s="359"/>
      <c r="F26" s="359"/>
      <c r="G26" s="359"/>
      <c r="H26" s="359"/>
      <c r="I26" s="359"/>
      <c r="J26" s="359"/>
      <c r="K26" s="359"/>
      <c r="L26" s="360"/>
      <c r="M26" s="10" t="s">
        <v>39</v>
      </c>
      <c r="N26" s="152">
        <v>40</v>
      </c>
      <c r="O26" s="152"/>
      <c r="P26" s="153"/>
      <c r="Q26" s="153"/>
      <c r="R26" s="338">
        <f t="shared" si="2"/>
        <v>0</v>
      </c>
      <c r="S26" s="339"/>
      <c r="T26" s="340"/>
    </row>
    <row r="27" spans="1:20" ht="15.5" x14ac:dyDescent="0.2">
      <c r="A27" s="177" t="s">
        <v>45</v>
      </c>
      <c r="B27" s="178"/>
      <c r="C27" s="174" t="s">
        <v>51</v>
      </c>
      <c r="D27" s="174"/>
      <c r="E27" s="174"/>
      <c r="F27" s="174"/>
      <c r="G27" s="174"/>
      <c r="H27" s="174"/>
      <c r="I27" s="174"/>
      <c r="J27" s="174"/>
      <c r="K27" s="174"/>
      <c r="L27" s="174"/>
      <c r="M27" s="38"/>
      <c r="N27" s="39"/>
      <c r="O27" s="39"/>
      <c r="P27" s="40"/>
      <c r="Q27" s="40"/>
      <c r="R27" s="175">
        <f>R29+R30</f>
        <v>0</v>
      </c>
      <c r="S27" s="175"/>
      <c r="T27" s="176"/>
    </row>
    <row r="28" spans="1:20" ht="30.65" customHeight="1" x14ac:dyDescent="0.2">
      <c r="A28" s="206" t="s">
        <v>52</v>
      </c>
      <c r="B28" s="207"/>
      <c r="C28" s="207"/>
      <c r="D28" s="207"/>
      <c r="E28" s="207"/>
      <c r="F28" s="207"/>
      <c r="G28" s="207"/>
      <c r="H28" s="207"/>
      <c r="I28" s="207"/>
      <c r="J28" s="207"/>
      <c r="K28" s="207"/>
      <c r="L28" s="207"/>
      <c r="M28" s="207"/>
      <c r="N28" s="207"/>
      <c r="O28" s="207"/>
      <c r="P28" s="207"/>
      <c r="Q28" s="207"/>
      <c r="R28" s="207"/>
      <c r="S28" s="207"/>
      <c r="T28" s="208"/>
    </row>
    <row r="29" spans="1:20" ht="159.65" customHeight="1" x14ac:dyDescent="0.2">
      <c r="A29" s="21" t="s">
        <v>45</v>
      </c>
      <c r="B29" s="9" t="s">
        <v>7</v>
      </c>
      <c r="C29" s="191" t="s">
        <v>53</v>
      </c>
      <c r="D29" s="191"/>
      <c r="E29" s="191"/>
      <c r="F29" s="191"/>
      <c r="G29" s="191"/>
      <c r="H29" s="191"/>
      <c r="I29" s="191"/>
      <c r="J29" s="191"/>
      <c r="K29" s="191"/>
      <c r="L29" s="191"/>
      <c r="M29" s="17" t="s">
        <v>22</v>
      </c>
      <c r="N29" s="214">
        <v>120</v>
      </c>
      <c r="O29" s="214"/>
      <c r="P29" s="210"/>
      <c r="Q29" s="210"/>
      <c r="R29" s="214">
        <f>N29*P29</f>
        <v>0</v>
      </c>
      <c r="S29" s="214"/>
      <c r="T29" s="215"/>
    </row>
    <row r="30" spans="1:20" ht="99.65" customHeight="1" x14ac:dyDescent="0.2">
      <c r="A30" s="21" t="s">
        <v>45</v>
      </c>
      <c r="B30" s="9">
        <v>2</v>
      </c>
      <c r="C30" s="191" t="s">
        <v>54</v>
      </c>
      <c r="D30" s="191"/>
      <c r="E30" s="191"/>
      <c r="F30" s="191"/>
      <c r="G30" s="191"/>
      <c r="H30" s="191"/>
      <c r="I30" s="191"/>
      <c r="J30" s="191"/>
      <c r="K30" s="191"/>
      <c r="L30" s="191"/>
      <c r="M30" s="17" t="s">
        <v>12</v>
      </c>
      <c r="N30" s="214">
        <v>40</v>
      </c>
      <c r="O30" s="214"/>
      <c r="P30" s="210"/>
      <c r="Q30" s="210"/>
      <c r="R30" s="214">
        <f>N30*P30</f>
        <v>0</v>
      </c>
      <c r="S30" s="214"/>
      <c r="T30" s="215"/>
    </row>
    <row r="31" spans="1:20" ht="15.5" x14ac:dyDescent="0.2">
      <c r="A31" s="41" t="s">
        <v>50</v>
      </c>
      <c r="B31" s="42"/>
      <c r="C31" s="218" t="s">
        <v>56</v>
      </c>
      <c r="D31" s="218"/>
      <c r="E31" s="218"/>
      <c r="F31" s="218"/>
      <c r="G31" s="218"/>
      <c r="H31" s="218"/>
      <c r="I31" s="218"/>
      <c r="J31" s="218"/>
      <c r="K31" s="218"/>
      <c r="L31" s="218"/>
      <c r="M31" s="42"/>
      <c r="N31" s="43"/>
      <c r="O31" s="43"/>
      <c r="P31" s="44"/>
      <c r="Q31" s="44"/>
      <c r="R31" s="216">
        <f>SUM(R32:T35)</f>
        <v>0</v>
      </c>
      <c r="S31" s="216"/>
      <c r="T31" s="217"/>
    </row>
    <row r="32" spans="1:20" ht="99.65" customHeight="1" x14ac:dyDescent="0.2">
      <c r="A32" s="11" t="s">
        <v>50</v>
      </c>
      <c r="B32" s="9" t="s">
        <v>7</v>
      </c>
      <c r="C32" s="348" t="s">
        <v>202</v>
      </c>
      <c r="D32" s="349"/>
      <c r="E32" s="349"/>
      <c r="F32" s="349"/>
      <c r="G32" s="349"/>
      <c r="H32" s="349"/>
      <c r="I32" s="349"/>
      <c r="J32" s="349"/>
      <c r="K32" s="349"/>
      <c r="L32" s="350"/>
      <c r="M32" s="10" t="s">
        <v>26</v>
      </c>
      <c r="N32" s="214">
        <v>4</v>
      </c>
      <c r="O32" s="214"/>
      <c r="P32" s="210"/>
      <c r="Q32" s="210"/>
      <c r="R32" s="214">
        <f>N32*P32</f>
        <v>0</v>
      </c>
      <c r="S32" s="214"/>
      <c r="T32" s="215"/>
    </row>
    <row r="33" spans="1:20" ht="105.65" customHeight="1" x14ac:dyDescent="0.2">
      <c r="A33" s="11" t="s">
        <v>50</v>
      </c>
      <c r="B33" s="9" t="s">
        <v>45</v>
      </c>
      <c r="C33" s="348" t="s">
        <v>203</v>
      </c>
      <c r="D33" s="349"/>
      <c r="E33" s="349"/>
      <c r="F33" s="349"/>
      <c r="G33" s="349"/>
      <c r="H33" s="349"/>
      <c r="I33" s="349"/>
      <c r="J33" s="349"/>
      <c r="K33" s="349"/>
      <c r="L33" s="350"/>
      <c r="M33" s="10" t="s">
        <v>26</v>
      </c>
      <c r="N33" s="214">
        <v>53</v>
      </c>
      <c r="O33" s="214"/>
      <c r="P33" s="210"/>
      <c r="Q33" s="210"/>
      <c r="R33" s="211">
        <f t="shared" ref="R33:R35" si="3">N33*P33</f>
        <v>0</v>
      </c>
      <c r="S33" s="212"/>
      <c r="T33" s="213"/>
    </row>
    <row r="34" spans="1:20" ht="109" customHeight="1" x14ac:dyDescent="0.2">
      <c r="A34" s="60" t="s">
        <v>50</v>
      </c>
      <c r="B34" s="32" t="s">
        <v>50</v>
      </c>
      <c r="C34" s="348" t="s">
        <v>204</v>
      </c>
      <c r="D34" s="349"/>
      <c r="E34" s="349"/>
      <c r="F34" s="349"/>
      <c r="G34" s="349"/>
      <c r="H34" s="349"/>
      <c r="I34" s="349"/>
      <c r="J34" s="349"/>
      <c r="K34" s="349"/>
      <c r="L34" s="350"/>
      <c r="M34" s="58" t="s">
        <v>26</v>
      </c>
      <c r="N34" s="411">
        <v>14</v>
      </c>
      <c r="O34" s="411"/>
      <c r="P34" s="284"/>
      <c r="Q34" s="284"/>
      <c r="R34" s="211">
        <f t="shared" si="3"/>
        <v>0</v>
      </c>
      <c r="S34" s="212"/>
      <c r="T34" s="213"/>
    </row>
    <row r="35" spans="1:20" ht="204" customHeight="1" x14ac:dyDescent="0.2">
      <c r="A35" s="11" t="s">
        <v>50</v>
      </c>
      <c r="B35" s="9" t="s">
        <v>14</v>
      </c>
      <c r="C35" s="191" t="s">
        <v>422</v>
      </c>
      <c r="D35" s="191"/>
      <c r="E35" s="191"/>
      <c r="F35" s="191"/>
      <c r="G35" s="191"/>
      <c r="H35" s="191"/>
      <c r="I35" s="191"/>
      <c r="J35" s="191"/>
      <c r="K35" s="191"/>
      <c r="L35" s="191"/>
      <c r="M35" s="10" t="s">
        <v>26</v>
      </c>
      <c r="N35" s="214">
        <v>25</v>
      </c>
      <c r="O35" s="214"/>
      <c r="P35" s="210"/>
      <c r="Q35" s="210"/>
      <c r="R35" s="211">
        <f t="shared" si="3"/>
        <v>0</v>
      </c>
      <c r="S35" s="212"/>
      <c r="T35" s="213"/>
    </row>
    <row r="36" spans="1:20" ht="17.5" x14ac:dyDescent="0.2">
      <c r="A36" s="219" t="s">
        <v>14</v>
      </c>
      <c r="B36" s="220"/>
      <c r="C36" s="221" t="s">
        <v>59</v>
      </c>
      <c r="D36" s="221"/>
      <c r="E36" s="221"/>
      <c r="F36" s="221"/>
      <c r="G36" s="221"/>
      <c r="H36" s="221"/>
      <c r="I36" s="221"/>
      <c r="J36" s="221"/>
      <c r="K36" s="221"/>
      <c r="L36" s="221"/>
      <c r="M36" s="221"/>
      <c r="N36" s="69"/>
      <c r="O36" s="69"/>
      <c r="P36" s="69"/>
      <c r="Q36" s="69"/>
      <c r="R36" s="307">
        <f>R40+R41+R42+R44+R45</f>
        <v>0</v>
      </c>
      <c r="S36" s="307"/>
      <c r="T36" s="308"/>
    </row>
    <row r="37" spans="1:20" ht="128.15" customHeight="1" x14ac:dyDescent="0.2">
      <c r="A37" s="192" t="str">
        <f>A36</f>
        <v>4.</v>
      </c>
      <c r="B37" s="195">
        <v>1</v>
      </c>
      <c r="C37" s="406" t="s">
        <v>205</v>
      </c>
      <c r="D37" s="407"/>
      <c r="E37" s="407"/>
      <c r="F37" s="407"/>
      <c r="G37" s="407"/>
      <c r="H37" s="407"/>
      <c r="I37" s="407"/>
      <c r="J37" s="407"/>
      <c r="K37" s="407"/>
      <c r="L37" s="437"/>
      <c r="M37" s="24"/>
      <c r="N37" s="370"/>
      <c r="O37" s="370"/>
      <c r="P37" s="370"/>
      <c r="Q37" s="370"/>
      <c r="R37" s="370"/>
      <c r="S37" s="370"/>
      <c r="T37" s="371"/>
    </row>
    <row r="38" spans="1:20" ht="264" customHeight="1" x14ac:dyDescent="0.2">
      <c r="A38" s="193"/>
      <c r="B38" s="196"/>
      <c r="C38" s="372" t="s">
        <v>138</v>
      </c>
      <c r="D38" s="373"/>
      <c r="E38" s="373"/>
      <c r="F38" s="373"/>
      <c r="G38" s="373"/>
      <c r="H38" s="373"/>
      <c r="I38" s="373"/>
      <c r="J38" s="373"/>
      <c r="K38" s="373"/>
      <c r="L38" s="373"/>
      <c r="M38" s="64"/>
      <c r="N38" s="376"/>
      <c r="O38" s="376"/>
      <c r="P38" s="376"/>
      <c r="Q38" s="376"/>
      <c r="R38" s="376"/>
      <c r="S38" s="376"/>
      <c r="T38" s="377"/>
    </row>
    <row r="39" spans="1:20" ht="122.5" customHeight="1" x14ac:dyDescent="0.2">
      <c r="A39" s="193"/>
      <c r="B39" s="196"/>
      <c r="C39" s="378" t="s">
        <v>139</v>
      </c>
      <c r="D39" s="379"/>
      <c r="E39" s="379"/>
      <c r="F39" s="379"/>
      <c r="G39" s="379"/>
      <c r="H39" s="379"/>
      <c r="I39" s="379"/>
      <c r="J39" s="379"/>
      <c r="K39" s="379"/>
      <c r="L39" s="379"/>
      <c r="M39" s="64"/>
      <c r="N39" s="376"/>
      <c r="O39" s="376"/>
      <c r="P39" s="376"/>
      <c r="Q39" s="376"/>
      <c r="R39" s="376"/>
      <c r="S39" s="376"/>
      <c r="T39" s="377"/>
    </row>
    <row r="40" spans="1:20" ht="12.65" customHeight="1" x14ac:dyDescent="0.25">
      <c r="A40" s="193"/>
      <c r="B40" s="196"/>
      <c r="C40" s="451" t="s">
        <v>206</v>
      </c>
      <c r="D40" s="452"/>
      <c r="E40" s="452"/>
      <c r="F40" s="452"/>
      <c r="G40" s="452"/>
      <c r="H40" s="452"/>
      <c r="I40" s="452"/>
      <c r="J40" s="452"/>
      <c r="K40" s="452"/>
      <c r="L40" s="453"/>
      <c r="M40" s="22" t="s">
        <v>10</v>
      </c>
      <c r="N40" s="260">
        <v>1</v>
      </c>
      <c r="O40" s="260"/>
      <c r="P40" s="261"/>
      <c r="Q40" s="261"/>
      <c r="R40" s="260">
        <f>N40*P40</f>
        <v>0</v>
      </c>
      <c r="S40" s="260"/>
      <c r="T40" s="262"/>
    </row>
    <row r="41" spans="1:20" ht="12.65" customHeight="1" x14ac:dyDescent="0.25">
      <c r="A41" s="193"/>
      <c r="B41" s="196"/>
      <c r="C41" s="451" t="s">
        <v>207</v>
      </c>
      <c r="D41" s="452"/>
      <c r="E41" s="452"/>
      <c r="F41" s="452"/>
      <c r="G41" s="452"/>
      <c r="H41" s="452"/>
      <c r="I41" s="452"/>
      <c r="J41" s="452"/>
      <c r="K41" s="452"/>
      <c r="L41" s="453"/>
      <c r="M41" s="22" t="s">
        <v>10</v>
      </c>
      <c r="N41" s="260">
        <v>8</v>
      </c>
      <c r="O41" s="260"/>
      <c r="P41" s="261"/>
      <c r="Q41" s="261"/>
      <c r="R41" s="260">
        <f t="shared" ref="R41:R42" si="4">N41*P41</f>
        <v>0</v>
      </c>
      <c r="S41" s="260"/>
      <c r="T41" s="262"/>
    </row>
    <row r="42" spans="1:20" ht="12.65" customHeight="1" x14ac:dyDescent="0.25">
      <c r="A42" s="193"/>
      <c r="B42" s="196"/>
      <c r="C42" s="451" t="s">
        <v>208</v>
      </c>
      <c r="D42" s="452"/>
      <c r="E42" s="452"/>
      <c r="F42" s="452"/>
      <c r="G42" s="452"/>
      <c r="H42" s="452"/>
      <c r="I42" s="452"/>
      <c r="J42" s="452"/>
      <c r="K42" s="452"/>
      <c r="L42" s="453"/>
      <c r="M42" s="22" t="s">
        <v>10</v>
      </c>
      <c r="N42" s="260">
        <v>2</v>
      </c>
      <c r="O42" s="260"/>
      <c r="P42" s="261"/>
      <c r="Q42" s="261"/>
      <c r="R42" s="260">
        <f t="shared" si="4"/>
        <v>0</v>
      </c>
      <c r="S42" s="260"/>
      <c r="T42" s="262"/>
    </row>
    <row r="43" spans="1:20" ht="196.5" customHeight="1" x14ac:dyDescent="0.2">
      <c r="A43" s="415" t="s">
        <v>14</v>
      </c>
      <c r="B43" s="417" t="s">
        <v>45</v>
      </c>
      <c r="C43" s="454" t="s">
        <v>425</v>
      </c>
      <c r="D43" s="455"/>
      <c r="E43" s="455"/>
      <c r="F43" s="455"/>
      <c r="G43" s="455"/>
      <c r="H43" s="455"/>
      <c r="I43" s="455"/>
      <c r="J43" s="455"/>
      <c r="K43" s="455"/>
      <c r="L43" s="456"/>
      <c r="M43" s="65"/>
      <c r="N43" s="384"/>
      <c r="O43" s="384"/>
      <c r="P43" s="384"/>
      <c r="Q43" s="384"/>
      <c r="R43" s="384"/>
      <c r="S43" s="384"/>
      <c r="T43" s="385"/>
    </row>
    <row r="44" spans="1:20" ht="12.65" customHeight="1" x14ac:dyDescent="0.25">
      <c r="A44" s="416"/>
      <c r="B44" s="418"/>
      <c r="C44" s="457" t="s">
        <v>209</v>
      </c>
      <c r="D44" s="458"/>
      <c r="E44" s="458"/>
      <c r="F44" s="458"/>
      <c r="G44" s="458"/>
      <c r="H44" s="458"/>
      <c r="I44" s="458"/>
      <c r="J44" s="458"/>
      <c r="K44" s="458"/>
      <c r="L44" s="459"/>
      <c r="M44" s="23" t="s">
        <v>10</v>
      </c>
      <c r="N44" s="264">
        <v>1</v>
      </c>
      <c r="O44" s="264"/>
      <c r="P44" s="265"/>
      <c r="Q44" s="265"/>
      <c r="R44" s="264">
        <f>N44*P44</f>
        <v>0</v>
      </c>
      <c r="S44" s="264"/>
      <c r="T44" s="286"/>
    </row>
    <row r="45" spans="1:20" ht="151.5" customHeight="1" x14ac:dyDescent="0.2">
      <c r="A45" s="8" t="s">
        <v>14</v>
      </c>
      <c r="B45" s="13" t="s">
        <v>50</v>
      </c>
      <c r="C45" s="386" t="s">
        <v>147</v>
      </c>
      <c r="D45" s="387"/>
      <c r="E45" s="387"/>
      <c r="F45" s="387"/>
      <c r="G45" s="387"/>
      <c r="H45" s="387"/>
      <c r="I45" s="387"/>
      <c r="J45" s="387"/>
      <c r="K45" s="387"/>
      <c r="L45" s="388"/>
      <c r="M45" s="17" t="s">
        <v>22</v>
      </c>
      <c r="N45" s="209">
        <v>25</v>
      </c>
      <c r="O45" s="209"/>
      <c r="P45" s="210"/>
      <c r="Q45" s="210"/>
      <c r="R45" s="211">
        <f>N45*P45</f>
        <v>0</v>
      </c>
      <c r="S45" s="212"/>
      <c r="T45" s="213"/>
    </row>
    <row r="46" spans="1:20" ht="17.5" x14ac:dyDescent="0.2">
      <c r="A46" s="219" t="s">
        <v>16</v>
      </c>
      <c r="B46" s="220"/>
      <c r="C46" s="221" t="s">
        <v>70</v>
      </c>
      <c r="D46" s="221"/>
      <c r="E46" s="221"/>
      <c r="F46" s="221"/>
      <c r="G46" s="221"/>
      <c r="H46" s="221"/>
      <c r="I46" s="221"/>
      <c r="J46" s="221"/>
      <c r="K46" s="221"/>
      <c r="L46" s="221"/>
      <c r="M46" s="221"/>
      <c r="N46" s="69"/>
      <c r="O46" s="69"/>
      <c r="P46" s="69"/>
      <c r="Q46" s="69"/>
      <c r="R46" s="307">
        <f>R47+R51+R52+R56+R57+R58</f>
        <v>0</v>
      </c>
      <c r="S46" s="307"/>
      <c r="T46" s="308"/>
    </row>
    <row r="47" spans="1:20" ht="149.5" customHeight="1" x14ac:dyDescent="0.2">
      <c r="A47" s="11" t="str">
        <f>A46</f>
        <v>5.</v>
      </c>
      <c r="B47" s="9">
        <v>1</v>
      </c>
      <c r="C47" s="191" t="s">
        <v>71</v>
      </c>
      <c r="D47" s="191"/>
      <c r="E47" s="191"/>
      <c r="F47" s="191"/>
      <c r="G47" s="191"/>
      <c r="H47" s="191"/>
      <c r="I47" s="191"/>
      <c r="J47" s="191"/>
      <c r="K47" s="191"/>
      <c r="L47" s="191"/>
      <c r="M47" s="10" t="s">
        <v>39</v>
      </c>
      <c r="N47" s="209">
        <v>240</v>
      </c>
      <c r="O47" s="209"/>
      <c r="P47" s="210"/>
      <c r="Q47" s="210"/>
      <c r="R47" s="214">
        <f>N47*P47</f>
        <v>0</v>
      </c>
      <c r="S47" s="214"/>
      <c r="T47" s="215"/>
    </row>
    <row r="48" spans="1:20" ht="157" customHeight="1" x14ac:dyDescent="0.2">
      <c r="A48" s="303" t="str">
        <f>A46</f>
        <v>5.</v>
      </c>
      <c r="B48" s="195">
        <v>2</v>
      </c>
      <c r="C48" s="186" t="s">
        <v>174</v>
      </c>
      <c r="D48" s="185"/>
      <c r="E48" s="185"/>
      <c r="F48" s="185"/>
      <c r="G48" s="185"/>
      <c r="H48" s="185"/>
      <c r="I48" s="185"/>
      <c r="J48" s="185"/>
      <c r="K48" s="185"/>
      <c r="L48" s="185"/>
      <c r="M48" s="256" t="s">
        <v>186</v>
      </c>
      <c r="N48" s="257"/>
      <c r="O48" s="257"/>
      <c r="P48" s="257"/>
      <c r="Q48" s="257"/>
      <c r="R48" s="257"/>
      <c r="S48" s="257"/>
      <c r="T48" s="258"/>
    </row>
    <row r="49" spans="1:20" ht="174" customHeight="1" x14ac:dyDescent="0.2">
      <c r="A49" s="304"/>
      <c r="B49" s="196"/>
      <c r="C49" s="372" t="s">
        <v>210</v>
      </c>
      <c r="D49" s="373"/>
      <c r="E49" s="373"/>
      <c r="F49" s="373"/>
      <c r="G49" s="373"/>
      <c r="H49" s="373"/>
      <c r="I49" s="373"/>
      <c r="J49" s="373"/>
      <c r="K49" s="373"/>
      <c r="L49" s="463"/>
      <c r="M49" s="29"/>
      <c r="N49" s="389"/>
      <c r="O49" s="389"/>
      <c r="P49" s="389"/>
      <c r="Q49" s="389"/>
      <c r="R49" s="389"/>
      <c r="S49" s="389"/>
      <c r="T49" s="390"/>
    </row>
    <row r="50" spans="1:20" ht="90" customHeight="1" x14ac:dyDescent="0.2">
      <c r="A50" s="304"/>
      <c r="B50" s="196"/>
      <c r="C50" s="226" t="s">
        <v>175</v>
      </c>
      <c r="D50" s="226"/>
      <c r="E50" s="226"/>
      <c r="F50" s="226"/>
      <c r="G50" s="226"/>
      <c r="H50" s="226"/>
      <c r="I50" s="226"/>
      <c r="J50" s="226"/>
      <c r="K50" s="226"/>
      <c r="L50" s="226"/>
      <c r="M50" s="271" t="s">
        <v>181</v>
      </c>
      <c r="N50" s="272"/>
      <c r="O50" s="272"/>
      <c r="P50" s="272"/>
      <c r="Q50" s="272"/>
      <c r="R50" s="272"/>
      <c r="S50" s="272"/>
      <c r="T50" s="273"/>
    </row>
    <row r="51" spans="1:20" ht="14.5" x14ac:dyDescent="0.2">
      <c r="A51" s="304"/>
      <c r="B51" s="196"/>
      <c r="C51" s="464" t="s">
        <v>211</v>
      </c>
      <c r="D51" s="465"/>
      <c r="E51" s="465"/>
      <c r="F51" s="465"/>
      <c r="G51" s="465"/>
      <c r="H51" s="465"/>
      <c r="I51" s="465"/>
      <c r="J51" s="465"/>
      <c r="K51" s="465"/>
      <c r="L51" s="466"/>
      <c r="M51" s="5" t="s">
        <v>12</v>
      </c>
      <c r="N51" s="260">
        <v>180</v>
      </c>
      <c r="O51" s="260"/>
      <c r="P51" s="261"/>
      <c r="Q51" s="261"/>
      <c r="R51" s="260">
        <f>N51*P51</f>
        <v>0</v>
      </c>
      <c r="S51" s="260"/>
      <c r="T51" s="262"/>
    </row>
    <row r="52" spans="1:20" ht="14.5" x14ac:dyDescent="0.2">
      <c r="A52" s="305"/>
      <c r="B52" s="199"/>
      <c r="C52" s="460" t="s">
        <v>212</v>
      </c>
      <c r="D52" s="461"/>
      <c r="E52" s="461"/>
      <c r="F52" s="461"/>
      <c r="G52" s="461"/>
      <c r="H52" s="461"/>
      <c r="I52" s="461"/>
      <c r="J52" s="461"/>
      <c r="K52" s="461"/>
      <c r="L52" s="462"/>
      <c r="M52" s="6" t="s">
        <v>12</v>
      </c>
      <c r="N52" s="264">
        <v>50</v>
      </c>
      <c r="O52" s="264"/>
      <c r="P52" s="265"/>
      <c r="Q52" s="265"/>
      <c r="R52" s="260">
        <f>N52*P52</f>
        <v>0</v>
      </c>
      <c r="S52" s="260"/>
      <c r="T52" s="262"/>
    </row>
    <row r="53" spans="1:20" ht="151" customHeight="1" x14ac:dyDescent="0.2">
      <c r="A53" s="303" t="str">
        <f>A47</f>
        <v>5.</v>
      </c>
      <c r="B53" s="195" t="s">
        <v>50</v>
      </c>
      <c r="C53" s="186" t="s">
        <v>75</v>
      </c>
      <c r="D53" s="185"/>
      <c r="E53" s="185"/>
      <c r="F53" s="185"/>
      <c r="G53" s="185"/>
      <c r="H53" s="185"/>
      <c r="I53" s="185"/>
      <c r="J53" s="185"/>
      <c r="K53" s="185"/>
      <c r="L53" s="185"/>
      <c r="M53" s="256" t="s">
        <v>186</v>
      </c>
      <c r="N53" s="257"/>
      <c r="O53" s="257"/>
      <c r="P53" s="257"/>
      <c r="Q53" s="257"/>
      <c r="R53" s="257"/>
      <c r="S53" s="257"/>
      <c r="T53" s="258"/>
    </row>
    <row r="54" spans="1:20" ht="192" customHeight="1" x14ac:dyDescent="0.2">
      <c r="A54" s="304"/>
      <c r="B54" s="196"/>
      <c r="C54" s="224" t="s">
        <v>151</v>
      </c>
      <c r="D54" s="224"/>
      <c r="E54" s="224"/>
      <c r="F54" s="224"/>
      <c r="G54" s="224"/>
      <c r="H54" s="224"/>
      <c r="I54" s="224"/>
      <c r="J54" s="224"/>
      <c r="K54" s="224"/>
      <c r="L54" s="224"/>
      <c r="M54" s="29"/>
      <c r="N54" s="389"/>
      <c r="O54" s="389"/>
      <c r="P54" s="389"/>
      <c r="Q54" s="389"/>
      <c r="R54" s="389"/>
      <c r="S54" s="389"/>
      <c r="T54" s="390"/>
    </row>
    <row r="55" spans="1:20" ht="68.150000000000006" customHeight="1" x14ac:dyDescent="0.2">
      <c r="A55" s="304"/>
      <c r="B55" s="196"/>
      <c r="C55" s="226" t="s">
        <v>176</v>
      </c>
      <c r="D55" s="226"/>
      <c r="E55" s="226"/>
      <c r="F55" s="226"/>
      <c r="G55" s="226"/>
      <c r="H55" s="226"/>
      <c r="I55" s="226"/>
      <c r="J55" s="226"/>
      <c r="K55" s="226"/>
      <c r="L55" s="226"/>
      <c r="M55" s="271" t="s">
        <v>182</v>
      </c>
      <c r="N55" s="272"/>
      <c r="O55" s="272"/>
      <c r="P55" s="272"/>
      <c r="Q55" s="272"/>
      <c r="R55" s="272"/>
      <c r="S55" s="272"/>
      <c r="T55" s="273"/>
    </row>
    <row r="56" spans="1:20" ht="33.65" customHeight="1" x14ac:dyDescent="0.2">
      <c r="A56" s="305"/>
      <c r="B56" s="199"/>
      <c r="C56" s="393" t="s">
        <v>177</v>
      </c>
      <c r="D56" s="393"/>
      <c r="E56" s="393"/>
      <c r="F56" s="393"/>
      <c r="G56" s="393"/>
      <c r="H56" s="393"/>
      <c r="I56" s="393"/>
      <c r="J56" s="393"/>
      <c r="K56" s="393"/>
      <c r="L56" s="393"/>
      <c r="M56" s="15" t="s">
        <v>39</v>
      </c>
      <c r="N56" s="264">
        <v>10</v>
      </c>
      <c r="O56" s="264"/>
      <c r="P56" s="265"/>
      <c r="Q56" s="265"/>
      <c r="R56" s="264">
        <f>N56*P56</f>
        <v>0</v>
      </c>
      <c r="S56" s="264"/>
      <c r="T56" s="286"/>
    </row>
    <row r="57" spans="1:20" ht="187.5" customHeight="1" x14ac:dyDescent="0.2">
      <c r="A57" s="11" t="str">
        <f>A46</f>
        <v>5.</v>
      </c>
      <c r="B57" s="30" t="s">
        <v>14</v>
      </c>
      <c r="C57" s="391" t="s">
        <v>77</v>
      </c>
      <c r="D57" s="369"/>
      <c r="E57" s="369"/>
      <c r="F57" s="369"/>
      <c r="G57" s="369"/>
      <c r="H57" s="369"/>
      <c r="I57" s="369"/>
      <c r="J57" s="369"/>
      <c r="K57" s="369"/>
      <c r="L57" s="392"/>
      <c r="M57" s="10" t="s">
        <v>39</v>
      </c>
      <c r="N57" s="214">
        <v>230</v>
      </c>
      <c r="O57" s="214"/>
      <c r="P57" s="210"/>
      <c r="Q57" s="210"/>
      <c r="R57" s="264">
        <f t="shared" ref="R57:R58" si="5">N57*P57</f>
        <v>0</v>
      </c>
      <c r="S57" s="264"/>
      <c r="T57" s="286"/>
    </row>
    <row r="58" spans="1:20" ht="202" customHeight="1" x14ac:dyDescent="0.2">
      <c r="A58" s="11" t="str">
        <f>A46</f>
        <v>5.</v>
      </c>
      <c r="B58" s="30" t="s">
        <v>16</v>
      </c>
      <c r="C58" s="391" t="s">
        <v>78</v>
      </c>
      <c r="D58" s="369"/>
      <c r="E58" s="369"/>
      <c r="F58" s="369"/>
      <c r="G58" s="369"/>
      <c r="H58" s="369"/>
      <c r="I58" s="369"/>
      <c r="J58" s="369"/>
      <c r="K58" s="369"/>
      <c r="L58" s="392"/>
      <c r="M58" s="10" t="s">
        <v>39</v>
      </c>
      <c r="N58" s="214">
        <f>N56</f>
        <v>10</v>
      </c>
      <c r="O58" s="214"/>
      <c r="P58" s="210"/>
      <c r="Q58" s="210"/>
      <c r="R58" s="264">
        <f t="shared" si="5"/>
        <v>0</v>
      </c>
      <c r="S58" s="264"/>
      <c r="T58" s="286"/>
    </row>
    <row r="59" spans="1:20" ht="15.5" x14ac:dyDescent="0.2">
      <c r="A59" s="238" t="s">
        <v>18</v>
      </c>
      <c r="B59" s="239"/>
      <c r="C59" s="174" t="s">
        <v>79</v>
      </c>
      <c r="D59" s="174"/>
      <c r="E59" s="174"/>
      <c r="F59" s="174"/>
      <c r="G59" s="174"/>
      <c r="H59" s="174"/>
      <c r="I59" s="174"/>
      <c r="J59" s="174"/>
      <c r="K59" s="174"/>
      <c r="L59" s="174"/>
      <c r="M59" s="47"/>
      <c r="N59" s="67"/>
      <c r="O59" s="67"/>
      <c r="P59" s="68"/>
      <c r="Q59" s="68"/>
      <c r="R59" s="278">
        <f>SUM(R60:T63,R65,R67:T68,R70:T75)</f>
        <v>0</v>
      </c>
      <c r="S59" s="278"/>
      <c r="T59" s="279"/>
    </row>
    <row r="60" spans="1:20" ht="177" customHeight="1" x14ac:dyDescent="0.2">
      <c r="A60" s="8" t="str">
        <f>A59</f>
        <v>6.</v>
      </c>
      <c r="B60" s="9">
        <f>1</f>
        <v>1</v>
      </c>
      <c r="C60" s="348" t="s">
        <v>152</v>
      </c>
      <c r="D60" s="349"/>
      <c r="E60" s="349"/>
      <c r="F60" s="349"/>
      <c r="G60" s="349"/>
      <c r="H60" s="349"/>
      <c r="I60" s="349"/>
      <c r="J60" s="349"/>
      <c r="K60" s="349"/>
      <c r="L60" s="350"/>
      <c r="M60" s="17" t="s">
        <v>170</v>
      </c>
      <c r="N60" s="214">
        <v>1.4</v>
      </c>
      <c r="O60" s="214"/>
      <c r="P60" s="210"/>
      <c r="Q60" s="210"/>
      <c r="R60" s="214">
        <f>N60*P60</f>
        <v>0</v>
      </c>
      <c r="S60" s="214"/>
      <c r="T60" s="215"/>
    </row>
    <row r="61" spans="1:20" ht="139.5" customHeight="1" x14ac:dyDescent="0.2">
      <c r="A61" s="8" t="str">
        <f t="shared" ref="A61:A62" si="6">A60</f>
        <v>6.</v>
      </c>
      <c r="B61" s="9" t="s">
        <v>45</v>
      </c>
      <c r="C61" s="348" t="s">
        <v>213</v>
      </c>
      <c r="D61" s="349"/>
      <c r="E61" s="349"/>
      <c r="F61" s="349"/>
      <c r="G61" s="349"/>
      <c r="H61" s="349"/>
      <c r="I61" s="349"/>
      <c r="J61" s="349"/>
      <c r="K61" s="349"/>
      <c r="L61" s="350"/>
      <c r="M61" s="17" t="s">
        <v>22</v>
      </c>
      <c r="N61" s="214">
        <v>53</v>
      </c>
      <c r="O61" s="214"/>
      <c r="P61" s="210"/>
      <c r="Q61" s="210"/>
      <c r="R61" s="214">
        <f t="shared" ref="R61:R63" si="7">N61*P61</f>
        <v>0</v>
      </c>
      <c r="S61" s="214"/>
      <c r="T61" s="215"/>
    </row>
    <row r="62" spans="1:20" ht="88" customHeight="1" x14ac:dyDescent="0.2">
      <c r="A62" s="8" t="str">
        <f t="shared" si="6"/>
        <v>6.</v>
      </c>
      <c r="B62" s="9" t="s">
        <v>50</v>
      </c>
      <c r="C62" s="348" t="s">
        <v>154</v>
      </c>
      <c r="D62" s="349"/>
      <c r="E62" s="349"/>
      <c r="F62" s="349"/>
      <c r="G62" s="349"/>
      <c r="H62" s="349"/>
      <c r="I62" s="349"/>
      <c r="J62" s="349"/>
      <c r="K62" s="349"/>
      <c r="L62" s="350"/>
      <c r="M62" s="17" t="s">
        <v>12</v>
      </c>
      <c r="N62" s="214">
        <v>390</v>
      </c>
      <c r="O62" s="214"/>
      <c r="P62" s="210"/>
      <c r="Q62" s="210"/>
      <c r="R62" s="214">
        <f t="shared" si="7"/>
        <v>0</v>
      </c>
      <c r="S62" s="214"/>
      <c r="T62" s="215"/>
    </row>
    <row r="63" spans="1:20" ht="126" customHeight="1" x14ac:dyDescent="0.2">
      <c r="A63" s="415" t="s">
        <v>18</v>
      </c>
      <c r="B63" s="417" t="s">
        <v>14</v>
      </c>
      <c r="C63" s="185" t="s">
        <v>214</v>
      </c>
      <c r="D63" s="185"/>
      <c r="E63" s="185"/>
      <c r="F63" s="185"/>
      <c r="G63" s="185"/>
      <c r="H63" s="185"/>
      <c r="I63" s="185"/>
      <c r="J63" s="185"/>
      <c r="K63" s="185"/>
      <c r="L63" s="185"/>
      <c r="M63" s="18" t="s">
        <v>12</v>
      </c>
      <c r="N63" s="364">
        <v>380</v>
      </c>
      <c r="O63" s="364"/>
      <c r="P63" s="365"/>
      <c r="Q63" s="365"/>
      <c r="R63" s="214">
        <f t="shared" si="7"/>
        <v>0</v>
      </c>
      <c r="S63" s="214"/>
      <c r="T63" s="215"/>
    </row>
    <row r="64" spans="1:20" ht="120.65" customHeight="1" x14ac:dyDescent="0.2">
      <c r="A64" s="416"/>
      <c r="B64" s="418"/>
      <c r="C64" s="479" t="s">
        <v>110</v>
      </c>
      <c r="D64" s="480"/>
      <c r="E64" s="480"/>
      <c r="F64" s="480"/>
      <c r="G64" s="480"/>
      <c r="H64" s="480"/>
      <c r="I64" s="480"/>
      <c r="J64" s="480"/>
      <c r="K64" s="480"/>
      <c r="L64" s="480"/>
      <c r="M64" s="481" t="s">
        <v>184</v>
      </c>
      <c r="N64" s="482"/>
      <c r="O64" s="482"/>
      <c r="P64" s="482"/>
      <c r="Q64" s="482"/>
      <c r="R64" s="482"/>
      <c r="S64" s="482"/>
      <c r="T64" s="483"/>
    </row>
    <row r="65" spans="1:20" ht="94" customHeight="1" x14ac:dyDescent="0.2">
      <c r="A65" s="415" t="s">
        <v>18</v>
      </c>
      <c r="B65" s="417" t="s">
        <v>16</v>
      </c>
      <c r="C65" s="185" t="s">
        <v>215</v>
      </c>
      <c r="D65" s="185"/>
      <c r="E65" s="185"/>
      <c r="F65" s="185"/>
      <c r="G65" s="185"/>
      <c r="H65" s="185"/>
      <c r="I65" s="185"/>
      <c r="J65" s="185"/>
      <c r="K65" s="185"/>
      <c r="L65" s="185"/>
      <c r="M65" s="18" t="s">
        <v>12</v>
      </c>
      <c r="N65" s="364">
        <v>25</v>
      </c>
      <c r="O65" s="364"/>
      <c r="P65" s="365"/>
      <c r="Q65" s="365"/>
      <c r="R65" s="364">
        <f>N65*P65</f>
        <v>0</v>
      </c>
      <c r="S65" s="364"/>
      <c r="T65" s="366"/>
    </row>
    <row r="66" spans="1:20" ht="117" customHeight="1" x14ac:dyDescent="0.2">
      <c r="A66" s="416"/>
      <c r="B66" s="418"/>
      <c r="C66" s="479" t="s">
        <v>110</v>
      </c>
      <c r="D66" s="480"/>
      <c r="E66" s="480"/>
      <c r="F66" s="480"/>
      <c r="G66" s="480"/>
      <c r="H66" s="480"/>
      <c r="I66" s="480"/>
      <c r="J66" s="480"/>
      <c r="K66" s="480"/>
      <c r="L66" s="480"/>
      <c r="M66" s="481" t="s">
        <v>184</v>
      </c>
      <c r="N66" s="482"/>
      <c r="O66" s="482"/>
      <c r="P66" s="482"/>
      <c r="Q66" s="482"/>
      <c r="R66" s="482"/>
      <c r="S66" s="482"/>
      <c r="T66" s="483"/>
    </row>
    <row r="67" spans="1:20" ht="226.5" customHeight="1" x14ac:dyDescent="0.2">
      <c r="A67" s="8" t="str">
        <f>A65</f>
        <v>6.</v>
      </c>
      <c r="B67" s="9" t="s">
        <v>18</v>
      </c>
      <c r="C67" s="348" t="s">
        <v>216</v>
      </c>
      <c r="D67" s="349"/>
      <c r="E67" s="349"/>
      <c r="F67" s="349"/>
      <c r="G67" s="349"/>
      <c r="H67" s="349"/>
      <c r="I67" s="349"/>
      <c r="J67" s="349"/>
      <c r="K67" s="349"/>
      <c r="L67" s="350"/>
      <c r="M67" s="17" t="s">
        <v>12</v>
      </c>
      <c r="N67" s="214">
        <v>380</v>
      </c>
      <c r="O67" s="214"/>
      <c r="P67" s="210"/>
      <c r="Q67" s="210"/>
      <c r="R67" s="214">
        <f>N67*P67</f>
        <v>0</v>
      </c>
      <c r="S67" s="214"/>
      <c r="T67" s="215"/>
    </row>
    <row r="68" spans="1:20" ht="85.5" customHeight="1" x14ac:dyDescent="0.2">
      <c r="A68" s="8" t="s">
        <v>18</v>
      </c>
      <c r="B68" s="9" t="s">
        <v>20</v>
      </c>
      <c r="C68" s="348" t="s">
        <v>217</v>
      </c>
      <c r="D68" s="349"/>
      <c r="E68" s="349"/>
      <c r="F68" s="349"/>
      <c r="G68" s="349"/>
      <c r="H68" s="349"/>
      <c r="I68" s="349"/>
      <c r="J68" s="349"/>
      <c r="K68" s="349"/>
      <c r="L68" s="350"/>
      <c r="M68" s="17" t="s">
        <v>22</v>
      </c>
      <c r="N68" s="214">
        <v>70</v>
      </c>
      <c r="O68" s="214"/>
      <c r="P68" s="210"/>
      <c r="Q68" s="210"/>
      <c r="R68" s="214">
        <f>N68*P68</f>
        <v>0</v>
      </c>
      <c r="S68" s="214"/>
      <c r="T68" s="215"/>
    </row>
    <row r="69" spans="1:20" ht="108" customHeight="1" x14ac:dyDescent="0.2">
      <c r="A69" s="192" t="s">
        <v>18</v>
      </c>
      <c r="B69" s="195" t="s">
        <v>23</v>
      </c>
      <c r="C69" s="406" t="s">
        <v>158</v>
      </c>
      <c r="D69" s="407"/>
      <c r="E69" s="407"/>
      <c r="F69" s="407"/>
      <c r="G69" s="407"/>
      <c r="H69" s="407"/>
      <c r="I69" s="407"/>
      <c r="J69" s="407"/>
      <c r="K69" s="407"/>
      <c r="L69" s="437"/>
      <c r="M69" s="61"/>
      <c r="N69" s="288"/>
      <c r="O69" s="288"/>
      <c r="P69" s="288"/>
      <c r="Q69" s="288"/>
      <c r="R69" s="288"/>
      <c r="S69" s="288"/>
      <c r="T69" s="289"/>
    </row>
    <row r="70" spans="1:20" ht="14.5" customHeight="1" x14ac:dyDescent="0.2">
      <c r="A70" s="193"/>
      <c r="B70" s="196"/>
      <c r="C70" s="468" t="s">
        <v>86</v>
      </c>
      <c r="D70" s="469"/>
      <c r="E70" s="469"/>
      <c r="F70" s="469"/>
      <c r="G70" s="469"/>
      <c r="H70" s="469"/>
      <c r="I70" s="469"/>
      <c r="J70" s="469"/>
      <c r="K70" s="469"/>
      <c r="L70" s="470"/>
      <c r="M70" s="5" t="s">
        <v>22</v>
      </c>
      <c r="N70" s="260">
        <v>70</v>
      </c>
      <c r="O70" s="260"/>
      <c r="P70" s="467"/>
      <c r="Q70" s="467"/>
      <c r="R70" s="260">
        <f>N70*P70</f>
        <v>0</v>
      </c>
      <c r="S70" s="260"/>
      <c r="T70" s="262"/>
    </row>
    <row r="71" spans="1:20" ht="14.5" x14ac:dyDescent="0.2">
      <c r="A71" s="193"/>
      <c r="B71" s="196"/>
      <c r="C71" s="468" t="s">
        <v>87</v>
      </c>
      <c r="D71" s="469"/>
      <c r="E71" s="469"/>
      <c r="F71" s="469"/>
      <c r="G71" s="469"/>
      <c r="H71" s="469"/>
      <c r="I71" s="469"/>
      <c r="J71" s="469"/>
      <c r="K71" s="469"/>
      <c r="L71" s="470"/>
      <c r="M71" s="5" t="s">
        <v>22</v>
      </c>
      <c r="N71" s="260">
        <v>70</v>
      </c>
      <c r="O71" s="260"/>
      <c r="P71" s="261"/>
      <c r="Q71" s="261"/>
      <c r="R71" s="291">
        <f t="shared" ref="R71:R75" si="8">N71*P71</f>
        <v>0</v>
      </c>
      <c r="S71" s="292"/>
      <c r="T71" s="293"/>
    </row>
    <row r="72" spans="1:20" ht="14.5" x14ac:dyDescent="0.2">
      <c r="A72" s="194"/>
      <c r="B72" s="197"/>
      <c r="C72" s="484" t="s">
        <v>88</v>
      </c>
      <c r="D72" s="485"/>
      <c r="E72" s="485"/>
      <c r="F72" s="485"/>
      <c r="G72" s="485"/>
      <c r="H72" s="485"/>
      <c r="I72" s="485"/>
      <c r="J72" s="485"/>
      <c r="K72" s="485"/>
      <c r="L72" s="486"/>
      <c r="M72" s="7" t="s">
        <v>22</v>
      </c>
      <c r="N72" s="275">
        <v>70</v>
      </c>
      <c r="O72" s="275"/>
      <c r="P72" s="276"/>
      <c r="Q72" s="276"/>
      <c r="R72" s="266">
        <f t="shared" si="8"/>
        <v>0</v>
      </c>
      <c r="S72" s="267"/>
      <c r="T72" s="268"/>
    </row>
    <row r="73" spans="1:20" ht="103.5" customHeight="1" x14ac:dyDescent="0.2">
      <c r="A73" s="8" t="str">
        <f>A69</f>
        <v>6.</v>
      </c>
      <c r="B73" s="9" t="s">
        <v>28</v>
      </c>
      <c r="C73" s="191" t="s">
        <v>159</v>
      </c>
      <c r="D73" s="191"/>
      <c r="E73" s="191"/>
      <c r="F73" s="191"/>
      <c r="G73" s="191"/>
      <c r="H73" s="191"/>
      <c r="I73" s="191"/>
      <c r="J73" s="191"/>
      <c r="K73" s="191"/>
      <c r="L73" s="191"/>
      <c r="M73" s="17" t="s">
        <v>22</v>
      </c>
      <c r="N73" s="214">
        <v>70</v>
      </c>
      <c r="O73" s="214"/>
      <c r="P73" s="210"/>
      <c r="Q73" s="210"/>
      <c r="R73" s="211">
        <f t="shared" si="8"/>
        <v>0</v>
      </c>
      <c r="S73" s="212"/>
      <c r="T73" s="213"/>
    </row>
    <row r="74" spans="1:20" ht="83.5" customHeight="1" x14ac:dyDescent="0.2">
      <c r="A74" s="8" t="s">
        <v>18</v>
      </c>
      <c r="B74" s="9" t="s">
        <v>30</v>
      </c>
      <c r="C74" s="348" t="s">
        <v>161</v>
      </c>
      <c r="D74" s="349"/>
      <c r="E74" s="349"/>
      <c r="F74" s="349"/>
      <c r="G74" s="349"/>
      <c r="H74" s="349"/>
      <c r="I74" s="349"/>
      <c r="J74" s="349"/>
      <c r="K74" s="349"/>
      <c r="L74" s="350"/>
      <c r="M74" s="66" t="s">
        <v>10</v>
      </c>
      <c r="N74" s="394">
        <v>8</v>
      </c>
      <c r="O74" s="394"/>
      <c r="P74" s="210"/>
      <c r="Q74" s="210"/>
      <c r="R74" s="395">
        <f t="shared" si="8"/>
        <v>0</v>
      </c>
      <c r="S74" s="396"/>
      <c r="T74" s="397"/>
    </row>
    <row r="75" spans="1:20" ht="157" customHeight="1" x14ac:dyDescent="0.2">
      <c r="A75" s="8" t="s">
        <v>18</v>
      </c>
      <c r="B75" s="9" t="s">
        <v>33</v>
      </c>
      <c r="C75" s="348" t="s">
        <v>160</v>
      </c>
      <c r="D75" s="349"/>
      <c r="E75" s="349"/>
      <c r="F75" s="349"/>
      <c r="G75" s="349"/>
      <c r="H75" s="349"/>
      <c r="I75" s="349"/>
      <c r="J75" s="349"/>
      <c r="K75" s="349"/>
      <c r="L75" s="350"/>
      <c r="M75" s="17" t="s">
        <v>22</v>
      </c>
      <c r="N75" s="394">
        <v>53</v>
      </c>
      <c r="O75" s="394"/>
      <c r="P75" s="210"/>
      <c r="Q75" s="210"/>
      <c r="R75" s="395">
        <f t="shared" si="8"/>
        <v>0</v>
      </c>
      <c r="S75" s="396"/>
      <c r="T75" s="397"/>
    </row>
    <row r="76" spans="1:20" ht="69.650000000000006" customHeight="1" x14ac:dyDescent="0.2">
      <c r="A76" s="294" t="s">
        <v>96</v>
      </c>
      <c r="B76" s="295"/>
      <c r="C76" s="295"/>
      <c r="D76" s="295"/>
      <c r="E76" s="295"/>
      <c r="F76" s="295"/>
      <c r="G76" s="295"/>
      <c r="H76" s="295"/>
      <c r="I76" s="295"/>
      <c r="J76" s="295"/>
      <c r="K76" s="295"/>
      <c r="L76" s="295"/>
      <c r="M76" s="295"/>
      <c r="N76" s="295"/>
      <c r="O76" s="295"/>
      <c r="P76" s="295"/>
      <c r="Q76" s="295"/>
      <c r="R76" s="295"/>
      <c r="S76" s="295"/>
      <c r="T76" s="296"/>
    </row>
    <row r="77" spans="1:20" ht="35.15" customHeight="1" x14ac:dyDescent="0.2">
      <c r="A77" s="300" t="s">
        <v>353</v>
      </c>
      <c r="B77" s="301"/>
      <c r="C77" s="301"/>
      <c r="D77" s="301"/>
      <c r="E77" s="301"/>
      <c r="F77" s="301"/>
      <c r="G77" s="301"/>
      <c r="H77" s="301"/>
      <c r="I77" s="301"/>
      <c r="J77" s="301"/>
      <c r="K77" s="301"/>
      <c r="L77" s="301"/>
      <c r="M77" s="301"/>
      <c r="N77" s="301"/>
      <c r="O77" s="301"/>
      <c r="P77" s="301"/>
      <c r="Q77" s="301"/>
      <c r="R77" s="301"/>
      <c r="S77" s="301"/>
      <c r="T77" s="302"/>
    </row>
    <row r="78" spans="1:20" ht="25.5" customHeight="1" x14ac:dyDescent="0.2">
      <c r="A78" s="315" t="s">
        <v>7</v>
      </c>
      <c r="B78" s="316"/>
      <c r="C78" s="299" t="str">
        <f>C5</f>
        <v>PRIPREMNI RADOVI I RADOVI UKLANJANJA</v>
      </c>
      <c r="D78" s="299"/>
      <c r="E78" s="299"/>
      <c r="F78" s="299"/>
      <c r="G78" s="299"/>
      <c r="H78" s="299"/>
      <c r="I78" s="299"/>
      <c r="J78" s="299"/>
      <c r="K78" s="299"/>
      <c r="L78" s="299"/>
      <c r="M78" s="299"/>
      <c r="N78" s="299"/>
      <c r="O78" s="299"/>
      <c r="P78" s="297">
        <f>R5</f>
        <v>0</v>
      </c>
      <c r="Q78" s="297"/>
      <c r="R78" s="297"/>
      <c r="S78" s="297"/>
      <c r="T78" s="298"/>
    </row>
    <row r="79" spans="1:20" ht="25.5" customHeight="1" x14ac:dyDescent="0.2">
      <c r="A79" s="315" t="s">
        <v>45</v>
      </c>
      <c r="B79" s="316"/>
      <c r="C79" s="299" t="str">
        <f>C27</f>
        <v>ZIDARSKI RADOVI</v>
      </c>
      <c r="D79" s="299"/>
      <c r="E79" s="299"/>
      <c r="F79" s="299"/>
      <c r="G79" s="299"/>
      <c r="H79" s="299"/>
      <c r="I79" s="299"/>
      <c r="J79" s="299"/>
      <c r="K79" s="299"/>
      <c r="L79" s="299"/>
      <c r="M79" s="299"/>
      <c r="N79" s="299"/>
      <c r="O79" s="299"/>
      <c r="P79" s="297">
        <f>R27</f>
        <v>0</v>
      </c>
      <c r="Q79" s="297"/>
      <c r="R79" s="297"/>
      <c r="S79" s="297"/>
      <c r="T79" s="298"/>
    </row>
    <row r="80" spans="1:20" ht="25.5" customHeight="1" x14ac:dyDescent="0.2">
      <c r="A80" s="315" t="s">
        <v>50</v>
      </c>
      <c r="B80" s="316"/>
      <c r="C80" s="299" t="str">
        <f>C31</f>
        <v>LIMARSKI RADOVI</v>
      </c>
      <c r="D80" s="299"/>
      <c r="E80" s="299"/>
      <c r="F80" s="299"/>
      <c r="G80" s="299"/>
      <c r="H80" s="299"/>
      <c r="I80" s="299"/>
      <c r="J80" s="299"/>
      <c r="K80" s="299"/>
      <c r="L80" s="299"/>
      <c r="M80" s="299"/>
      <c r="N80" s="299"/>
      <c r="O80" s="299"/>
      <c r="P80" s="297">
        <f>R31</f>
        <v>0</v>
      </c>
      <c r="Q80" s="297"/>
      <c r="R80" s="297"/>
      <c r="S80" s="297"/>
      <c r="T80" s="298"/>
    </row>
    <row r="81" spans="1:20" ht="25.5" customHeight="1" x14ac:dyDescent="0.2">
      <c r="A81" s="315" t="s">
        <v>14</v>
      </c>
      <c r="B81" s="316"/>
      <c r="C81" s="399" t="str">
        <f>C36</f>
        <v>STOLARSKI RADOVI</v>
      </c>
      <c r="D81" s="299"/>
      <c r="E81" s="299"/>
      <c r="F81" s="299"/>
      <c r="G81" s="299"/>
      <c r="H81" s="299"/>
      <c r="I81" s="299"/>
      <c r="J81" s="299"/>
      <c r="K81" s="299"/>
      <c r="L81" s="299"/>
      <c r="M81" s="299"/>
      <c r="N81" s="299"/>
      <c r="O81" s="299"/>
      <c r="P81" s="297">
        <f>R36</f>
        <v>0</v>
      </c>
      <c r="Q81" s="297"/>
      <c r="R81" s="297"/>
      <c r="S81" s="297"/>
      <c r="T81" s="298"/>
    </row>
    <row r="82" spans="1:20" ht="25.5" customHeight="1" x14ac:dyDescent="0.2">
      <c r="A82" s="315" t="s">
        <v>16</v>
      </c>
      <c r="B82" s="316"/>
      <c r="C82" s="399" t="str">
        <f>C46</f>
        <v>FASADERSKI RADOVI</v>
      </c>
      <c r="D82" s="299"/>
      <c r="E82" s="299"/>
      <c r="F82" s="299"/>
      <c r="G82" s="299"/>
      <c r="H82" s="299"/>
      <c r="I82" s="299"/>
      <c r="J82" s="299"/>
      <c r="K82" s="299"/>
      <c r="L82" s="299"/>
      <c r="M82" s="299"/>
      <c r="N82" s="299"/>
      <c r="O82" s="299"/>
      <c r="P82" s="297">
        <f>R46</f>
        <v>0</v>
      </c>
      <c r="Q82" s="297"/>
      <c r="R82" s="297"/>
      <c r="S82" s="297"/>
      <c r="T82" s="298"/>
    </row>
    <row r="83" spans="1:20" ht="25.5" customHeight="1" x14ac:dyDescent="0.2">
      <c r="A83" s="315" t="s">
        <v>18</v>
      </c>
      <c r="B83" s="316"/>
      <c r="C83" s="299" t="str">
        <f>C59</f>
        <v>IZOLATERSKI RADOVI</v>
      </c>
      <c r="D83" s="299"/>
      <c r="E83" s="299"/>
      <c r="F83" s="299"/>
      <c r="G83" s="299"/>
      <c r="H83" s="299"/>
      <c r="I83" s="299"/>
      <c r="J83" s="299"/>
      <c r="K83" s="299"/>
      <c r="L83" s="299"/>
      <c r="M83" s="299"/>
      <c r="N83" s="299"/>
      <c r="O83" s="299"/>
      <c r="P83" s="297">
        <f>R59</f>
        <v>0</v>
      </c>
      <c r="Q83" s="297"/>
      <c r="R83" s="297"/>
      <c r="S83" s="297"/>
      <c r="T83" s="298"/>
    </row>
    <row r="84" spans="1:20" ht="25.5" customHeight="1" x14ac:dyDescent="0.2">
      <c r="A84" s="309" t="s">
        <v>98</v>
      </c>
      <c r="B84" s="310"/>
      <c r="C84" s="311" t="s">
        <v>164</v>
      </c>
      <c r="D84" s="312"/>
      <c r="E84" s="312"/>
      <c r="F84" s="312"/>
      <c r="G84" s="312"/>
      <c r="H84" s="312"/>
      <c r="I84" s="312"/>
      <c r="J84" s="312"/>
      <c r="K84" s="312"/>
      <c r="L84" s="312"/>
      <c r="M84" s="312"/>
      <c r="N84" s="312"/>
      <c r="O84" s="313"/>
      <c r="P84" s="314">
        <f>SUM(P78:T83)</f>
        <v>0</v>
      </c>
      <c r="Q84" s="314"/>
      <c r="R84" s="314"/>
      <c r="S84" s="314"/>
      <c r="T84" s="314"/>
    </row>
    <row r="85" spans="1:20" ht="25.5" customHeight="1" x14ac:dyDescent="0.2">
      <c r="A85" s="309" t="s">
        <v>100</v>
      </c>
      <c r="B85" s="310"/>
      <c r="C85" s="311" t="s">
        <v>101</v>
      </c>
      <c r="D85" s="312"/>
      <c r="E85" s="312"/>
      <c r="F85" s="312"/>
      <c r="G85" s="312"/>
      <c r="H85" s="312"/>
      <c r="I85" s="312"/>
      <c r="J85" s="312"/>
      <c r="K85" s="312"/>
      <c r="L85" s="312"/>
      <c r="M85" s="312"/>
      <c r="N85" s="312"/>
      <c r="O85" s="313"/>
      <c r="P85" s="314">
        <f>0.25*P84</f>
        <v>0</v>
      </c>
      <c r="Q85" s="314"/>
      <c r="R85" s="314"/>
      <c r="S85" s="314"/>
      <c r="T85" s="314"/>
    </row>
    <row r="86" spans="1:20" ht="25.5" customHeight="1" x14ac:dyDescent="0.2">
      <c r="A86" s="309" t="s">
        <v>102</v>
      </c>
      <c r="B86" s="310"/>
      <c r="C86" s="311" t="s">
        <v>103</v>
      </c>
      <c r="D86" s="312"/>
      <c r="E86" s="312"/>
      <c r="F86" s="312"/>
      <c r="G86" s="312"/>
      <c r="H86" s="312"/>
      <c r="I86" s="312"/>
      <c r="J86" s="312"/>
      <c r="K86" s="312"/>
      <c r="L86" s="312"/>
      <c r="M86" s="312"/>
      <c r="N86" s="312"/>
      <c r="O86" s="313"/>
      <c r="P86" s="314">
        <f>P84+P85</f>
        <v>0</v>
      </c>
      <c r="Q86" s="314"/>
      <c r="R86" s="314"/>
      <c r="S86" s="314"/>
      <c r="T86" s="314"/>
    </row>
  </sheetData>
  <sheetProtection algorithmName="SHA-512" hashValue="GR+J367tT6T5FJsMhYxZiphAMHhTbvS+kkmfK3acJcptRHXbHC+xxTnTB2n9EVrO8t9z2CkoqDFp3UPuhwFThQ==" saltValue="mbw5AtOFkMYQFCU2Ku333g==" spinCount="100000" sheet="1" objects="1" scenarios="1"/>
  <protectedRanges>
    <protectedRange sqref="P70:Q75 P67:Q68 P65 P60:Q63 P56:Q58 P51:Q52 P47 P45 P44 P40:Q42 P32:Q35 P29:Q30 P23:Q26 P16:Q21 P7:Q14 P6" name="Raspon1"/>
  </protectedRanges>
  <mergeCells count="315">
    <mergeCell ref="C75:L75"/>
    <mergeCell ref="N75:O75"/>
    <mergeCell ref="P75:Q75"/>
    <mergeCell ref="R75:T75"/>
    <mergeCell ref="C69:L69"/>
    <mergeCell ref="C70:L70"/>
    <mergeCell ref="A65:A66"/>
    <mergeCell ref="B65:B66"/>
    <mergeCell ref="C66:L66"/>
    <mergeCell ref="M66:T66"/>
    <mergeCell ref="C68:L68"/>
    <mergeCell ref="N68:O68"/>
    <mergeCell ref="P68:Q68"/>
    <mergeCell ref="R68:T68"/>
    <mergeCell ref="C74:L74"/>
    <mergeCell ref="N74:O74"/>
    <mergeCell ref="P74:Q74"/>
    <mergeCell ref="R74:T74"/>
    <mergeCell ref="C72:L72"/>
    <mergeCell ref="N72:O72"/>
    <mergeCell ref="P72:Q72"/>
    <mergeCell ref="R72:T72"/>
    <mergeCell ref="C73:L73"/>
    <mergeCell ref="N73:O73"/>
    <mergeCell ref="A63:A64"/>
    <mergeCell ref="B63:B64"/>
    <mergeCell ref="P17:Q17"/>
    <mergeCell ref="R16:T16"/>
    <mergeCell ref="R17:T17"/>
    <mergeCell ref="C18:L18"/>
    <mergeCell ref="N18:O18"/>
    <mergeCell ref="P18:Q18"/>
    <mergeCell ref="R18:T18"/>
    <mergeCell ref="C64:L64"/>
    <mergeCell ref="M64:T64"/>
    <mergeCell ref="A59:B59"/>
    <mergeCell ref="C59:L59"/>
    <mergeCell ref="R59:T59"/>
    <mergeCell ref="C60:L60"/>
    <mergeCell ref="N60:O60"/>
    <mergeCell ref="P60:Q60"/>
    <mergeCell ref="R60:T60"/>
    <mergeCell ref="C57:L57"/>
    <mergeCell ref="N57:O57"/>
    <mergeCell ref="P57:Q57"/>
    <mergeCell ref="R57:T57"/>
    <mergeCell ref="C58:L58"/>
    <mergeCell ref="N58:O58"/>
    <mergeCell ref="A86:B86"/>
    <mergeCell ref="C86:O86"/>
    <mergeCell ref="P86:T86"/>
    <mergeCell ref="C16:L16"/>
    <mergeCell ref="C17:L17"/>
    <mergeCell ref="A15:A17"/>
    <mergeCell ref="B15:B17"/>
    <mergeCell ref="N16:O16"/>
    <mergeCell ref="P16:Q16"/>
    <mergeCell ref="N17:O17"/>
    <mergeCell ref="A84:B84"/>
    <mergeCell ref="C84:O84"/>
    <mergeCell ref="P84:T84"/>
    <mergeCell ref="A85:B85"/>
    <mergeCell ref="C85:O85"/>
    <mergeCell ref="P85:T85"/>
    <mergeCell ref="A82:B82"/>
    <mergeCell ref="C82:O82"/>
    <mergeCell ref="P82:T82"/>
    <mergeCell ref="A83:B83"/>
    <mergeCell ref="C83:O83"/>
    <mergeCell ref="P83:T83"/>
    <mergeCell ref="A80:B80"/>
    <mergeCell ref="C80:O80"/>
    <mergeCell ref="P80:T80"/>
    <mergeCell ref="A81:B81"/>
    <mergeCell ref="C81:O81"/>
    <mergeCell ref="P81:T81"/>
    <mergeCell ref="A76:T76"/>
    <mergeCell ref="A77:T77"/>
    <mergeCell ref="A78:B78"/>
    <mergeCell ref="C78:O78"/>
    <mergeCell ref="P78:T78"/>
    <mergeCell ref="A79:B79"/>
    <mergeCell ref="C79:O79"/>
    <mergeCell ref="P79:T79"/>
    <mergeCell ref="P73:Q73"/>
    <mergeCell ref="R73:T73"/>
    <mergeCell ref="N70:O70"/>
    <mergeCell ref="P70:Q70"/>
    <mergeCell ref="R70:T70"/>
    <mergeCell ref="C71:L71"/>
    <mergeCell ref="N71:O71"/>
    <mergeCell ref="P71:Q71"/>
    <mergeCell ref="R71:T71"/>
    <mergeCell ref="C67:L67"/>
    <mergeCell ref="N67:O67"/>
    <mergeCell ref="P67:Q67"/>
    <mergeCell ref="R67:T67"/>
    <mergeCell ref="A69:A72"/>
    <mergeCell ref="B69:B72"/>
    <mergeCell ref="N69:O69"/>
    <mergeCell ref="P69:Q69"/>
    <mergeCell ref="R69:T69"/>
    <mergeCell ref="C65:L65"/>
    <mergeCell ref="N65:O65"/>
    <mergeCell ref="P65:Q65"/>
    <mergeCell ref="R65:T65"/>
    <mergeCell ref="C63:L63"/>
    <mergeCell ref="N63:O63"/>
    <mergeCell ref="P63:Q63"/>
    <mergeCell ref="R63:T63"/>
    <mergeCell ref="C61:L61"/>
    <mergeCell ref="N61:O61"/>
    <mergeCell ref="P61:Q61"/>
    <mergeCell ref="R61:T61"/>
    <mergeCell ref="C62:L62"/>
    <mergeCell ref="N62:O62"/>
    <mergeCell ref="P62:Q62"/>
    <mergeCell ref="R62:T62"/>
    <mergeCell ref="A46:B46"/>
    <mergeCell ref="C46:M46"/>
    <mergeCell ref="R46:T46"/>
    <mergeCell ref="C47:L47"/>
    <mergeCell ref="P58:Q58"/>
    <mergeCell ref="R58:T58"/>
    <mergeCell ref="C56:L56"/>
    <mergeCell ref="N56:O56"/>
    <mergeCell ref="P56:Q56"/>
    <mergeCell ref="R56:T56"/>
    <mergeCell ref="A53:A56"/>
    <mergeCell ref="B53:B56"/>
    <mergeCell ref="C53:L53"/>
    <mergeCell ref="M53:T53"/>
    <mergeCell ref="C54:L54"/>
    <mergeCell ref="N54:O54"/>
    <mergeCell ref="P54:Q54"/>
    <mergeCell ref="R54:T54"/>
    <mergeCell ref="C55:L55"/>
    <mergeCell ref="M55:T55"/>
    <mergeCell ref="C51:L51"/>
    <mergeCell ref="N51:O51"/>
    <mergeCell ref="P51:Q51"/>
    <mergeCell ref="R51:T51"/>
    <mergeCell ref="C52:L52"/>
    <mergeCell ref="N52:O52"/>
    <mergeCell ref="P52:Q52"/>
    <mergeCell ref="R52:T52"/>
    <mergeCell ref="A48:A52"/>
    <mergeCell ref="B48:B52"/>
    <mergeCell ref="C48:L48"/>
    <mergeCell ref="M48:T48"/>
    <mergeCell ref="C49:L49"/>
    <mergeCell ref="N49:O49"/>
    <mergeCell ref="P49:Q49"/>
    <mergeCell ref="R49:T49"/>
    <mergeCell ref="C50:L50"/>
    <mergeCell ref="M50:T50"/>
    <mergeCell ref="N47:O47"/>
    <mergeCell ref="P47:Q47"/>
    <mergeCell ref="R47:T47"/>
    <mergeCell ref="C44:L44"/>
    <mergeCell ref="N44:O44"/>
    <mergeCell ref="P44:Q44"/>
    <mergeCell ref="R44:T44"/>
    <mergeCell ref="C45:L45"/>
    <mergeCell ref="N45:O45"/>
    <mergeCell ref="P45:Q45"/>
    <mergeCell ref="R45:T45"/>
    <mergeCell ref="A43:A44"/>
    <mergeCell ref="B43:B44"/>
    <mergeCell ref="C43:L43"/>
    <mergeCell ref="N43:O43"/>
    <mergeCell ref="P43:Q43"/>
    <mergeCell ref="R43:T43"/>
    <mergeCell ref="C37:L37"/>
    <mergeCell ref="N37:O37"/>
    <mergeCell ref="P37:Q37"/>
    <mergeCell ref="R37:T37"/>
    <mergeCell ref="C38:L38"/>
    <mergeCell ref="N38:O38"/>
    <mergeCell ref="P38:Q38"/>
    <mergeCell ref="R38:T38"/>
    <mergeCell ref="C41:L41"/>
    <mergeCell ref="N41:O41"/>
    <mergeCell ref="P41:Q41"/>
    <mergeCell ref="R41:T41"/>
    <mergeCell ref="R40:T40"/>
    <mergeCell ref="C42:L42"/>
    <mergeCell ref="N42:O42"/>
    <mergeCell ref="P42:Q42"/>
    <mergeCell ref="R42:T42"/>
    <mergeCell ref="C39:L39"/>
    <mergeCell ref="N39:O39"/>
    <mergeCell ref="P39:Q39"/>
    <mergeCell ref="R39:T39"/>
    <mergeCell ref="C40:L40"/>
    <mergeCell ref="N40:O40"/>
    <mergeCell ref="P40:Q40"/>
    <mergeCell ref="A36:B36"/>
    <mergeCell ref="C36:M36"/>
    <mergeCell ref="R36:T36"/>
    <mergeCell ref="A37:A42"/>
    <mergeCell ref="B37:B42"/>
    <mergeCell ref="C34:L34"/>
    <mergeCell ref="N34:O34"/>
    <mergeCell ref="P34:Q34"/>
    <mergeCell ref="R34:T34"/>
    <mergeCell ref="C35:L35"/>
    <mergeCell ref="N35:O35"/>
    <mergeCell ref="P35:Q35"/>
    <mergeCell ref="R35:T35"/>
    <mergeCell ref="C32:L32"/>
    <mergeCell ref="N32:O32"/>
    <mergeCell ref="P32:Q32"/>
    <mergeCell ref="R32:T32"/>
    <mergeCell ref="C33:L33"/>
    <mergeCell ref="N33:O33"/>
    <mergeCell ref="P33:Q33"/>
    <mergeCell ref="R33:T33"/>
    <mergeCell ref="C31:L31"/>
    <mergeCell ref="R31:T31"/>
    <mergeCell ref="A28:T28"/>
    <mergeCell ref="C29:L29"/>
    <mergeCell ref="N29:O29"/>
    <mergeCell ref="P29:Q29"/>
    <mergeCell ref="R29:T29"/>
    <mergeCell ref="C30:L30"/>
    <mergeCell ref="N30:O30"/>
    <mergeCell ref="P30:Q30"/>
    <mergeCell ref="R30:T30"/>
    <mergeCell ref="A27:B27"/>
    <mergeCell ref="C27:L27"/>
    <mergeCell ref="R27:T27"/>
    <mergeCell ref="C26:L26"/>
    <mergeCell ref="N26:O26"/>
    <mergeCell ref="P26:Q26"/>
    <mergeCell ref="R26:T26"/>
    <mergeCell ref="C24:L24"/>
    <mergeCell ref="N24:O24"/>
    <mergeCell ref="P24:Q24"/>
    <mergeCell ref="R24:T24"/>
    <mergeCell ref="C25:L25"/>
    <mergeCell ref="N25:O25"/>
    <mergeCell ref="P25:Q25"/>
    <mergeCell ref="R25:T25"/>
    <mergeCell ref="A22:A24"/>
    <mergeCell ref="B22:B24"/>
    <mergeCell ref="C22:L22"/>
    <mergeCell ref="N22:O22"/>
    <mergeCell ref="P22:Q22"/>
    <mergeCell ref="R22:T22"/>
    <mergeCell ref="C23:L23"/>
    <mergeCell ref="N23:O23"/>
    <mergeCell ref="P23:Q23"/>
    <mergeCell ref="R23:T23"/>
    <mergeCell ref="C19:L19"/>
    <mergeCell ref="N19:O19"/>
    <mergeCell ref="P19:Q19"/>
    <mergeCell ref="R19:T19"/>
    <mergeCell ref="C20:L20"/>
    <mergeCell ref="N20:O20"/>
    <mergeCell ref="P20:Q20"/>
    <mergeCell ref="R20:T20"/>
    <mergeCell ref="C21:L21"/>
    <mergeCell ref="N21:O21"/>
    <mergeCell ref="P21:Q21"/>
    <mergeCell ref="R21:T21"/>
    <mergeCell ref="C14:L14"/>
    <mergeCell ref="N14:O14"/>
    <mergeCell ref="P14:Q14"/>
    <mergeCell ref="R14:T14"/>
    <mergeCell ref="C15:L15"/>
    <mergeCell ref="N15:O15"/>
    <mergeCell ref="P15:Q15"/>
    <mergeCell ref="R15:T15"/>
    <mergeCell ref="C12:L12"/>
    <mergeCell ref="N12:O12"/>
    <mergeCell ref="P12:Q12"/>
    <mergeCell ref="R12:T12"/>
    <mergeCell ref="C13:L13"/>
    <mergeCell ref="N13:O13"/>
    <mergeCell ref="P13:Q13"/>
    <mergeCell ref="R13:T13"/>
    <mergeCell ref="C10:L10"/>
    <mergeCell ref="N10:O10"/>
    <mergeCell ref="P10:Q10"/>
    <mergeCell ref="R10:T10"/>
    <mergeCell ref="C11:L11"/>
    <mergeCell ref="N11:O11"/>
    <mergeCell ref="P11:Q11"/>
    <mergeCell ref="R11:T11"/>
    <mergeCell ref="C9:L9"/>
    <mergeCell ref="N9:O9"/>
    <mergeCell ref="P9:Q9"/>
    <mergeCell ref="R9:T9"/>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 ref="C7:L7"/>
    <mergeCell ref="N7:O7"/>
    <mergeCell ref="P7:Q7"/>
    <mergeCell ref="R7:T7"/>
  </mergeCells>
  <pageMargins left="0.55118110236220474" right="0.15748031496062992" top="0.31496062992125984" bottom="0.59055118110236227" header="0.27559055118110237" footer="0.31496062992125984"/>
  <pageSetup paperSize="9" scale="8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4" manualBreakCount="4">
    <brk id="37" max="19" man="1"/>
    <brk id="47" max="19" man="1"/>
    <brk id="59" max="19" man="1"/>
    <brk id="65"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D1AB-E1A1-4961-8AA5-5B5CB3D10202}">
  <sheetPr>
    <tabColor rgb="FF92D050"/>
  </sheetPr>
  <dimension ref="A2:T95"/>
  <sheetViews>
    <sheetView view="pageBreakPreview" zoomScale="130" zoomScaleNormal="100" zoomScaleSheetLayoutView="130" workbookViewId="0">
      <selection activeCell="N79" sqref="N79:O79"/>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218</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SUM(R6:T12,R14:T15,R17:T18,R20:T24)</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159" t="s">
        <v>11</v>
      </c>
      <c r="D7" s="159"/>
      <c r="E7" s="159"/>
      <c r="F7" s="159"/>
      <c r="G7" s="159"/>
      <c r="H7" s="159"/>
      <c r="I7" s="159"/>
      <c r="J7" s="159"/>
      <c r="K7" s="159"/>
      <c r="L7" s="159"/>
      <c r="M7" s="17" t="s">
        <v>12</v>
      </c>
      <c r="N7" s="152">
        <v>450</v>
      </c>
      <c r="O7" s="152"/>
      <c r="P7" s="153"/>
      <c r="Q7" s="153"/>
      <c r="R7" s="152">
        <f t="shared" ref="R7:R12" si="0">N7*P7</f>
        <v>0</v>
      </c>
      <c r="S7" s="152"/>
      <c r="T7" s="154"/>
    </row>
    <row r="8" spans="1:20" ht="149.15" customHeight="1" x14ac:dyDescent="0.2">
      <c r="A8" s="54" t="s">
        <v>7</v>
      </c>
      <c r="B8" s="9">
        <v>3</v>
      </c>
      <c r="C8" s="158" t="s">
        <v>13</v>
      </c>
      <c r="D8" s="160"/>
      <c r="E8" s="160"/>
      <c r="F8" s="160"/>
      <c r="G8" s="160"/>
      <c r="H8" s="160"/>
      <c r="I8" s="160"/>
      <c r="J8" s="160"/>
      <c r="K8" s="160"/>
      <c r="L8" s="160"/>
      <c r="M8" s="17" t="s">
        <v>12</v>
      </c>
      <c r="N8" s="152">
        <v>25</v>
      </c>
      <c r="O8" s="152"/>
      <c r="P8" s="153"/>
      <c r="Q8" s="153"/>
      <c r="R8" s="152">
        <f t="shared" si="0"/>
        <v>0</v>
      </c>
      <c r="S8" s="152"/>
      <c r="T8" s="154"/>
    </row>
    <row r="9" spans="1:20" ht="109" customHeight="1" x14ac:dyDescent="0.2">
      <c r="A9" s="55" t="s">
        <v>7</v>
      </c>
      <c r="B9" s="56" t="s">
        <v>14</v>
      </c>
      <c r="C9" s="487" t="s">
        <v>219</v>
      </c>
      <c r="D9" s="414"/>
      <c r="E9" s="414"/>
      <c r="F9" s="414"/>
      <c r="G9" s="414"/>
      <c r="H9" s="414"/>
      <c r="I9" s="414"/>
      <c r="J9" s="414"/>
      <c r="K9" s="414"/>
      <c r="L9" s="488"/>
      <c r="M9" s="57" t="s">
        <v>93</v>
      </c>
      <c r="N9" s="156">
        <v>1</v>
      </c>
      <c r="O9" s="156"/>
      <c r="P9" s="157"/>
      <c r="Q9" s="157"/>
      <c r="R9" s="152">
        <f t="shared" si="0"/>
        <v>0</v>
      </c>
      <c r="S9" s="152"/>
      <c r="T9" s="154"/>
    </row>
    <row r="10" spans="1:20" ht="72" customHeight="1" x14ac:dyDescent="0.2">
      <c r="A10" s="8" t="str">
        <f>A9</f>
        <v>1.</v>
      </c>
      <c r="B10" s="9" t="s">
        <v>16</v>
      </c>
      <c r="C10" s="487" t="s">
        <v>220</v>
      </c>
      <c r="D10" s="414"/>
      <c r="E10" s="414"/>
      <c r="F10" s="414"/>
      <c r="G10" s="414"/>
      <c r="H10" s="414"/>
      <c r="I10" s="414"/>
      <c r="J10" s="414"/>
      <c r="K10" s="414"/>
      <c r="L10" s="488"/>
      <c r="M10" s="13" t="s">
        <v>22</v>
      </c>
      <c r="N10" s="152">
        <v>45</v>
      </c>
      <c r="O10" s="152"/>
      <c r="P10" s="153"/>
      <c r="Q10" s="153"/>
      <c r="R10" s="152">
        <f t="shared" si="0"/>
        <v>0</v>
      </c>
      <c r="S10" s="152"/>
      <c r="T10" s="154"/>
    </row>
    <row r="11" spans="1:20" ht="104.5" customHeight="1" x14ac:dyDescent="0.2">
      <c r="A11" s="8" t="str">
        <f>A10</f>
        <v>1.</v>
      </c>
      <c r="B11" s="9" t="s">
        <v>18</v>
      </c>
      <c r="C11" s="487" t="s">
        <v>221</v>
      </c>
      <c r="D11" s="414"/>
      <c r="E11" s="414"/>
      <c r="F11" s="414"/>
      <c r="G11" s="414"/>
      <c r="H11" s="414"/>
      <c r="I11" s="414"/>
      <c r="J11" s="414"/>
      <c r="K11" s="414"/>
      <c r="L11" s="488"/>
      <c r="M11" s="13" t="s">
        <v>22</v>
      </c>
      <c r="N11" s="152">
        <v>110</v>
      </c>
      <c r="O11" s="152"/>
      <c r="P11" s="153"/>
      <c r="Q11" s="153"/>
      <c r="R11" s="152">
        <f t="shared" si="0"/>
        <v>0</v>
      </c>
      <c r="S11" s="152"/>
      <c r="T11" s="154"/>
    </row>
    <row r="12" spans="1:20" ht="334" customHeight="1" x14ac:dyDescent="0.2">
      <c r="A12" s="11">
        <v>1</v>
      </c>
      <c r="B12" s="12" t="s">
        <v>20</v>
      </c>
      <c r="C12" s="489" t="s">
        <v>222</v>
      </c>
      <c r="D12" s="490"/>
      <c r="E12" s="490"/>
      <c r="F12" s="490"/>
      <c r="G12" s="490"/>
      <c r="H12" s="490"/>
      <c r="I12" s="490"/>
      <c r="J12" s="490"/>
      <c r="K12" s="490"/>
      <c r="L12" s="491"/>
      <c r="M12" s="13" t="s">
        <v>10</v>
      </c>
      <c r="N12" s="152">
        <v>2</v>
      </c>
      <c r="O12" s="152"/>
      <c r="P12" s="153"/>
      <c r="Q12" s="153"/>
      <c r="R12" s="152">
        <f t="shared" si="0"/>
        <v>0</v>
      </c>
      <c r="S12" s="152"/>
      <c r="T12" s="154"/>
    </row>
    <row r="13" spans="1:20" ht="119.15" customHeight="1" x14ac:dyDescent="0.2">
      <c r="A13" s="192" t="str">
        <f>A6</f>
        <v>1.</v>
      </c>
      <c r="B13" s="195" t="s">
        <v>23</v>
      </c>
      <c r="C13" s="493" t="s">
        <v>223</v>
      </c>
      <c r="D13" s="494"/>
      <c r="E13" s="494"/>
      <c r="F13" s="494"/>
      <c r="G13" s="494"/>
      <c r="H13" s="494"/>
      <c r="I13" s="494"/>
      <c r="J13" s="494"/>
      <c r="K13" s="494"/>
      <c r="L13" s="495"/>
      <c r="M13" s="37"/>
      <c r="N13" s="353"/>
      <c r="O13" s="353"/>
      <c r="P13" s="353"/>
      <c r="Q13" s="353"/>
      <c r="R13" s="353"/>
      <c r="S13" s="353"/>
      <c r="T13" s="354"/>
    </row>
    <row r="14" spans="1:20" ht="13.5" x14ac:dyDescent="0.2">
      <c r="A14" s="193"/>
      <c r="B14" s="196"/>
      <c r="C14" s="448" t="s">
        <v>224</v>
      </c>
      <c r="D14" s="449"/>
      <c r="E14" s="449"/>
      <c r="F14" s="449"/>
      <c r="G14" s="449"/>
      <c r="H14" s="449"/>
      <c r="I14" s="449"/>
      <c r="J14" s="449"/>
      <c r="K14" s="449"/>
      <c r="L14" s="450"/>
      <c r="M14" s="14" t="s">
        <v>26</v>
      </c>
      <c r="N14" s="180">
        <v>5</v>
      </c>
      <c r="O14" s="180"/>
      <c r="P14" s="181"/>
      <c r="Q14" s="181"/>
      <c r="R14" s="180">
        <f>N14*P14</f>
        <v>0</v>
      </c>
      <c r="S14" s="180"/>
      <c r="T14" s="444"/>
    </row>
    <row r="15" spans="1:20" ht="12.5" x14ac:dyDescent="0.2">
      <c r="A15" s="194"/>
      <c r="B15" s="197"/>
      <c r="C15" s="445" t="s">
        <v>225</v>
      </c>
      <c r="D15" s="446"/>
      <c r="E15" s="446"/>
      <c r="F15" s="446"/>
      <c r="G15" s="446"/>
      <c r="H15" s="446"/>
      <c r="I15" s="446"/>
      <c r="J15" s="446"/>
      <c r="K15" s="446"/>
      <c r="L15" s="447"/>
      <c r="M15" s="16" t="s">
        <v>10</v>
      </c>
      <c r="N15" s="188">
        <v>1</v>
      </c>
      <c r="O15" s="188"/>
      <c r="P15" s="189"/>
      <c r="Q15" s="189"/>
      <c r="R15" s="188">
        <f>N15*P15</f>
        <v>0</v>
      </c>
      <c r="S15" s="188"/>
      <c r="T15" s="492"/>
    </row>
    <row r="16" spans="1:20" ht="109.5" customHeight="1" x14ac:dyDescent="0.2">
      <c r="A16" s="192" t="str">
        <f>A9</f>
        <v>1.</v>
      </c>
      <c r="B16" s="195" t="s">
        <v>28</v>
      </c>
      <c r="C16" s="493" t="s">
        <v>226</v>
      </c>
      <c r="D16" s="494"/>
      <c r="E16" s="494"/>
      <c r="F16" s="494"/>
      <c r="G16" s="494"/>
      <c r="H16" s="494"/>
      <c r="I16" s="494"/>
      <c r="J16" s="494"/>
      <c r="K16" s="494"/>
      <c r="L16" s="495"/>
      <c r="M16" s="37"/>
      <c r="N16" s="353"/>
      <c r="O16" s="353"/>
      <c r="P16" s="353"/>
      <c r="Q16" s="353"/>
      <c r="R16" s="353"/>
      <c r="S16" s="353"/>
      <c r="T16" s="354"/>
    </row>
    <row r="17" spans="1:20" ht="13.5" x14ac:dyDescent="0.2">
      <c r="A17" s="193"/>
      <c r="B17" s="196"/>
      <c r="C17" s="448" t="s">
        <v>25</v>
      </c>
      <c r="D17" s="449"/>
      <c r="E17" s="449"/>
      <c r="F17" s="449"/>
      <c r="G17" s="449"/>
      <c r="H17" s="449"/>
      <c r="I17" s="449"/>
      <c r="J17" s="449"/>
      <c r="K17" s="449"/>
      <c r="L17" s="450"/>
      <c r="M17" s="14" t="s">
        <v>26</v>
      </c>
      <c r="N17" s="180">
        <v>20</v>
      </c>
      <c r="O17" s="180"/>
      <c r="P17" s="181"/>
      <c r="Q17" s="181"/>
      <c r="R17" s="180">
        <f>N17*P17</f>
        <v>0</v>
      </c>
      <c r="S17" s="180"/>
      <c r="T17" s="444"/>
    </row>
    <row r="18" spans="1:20" ht="13.5" x14ac:dyDescent="0.2">
      <c r="A18" s="194"/>
      <c r="B18" s="197"/>
      <c r="C18" s="445" t="s">
        <v>27</v>
      </c>
      <c r="D18" s="446"/>
      <c r="E18" s="446"/>
      <c r="F18" s="446"/>
      <c r="G18" s="446"/>
      <c r="H18" s="446"/>
      <c r="I18" s="446"/>
      <c r="J18" s="446"/>
      <c r="K18" s="446"/>
      <c r="L18" s="447"/>
      <c r="M18" s="14" t="s">
        <v>26</v>
      </c>
      <c r="N18" s="361">
        <v>20</v>
      </c>
      <c r="O18" s="524"/>
      <c r="P18" s="525"/>
      <c r="Q18" s="526"/>
      <c r="R18" s="361">
        <f>N18*P18</f>
        <v>0</v>
      </c>
      <c r="S18" s="362"/>
      <c r="T18" s="363"/>
    </row>
    <row r="19" spans="1:20" ht="133" customHeight="1" x14ac:dyDescent="0.2">
      <c r="A19" s="192" t="s">
        <v>7</v>
      </c>
      <c r="B19" s="195" t="s">
        <v>30</v>
      </c>
      <c r="C19" s="406" t="s">
        <v>199</v>
      </c>
      <c r="D19" s="407"/>
      <c r="E19" s="407"/>
      <c r="F19" s="407"/>
      <c r="G19" s="407"/>
      <c r="H19" s="407"/>
      <c r="I19" s="407"/>
      <c r="J19" s="407"/>
      <c r="K19" s="407"/>
      <c r="L19" s="437"/>
      <c r="M19" s="37"/>
      <c r="N19" s="353"/>
      <c r="O19" s="353"/>
      <c r="P19" s="353"/>
      <c r="Q19" s="353"/>
      <c r="R19" s="353"/>
      <c r="S19" s="353"/>
      <c r="T19" s="354"/>
    </row>
    <row r="20" spans="1:20" ht="18" customHeight="1" x14ac:dyDescent="0.2">
      <c r="A20" s="193"/>
      <c r="B20" s="196"/>
      <c r="C20" s="448" t="s">
        <v>227</v>
      </c>
      <c r="D20" s="449"/>
      <c r="E20" s="449"/>
      <c r="F20" s="449"/>
      <c r="G20" s="449"/>
      <c r="H20" s="449"/>
      <c r="I20" s="449"/>
      <c r="J20" s="449"/>
      <c r="K20" s="449"/>
      <c r="L20" s="450"/>
      <c r="M20" s="14" t="s">
        <v>10</v>
      </c>
      <c r="N20" s="180">
        <v>14</v>
      </c>
      <c r="O20" s="180"/>
      <c r="P20" s="181"/>
      <c r="Q20" s="181"/>
      <c r="R20" s="180">
        <f>N20*P20</f>
        <v>0</v>
      </c>
      <c r="S20" s="180"/>
      <c r="T20" s="444"/>
    </row>
    <row r="21" spans="1:20" ht="18" customHeight="1" x14ac:dyDescent="0.2">
      <c r="A21" s="198"/>
      <c r="B21" s="199"/>
      <c r="C21" s="445" t="s">
        <v>228</v>
      </c>
      <c r="D21" s="446"/>
      <c r="E21" s="446"/>
      <c r="F21" s="446"/>
      <c r="G21" s="446"/>
      <c r="H21" s="446"/>
      <c r="I21" s="446"/>
      <c r="J21" s="446"/>
      <c r="K21" s="446"/>
      <c r="L21" s="447"/>
      <c r="M21" s="15" t="s">
        <v>10</v>
      </c>
      <c r="N21" s="183">
        <v>2</v>
      </c>
      <c r="O21" s="183"/>
      <c r="P21" s="184"/>
      <c r="Q21" s="184"/>
      <c r="R21" s="361">
        <f t="shared" ref="R21:R24" si="1">N21*P21</f>
        <v>0</v>
      </c>
      <c r="S21" s="362"/>
      <c r="T21" s="363"/>
    </row>
    <row r="22" spans="1:20" ht="114" customHeight="1" x14ac:dyDescent="0.2">
      <c r="A22" s="8" t="str">
        <f>A19</f>
        <v>1.</v>
      </c>
      <c r="B22" s="9" t="s">
        <v>33</v>
      </c>
      <c r="C22" s="348" t="s">
        <v>229</v>
      </c>
      <c r="D22" s="349"/>
      <c r="E22" s="349"/>
      <c r="F22" s="349"/>
      <c r="G22" s="349"/>
      <c r="H22" s="349"/>
      <c r="I22" s="349"/>
      <c r="J22" s="349"/>
      <c r="K22" s="349"/>
      <c r="L22" s="350"/>
      <c r="M22" s="10" t="s">
        <v>10</v>
      </c>
      <c r="N22" s="152">
        <v>5</v>
      </c>
      <c r="O22" s="152"/>
      <c r="P22" s="153"/>
      <c r="Q22" s="153"/>
      <c r="R22" s="338">
        <f t="shared" si="1"/>
        <v>0</v>
      </c>
      <c r="S22" s="339"/>
      <c r="T22" s="340"/>
    </row>
    <row r="23" spans="1:20" ht="139" customHeight="1" x14ac:dyDescent="0.2">
      <c r="A23" s="8" t="s">
        <v>7</v>
      </c>
      <c r="B23" s="19" t="s">
        <v>37</v>
      </c>
      <c r="C23" s="191" t="s">
        <v>42</v>
      </c>
      <c r="D23" s="191"/>
      <c r="E23" s="191"/>
      <c r="F23" s="191"/>
      <c r="G23" s="191"/>
      <c r="H23" s="191"/>
      <c r="I23" s="191"/>
      <c r="J23" s="191"/>
      <c r="K23" s="191"/>
      <c r="L23" s="191"/>
      <c r="M23" s="17" t="s">
        <v>12</v>
      </c>
      <c r="N23" s="152">
        <v>75</v>
      </c>
      <c r="O23" s="152"/>
      <c r="P23" s="153"/>
      <c r="Q23" s="153"/>
      <c r="R23" s="338">
        <f t="shared" si="1"/>
        <v>0</v>
      </c>
      <c r="S23" s="339"/>
      <c r="T23" s="340"/>
    </row>
    <row r="24" spans="1:20" ht="136.5" customHeight="1" x14ac:dyDescent="0.2">
      <c r="A24" s="8" t="s">
        <v>7</v>
      </c>
      <c r="B24" s="19" t="s">
        <v>40</v>
      </c>
      <c r="C24" s="348" t="s">
        <v>230</v>
      </c>
      <c r="D24" s="349"/>
      <c r="E24" s="349"/>
      <c r="F24" s="349"/>
      <c r="G24" s="349"/>
      <c r="H24" s="349"/>
      <c r="I24" s="349"/>
      <c r="J24" s="349"/>
      <c r="K24" s="349"/>
      <c r="L24" s="350"/>
      <c r="M24" s="17" t="s">
        <v>10</v>
      </c>
      <c r="N24" s="152">
        <v>4</v>
      </c>
      <c r="O24" s="152"/>
      <c r="P24" s="153"/>
      <c r="Q24" s="153"/>
      <c r="R24" s="338">
        <f t="shared" si="1"/>
        <v>0</v>
      </c>
      <c r="S24" s="339"/>
      <c r="T24" s="340"/>
    </row>
    <row r="25" spans="1:20" ht="15.5" x14ac:dyDescent="0.2">
      <c r="A25" s="177" t="s">
        <v>45</v>
      </c>
      <c r="B25" s="178"/>
      <c r="C25" s="174" t="s">
        <v>46</v>
      </c>
      <c r="D25" s="174"/>
      <c r="E25" s="174"/>
      <c r="F25" s="174"/>
      <c r="G25" s="174"/>
      <c r="H25" s="174"/>
      <c r="I25" s="174"/>
      <c r="J25" s="174"/>
      <c r="K25" s="174"/>
      <c r="L25" s="174"/>
      <c r="M25" s="38"/>
      <c r="N25" s="39"/>
      <c r="O25" s="39"/>
      <c r="P25" s="40"/>
      <c r="Q25" s="40"/>
      <c r="R25" s="175">
        <f>SUM(R26:T27)</f>
        <v>0</v>
      </c>
      <c r="S25" s="175"/>
      <c r="T25" s="176"/>
    </row>
    <row r="26" spans="1:20" ht="174.65" customHeight="1" x14ac:dyDescent="0.2">
      <c r="A26" s="8" t="s">
        <v>45</v>
      </c>
      <c r="B26" s="9">
        <v>1</v>
      </c>
      <c r="C26" s="348" t="s">
        <v>231</v>
      </c>
      <c r="D26" s="349"/>
      <c r="E26" s="349"/>
      <c r="F26" s="349"/>
      <c r="G26" s="349"/>
      <c r="H26" s="349"/>
      <c r="I26" s="349"/>
      <c r="J26" s="349"/>
      <c r="K26" s="349"/>
      <c r="L26" s="350"/>
      <c r="M26" s="10" t="s">
        <v>48</v>
      </c>
      <c r="N26" s="209">
        <v>2.2000000000000002</v>
      </c>
      <c r="O26" s="209"/>
      <c r="P26" s="210"/>
      <c r="Q26" s="210"/>
      <c r="R26" s="214">
        <f>N26*P26</f>
        <v>0</v>
      </c>
      <c r="S26" s="214"/>
      <c r="T26" s="215"/>
    </row>
    <row r="27" spans="1:20" ht="136.5" customHeight="1" x14ac:dyDescent="0.2">
      <c r="A27" s="8" t="str">
        <f>A25</f>
        <v>2.</v>
      </c>
      <c r="B27" s="9" t="s">
        <v>45</v>
      </c>
      <c r="C27" s="348" t="s">
        <v>232</v>
      </c>
      <c r="D27" s="349"/>
      <c r="E27" s="349"/>
      <c r="F27" s="349"/>
      <c r="G27" s="349"/>
      <c r="H27" s="349"/>
      <c r="I27" s="349"/>
      <c r="J27" s="349"/>
      <c r="K27" s="349"/>
      <c r="L27" s="350"/>
      <c r="M27" s="17" t="s">
        <v>22</v>
      </c>
      <c r="N27" s="209">
        <v>110</v>
      </c>
      <c r="O27" s="209"/>
      <c r="P27" s="210"/>
      <c r="Q27" s="210"/>
      <c r="R27" s="214">
        <f>N27*P27</f>
        <v>0</v>
      </c>
      <c r="S27" s="214"/>
      <c r="T27" s="215"/>
    </row>
    <row r="28" spans="1:20" ht="15.5" x14ac:dyDescent="0.2">
      <c r="A28" s="177" t="s">
        <v>50</v>
      </c>
      <c r="B28" s="178"/>
      <c r="C28" s="174" t="s">
        <v>51</v>
      </c>
      <c r="D28" s="174"/>
      <c r="E28" s="174"/>
      <c r="F28" s="174"/>
      <c r="G28" s="174"/>
      <c r="H28" s="174"/>
      <c r="I28" s="174"/>
      <c r="J28" s="174"/>
      <c r="K28" s="174"/>
      <c r="L28" s="174"/>
      <c r="M28" s="38"/>
      <c r="N28" s="39"/>
      <c r="O28" s="39"/>
      <c r="P28" s="40"/>
      <c r="Q28" s="40"/>
      <c r="R28" s="175">
        <f>SUM(R30:T31)</f>
        <v>0</v>
      </c>
      <c r="S28" s="175"/>
      <c r="T28" s="176"/>
    </row>
    <row r="29" spans="1:20" ht="30.65" customHeight="1" x14ac:dyDescent="0.2">
      <c r="A29" s="206" t="s">
        <v>52</v>
      </c>
      <c r="B29" s="207"/>
      <c r="C29" s="207"/>
      <c r="D29" s="207"/>
      <c r="E29" s="207"/>
      <c r="F29" s="207"/>
      <c r="G29" s="207"/>
      <c r="H29" s="207"/>
      <c r="I29" s="207"/>
      <c r="J29" s="207"/>
      <c r="K29" s="207"/>
      <c r="L29" s="207"/>
      <c r="M29" s="207"/>
      <c r="N29" s="207"/>
      <c r="O29" s="207"/>
      <c r="P29" s="207"/>
      <c r="Q29" s="207"/>
      <c r="R29" s="207"/>
      <c r="S29" s="207"/>
      <c r="T29" s="208"/>
    </row>
    <row r="30" spans="1:20" ht="142" customHeight="1" x14ac:dyDescent="0.2">
      <c r="A30" s="21" t="s">
        <v>50</v>
      </c>
      <c r="B30" s="9" t="s">
        <v>7</v>
      </c>
      <c r="C30" s="191" t="s">
        <v>53</v>
      </c>
      <c r="D30" s="191"/>
      <c r="E30" s="191"/>
      <c r="F30" s="191"/>
      <c r="G30" s="191"/>
      <c r="H30" s="191"/>
      <c r="I30" s="191"/>
      <c r="J30" s="191"/>
      <c r="K30" s="191"/>
      <c r="L30" s="191"/>
      <c r="M30" s="17" t="s">
        <v>22</v>
      </c>
      <c r="N30" s="214">
        <v>95</v>
      </c>
      <c r="O30" s="214"/>
      <c r="P30" s="210"/>
      <c r="Q30" s="210"/>
      <c r="R30" s="214">
        <f>N30*P30</f>
        <v>0</v>
      </c>
      <c r="S30" s="214"/>
      <c r="T30" s="215"/>
    </row>
    <row r="31" spans="1:20" ht="98.5" customHeight="1" x14ac:dyDescent="0.2">
      <c r="A31" s="21" t="s">
        <v>50</v>
      </c>
      <c r="B31" s="9">
        <v>2</v>
      </c>
      <c r="C31" s="191" t="s">
        <v>54</v>
      </c>
      <c r="D31" s="191"/>
      <c r="E31" s="191"/>
      <c r="F31" s="191"/>
      <c r="G31" s="191"/>
      <c r="H31" s="191"/>
      <c r="I31" s="191"/>
      <c r="J31" s="191"/>
      <c r="K31" s="191"/>
      <c r="L31" s="191"/>
      <c r="M31" s="17" t="s">
        <v>55</v>
      </c>
      <c r="N31" s="214">
        <v>75</v>
      </c>
      <c r="O31" s="214"/>
      <c r="P31" s="210"/>
      <c r="Q31" s="210"/>
      <c r="R31" s="214">
        <f>N31*P31</f>
        <v>0</v>
      </c>
      <c r="S31" s="214"/>
      <c r="T31" s="215"/>
    </row>
    <row r="32" spans="1:20" ht="15.5" x14ac:dyDescent="0.2">
      <c r="A32" s="41" t="s">
        <v>14</v>
      </c>
      <c r="B32" s="42"/>
      <c r="C32" s="218" t="s">
        <v>56</v>
      </c>
      <c r="D32" s="218"/>
      <c r="E32" s="218"/>
      <c r="F32" s="218"/>
      <c r="G32" s="218"/>
      <c r="H32" s="218"/>
      <c r="I32" s="218"/>
      <c r="J32" s="218"/>
      <c r="K32" s="218"/>
      <c r="L32" s="218"/>
      <c r="M32" s="42"/>
      <c r="N32" s="43"/>
      <c r="O32" s="43"/>
      <c r="P32" s="44"/>
      <c r="Q32" s="44"/>
      <c r="R32" s="216">
        <f>SUM(R33:T35)</f>
        <v>0</v>
      </c>
      <c r="S32" s="216"/>
      <c r="T32" s="217"/>
    </row>
    <row r="33" spans="1:20" ht="111.65" customHeight="1" x14ac:dyDescent="0.2">
      <c r="A33" s="8" t="s">
        <v>14</v>
      </c>
      <c r="B33" s="9" t="s">
        <v>7</v>
      </c>
      <c r="C33" s="348" t="s">
        <v>233</v>
      </c>
      <c r="D33" s="349"/>
      <c r="E33" s="349"/>
      <c r="F33" s="349"/>
      <c r="G33" s="349"/>
      <c r="H33" s="349"/>
      <c r="I33" s="349"/>
      <c r="J33" s="349"/>
      <c r="K33" s="349"/>
      <c r="L33" s="350"/>
      <c r="M33" s="17" t="s">
        <v>22</v>
      </c>
      <c r="N33" s="209">
        <v>5</v>
      </c>
      <c r="O33" s="209"/>
      <c r="P33" s="210"/>
      <c r="Q33" s="210"/>
      <c r="R33" s="214">
        <f>N33*P33</f>
        <v>0</v>
      </c>
      <c r="S33" s="214"/>
      <c r="T33" s="215"/>
    </row>
    <row r="34" spans="1:20" ht="113.5" customHeight="1" x14ac:dyDescent="0.2">
      <c r="A34" s="11" t="s">
        <v>14</v>
      </c>
      <c r="B34" s="9" t="s">
        <v>45</v>
      </c>
      <c r="C34" s="348" t="s">
        <v>234</v>
      </c>
      <c r="D34" s="349"/>
      <c r="E34" s="349"/>
      <c r="F34" s="349"/>
      <c r="G34" s="349"/>
      <c r="H34" s="349"/>
      <c r="I34" s="349"/>
      <c r="J34" s="349"/>
      <c r="K34" s="349"/>
      <c r="L34" s="350"/>
      <c r="M34" s="17" t="s">
        <v>10</v>
      </c>
      <c r="N34" s="214">
        <v>1</v>
      </c>
      <c r="O34" s="214"/>
      <c r="P34" s="210"/>
      <c r="Q34" s="210"/>
      <c r="R34" s="214">
        <f>N34*P34</f>
        <v>0</v>
      </c>
      <c r="S34" s="214"/>
      <c r="T34" s="215"/>
    </row>
    <row r="35" spans="1:20" ht="200.15" customHeight="1" x14ac:dyDescent="0.2">
      <c r="A35" s="11" t="s">
        <v>14</v>
      </c>
      <c r="B35" s="9" t="s">
        <v>50</v>
      </c>
      <c r="C35" s="391" t="s">
        <v>426</v>
      </c>
      <c r="D35" s="369"/>
      <c r="E35" s="369"/>
      <c r="F35" s="369"/>
      <c r="G35" s="369"/>
      <c r="H35" s="369"/>
      <c r="I35" s="369"/>
      <c r="J35" s="369"/>
      <c r="K35" s="369"/>
      <c r="L35" s="392"/>
      <c r="M35" s="17" t="s">
        <v>22</v>
      </c>
      <c r="N35" s="214">
        <v>20</v>
      </c>
      <c r="O35" s="214"/>
      <c r="P35" s="210"/>
      <c r="Q35" s="210"/>
      <c r="R35" s="214">
        <f>N35*P35</f>
        <v>0</v>
      </c>
      <c r="S35" s="214"/>
      <c r="T35" s="215"/>
    </row>
    <row r="36" spans="1:20" ht="17.5" x14ac:dyDescent="0.2">
      <c r="A36" s="219" t="s">
        <v>16</v>
      </c>
      <c r="B36" s="220"/>
      <c r="C36" s="221" t="s">
        <v>59</v>
      </c>
      <c r="D36" s="221"/>
      <c r="E36" s="221"/>
      <c r="F36" s="221"/>
      <c r="G36" s="221"/>
      <c r="H36" s="221"/>
      <c r="I36" s="221"/>
      <c r="J36" s="221"/>
      <c r="K36" s="221"/>
      <c r="L36" s="221"/>
      <c r="M36" s="221"/>
      <c r="N36" s="45"/>
      <c r="O36" s="45"/>
      <c r="P36" s="45"/>
      <c r="Q36" s="45"/>
      <c r="R36" s="216">
        <f>SUM(R40:T46)</f>
        <v>0</v>
      </c>
      <c r="S36" s="216"/>
      <c r="T36" s="217"/>
    </row>
    <row r="37" spans="1:20" ht="121.5" customHeight="1" x14ac:dyDescent="0.2">
      <c r="A37" s="192" t="str">
        <f>A36</f>
        <v>5.</v>
      </c>
      <c r="B37" s="195">
        <v>1</v>
      </c>
      <c r="C37" s="406" t="s">
        <v>205</v>
      </c>
      <c r="D37" s="407"/>
      <c r="E37" s="407"/>
      <c r="F37" s="407"/>
      <c r="G37" s="407"/>
      <c r="H37" s="407"/>
      <c r="I37" s="407"/>
      <c r="J37" s="407"/>
      <c r="K37" s="407"/>
      <c r="L37" s="437"/>
      <c r="M37" s="24"/>
      <c r="N37" s="222"/>
      <c r="O37" s="222"/>
      <c r="P37" s="222"/>
      <c r="Q37" s="222"/>
      <c r="R37" s="222"/>
      <c r="S37" s="222"/>
      <c r="T37" s="223"/>
    </row>
    <row r="38" spans="1:20" ht="268" customHeight="1" x14ac:dyDescent="0.2">
      <c r="A38" s="193"/>
      <c r="B38" s="196"/>
      <c r="C38" s="372" t="s">
        <v>235</v>
      </c>
      <c r="D38" s="373"/>
      <c r="E38" s="373"/>
      <c r="F38" s="373"/>
      <c r="G38" s="373"/>
      <c r="H38" s="373"/>
      <c r="I38" s="373"/>
      <c r="J38" s="373"/>
      <c r="K38" s="373"/>
      <c r="L38" s="463"/>
      <c r="M38" s="70"/>
      <c r="N38" s="234"/>
      <c r="O38" s="234"/>
      <c r="P38" s="234"/>
      <c r="Q38" s="234"/>
      <c r="R38" s="234"/>
      <c r="S38" s="234"/>
      <c r="T38" s="235"/>
    </row>
    <row r="39" spans="1:20" ht="132.65" customHeight="1" x14ac:dyDescent="0.2">
      <c r="A39" s="193"/>
      <c r="B39" s="196"/>
      <c r="C39" s="500" t="s">
        <v>139</v>
      </c>
      <c r="D39" s="501"/>
      <c r="E39" s="501"/>
      <c r="F39" s="501"/>
      <c r="G39" s="501"/>
      <c r="H39" s="501"/>
      <c r="I39" s="501"/>
      <c r="J39" s="501"/>
      <c r="K39" s="501"/>
      <c r="L39" s="502"/>
      <c r="M39" s="24"/>
      <c r="N39" s="222"/>
      <c r="O39" s="222"/>
      <c r="P39" s="222"/>
      <c r="Q39" s="222"/>
      <c r="R39" s="222"/>
      <c r="S39" s="222"/>
      <c r="T39" s="223"/>
    </row>
    <row r="40" spans="1:20" ht="12.65" customHeight="1" x14ac:dyDescent="0.2">
      <c r="A40" s="193"/>
      <c r="B40" s="196"/>
      <c r="C40" s="496" t="s">
        <v>236</v>
      </c>
      <c r="D40" s="497"/>
      <c r="E40" s="497"/>
      <c r="F40" s="497"/>
      <c r="G40" s="497"/>
      <c r="H40" s="497"/>
      <c r="I40" s="497"/>
      <c r="J40" s="497"/>
      <c r="K40" s="497"/>
      <c r="L40" s="498"/>
      <c r="M40" s="22" t="s">
        <v>10</v>
      </c>
      <c r="N40" s="236">
        <v>1</v>
      </c>
      <c r="O40" s="236"/>
      <c r="P40" s="237"/>
      <c r="Q40" s="237"/>
      <c r="R40" s="236">
        <f>N40*P40</f>
        <v>0</v>
      </c>
      <c r="S40" s="236"/>
      <c r="T40" s="499"/>
    </row>
    <row r="41" spans="1:20" ht="12.65" customHeight="1" x14ac:dyDescent="0.2">
      <c r="A41" s="193"/>
      <c r="B41" s="196"/>
      <c r="C41" s="496" t="s">
        <v>237</v>
      </c>
      <c r="D41" s="497"/>
      <c r="E41" s="497"/>
      <c r="F41" s="497"/>
      <c r="G41" s="497"/>
      <c r="H41" s="497"/>
      <c r="I41" s="497"/>
      <c r="J41" s="497"/>
      <c r="K41" s="497"/>
      <c r="L41" s="498"/>
      <c r="M41" s="22" t="s">
        <v>10</v>
      </c>
      <c r="N41" s="236">
        <v>7</v>
      </c>
      <c r="O41" s="236"/>
      <c r="P41" s="237"/>
      <c r="Q41" s="237"/>
      <c r="R41" s="236">
        <f t="shared" ref="R41:R45" si="2">N41*P41</f>
        <v>0</v>
      </c>
      <c r="S41" s="236"/>
      <c r="T41" s="499"/>
    </row>
    <row r="42" spans="1:20" ht="12.65" customHeight="1" x14ac:dyDescent="0.2">
      <c r="A42" s="193"/>
      <c r="B42" s="196"/>
      <c r="C42" s="496" t="s">
        <v>238</v>
      </c>
      <c r="D42" s="497"/>
      <c r="E42" s="497"/>
      <c r="F42" s="497"/>
      <c r="G42" s="497"/>
      <c r="H42" s="497"/>
      <c r="I42" s="497"/>
      <c r="J42" s="497"/>
      <c r="K42" s="497"/>
      <c r="L42" s="498"/>
      <c r="M42" s="22" t="s">
        <v>10</v>
      </c>
      <c r="N42" s="236">
        <v>1</v>
      </c>
      <c r="O42" s="236"/>
      <c r="P42" s="237"/>
      <c r="Q42" s="237"/>
      <c r="R42" s="236">
        <f t="shared" si="2"/>
        <v>0</v>
      </c>
      <c r="S42" s="236"/>
      <c r="T42" s="499"/>
    </row>
    <row r="43" spans="1:20" ht="12.65" customHeight="1" x14ac:dyDescent="0.2">
      <c r="A43" s="193"/>
      <c r="B43" s="196"/>
      <c r="C43" s="496" t="s">
        <v>239</v>
      </c>
      <c r="D43" s="497"/>
      <c r="E43" s="497"/>
      <c r="F43" s="497"/>
      <c r="G43" s="497"/>
      <c r="H43" s="497"/>
      <c r="I43" s="497"/>
      <c r="J43" s="497"/>
      <c r="K43" s="497"/>
      <c r="L43" s="498"/>
      <c r="M43" s="22" t="s">
        <v>10</v>
      </c>
      <c r="N43" s="236">
        <v>5</v>
      </c>
      <c r="O43" s="236"/>
      <c r="P43" s="237"/>
      <c r="Q43" s="237"/>
      <c r="R43" s="236">
        <f t="shared" si="2"/>
        <v>0</v>
      </c>
      <c r="S43" s="236"/>
      <c r="T43" s="499"/>
    </row>
    <row r="44" spans="1:20" ht="12.65" customHeight="1" x14ac:dyDescent="0.2">
      <c r="A44" s="193"/>
      <c r="B44" s="196"/>
      <c r="C44" s="496" t="s">
        <v>240</v>
      </c>
      <c r="D44" s="497"/>
      <c r="E44" s="497"/>
      <c r="F44" s="497"/>
      <c r="G44" s="497"/>
      <c r="H44" s="497"/>
      <c r="I44" s="497"/>
      <c r="J44" s="497"/>
      <c r="K44" s="497"/>
      <c r="L44" s="498"/>
      <c r="M44" s="22" t="s">
        <v>10</v>
      </c>
      <c r="N44" s="236">
        <v>1</v>
      </c>
      <c r="O44" s="236"/>
      <c r="P44" s="237"/>
      <c r="Q44" s="237"/>
      <c r="R44" s="236">
        <f t="shared" si="2"/>
        <v>0</v>
      </c>
      <c r="S44" s="236"/>
      <c r="T44" s="499"/>
    </row>
    <row r="45" spans="1:20" ht="12.65" customHeight="1" x14ac:dyDescent="0.2">
      <c r="A45" s="193"/>
      <c r="B45" s="196"/>
      <c r="C45" s="496" t="s">
        <v>241</v>
      </c>
      <c r="D45" s="497"/>
      <c r="E45" s="497"/>
      <c r="F45" s="497"/>
      <c r="G45" s="497"/>
      <c r="H45" s="497"/>
      <c r="I45" s="497"/>
      <c r="J45" s="497"/>
      <c r="K45" s="497"/>
      <c r="L45" s="498"/>
      <c r="M45" s="22" t="s">
        <v>10</v>
      </c>
      <c r="N45" s="236">
        <v>1</v>
      </c>
      <c r="O45" s="236"/>
      <c r="P45" s="237"/>
      <c r="Q45" s="237"/>
      <c r="R45" s="236">
        <f t="shared" si="2"/>
        <v>0</v>
      </c>
      <c r="S45" s="236"/>
      <c r="T45" s="499"/>
    </row>
    <row r="46" spans="1:20" ht="162.65" customHeight="1" x14ac:dyDescent="0.2">
      <c r="A46" s="8" t="s">
        <v>16</v>
      </c>
      <c r="B46" s="13" t="s">
        <v>45</v>
      </c>
      <c r="C46" s="250" t="s">
        <v>69</v>
      </c>
      <c r="D46" s="191"/>
      <c r="E46" s="191"/>
      <c r="F46" s="191"/>
      <c r="G46" s="191"/>
      <c r="H46" s="191"/>
      <c r="I46" s="191"/>
      <c r="J46" s="191"/>
      <c r="K46" s="191"/>
      <c r="L46" s="191"/>
      <c r="M46" s="17" t="s">
        <v>22</v>
      </c>
      <c r="N46" s="251">
        <v>20</v>
      </c>
      <c r="O46" s="251"/>
      <c r="P46" s="252"/>
      <c r="Q46" s="252"/>
      <c r="R46" s="503">
        <f>N46*P46</f>
        <v>0</v>
      </c>
      <c r="S46" s="503"/>
      <c r="T46" s="504"/>
    </row>
    <row r="47" spans="1:20" ht="17.5" x14ac:dyDescent="0.2">
      <c r="A47" s="238" t="s">
        <v>18</v>
      </c>
      <c r="B47" s="239"/>
      <c r="C47" s="240" t="s">
        <v>70</v>
      </c>
      <c r="D47" s="240"/>
      <c r="E47" s="240"/>
      <c r="F47" s="240"/>
      <c r="G47" s="240"/>
      <c r="H47" s="240"/>
      <c r="I47" s="240"/>
      <c r="J47" s="240"/>
      <c r="K47" s="240"/>
      <c r="L47" s="240"/>
      <c r="M47" s="240"/>
      <c r="N47" s="46"/>
      <c r="O47" s="46"/>
      <c r="P47" s="46"/>
      <c r="Q47" s="46"/>
      <c r="R47" s="241">
        <f>R48+R52+R56+R57+R58</f>
        <v>0</v>
      </c>
      <c r="S47" s="241"/>
      <c r="T47" s="242"/>
    </row>
    <row r="48" spans="1:20" ht="149.5" customHeight="1" x14ac:dyDescent="0.2">
      <c r="A48" s="11" t="str">
        <f>A47</f>
        <v>6.</v>
      </c>
      <c r="B48" s="9">
        <v>1</v>
      </c>
      <c r="C48" s="348" t="s">
        <v>242</v>
      </c>
      <c r="D48" s="349"/>
      <c r="E48" s="349"/>
      <c r="F48" s="349"/>
      <c r="G48" s="349"/>
      <c r="H48" s="349"/>
      <c r="I48" s="349"/>
      <c r="J48" s="349"/>
      <c r="K48" s="349"/>
      <c r="L48" s="350"/>
      <c r="M48" s="10" t="s">
        <v>39</v>
      </c>
      <c r="N48" s="209">
        <v>380</v>
      </c>
      <c r="O48" s="209"/>
      <c r="P48" s="210"/>
      <c r="Q48" s="210"/>
      <c r="R48" s="214">
        <f>N48*P48</f>
        <v>0</v>
      </c>
      <c r="S48" s="214"/>
      <c r="T48" s="215"/>
    </row>
    <row r="49" spans="1:20" ht="157" customHeight="1" x14ac:dyDescent="0.2">
      <c r="A49" s="303" t="str">
        <f>A47</f>
        <v>6.</v>
      </c>
      <c r="B49" s="195">
        <v>2</v>
      </c>
      <c r="C49" s="511" t="s">
        <v>243</v>
      </c>
      <c r="D49" s="512"/>
      <c r="E49" s="512"/>
      <c r="F49" s="512"/>
      <c r="G49" s="512"/>
      <c r="H49" s="512"/>
      <c r="I49" s="512"/>
      <c r="J49" s="512"/>
      <c r="K49" s="512"/>
      <c r="L49" s="513"/>
      <c r="M49" s="256" t="s">
        <v>186</v>
      </c>
      <c r="N49" s="257"/>
      <c r="O49" s="257"/>
      <c r="P49" s="257"/>
      <c r="Q49" s="257"/>
      <c r="R49" s="257"/>
      <c r="S49" s="257"/>
      <c r="T49" s="258"/>
    </row>
    <row r="50" spans="1:20" ht="161.15" customHeight="1" x14ac:dyDescent="0.2">
      <c r="A50" s="304"/>
      <c r="B50" s="196"/>
      <c r="C50" s="372" t="s">
        <v>244</v>
      </c>
      <c r="D50" s="373"/>
      <c r="E50" s="373"/>
      <c r="F50" s="373"/>
      <c r="G50" s="373"/>
      <c r="H50" s="373"/>
      <c r="I50" s="373"/>
      <c r="J50" s="373"/>
      <c r="K50" s="373"/>
      <c r="L50" s="463"/>
      <c r="M50" s="29"/>
      <c r="N50" s="269"/>
      <c r="O50" s="269"/>
      <c r="P50" s="269"/>
      <c r="Q50" s="269"/>
      <c r="R50" s="269"/>
      <c r="S50" s="269"/>
      <c r="T50" s="270"/>
    </row>
    <row r="51" spans="1:20" ht="100.5" customHeight="1" x14ac:dyDescent="0.2">
      <c r="A51" s="304"/>
      <c r="B51" s="196"/>
      <c r="C51" s="514" t="s">
        <v>107</v>
      </c>
      <c r="D51" s="515"/>
      <c r="E51" s="515"/>
      <c r="F51" s="515"/>
      <c r="G51" s="515"/>
      <c r="H51" s="515"/>
      <c r="I51" s="515"/>
      <c r="J51" s="515"/>
      <c r="K51" s="515"/>
      <c r="L51" s="516"/>
      <c r="M51" s="517" t="s">
        <v>181</v>
      </c>
      <c r="N51" s="518"/>
      <c r="O51" s="518"/>
      <c r="P51" s="518"/>
      <c r="Q51" s="518"/>
      <c r="R51" s="518"/>
      <c r="S51" s="518"/>
      <c r="T51" s="519"/>
    </row>
    <row r="52" spans="1:20" ht="13.5" x14ac:dyDescent="0.2">
      <c r="A52" s="304"/>
      <c r="B52" s="196"/>
      <c r="C52" s="505" t="s">
        <v>245</v>
      </c>
      <c r="D52" s="506"/>
      <c r="E52" s="506"/>
      <c r="F52" s="506"/>
      <c r="G52" s="506"/>
      <c r="H52" s="506"/>
      <c r="I52" s="506"/>
      <c r="J52" s="506"/>
      <c r="K52" s="506"/>
      <c r="L52" s="507"/>
      <c r="M52" s="72" t="s">
        <v>39</v>
      </c>
      <c r="N52" s="508">
        <v>330</v>
      </c>
      <c r="O52" s="508"/>
      <c r="P52" s="509"/>
      <c r="Q52" s="509"/>
      <c r="R52" s="508">
        <f>N52*P52</f>
        <v>0</v>
      </c>
      <c r="S52" s="508"/>
      <c r="T52" s="510"/>
    </row>
    <row r="53" spans="1:20" ht="151" customHeight="1" x14ac:dyDescent="0.2">
      <c r="A53" s="303" t="str">
        <f>A48</f>
        <v>6.</v>
      </c>
      <c r="B53" s="195" t="s">
        <v>50</v>
      </c>
      <c r="C53" s="511" t="s">
        <v>75</v>
      </c>
      <c r="D53" s="512"/>
      <c r="E53" s="512"/>
      <c r="F53" s="512"/>
      <c r="G53" s="512"/>
      <c r="H53" s="512"/>
      <c r="I53" s="512"/>
      <c r="J53" s="512"/>
      <c r="K53" s="512"/>
      <c r="L53" s="513"/>
      <c r="M53" s="256" t="s">
        <v>186</v>
      </c>
      <c r="N53" s="257"/>
      <c r="O53" s="257"/>
      <c r="P53" s="257"/>
      <c r="Q53" s="257"/>
      <c r="R53" s="257"/>
      <c r="S53" s="257"/>
      <c r="T53" s="258"/>
    </row>
    <row r="54" spans="1:20" ht="212.5" customHeight="1" x14ac:dyDescent="0.2">
      <c r="A54" s="304"/>
      <c r="B54" s="196"/>
      <c r="C54" s="224" t="s">
        <v>108</v>
      </c>
      <c r="D54" s="224"/>
      <c r="E54" s="224"/>
      <c r="F54" s="224"/>
      <c r="G54" s="224"/>
      <c r="H54" s="224"/>
      <c r="I54" s="224"/>
      <c r="J54" s="224"/>
      <c r="K54" s="224"/>
      <c r="L54" s="224"/>
      <c r="M54" s="29"/>
      <c r="N54" s="269"/>
      <c r="O54" s="269"/>
      <c r="P54" s="269"/>
      <c r="Q54" s="269"/>
      <c r="R54" s="269"/>
      <c r="S54" s="269"/>
      <c r="T54" s="270"/>
    </row>
    <row r="55" spans="1:20" ht="73" customHeight="1" x14ac:dyDescent="0.2">
      <c r="A55" s="304"/>
      <c r="B55" s="196"/>
      <c r="C55" s="226" t="s">
        <v>109</v>
      </c>
      <c r="D55" s="226"/>
      <c r="E55" s="226"/>
      <c r="F55" s="226"/>
      <c r="G55" s="226"/>
      <c r="H55" s="226"/>
      <c r="I55" s="226"/>
      <c r="J55" s="226"/>
      <c r="K55" s="226"/>
      <c r="L55" s="226"/>
      <c r="M55" s="271" t="s">
        <v>187</v>
      </c>
      <c r="N55" s="272"/>
      <c r="O55" s="272"/>
      <c r="P55" s="272"/>
      <c r="Q55" s="272"/>
      <c r="R55" s="272"/>
      <c r="S55" s="272"/>
      <c r="T55" s="273"/>
    </row>
    <row r="56" spans="1:20" ht="45.65" customHeight="1" x14ac:dyDescent="0.2">
      <c r="A56" s="306"/>
      <c r="B56" s="197"/>
      <c r="C56" s="274" t="s">
        <v>76</v>
      </c>
      <c r="D56" s="274"/>
      <c r="E56" s="274"/>
      <c r="F56" s="274"/>
      <c r="G56" s="274"/>
      <c r="H56" s="274"/>
      <c r="I56" s="274"/>
      <c r="J56" s="274"/>
      <c r="K56" s="274"/>
      <c r="L56" s="274"/>
      <c r="M56" s="16" t="s">
        <v>39</v>
      </c>
      <c r="N56" s="275">
        <v>10</v>
      </c>
      <c r="O56" s="275"/>
      <c r="P56" s="276"/>
      <c r="Q56" s="276"/>
      <c r="R56" s="275">
        <f>N56*P56</f>
        <v>0</v>
      </c>
      <c r="S56" s="275"/>
      <c r="T56" s="277"/>
    </row>
    <row r="57" spans="1:20" ht="193.5" customHeight="1" x14ac:dyDescent="0.2">
      <c r="A57" s="11" t="str">
        <f>A47</f>
        <v>6.</v>
      </c>
      <c r="B57" s="30" t="s">
        <v>14</v>
      </c>
      <c r="C57" s="150" t="s">
        <v>77</v>
      </c>
      <c r="D57" s="191"/>
      <c r="E57" s="191"/>
      <c r="F57" s="191"/>
      <c r="G57" s="191"/>
      <c r="H57" s="191"/>
      <c r="I57" s="191"/>
      <c r="J57" s="191"/>
      <c r="K57" s="191"/>
      <c r="L57" s="191"/>
      <c r="M57" s="10" t="s">
        <v>39</v>
      </c>
      <c r="N57" s="214">
        <v>370</v>
      </c>
      <c r="O57" s="214"/>
      <c r="P57" s="210"/>
      <c r="Q57" s="210"/>
      <c r="R57" s="214">
        <f>N57*P57</f>
        <v>0</v>
      </c>
      <c r="S57" s="214"/>
      <c r="T57" s="215"/>
    </row>
    <row r="58" spans="1:20" ht="212.15" customHeight="1" x14ac:dyDescent="0.2">
      <c r="A58" s="11" t="str">
        <f>A47</f>
        <v>6.</v>
      </c>
      <c r="B58" s="30" t="s">
        <v>16</v>
      </c>
      <c r="C58" s="391" t="s">
        <v>246</v>
      </c>
      <c r="D58" s="369"/>
      <c r="E58" s="369"/>
      <c r="F58" s="369"/>
      <c r="G58" s="369"/>
      <c r="H58" s="369"/>
      <c r="I58" s="369"/>
      <c r="J58" s="369"/>
      <c r="K58" s="369"/>
      <c r="L58" s="392"/>
      <c r="M58" s="10" t="s">
        <v>39</v>
      </c>
      <c r="N58" s="214">
        <v>10</v>
      </c>
      <c r="O58" s="214"/>
      <c r="P58" s="210"/>
      <c r="Q58" s="210"/>
      <c r="R58" s="214">
        <f>N58*P58</f>
        <v>0</v>
      </c>
      <c r="S58" s="214"/>
      <c r="T58" s="215"/>
    </row>
    <row r="59" spans="1:20" ht="15.5" x14ac:dyDescent="0.2">
      <c r="A59" s="238" t="s">
        <v>20</v>
      </c>
      <c r="B59" s="239"/>
      <c r="C59" s="174" t="s">
        <v>79</v>
      </c>
      <c r="D59" s="174"/>
      <c r="E59" s="174"/>
      <c r="F59" s="174"/>
      <c r="G59" s="174"/>
      <c r="H59" s="174"/>
      <c r="I59" s="174"/>
      <c r="J59" s="174"/>
      <c r="K59" s="174"/>
      <c r="L59" s="174"/>
      <c r="M59" s="47"/>
      <c r="N59" s="67"/>
      <c r="O59" s="67"/>
      <c r="P59" s="68"/>
      <c r="Q59" s="68"/>
      <c r="R59" s="278">
        <f>SUM(R61,R64:T66,R68:T74)</f>
        <v>0</v>
      </c>
      <c r="S59" s="278"/>
      <c r="T59" s="279"/>
    </row>
    <row r="60" spans="1:20" ht="15.5" x14ac:dyDescent="0.2">
      <c r="A60" s="520" t="s">
        <v>247</v>
      </c>
      <c r="B60" s="521"/>
      <c r="C60" s="521"/>
      <c r="D60" s="521"/>
      <c r="E60" s="521"/>
      <c r="F60" s="521"/>
      <c r="G60" s="521"/>
      <c r="H60" s="521"/>
      <c r="I60" s="521"/>
      <c r="J60" s="521"/>
      <c r="K60" s="521"/>
      <c r="L60" s="521"/>
      <c r="M60" s="521"/>
      <c r="N60" s="521"/>
      <c r="O60" s="521"/>
      <c r="P60" s="521"/>
      <c r="Q60" s="521"/>
      <c r="R60" s="521"/>
      <c r="S60" s="521"/>
      <c r="T60" s="522"/>
    </row>
    <row r="61" spans="1:20" ht="87.65" customHeight="1" x14ac:dyDescent="0.2">
      <c r="A61" s="8" t="str">
        <f>A59</f>
        <v>7.</v>
      </c>
      <c r="B61" s="9">
        <f>1</f>
        <v>1</v>
      </c>
      <c r="C61" s="348" t="s">
        <v>154</v>
      </c>
      <c r="D61" s="349"/>
      <c r="E61" s="349"/>
      <c r="F61" s="349"/>
      <c r="G61" s="349"/>
      <c r="H61" s="349"/>
      <c r="I61" s="349"/>
      <c r="J61" s="349"/>
      <c r="K61" s="349"/>
      <c r="L61" s="350"/>
      <c r="M61" s="17" t="s">
        <v>12</v>
      </c>
      <c r="N61" s="214">
        <v>490</v>
      </c>
      <c r="O61" s="214"/>
      <c r="P61" s="210"/>
      <c r="Q61" s="210"/>
      <c r="R61" s="214">
        <f>N61*P61</f>
        <v>0</v>
      </c>
      <c r="S61" s="214"/>
      <c r="T61" s="215"/>
    </row>
    <row r="62" spans="1:20" ht="129" customHeight="1" x14ac:dyDescent="0.2">
      <c r="A62" s="192" t="str">
        <f>A61</f>
        <v>7.</v>
      </c>
      <c r="B62" s="195">
        <f>B61+1</f>
        <v>2</v>
      </c>
      <c r="C62" s="185" t="s">
        <v>248</v>
      </c>
      <c r="D62" s="185"/>
      <c r="E62" s="185"/>
      <c r="F62" s="185"/>
      <c r="G62" s="185"/>
      <c r="H62" s="185"/>
      <c r="I62" s="185"/>
      <c r="J62" s="185"/>
      <c r="K62" s="185"/>
      <c r="L62" s="185"/>
      <c r="M62" s="34"/>
      <c r="N62" s="280"/>
      <c r="O62" s="280"/>
      <c r="P62" s="280"/>
      <c r="Q62" s="280"/>
      <c r="R62" s="280"/>
      <c r="S62" s="280"/>
      <c r="T62" s="281"/>
    </row>
    <row r="63" spans="1:20" ht="131.15" customHeight="1" x14ac:dyDescent="0.2">
      <c r="A63" s="193"/>
      <c r="B63" s="196"/>
      <c r="C63" s="226" t="s">
        <v>110</v>
      </c>
      <c r="D63" s="226"/>
      <c r="E63" s="226"/>
      <c r="F63" s="226"/>
      <c r="G63" s="226"/>
      <c r="H63" s="226"/>
      <c r="I63" s="226"/>
      <c r="J63" s="226"/>
      <c r="K63" s="226"/>
      <c r="L63" s="226"/>
      <c r="M63" s="271" t="s">
        <v>184</v>
      </c>
      <c r="N63" s="272"/>
      <c r="O63" s="272"/>
      <c r="P63" s="272"/>
      <c r="Q63" s="272"/>
      <c r="R63" s="272"/>
      <c r="S63" s="272"/>
      <c r="T63" s="273"/>
    </row>
    <row r="64" spans="1:20" ht="14.5" x14ac:dyDescent="0.2">
      <c r="A64" s="198"/>
      <c r="B64" s="199"/>
      <c r="C64" s="285" t="s">
        <v>249</v>
      </c>
      <c r="D64" s="285"/>
      <c r="E64" s="285"/>
      <c r="F64" s="285"/>
      <c r="G64" s="285"/>
      <c r="H64" s="285"/>
      <c r="I64" s="285"/>
      <c r="J64" s="285"/>
      <c r="K64" s="285"/>
      <c r="L64" s="285"/>
      <c r="M64" s="6" t="s">
        <v>12</v>
      </c>
      <c r="N64" s="264">
        <v>490</v>
      </c>
      <c r="O64" s="264"/>
      <c r="P64" s="265"/>
      <c r="Q64" s="265"/>
      <c r="R64" s="264">
        <f>N64*P64</f>
        <v>0</v>
      </c>
      <c r="S64" s="264"/>
      <c r="T64" s="286"/>
    </row>
    <row r="65" spans="1:20" ht="234" customHeight="1" x14ac:dyDescent="0.2">
      <c r="A65" s="8" t="str">
        <f>A62</f>
        <v>7.</v>
      </c>
      <c r="B65" s="9">
        <f>B62+1</f>
        <v>3</v>
      </c>
      <c r="C65" s="348" t="s">
        <v>250</v>
      </c>
      <c r="D65" s="349"/>
      <c r="E65" s="349"/>
      <c r="F65" s="349"/>
      <c r="G65" s="349"/>
      <c r="H65" s="349"/>
      <c r="I65" s="349"/>
      <c r="J65" s="349"/>
      <c r="K65" s="349"/>
      <c r="L65" s="350"/>
      <c r="M65" s="17" t="s">
        <v>12</v>
      </c>
      <c r="N65" s="214">
        <v>490</v>
      </c>
      <c r="O65" s="214"/>
      <c r="P65" s="210"/>
      <c r="Q65" s="210"/>
      <c r="R65" s="214">
        <f>N65*P65</f>
        <v>0</v>
      </c>
      <c r="S65" s="214"/>
      <c r="T65" s="215"/>
    </row>
    <row r="66" spans="1:20" ht="81.650000000000006" customHeight="1" x14ac:dyDescent="0.2">
      <c r="A66" s="31" t="str">
        <f>A65</f>
        <v>7.</v>
      </c>
      <c r="B66" s="32">
        <f>B65+1</f>
        <v>4</v>
      </c>
      <c r="C66" s="348" t="s">
        <v>251</v>
      </c>
      <c r="D66" s="349"/>
      <c r="E66" s="349"/>
      <c r="F66" s="349"/>
      <c r="G66" s="349"/>
      <c r="H66" s="349"/>
      <c r="I66" s="349"/>
      <c r="J66" s="349"/>
      <c r="K66" s="349"/>
      <c r="L66" s="350"/>
      <c r="M66" s="33" t="s">
        <v>22</v>
      </c>
      <c r="N66" s="283">
        <v>20</v>
      </c>
      <c r="O66" s="283"/>
      <c r="P66" s="284"/>
      <c r="Q66" s="284"/>
      <c r="R66" s="411">
        <f>N66*P66</f>
        <v>0</v>
      </c>
      <c r="S66" s="411"/>
      <c r="T66" s="523"/>
    </row>
    <row r="67" spans="1:20" ht="125.15" customHeight="1" x14ac:dyDescent="0.2">
      <c r="A67" s="192" t="str">
        <f>A66</f>
        <v>7.</v>
      </c>
      <c r="B67" s="195">
        <f>B66+1</f>
        <v>5</v>
      </c>
      <c r="C67" s="406" t="s">
        <v>252</v>
      </c>
      <c r="D67" s="407"/>
      <c r="E67" s="407"/>
      <c r="F67" s="407"/>
      <c r="G67" s="407"/>
      <c r="H67" s="407"/>
      <c r="I67" s="407"/>
      <c r="J67" s="407"/>
      <c r="K67" s="407"/>
      <c r="L67" s="437"/>
      <c r="M67" s="35"/>
      <c r="N67" s="288"/>
      <c r="O67" s="288"/>
      <c r="P67" s="288"/>
      <c r="Q67" s="288"/>
      <c r="R67" s="288"/>
      <c r="S67" s="288"/>
      <c r="T67" s="289"/>
    </row>
    <row r="68" spans="1:20" ht="14.5" customHeight="1" x14ac:dyDescent="0.2">
      <c r="A68" s="193"/>
      <c r="B68" s="196"/>
      <c r="C68" s="468" t="s">
        <v>86</v>
      </c>
      <c r="D68" s="469"/>
      <c r="E68" s="469"/>
      <c r="F68" s="469"/>
      <c r="G68" s="469"/>
      <c r="H68" s="469"/>
      <c r="I68" s="469"/>
      <c r="J68" s="469"/>
      <c r="K68" s="469"/>
      <c r="L68" s="470"/>
      <c r="M68" s="5" t="s">
        <v>22</v>
      </c>
      <c r="N68" s="260">
        <v>20</v>
      </c>
      <c r="O68" s="260"/>
      <c r="P68" s="261"/>
      <c r="Q68" s="261"/>
      <c r="R68" s="260">
        <f t="shared" ref="R68:R74" si="3">N68*P68</f>
        <v>0</v>
      </c>
      <c r="S68" s="260"/>
      <c r="T68" s="262"/>
    </row>
    <row r="69" spans="1:20" ht="14.5" customHeight="1" x14ac:dyDescent="0.2">
      <c r="A69" s="193"/>
      <c r="B69" s="196"/>
      <c r="C69" s="468" t="s">
        <v>87</v>
      </c>
      <c r="D69" s="469"/>
      <c r="E69" s="469"/>
      <c r="F69" s="469"/>
      <c r="G69" s="469"/>
      <c r="H69" s="469"/>
      <c r="I69" s="469"/>
      <c r="J69" s="469"/>
      <c r="K69" s="469"/>
      <c r="L69" s="470"/>
      <c r="M69" s="5" t="s">
        <v>22</v>
      </c>
      <c r="N69" s="260">
        <v>20</v>
      </c>
      <c r="O69" s="260"/>
      <c r="P69" s="261"/>
      <c r="Q69" s="261"/>
      <c r="R69" s="260">
        <f t="shared" si="3"/>
        <v>0</v>
      </c>
      <c r="S69" s="260"/>
      <c r="T69" s="262"/>
    </row>
    <row r="70" spans="1:20" ht="14.5" customHeight="1" x14ac:dyDescent="0.2">
      <c r="A70" s="198"/>
      <c r="B70" s="199"/>
      <c r="C70" s="484" t="s">
        <v>88</v>
      </c>
      <c r="D70" s="485"/>
      <c r="E70" s="485"/>
      <c r="F70" s="485"/>
      <c r="G70" s="485"/>
      <c r="H70" s="485"/>
      <c r="I70" s="485"/>
      <c r="J70" s="485"/>
      <c r="K70" s="485"/>
      <c r="L70" s="486"/>
      <c r="M70" s="6" t="s">
        <v>22</v>
      </c>
      <c r="N70" s="264">
        <v>20</v>
      </c>
      <c r="O70" s="264"/>
      <c r="P70" s="265"/>
      <c r="Q70" s="265"/>
      <c r="R70" s="264">
        <f t="shared" si="3"/>
        <v>0</v>
      </c>
      <c r="S70" s="264"/>
      <c r="T70" s="286"/>
    </row>
    <row r="71" spans="1:20" ht="101.5" customHeight="1" x14ac:dyDescent="0.2">
      <c r="A71" s="8" t="str">
        <f>A67</f>
        <v>7.</v>
      </c>
      <c r="B71" s="9">
        <f>B67+1</f>
        <v>6</v>
      </c>
      <c r="C71" s="191" t="s">
        <v>89</v>
      </c>
      <c r="D71" s="191"/>
      <c r="E71" s="191"/>
      <c r="F71" s="191"/>
      <c r="G71" s="191"/>
      <c r="H71" s="191"/>
      <c r="I71" s="191"/>
      <c r="J71" s="191"/>
      <c r="K71" s="191"/>
      <c r="L71" s="191"/>
      <c r="M71" s="17" t="s">
        <v>22</v>
      </c>
      <c r="N71" s="214">
        <v>20</v>
      </c>
      <c r="O71" s="214"/>
      <c r="P71" s="210"/>
      <c r="Q71" s="210"/>
      <c r="R71" s="214">
        <f t="shared" si="3"/>
        <v>0</v>
      </c>
      <c r="S71" s="214"/>
      <c r="T71" s="215"/>
    </row>
    <row r="72" spans="1:20" ht="109.5" customHeight="1" x14ac:dyDescent="0.2">
      <c r="A72" s="8" t="str">
        <f>A71</f>
        <v>7.</v>
      </c>
      <c r="B72" s="9">
        <f>B71+1</f>
        <v>7</v>
      </c>
      <c r="C72" s="191" t="s">
        <v>90</v>
      </c>
      <c r="D72" s="191"/>
      <c r="E72" s="191"/>
      <c r="F72" s="191"/>
      <c r="G72" s="191"/>
      <c r="H72" s="191"/>
      <c r="I72" s="191"/>
      <c r="J72" s="191"/>
      <c r="K72" s="191"/>
      <c r="L72" s="191"/>
      <c r="M72" s="17" t="s">
        <v>10</v>
      </c>
      <c r="N72" s="214">
        <v>10</v>
      </c>
      <c r="O72" s="214"/>
      <c r="P72" s="210"/>
      <c r="Q72" s="210"/>
      <c r="R72" s="214">
        <f t="shared" si="3"/>
        <v>0</v>
      </c>
      <c r="S72" s="214"/>
      <c r="T72" s="215"/>
    </row>
    <row r="73" spans="1:20" ht="158.15" customHeight="1" x14ac:dyDescent="0.2">
      <c r="A73" s="8" t="str">
        <f>A72</f>
        <v>7.</v>
      </c>
      <c r="B73" s="9">
        <f>B72+1</f>
        <v>8</v>
      </c>
      <c r="C73" s="348" t="s">
        <v>160</v>
      </c>
      <c r="D73" s="349"/>
      <c r="E73" s="349"/>
      <c r="F73" s="349"/>
      <c r="G73" s="349"/>
      <c r="H73" s="349"/>
      <c r="I73" s="349"/>
      <c r="J73" s="349"/>
      <c r="K73" s="349"/>
      <c r="L73" s="350"/>
      <c r="M73" s="17" t="s">
        <v>22</v>
      </c>
      <c r="N73" s="214">
        <v>110</v>
      </c>
      <c r="O73" s="214"/>
      <c r="P73" s="210"/>
      <c r="Q73" s="210"/>
      <c r="R73" s="214">
        <f t="shared" si="3"/>
        <v>0</v>
      </c>
      <c r="S73" s="214"/>
      <c r="T73" s="215"/>
    </row>
    <row r="74" spans="1:20" ht="137.15" customHeight="1" x14ac:dyDescent="0.2">
      <c r="A74" s="8" t="str">
        <f>A72</f>
        <v>7.</v>
      </c>
      <c r="B74" s="9" t="s">
        <v>28</v>
      </c>
      <c r="C74" s="348" t="s">
        <v>253</v>
      </c>
      <c r="D74" s="349"/>
      <c r="E74" s="349"/>
      <c r="F74" s="349"/>
      <c r="G74" s="349"/>
      <c r="H74" s="349"/>
      <c r="I74" s="349"/>
      <c r="J74" s="349"/>
      <c r="K74" s="349"/>
      <c r="L74" s="350"/>
      <c r="M74" s="17" t="s">
        <v>10</v>
      </c>
      <c r="N74" s="214">
        <v>3</v>
      </c>
      <c r="O74" s="214"/>
      <c r="P74" s="210"/>
      <c r="Q74" s="210"/>
      <c r="R74" s="214">
        <f t="shared" si="3"/>
        <v>0</v>
      </c>
      <c r="S74" s="214"/>
      <c r="T74" s="215"/>
    </row>
    <row r="75" spans="1:20" ht="17.5" x14ac:dyDescent="0.2">
      <c r="A75" s="219" t="s">
        <v>23</v>
      </c>
      <c r="B75" s="220"/>
      <c r="C75" s="221" t="s">
        <v>92</v>
      </c>
      <c r="D75" s="221"/>
      <c r="E75" s="221"/>
      <c r="F75" s="221"/>
      <c r="G75" s="221"/>
      <c r="H75" s="221"/>
      <c r="I75" s="221"/>
      <c r="J75" s="221"/>
      <c r="K75" s="221"/>
      <c r="L75" s="221"/>
      <c r="M75" s="221"/>
      <c r="N75" s="69"/>
      <c r="O75" s="69"/>
      <c r="P75" s="69"/>
      <c r="Q75" s="69"/>
      <c r="R75" s="307">
        <f>SUM(R76:T79)</f>
        <v>0</v>
      </c>
      <c r="S75" s="307"/>
      <c r="T75" s="308"/>
    </row>
    <row r="76" spans="1:20" ht="125.15" customHeight="1" x14ac:dyDescent="0.2">
      <c r="A76" s="36" t="s">
        <v>23</v>
      </c>
      <c r="B76" s="30" t="s">
        <v>7</v>
      </c>
      <c r="C76" s="386" t="s">
        <v>254</v>
      </c>
      <c r="D76" s="387"/>
      <c r="E76" s="387"/>
      <c r="F76" s="387"/>
      <c r="G76" s="387"/>
      <c r="H76" s="387"/>
      <c r="I76" s="387"/>
      <c r="J76" s="387"/>
      <c r="K76" s="387"/>
      <c r="L76" s="388"/>
      <c r="M76" s="17" t="s">
        <v>22</v>
      </c>
      <c r="N76" s="214">
        <v>80</v>
      </c>
      <c r="O76" s="214"/>
      <c r="P76" s="210"/>
      <c r="Q76" s="210"/>
      <c r="R76" s="214">
        <f>N76*P76</f>
        <v>0</v>
      </c>
      <c r="S76" s="214"/>
      <c r="T76" s="215"/>
    </row>
    <row r="77" spans="1:20" ht="130.5" customHeight="1" x14ac:dyDescent="0.2">
      <c r="A77" s="36" t="s">
        <v>23</v>
      </c>
      <c r="B77" s="30" t="s">
        <v>45</v>
      </c>
      <c r="C77" s="386" t="s">
        <v>255</v>
      </c>
      <c r="D77" s="387"/>
      <c r="E77" s="387"/>
      <c r="F77" s="387"/>
      <c r="G77" s="387"/>
      <c r="H77" s="387"/>
      <c r="I77" s="387"/>
      <c r="J77" s="387"/>
      <c r="K77" s="387"/>
      <c r="L77" s="388"/>
      <c r="M77" s="17" t="s">
        <v>22</v>
      </c>
      <c r="N77" s="214">
        <v>20</v>
      </c>
      <c r="O77" s="214"/>
      <c r="P77" s="210"/>
      <c r="Q77" s="210"/>
      <c r="R77" s="214">
        <f t="shared" ref="R77:R79" si="4">N77*P77</f>
        <v>0</v>
      </c>
      <c r="S77" s="214"/>
      <c r="T77" s="215"/>
    </row>
    <row r="78" spans="1:20" ht="122.15" customHeight="1" x14ac:dyDescent="0.2">
      <c r="A78" s="36" t="s">
        <v>23</v>
      </c>
      <c r="B78" s="30" t="s">
        <v>50</v>
      </c>
      <c r="C78" s="386" t="s">
        <v>257</v>
      </c>
      <c r="D78" s="387"/>
      <c r="E78" s="387"/>
      <c r="F78" s="387"/>
      <c r="G78" s="387"/>
      <c r="H78" s="387"/>
      <c r="I78" s="387"/>
      <c r="J78" s="387"/>
      <c r="K78" s="387"/>
      <c r="L78" s="388"/>
      <c r="M78" s="17" t="s">
        <v>10</v>
      </c>
      <c r="N78" s="214">
        <v>4</v>
      </c>
      <c r="O78" s="214"/>
      <c r="P78" s="210"/>
      <c r="Q78" s="210"/>
      <c r="R78" s="214">
        <f t="shared" si="4"/>
        <v>0</v>
      </c>
      <c r="S78" s="214"/>
      <c r="T78" s="215"/>
    </row>
    <row r="79" spans="1:20" ht="95.15" customHeight="1" x14ac:dyDescent="0.2">
      <c r="A79" s="36" t="s">
        <v>23</v>
      </c>
      <c r="B79" s="30" t="s">
        <v>14</v>
      </c>
      <c r="C79" s="386" t="s">
        <v>256</v>
      </c>
      <c r="D79" s="387"/>
      <c r="E79" s="387"/>
      <c r="F79" s="387"/>
      <c r="G79" s="387"/>
      <c r="H79" s="387"/>
      <c r="I79" s="387"/>
      <c r="J79" s="387"/>
      <c r="K79" s="387"/>
      <c r="L79" s="388"/>
      <c r="M79" s="17" t="s">
        <v>93</v>
      </c>
      <c r="N79" s="214">
        <v>1</v>
      </c>
      <c r="O79" s="214"/>
      <c r="P79" s="210"/>
      <c r="Q79" s="210"/>
      <c r="R79" s="214">
        <f t="shared" si="4"/>
        <v>0</v>
      </c>
      <c r="S79" s="214"/>
      <c r="T79" s="215"/>
    </row>
    <row r="80" spans="1:20" ht="17.5" x14ac:dyDescent="0.2">
      <c r="A80" s="219" t="s">
        <v>28</v>
      </c>
      <c r="B80" s="220"/>
      <c r="C80" s="221" t="s">
        <v>258</v>
      </c>
      <c r="D80" s="221"/>
      <c r="E80" s="221"/>
      <c r="F80" s="221"/>
      <c r="G80" s="221"/>
      <c r="H80" s="221"/>
      <c r="I80" s="221"/>
      <c r="J80" s="221"/>
      <c r="K80" s="221"/>
      <c r="L80" s="221"/>
      <c r="M80" s="221"/>
      <c r="N80" s="69"/>
      <c r="O80" s="69"/>
      <c r="P80" s="69"/>
      <c r="Q80" s="69"/>
      <c r="R80" s="307">
        <f>R81</f>
        <v>0</v>
      </c>
      <c r="S80" s="307"/>
      <c r="T80" s="308"/>
    </row>
    <row r="81" spans="1:20" ht="143.5" customHeight="1" x14ac:dyDescent="0.2">
      <c r="A81" s="36" t="s">
        <v>28</v>
      </c>
      <c r="B81" s="30" t="s">
        <v>7</v>
      </c>
      <c r="C81" s="386" t="s">
        <v>259</v>
      </c>
      <c r="D81" s="387"/>
      <c r="E81" s="387"/>
      <c r="F81" s="387"/>
      <c r="G81" s="387"/>
      <c r="H81" s="387"/>
      <c r="I81" s="387"/>
      <c r="J81" s="387"/>
      <c r="K81" s="387"/>
      <c r="L81" s="388"/>
      <c r="M81" s="17" t="s">
        <v>10</v>
      </c>
      <c r="N81" s="214">
        <v>1</v>
      </c>
      <c r="O81" s="214"/>
      <c r="P81" s="210"/>
      <c r="Q81" s="210"/>
      <c r="R81" s="214">
        <f>N81*P81</f>
        <v>0</v>
      </c>
      <c r="S81" s="214"/>
      <c r="T81" s="215"/>
    </row>
    <row r="82" spans="1:20" ht="69.650000000000006" customHeight="1" x14ac:dyDescent="0.2">
      <c r="A82" s="294" t="s">
        <v>96</v>
      </c>
      <c r="B82" s="295"/>
      <c r="C82" s="295"/>
      <c r="D82" s="295"/>
      <c r="E82" s="295"/>
      <c r="F82" s="295"/>
      <c r="G82" s="295"/>
      <c r="H82" s="295"/>
      <c r="I82" s="295"/>
      <c r="J82" s="295"/>
      <c r="K82" s="295"/>
      <c r="L82" s="295"/>
      <c r="M82" s="295"/>
      <c r="N82" s="295"/>
      <c r="O82" s="295"/>
      <c r="P82" s="295"/>
      <c r="Q82" s="295"/>
      <c r="R82" s="295"/>
      <c r="S82" s="295"/>
      <c r="T82" s="296"/>
    </row>
    <row r="83" spans="1:20" ht="35.15" customHeight="1" x14ac:dyDescent="0.2">
      <c r="A83" s="300" t="s">
        <v>354</v>
      </c>
      <c r="B83" s="301"/>
      <c r="C83" s="301"/>
      <c r="D83" s="301"/>
      <c r="E83" s="301"/>
      <c r="F83" s="301"/>
      <c r="G83" s="301"/>
      <c r="H83" s="301"/>
      <c r="I83" s="301"/>
      <c r="J83" s="301"/>
      <c r="K83" s="301"/>
      <c r="L83" s="301"/>
      <c r="M83" s="301"/>
      <c r="N83" s="301"/>
      <c r="O83" s="301"/>
      <c r="P83" s="301"/>
      <c r="Q83" s="301"/>
      <c r="R83" s="301"/>
      <c r="S83" s="301"/>
      <c r="T83" s="302"/>
    </row>
    <row r="84" spans="1:20" ht="25.5" customHeight="1" x14ac:dyDescent="0.2">
      <c r="A84" s="315" t="s">
        <v>7</v>
      </c>
      <c r="B84" s="316"/>
      <c r="C84" s="299" t="str">
        <f>C5</f>
        <v>PRIPREMNI RADOVI I RADOVI UKLANJANJA</v>
      </c>
      <c r="D84" s="299"/>
      <c r="E84" s="299"/>
      <c r="F84" s="299"/>
      <c r="G84" s="299"/>
      <c r="H84" s="299"/>
      <c r="I84" s="299"/>
      <c r="J84" s="299"/>
      <c r="K84" s="299"/>
      <c r="L84" s="299"/>
      <c r="M84" s="299"/>
      <c r="N84" s="299"/>
      <c r="O84" s="299"/>
      <c r="P84" s="297">
        <f>R5</f>
        <v>0</v>
      </c>
      <c r="Q84" s="297"/>
      <c r="R84" s="297"/>
      <c r="S84" s="297"/>
      <c r="T84" s="298"/>
    </row>
    <row r="85" spans="1:20" ht="25.5" customHeight="1" x14ac:dyDescent="0.2">
      <c r="A85" s="315" t="s">
        <v>45</v>
      </c>
      <c r="B85" s="316"/>
      <c r="C85" s="299" t="str">
        <f>C25</f>
        <v>TESARSKI RADOVI</v>
      </c>
      <c r="D85" s="299"/>
      <c r="E85" s="299"/>
      <c r="F85" s="299"/>
      <c r="G85" s="299"/>
      <c r="H85" s="299"/>
      <c r="I85" s="299"/>
      <c r="J85" s="299"/>
      <c r="K85" s="299"/>
      <c r="L85" s="299"/>
      <c r="M85" s="299"/>
      <c r="N85" s="299"/>
      <c r="O85" s="299"/>
      <c r="P85" s="297">
        <f>R25</f>
        <v>0</v>
      </c>
      <c r="Q85" s="297"/>
      <c r="R85" s="297"/>
      <c r="S85" s="297"/>
      <c r="T85" s="298"/>
    </row>
    <row r="86" spans="1:20" ht="25.5" customHeight="1" x14ac:dyDescent="0.2">
      <c r="A86" s="315" t="s">
        <v>50</v>
      </c>
      <c r="B86" s="316"/>
      <c r="C86" s="299" t="str">
        <f>C28</f>
        <v>ZIDARSKI RADOVI</v>
      </c>
      <c r="D86" s="299"/>
      <c r="E86" s="299"/>
      <c r="F86" s="299"/>
      <c r="G86" s="299"/>
      <c r="H86" s="299"/>
      <c r="I86" s="299"/>
      <c r="J86" s="299"/>
      <c r="K86" s="299"/>
      <c r="L86" s="299"/>
      <c r="M86" s="299"/>
      <c r="N86" s="299"/>
      <c r="O86" s="299"/>
      <c r="P86" s="297">
        <f>R28</f>
        <v>0</v>
      </c>
      <c r="Q86" s="297"/>
      <c r="R86" s="297"/>
      <c r="S86" s="297"/>
      <c r="T86" s="298"/>
    </row>
    <row r="87" spans="1:20" ht="25.5" customHeight="1" x14ac:dyDescent="0.2">
      <c r="A87" s="315" t="s">
        <v>14</v>
      </c>
      <c r="B87" s="316"/>
      <c r="C87" s="299" t="str">
        <f>C32</f>
        <v>LIMARSKI RADOVI</v>
      </c>
      <c r="D87" s="299"/>
      <c r="E87" s="299"/>
      <c r="F87" s="299"/>
      <c r="G87" s="299"/>
      <c r="H87" s="299"/>
      <c r="I87" s="299"/>
      <c r="J87" s="299"/>
      <c r="K87" s="299"/>
      <c r="L87" s="299"/>
      <c r="M87" s="299"/>
      <c r="N87" s="299"/>
      <c r="O87" s="299"/>
      <c r="P87" s="297">
        <f>R32</f>
        <v>0</v>
      </c>
      <c r="Q87" s="297"/>
      <c r="R87" s="297"/>
      <c r="S87" s="297"/>
      <c r="T87" s="298"/>
    </row>
    <row r="88" spans="1:20" ht="25.5" customHeight="1" x14ac:dyDescent="0.2">
      <c r="A88" s="315" t="s">
        <v>16</v>
      </c>
      <c r="B88" s="316"/>
      <c r="C88" s="299" t="str">
        <f>C36</f>
        <v>STOLARSKI RADOVI</v>
      </c>
      <c r="D88" s="299"/>
      <c r="E88" s="299"/>
      <c r="F88" s="299"/>
      <c r="G88" s="299"/>
      <c r="H88" s="299"/>
      <c r="I88" s="299"/>
      <c r="J88" s="299"/>
      <c r="K88" s="299"/>
      <c r="L88" s="299"/>
      <c r="M88" s="299"/>
      <c r="N88" s="299"/>
      <c r="O88" s="299"/>
      <c r="P88" s="297">
        <f>R36</f>
        <v>0</v>
      </c>
      <c r="Q88" s="297"/>
      <c r="R88" s="297"/>
      <c r="S88" s="297"/>
      <c r="T88" s="298"/>
    </row>
    <row r="89" spans="1:20" ht="25.5" customHeight="1" x14ac:dyDescent="0.2">
      <c r="A89" s="315" t="s">
        <v>18</v>
      </c>
      <c r="B89" s="316"/>
      <c r="C89" s="299" t="str">
        <f>C47</f>
        <v>FASADERSKI RADOVI</v>
      </c>
      <c r="D89" s="299"/>
      <c r="E89" s="299"/>
      <c r="F89" s="299"/>
      <c r="G89" s="299"/>
      <c r="H89" s="299"/>
      <c r="I89" s="299"/>
      <c r="J89" s="299"/>
      <c r="K89" s="299"/>
      <c r="L89" s="299"/>
      <c r="M89" s="299"/>
      <c r="N89" s="299"/>
      <c r="O89" s="299"/>
      <c r="P89" s="297">
        <f>R47</f>
        <v>0</v>
      </c>
      <c r="Q89" s="297"/>
      <c r="R89" s="297"/>
      <c r="S89" s="297"/>
      <c r="T89" s="298"/>
    </row>
    <row r="90" spans="1:20" ht="25.5" customHeight="1" x14ac:dyDescent="0.2">
      <c r="A90" s="315" t="s">
        <v>20</v>
      </c>
      <c r="B90" s="316"/>
      <c r="C90" s="299" t="str">
        <f>C59</f>
        <v>IZOLATERSKI RADOVI</v>
      </c>
      <c r="D90" s="299"/>
      <c r="E90" s="299"/>
      <c r="F90" s="299"/>
      <c r="G90" s="299"/>
      <c r="H90" s="299"/>
      <c r="I90" s="299"/>
      <c r="J90" s="299"/>
      <c r="K90" s="299"/>
      <c r="L90" s="299"/>
      <c r="M90" s="299"/>
      <c r="N90" s="299"/>
      <c r="O90" s="299"/>
      <c r="P90" s="297">
        <f>R59</f>
        <v>0</v>
      </c>
      <c r="Q90" s="297"/>
      <c r="R90" s="297"/>
      <c r="S90" s="297"/>
      <c r="T90" s="298"/>
    </row>
    <row r="91" spans="1:20" ht="25.5" customHeight="1" x14ac:dyDescent="0.2">
      <c r="A91" s="315" t="s">
        <v>23</v>
      </c>
      <c r="B91" s="316"/>
      <c r="C91" s="399" t="str">
        <f>C75</f>
        <v>ELEKTRIČARSKI RADOVI</v>
      </c>
      <c r="D91" s="299"/>
      <c r="E91" s="299"/>
      <c r="F91" s="299"/>
      <c r="G91" s="299"/>
      <c r="H91" s="299"/>
      <c r="I91" s="299"/>
      <c r="J91" s="299"/>
      <c r="K91" s="299"/>
      <c r="L91" s="299"/>
      <c r="M91" s="299"/>
      <c r="N91" s="299"/>
      <c r="O91" s="299"/>
      <c r="P91" s="531">
        <f>R75</f>
        <v>0</v>
      </c>
      <c r="Q91" s="531"/>
      <c r="R91" s="531"/>
      <c r="S91" s="531"/>
      <c r="T91" s="532"/>
    </row>
    <row r="92" spans="1:20" ht="25.5" customHeight="1" x14ac:dyDescent="0.2">
      <c r="A92" s="527" t="s">
        <v>28</v>
      </c>
      <c r="B92" s="528"/>
      <c r="C92" s="529" t="str">
        <f>C80</f>
        <v>LIČILAČKI RADOVI</v>
      </c>
      <c r="D92" s="530"/>
      <c r="E92" s="530"/>
      <c r="F92" s="530"/>
      <c r="G92" s="530"/>
      <c r="H92" s="530"/>
      <c r="I92" s="530"/>
      <c r="J92" s="530"/>
      <c r="K92" s="530"/>
      <c r="L92" s="530"/>
      <c r="M92" s="530"/>
      <c r="N92" s="530"/>
      <c r="O92" s="530"/>
      <c r="P92" s="297">
        <f>R80</f>
        <v>0</v>
      </c>
      <c r="Q92" s="297"/>
      <c r="R92" s="297"/>
      <c r="S92" s="297"/>
      <c r="T92" s="298"/>
    </row>
    <row r="93" spans="1:20" ht="25.5" customHeight="1" x14ac:dyDescent="0.2">
      <c r="A93" s="309" t="s">
        <v>98</v>
      </c>
      <c r="B93" s="310"/>
      <c r="C93" s="311" t="s">
        <v>359</v>
      </c>
      <c r="D93" s="312"/>
      <c r="E93" s="312"/>
      <c r="F93" s="312"/>
      <c r="G93" s="312"/>
      <c r="H93" s="312"/>
      <c r="I93" s="312"/>
      <c r="J93" s="312"/>
      <c r="K93" s="312"/>
      <c r="L93" s="312"/>
      <c r="M93" s="312"/>
      <c r="N93" s="312"/>
      <c r="O93" s="313"/>
      <c r="P93" s="314">
        <f>SUM(P84:T92)</f>
        <v>0</v>
      </c>
      <c r="Q93" s="314"/>
      <c r="R93" s="314"/>
      <c r="S93" s="314"/>
      <c r="T93" s="314"/>
    </row>
    <row r="94" spans="1:20" ht="25.5" customHeight="1" x14ac:dyDescent="0.2">
      <c r="A94" s="309" t="s">
        <v>100</v>
      </c>
      <c r="B94" s="310"/>
      <c r="C94" s="311" t="s">
        <v>101</v>
      </c>
      <c r="D94" s="312"/>
      <c r="E94" s="312"/>
      <c r="F94" s="312"/>
      <c r="G94" s="312"/>
      <c r="H94" s="312"/>
      <c r="I94" s="312"/>
      <c r="J94" s="312"/>
      <c r="K94" s="312"/>
      <c r="L94" s="312"/>
      <c r="M94" s="312"/>
      <c r="N94" s="312"/>
      <c r="O94" s="313"/>
      <c r="P94" s="314">
        <f>0.25*P93</f>
        <v>0</v>
      </c>
      <c r="Q94" s="314"/>
      <c r="R94" s="314"/>
      <c r="S94" s="314"/>
      <c r="T94" s="314"/>
    </row>
    <row r="95" spans="1:20" ht="25.5" customHeight="1" x14ac:dyDescent="0.2">
      <c r="A95" s="309" t="s">
        <v>102</v>
      </c>
      <c r="B95" s="310"/>
      <c r="C95" s="311" t="s">
        <v>103</v>
      </c>
      <c r="D95" s="312"/>
      <c r="E95" s="312"/>
      <c r="F95" s="312"/>
      <c r="G95" s="312"/>
      <c r="H95" s="312"/>
      <c r="I95" s="312"/>
      <c r="J95" s="312"/>
      <c r="K95" s="312"/>
      <c r="L95" s="312"/>
      <c r="M95" s="312"/>
      <c r="N95" s="312"/>
      <c r="O95" s="313"/>
      <c r="P95" s="314">
        <f>P93+P94</f>
        <v>0</v>
      </c>
      <c r="Q95" s="314"/>
      <c r="R95" s="314"/>
      <c r="S95" s="314"/>
      <c r="T95" s="314"/>
    </row>
  </sheetData>
  <sheetProtection algorithmName="SHA-512" hashValue="+vIFNujqQ5Zi8Mo3BF348UWMTTmslsNGnb+lhemBdEdwzI5mlM+nRoPHVN3KPUTpQSZH2IBpk74OxfeYqc73Mg==" saltValue="+ZrIpzseRG1B8dquPLADWg==" spinCount="100000" sheet="1" objects="1" scenarios="1"/>
  <mergeCells count="342">
    <mergeCell ref="C79:L79"/>
    <mergeCell ref="N79:O79"/>
    <mergeCell ref="P79:Q79"/>
    <mergeCell ref="R79:T79"/>
    <mergeCell ref="A92:B92"/>
    <mergeCell ref="C92:O92"/>
    <mergeCell ref="P92:T92"/>
    <mergeCell ref="C77:L77"/>
    <mergeCell ref="N77:O77"/>
    <mergeCell ref="P77:Q77"/>
    <mergeCell ref="R77:T77"/>
    <mergeCell ref="C78:L78"/>
    <mergeCell ref="N78:O78"/>
    <mergeCell ref="P78:Q78"/>
    <mergeCell ref="R78:T78"/>
    <mergeCell ref="A91:B91"/>
    <mergeCell ref="C91:O91"/>
    <mergeCell ref="P91:T91"/>
    <mergeCell ref="A88:B88"/>
    <mergeCell ref="C88:O88"/>
    <mergeCell ref="P88:T88"/>
    <mergeCell ref="A89:B89"/>
    <mergeCell ref="C89:O89"/>
    <mergeCell ref="P89:T89"/>
    <mergeCell ref="R73:T73"/>
    <mergeCell ref="C70:L70"/>
    <mergeCell ref="N70:O70"/>
    <mergeCell ref="P70:Q70"/>
    <mergeCell ref="R70:T70"/>
    <mergeCell ref="C71:L71"/>
    <mergeCell ref="N71:O71"/>
    <mergeCell ref="P71:Q71"/>
    <mergeCell ref="R71:T71"/>
    <mergeCell ref="C18:L18"/>
    <mergeCell ref="N18:O18"/>
    <mergeCell ref="P18:Q18"/>
    <mergeCell ref="R18:T18"/>
    <mergeCell ref="A95:B95"/>
    <mergeCell ref="C95:O95"/>
    <mergeCell ref="P95:T95"/>
    <mergeCell ref="A16:A18"/>
    <mergeCell ref="B16:B18"/>
    <mergeCell ref="C16:L16"/>
    <mergeCell ref="N16:O16"/>
    <mergeCell ref="P16:Q16"/>
    <mergeCell ref="R16:T16"/>
    <mergeCell ref="C17:L17"/>
    <mergeCell ref="A93:B93"/>
    <mergeCell ref="C93:O93"/>
    <mergeCell ref="P93:T93"/>
    <mergeCell ref="A94:B94"/>
    <mergeCell ref="C94:O94"/>
    <mergeCell ref="P94:T94"/>
    <mergeCell ref="A90:B90"/>
    <mergeCell ref="C90:O90"/>
    <mergeCell ref="P90:T90"/>
    <mergeCell ref="A75:B75"/>
    <mergeCell ref="A86:B86"/>
    <mergeCell ref="C86:O86"/>
    <mergeCell ref="P86:T86"/>
    <mergeCell ref="A87:B87"/>
    <mergeCell ref="C87:O87"/>
    <mergeCell ref="P87:T87"/>
    <mergeCell ref="A82:T82"/>
    <mergeCell ref="A83:T83"/>
    <mergeCell ref="A84:B84"/>
    <mergeCell ref="C84:O84"/>
    <mergeCell ref="P84:T84"/>
    <mergeCell ref="A85:B85"/>
    <mergeCell ref="C85:O85"/>
    <mergeCell ref="P85:T85"/>
    <mergeCell ref="A80:B80"/>
    <mergeCell ref="C80:M80"/>
    <mergeCell ref="R80:T80"/>
    <mergeCell ref="C81:L81"/>
    <mergeCell ref="N81:O81"/>
    <mergeCell ref="P81:Q81"/>
    <mergeCell ref="R81:T81"/>
    <mergeCell ref="C72:L72"/>
    <mergeCell ref="N72:O72"/>
    <mergeCell ref="P72:Q72"/>
    <mergeCell ref="R72:T72"/>
    <mergeCell ref="C74:L74"/>
    <mergeCell ref="N74:O74"/>
    <mergeCell ref="P74:Q74"/>
    <mergeCell ref="R74:T74"/>
    <mergeCell ref="C75:M75"/>
    <mergeCell ref="R75:T75"/>
    <mergeCell ref="C76:L76"/>
    <mergeCell ref="N76:O76"/>
    <mergeCell ref="P76:Q76"/>
    <mergeCell ref="R76:T76"/>
    <mergeCell ref="C73:L73"/>
    <mergeCell ref="N73:O73"/>
    <mergeCell ref="P73:Q73"/>
    <mergeCell ref="C69:L69"/>
    <mergeCell ref="N69:O69"/>
    <mergeCell ref="P69:Q69"/>
    <mergeCell ref="R69:T69"/>
    <mergeCell ref="C66:L66"/>
    <mergeCell ref="N66:O66"/>
    <mergeCell ref="P66:Q66"/>
    <mergeCell ref="R66:T66"/>
    <mergeCell ref="A67:A70"/>
    <mergeCell ref="B67:B70"/>
    <mergeCell ref="C67:L67"/>
    <mergeCell ref="N67:O67"/>
    <mergeCell ref="P67:Q67"/>
    <mergeCell ref="R67:T67"/>
    <mergeCell ref="C68:L68"/>
    <mergeCell ref="N68:O68"/>
    <mergeCell ref="P68:Q68"/>
    <mergeCell ref="R68:T68"/>
    <mergeCell ref="P64:Q64"/>
    <mergeCell ref="R64:T64"/>
    <mergeCell ref="C65:L65"/>
    <mergeCell ref="N65:O65"/>
    <mergeCell ref="P65:Q65"/>
    <mergeCell ref="R65:T65"/>
    <mergeCell ref="A62:A64"/>
    <mergeCell ref="B62:B64"/>
    <mergeCell ref="C62:L62"/>
    <mergeCell ref="N62:O62"/>
    <mergeCell ref="P62:Q62"/>
    <mergeCell ref="R62:T62"/>
    <mergeCell ref="C63:L63"/>
    <mergeCell ref="M63:T63"/>
    <mergeCell ref="C64:L64"/>
    <mergeCell ref="N64:O64"/>
    <mergeCell ref="A59:B59"/>
    <mergeCell ref="C59:L59"/>
    <mergeCell ref="R59:T59"/>
    <mergeCell ref="C61:L61"/>
    <mergeCell ref="N61:O61"/>
    <mergeCell ref="P61:Q61"/>
    <mergeCell ref="R61:T61"/>
    <mergeCell ref="C57:L57"/>
    <mergeCell ref="N57:O57"/>
    <mergeCell ref="P57:Q57"/>
    <mergeCell ref="R57:T57"/>
    <mergeCell ref="C58:L58"/>
    <mergeCell ref="N58:O58"/>
    <mergeCell ref="P58:Q58"/>
    <mergeCell ref="R58:T58"/>
    <mergeCell ref="A60:T60"/>
    <mergeCell ref="C56:L56"/>
    <mergeCell ref="N56:O56"/>
    <mergeCell ref="P56:Q56"/>
    <mergeCell ref="R56:T56"/>
    <mergeCell ref="A53:A56"/>
    <mergeCell ref="B53:B56"/>
    <mergeCell ref="C53:L53"/>
    <mergeCell ref="M53:T53"/>
    <mergeCell ref="C54:L54"/>
    <mergeCell ref="N54:O54"/>
    <mergeCell ref="P54:Q54"/>
    <mergeCell ref="R54:T54"/>
    <mergeCell ref="C55:L55"/>
    <mergeCell ref="M55:T55"/>
    <mergeCell ref="C52:L52"/>
    <mergeCell ref="N52:O52"/>
    <mergeCell ref="P52:Q52"/>
    <mergeCell ref="R52:T52"/>
    <mergeCell ref="A49:A52"/>
    <mergeCell ref="B49:B52"/>
    <mergeCell ref="C49:L49"/>
    <mergeCell ref="M49:T49"/>
    <mergeCell ref="C50:L50"/>
    <mergeCell ref="N50:O50"/>
    <mergeCell ref="P50:Q50"/>
    <mergeCell ref="R50:T50"/>
    <mergeCell ref="C51:L51"/>
    <mergeCell ref="M51:T51"/>
    <mergeCell ref="A47:B47"/>
    <mergeCell ref="C47:M47"/>
    <mergeCell ref="R47:T47"/>
    <mergeCell ref="C48:L48"/>
    <mergeCell ref="N48:O48"/>
    <mergeCell ref="P48:Q48"/>
    <mergeCell ref="R48:T48"/>
    <mergeCell ref="C46:L46"/>
    <mergeCell ref="N46:O46"/>
    <mergeCell ref="P46:Q46"/>
    <mergeCell ref="R46:T46"/>
    <mergeCell ref="R39:T39"/>
    <mergeCell ref="C44:L44"/>
    <mergeCell ref="N44:O44"/>
    <mergeCell ref="P44:Q44"/>
    <mergeCell ref="R44:T44"/>
    <mergeCell ref="C45:L45"/>
    <mergeCell ref="N45:O45"/>
    <mergeCell ref="P45:Q45"/>
    <mergeCell ref="R45:T45"/>
    <mergeCell ref="C42:L42"/>
    <mergeCell ref="N42:O42"/>
    <mergeCell ref="P42:Q42"/>
    <mergeCell ref="R42:T42"/>
    <mergeCell ref="C43:L43"/>
    <mergeCell ref="N43:O43"/>
    <mergeCell ref="P43:Q43"/>
    <mergeCell ref="R43:T43"/>
    <mergeCell ref="A36:B36"/>
    <mergeCell ref="C36:M36"/>
    <mergeCell ref="R36:T36"/>
    <mergeCell ref="A37:A45"/>
    <mergeCell ref="B37:B45"/>
    <mergeCell ref="C37:L37"/>
    <mergeCell ref="N37:O37"/>
    <mergeCell ref="P37:Q37"/>
    <mergeCell ref="R37:T37"/>
    <mergeCell ref="C38:L38"/>
    <mergeCell ref="C40:L40"/>
    <mergeCell ref="N40:O40"/>
    <mergeCell ref="P40:Q40"/>
    <mergeCell ref="R40:T40"/>
    <mergeCell ref="C41:L41"/>
    <mergeCell ref="N41:O41"/>
    <mergeCell ref="P41:Q41"/>
    <mergeCell ref="R41:T41"/>
    <mergeCell ref="N38:O38"/>
    <mergeCell ref="P38:Q38"/>
    <mergeCell ref="R38:T38"/>
    <mergeCell ref="C39:L39"/>
    <mergeCell ref="N39:O39"/>
    <mergeCell ref="P39:Q39"/>
    <mergeCell ref="C34:L34"/>
    <mergeCell ref="N34:O34"/>
    <mergeCell ref="P34:Q34"/>
    <mergeCell ref="R34:T34"/>
    <mergeCell ref="C35:L35"/>
    <mergeCell ref="N35:O35"/>
    <mergeCell ref="P35:Q35"/>
    <mergeCell ref="R35:T35"/>
    <mergeCell ref="C32:L32"/>
    <mergeCell ref="R32:T32"/>
    <mergeCell ref="C33:L33"/>
    <mergeCell ref="N33:O33"/>
    <mergeCell ref="P33:Q33"/>
    <mergeCell ref="R33:T33"/>
    <mergeCell ref="A29:T29"/>
    <mergeCell ref="C30:L30"/>
    <mergeCell ref="N30:O30"/>
    <mergeCell ref="P30:Q30"/>
    <mergeCell ref="R30:T30"/>
    <mergeCell ref="C31:L31"/>
    <mergeCell ref="N31:O31"/>
    <mergeCell ref="P31:Q31"/>
    <mergeCell ref="R31:T31"/>
    <mergeCell ref="C27:L27"/>
    <mergeCell ref="N27:O27"/>
    <mergeCell ref="P27:Q27"/>
    <mergeCell ref="R27:T27"/>
    <mergeCell ref="A28:B28"/>
    <mergeCell ref="C28:L28"/>
    <mergeCell ref="R28:T28"/>
    <mergeCell ref="A25:B25"/>
    <mergeCell ref="C25:L25"/>
    <mergeCell ref="R25:T25"/>
    <mergeCell ref="C26:L26"/>
    <mergeCell ref="N26:O26"/>
    <mergeCell ref="P26:Q26"/>
    <mergeCell ref="R26:T26"/>
    <mergeCell ref="C23:L23"/>
    <mergeCell ref="N23:O23"/>
    <mergeCell ref="P23:Q23"/>
    <mergeCell ref="R23:T23"/>
    <mergeCell ref="C24:L24"/>
    <mergeCell ref="N24:O24"/>
    <mergeCell ref="P24:Q24"/>
    <mergeCell ref="R24:T24"/>
    <mergeCell ref="C22:L22"/>
    <mergeCell ref="N22:O22"/>
    <mergeCell ref="P22:Q22"/>
    <mergeCell ref="R22:T22"/>
    <mergeCell ref="C20:L20"/>
    <mergeCell ref="N20:O20"/>
    <mergeCell ref="P20:Q20"/>
    <mergeCell ref="R20:T20"/>
    <mergeCell ref="C21:L21"/>
    <mergeCell ref="N21:O21"/>
    <mergeCell ref="P21:Q21"/>
    <mergeCell ref="R21:T21"/>
    <mergeCell ref="A19:A21"/>
    <mergeCell ref="B19:B21"/>
    <mergeCell ref="C19:L19"/>
    <mergeCell ref="N19:O19"/>
    <mergeCell ref="P19:Q19"/>
    <mergeCell ref="R19:T19"/>
    <mergeCell ref="C15:L15"/>
    <mergeCell ref="N15:O15"/>
    <mergeCell ref="P15:Q15"/>
    <mergeCell ref="R15:T15"/>
    <mergeCell ref="N17:O17"/>
    <mergeCell ref="P17:Q17"/>
    <mergeCell ref="A13:A15"/>
    <mergeCell ref="B13:B15"/>
    <mergeCell ref="C13:L13"/>
    <mergeCell ref="N13:O13"/>
    <mergeCell ref="P13:Q13"/>
    <mergeCell ref="R13:T13"/>
    <mergeCell ref="C14:L14"/>
    <mergeCell ref="N14:O14"/>
    <mergeCell ref="P14:Q14"/>
    <mergeCell ref="R14:T14"/>
    <mergeCell ref="R17:T17"/>
    <mergeCell ref="C11:L11"/>
    <mergeCell ref="N11:O11"/>
    <mergeCell ref="P11:Q11"/>
    <mergeCell ref="R11:T11"/>
    <mergeCell ref="C12:L12"/>
    <mergeCell ref="N12:O12"/>
    <mergeCell ref="P12:Q12"/>
    <mergeCell ref="R12:T12"/>
    <mergeCell ref="C9:L9"/>
    <mergeCell ref="N9:O9"/>
    <mergeCell ref="P9:Q9"/>
    <mergeCell ref="R9:T9"/>
    <mergeCell ref="C10:L10"/>
    <mergeCell ref="N10:O10"/>
    <mergeCell ref="P10:Q10"/>
    <mergeCell ref="R10:T10"/>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 ref="C7:L7"/>
    <mergeCell ref="N7:O7"/>
    <mergeCell ref="P7:Q7"/>
    <mergeCell ref="R7:T7"/>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37" max="19" man="1"/>
    <brk id="48"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A9496-D531-494C-BF84-20C614EA68CA}">
  <sheetPr>
    <tabColor rgb="FF92D050"/>
  </sheetPr>
  <dimension ref="A2:T87"/>
  <sheetViews>
    <sheetView view="pageBreakPreview" zoomScale="130" zoomScaleNormal="100" zoomScaleSheetLayoutView="130" workbookViewId="0">
      <selection activeCell="P70" sqref="P70:Q76"/>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260</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SUM(R6:T13,R15:T19,R21:T24,R25:T26)</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337" t="s">
        <v>11</v>
      </c>
      <c r="D7" s="337"/>
      <c r="E7" s="337"/>
      <c r="F7" s="337"/>
      <c r="G7" s="337"/>
      <c r="H7" s="337"/>
      <c r="I7" s="337"/>
      <c r="J7" s="337"/>
      <c r="K7" s="337"/>
      <c r="L7" s="337"/>
      <c r="M7" s="17" t="s">
        <v>12</v>
      </c>
      <c r="N7" s="152">
        <v>250</v>
      </c>
      <c r="O7" s="152"/>
      <c r="P7" s="153"/>
      <c r="Q7" s="153"/>
      <c r="R7" s="152">
        <f t="shared" ref="R7:R26" si="0">N7*P7</f>
        <v>0</v>
      </c>
      <c r="S7" s="152"/>
      <c r="T7" s="154"/>
    </row>
    <row r="8" spans="1:20" ht="152.5" customHeight="1" x14ac:dyDescent="0.2">
      <c r="A8" s="48" t="s">
        <v>7</v>
      </c>
      <c r="B8" s="49">
        <v>3</v>
      </c>
      <c r="C8" s="341" t="s">
        <v>13</v>
      </c>
      <c r="D8" s="342"/>
      <c r="E8" s="342"/>
      <c r="F8" s="342"/>
      <c r="G8" s="342"/>
      <c r="H8" s="342"/>
      <c r="I8" s="342"/>
      <c r="J8" s="342"/>
      <c r="K8" s="342"/>
      <c r="L8" s="343"/>
      <c r="M8" s="50" t="s">
        <v>12</v>
      </c>
      <c r="N8" s="344">
        <v>20</v>
      </c>
      <c r="O8" s="345"/>
      <c r="P8" s="346"/>
      <c r="Q8" s="347"/>
      <c r="R8" s="534">
        <f t="shared" si="0"/>
        <v>0</v>
      </c>
      <c r="S8" s="534"/>
      <c r="T8" s="535"/>
    </row>
    <row r="9" spans="1:20" ht="113.5" customHeight="1" x14ac:dyDescent="0.2">
      <c r="A9" s="31" t="s">
        <v>7</v>
      </c>
      <c r="B9" s="32" t="s">
        <v>14</v>
      </c>
      <c r="C9" s="400" t="s">
        <v>113</v>
      </c>
      <c r="D9" s="401"/>
      <c r="E9" s="401"/>
      <c r="F9" s="401"/>
      <c r="G9" s="401"/>
      <c r="H9" s="401"/>
      <c r="I9" s="401"/>
      <c r="J9" s="401"/>
      <c r="K9" s="401"/>
      <c r="L9" s="402"/>
      <c r="M9" s="58" t="s">
        <v>93</v>
      </c>
      <c r="N9" s="403">
        <v>1</v>
      </c>
      <c r="O9" s="403"/>
      <c r="P9" s="404"/>
      <c r="Q9" s="404"/>
      <c r="R9" s="403">
        <f t="shared" si="0"/>
        <v>0</v>
      </c>
      <c r="S9" s="403"/>
      <c r="T9" s="533"/>
    </row>
    <row r="10" spans="1:20" ht="118" customHeight="1" x14ac:dyDescent="0.2">
      <c r="A10" s="8" t="s">
        <v>7</v>
      </c>
      <c r="B10" s="9" t="s">
        <v>16</v>
      </c>
      <c r="C10" s="348" t="s">
        <v>115</v>
      </c>
      <c r="D10" s="405"/>
      <c r="E10" s="405"/>
      <c r="F10" s="405"/>
      <c r="G10" s="405"/>
      <c r="H10" s="405"/>
      <c r="I10" s="405"/>
      <c r="J10" s="405"/>
      <c r="K10" s="405"/>
      <c r="L10" s="436"/>
      <c r="M10" s="10" t="s">
        <v>10</v>
      </c>
      <c r="N10" s="152">
        <v>4</v>
      </c>
      <c r="O10" s="152"/>
      <c r="P10" s="153"/>
      <c r="Q10" s="153"/>
      <c r="R10" s="152">
        <f t="shared" si="0"/>
        <v>0</v>
      </c>
      <c r="S10" s="152"/>
      <c r="T10" s="154"/>
    </row>
    <row r="11" spans="1:20" ht="144" customHeight="1" x14ac:dyDescent="0.2">
      <c r="A11" s="8" t="s">
        <v>7</v>
      </c>
      <c r="B11" s="9" t="s">
        <v>18</v>
      </c>
      <c r="C11" s="440" t="s">
        <v>192</v>
      </c>
      <c r="D11" s="441"/>
      <c r="E11" s="441"/>
      <c r="F11" s="441"/>
      <c r="G11" s="441"/>
      <c r="H11" s="441"/>
      <c r="I11" s="441"/>
      <c r="J11" s="441"/>
      <c r="K11" s="441"/>
      <c r="L11" s="442"/>
      <c r="M11" s="10" t="s">
        <v>10</v>
      </c>
      <c r="N11" s="152">
        <v>3</v>
      </c>
      <c r="O11" s="152"/>
      <c r="P11" s="153"/>
      <c r="Q11" s="153"/>
      <c r="R11" s="152">
        <f t="shared" si="0"/>
        <v>0</v>
      </c>
      <c r="S11" s="152"/>
      <c r="T11" s="154"/>
    </row>
    <row r="12" spans="1:20" ht="73" customHeight="1" x14ac:dyDescent="0.2">
      <c r="A12" s="8" t="str">
        <f>A11</f>
        <v>1.</v>
      </c>
      <c r="B12" s="9" t="s">
        <v>20</v>
      </c>
      <c r="C12" s="443" t="s">
        <v>116</v>
      </c>
      <c r="D12" s="443"/>
      <c r="E12" s="443"/>
      <c r="F12" s="443"/>
      <c r="G12" s="443"/>
      <c r="H12" s="443"/>
      <c r="I12" s="443"/>
      <c r="J12" s="443"/>
      <c r="K12" s="443"/>
      <c r="L12" s="443"/>
      <c r="M12" s="13" t="s">
        <v>22</v>
      </c>
      <c r="N12" s="152">
        <v>20</v>
      </c>
      <c r="O12" s="152"/>
      <c r="P12" s="153"/>
      <c r="Q12" s="153"/>
      <c r="R12" s="152">
        <f t="shared" si="0"/>
        <v>0</v>
      </c>
      <c r="S12" s="152"/>
      <c r="T12" s="154"/>
    </row>
    <row r="13" spans="1:20" ht="83.5" customHeight="1" x14ac:dyDescent="0.2">
      <c r="A13" s="55" t="str">
        <f>A12</f>
        <v>1.</v>
      </c>
      <c r="B13" s="56" t="s">
        <v>23</v>
      </c>
      <c r="C13" s="348" t="s">
        <v>193</v>
      </c>
      <c r="D13" s="349"/>
      <c r="E13" s="349"/>
      <c r="F13" s="349"/>
      <c r="G13" s="349"/>
      <c r="H13" s="349"/>
      <c r="I13" s="349"/>
      <c r="J13" s="349"/>
      <c r="K13" s="349"/>
      <c r="L13" s="350"/>
      <c r="M13" s="13" t="s">
        <v>22</v>
      </c>
      <c r="N13" s="156">
        <v>5</v>
      </c>
      <c r="O13" s="156"/>
      <c r="P13" s="157"/>
      <c r="Q13" s="157"/>
      <c r="R13" s="156">
        <f t="shared" si="0"/>
        <v>0</v>
      </c>
      <c r="S13" s="156"/>
      <c r="T13" s="536"/>
    </row>
    <row r="14" spans="1:20" ht="111.65" customHeight="1" x14ac:dyDescent="0.2">
      <c r="A14" s="473">
        <v>1</v>
      </c>
      <c r="B14" s="476" t="s">
        <v>28</v>
      </c>
      <c r="C14" s="406" t="s">
        <v>194</v>
      </c>
      <c r="D14" s="407"/>
      <c r="E14" s="407"/>
      <c r="F14" s="407"/>
      <c r="G14" s="407"/>
      <c r="H14" s="407"/>
      <c r="I14" s="407"/>
      <c r="J14" s="407"/>
      <c r="K14" s="407"/>
      <c r="L14" s="437"/>
      <c r="M14" s="71"/>
      <c r="N14" s="438"/>
      <c r="O14" s="438"/>
      <c r="P14" s="438"/>
      <c r="Q14" s="438"/>
      <c r="R14" s="438"/>
      <c r="S14" s="438"/>
      <c r="T14" s="439"/>
    </row>
    <row r="15" spans="1:20" ht="14.5" x14ac:dyDescent="0.2">
      <c r="A15" s="474"/>
      <c r="B15" s="477"/>
      <c r="C15" s="471" t="s">
        <v>25</v>
      </c>
      <c r="D15" s="471"/>
      <c r="E15" s="471"/>
      <c r="F15" s="471"/>
      <c r="G15" s="471"/>
      <c r="H15" s="471"/>
      <c r="I15" s="471"/>
      <c r="J15" s="471"/>
      <c r="K15" s="471"/>
      <c r="L15" s="471"/>
      <c r="M15" s="22" t="s">
        <v>22</v>
      </c>
      <c r="N15" s="180">
        <v>22</v>
      </c>
      <c r="O15" s="180"/>
      <c r="P15" s="181"/>
      <c r="Q15" s="181"/>
      <c r="R15" s="180">
        <f t="shared" ref="R15:R17" si="1">N15*P15</f>
        <v>0</v>
      </c>
      <c r="S15" s="180"/>
      <c r="T15" s="444"/>
    </row>
    <row r="16" spans="1:20" ht="14.5" x14ac:dyDescent="0.2">
      <c r="A16" s="475"/>
      <c r="B16" s="478"/>
      <c r="C16" s="472" t="s">
        <v>27</v>
      </c>
      <c r="D16" s="472"/>
      <c r="E16" s="472"/>
      <c r="F16" s="472"/>
      <c r="G16" s="472"/>
      <c r="H16" s="472"/>
      <c r="I16" s="472"/>
      <c r="J16" s="472"/>
      <c r="K16" s="472"/>
      <c r="L16" s="472"/>
      <c r="M16" s="23" t="s">
        <v>22</v>
      </c>
      <c r="N16" s="183">
        <v>22</v>
      </c>
      <c r="O16" s="183"/>
      <c r="P16" s="184"/>
      <c r="Q16" s="184"/>
      <c r="R16" s="183">
        <f t="shared" si="1"/>
        <v>0</v>
      </c>
      <c r="S16" s="183"/>
      <c r="T16" s="537"/>
    </row>
    <row r="17" spans="1:20" ht="82.5" customHeight="1" x14ac:dyDescent="0.2">
      <c r="A17" s="11">
        <v>1</v>
      </c>
      <c r="B17" s="12" t="s">
        <v>30</v>
      </c>
      <c r="C17" s="348" t="s">
        <v>195</v>
      </c>
      <c r="D17" s="349"/>
      <c r="E17" s="349"/>
      <c r="F17" s="349"/>
      <c r="G17" s="349"/>
      <c r="H17" s="349"/>
      <c r="I17" s="349"/>
      <c r="J17" s="349"/>
      <c r="K17" s="349"/>
      <c r="L17" s="350"/>
      <c r="M17" s="10" t="s">
        <v>26</v>
      </c>
      <c r="N17" s="152">
        <v>70</v>
      </c>
      <c r="O17" s="152"/>
      <c r="P17" s="153"/>
      <c r="Q17" s="153"/>
      <c r="R17" s="152">
        <f t="shared" si="1"/>
        <v>0</v>
      </c>
      <c r="S17" s="152"/>
      <c r="T17" s="154"/>
    </row>
    <row r="18" spans="1:20" ht="82.5" customHeight="1" x14ac:dyDescent="0.2">
      <c r="A18" s="11">
        <v>1</v>
      </c>
      <c r="B18" s="12" t="s">
        <v>33</v>
      </c>
      <c r="C18" s="348" t="s">
        <v>196</v>
      </c>
      <c r="D18" s="349"/>
      <c r="E18" s="349"/>
      <c r="F18" s="349"/>
      <c r="G18" s="349"/>
      <c r="H18" s="349"/>
      <c r="I18" s="349"/>
      <c r="J18" s="349"/>
      <c r="K18" s="349"/>
      <c r="L18" s="350"/>
      <c r="M18" s="10" t="s">
        <v>26</v>
      </c>
      <c r="N18" s="152">
        <v>4</v>
      </c>
      <c r="O18" s="152"/>
      <c r="P18" s="153"/>
      <c r="Q18" s="153"/>
      <c r="R18" s="152">
        <f t="shared" si="0"/>
        <v>0</v>
      </c>
      <c r="S18" s="152"/>
      <c r="T18" s="154"/>
    </row>
    <row r="19" spans="1:20" ht="81" customHeight="1" x14ac:dyDescent="0.2">
      <c r="A19" s="11">
        <v>1</v>
      </c>
      <c r="B19" s="12" t="s">
        <v>37</v>
      </c>
      <c r="C19" s="348" t="s">
        <v>197</v>
      </c>
      <c r="D19" s="349"/>
      <c r="E19" s="349"/>
      <c r="F19" s="349"/>
      <c r="G19" s="349"/>
      <c r="H19" s="349"/>
      <c r="I19" s="349"/>
      <c r="J19" s="349"/>
      <c r="K19" s="349"/>
      <c r="L19" s="350"/>
      <c r="M19" s="10" t="s">
        <v>26</v>
      </c>
      <c r="N19" s="152">
        <v>52</v>
      </c>
      <c r="O19" s="152"/>
      <c r="P19" s="153"/>
      <c r="Q19" s="153"/>
      <c r="R19" s="152">
        <f t="shared" si="0"/>
        <v>0</v>
      </c>
      <c r="S19" s="152"/>
      <c r="T19" s="154"/>
    </row>
    <row r="20" spans="1:20" ht="132.65" customHeight="1" x14ac:dyDescent="0.2">
      <c r="A20" s="192" t="str">
        <f>A6</f>
        <v>1.</v>
      </c>
      <c r="B20" s="195" t="s">
        <v>40</v>
      </c>
      <c r="C20" s="406" t="s">
        <v>199</v>
      </c>
      <c r="D20" s="407"/>
      <c r="E20" s="407"/>
      <c r="F20" s="407"/>
      <c r="G20" s="407"/>
      <c r="H20" s="407"/>
      <c r="I20" s="407"/>
      <c r="J20" s="407"/>
      <c r="K20" s="407"/>
      <c r="L20" s="437"/>
      <c r="M20" s="37"/>
      <c r="N20" s="353"/>
      <c r="O20" s="353"/>
      <c r="P20" s="353"/>
      <c r="Q20" s="353"/>
      <c r="R20" s="353"/>
      <c r="S20" s="353"/>
      <c r="T20" s="354"/>
    </row>
    <row r="21" spans="1:20" ht="12.5" x14ac:dyDescent="0.2">
      <c r="A21" s="193"/>
      <c r="B21" s="196"/>
      <c r="C21" s="448" t="s">
        <v>261</v>
      </c>
      <c r="D21" s="449"/>
      <c r="E21" s="449"/>
      <c r="F21" s="449"/>
      <c r="G21" s="449"/>
      <c r="H21" s="449"/>
      <c r="I21" s="449"/>
      <c r="J21" s="449"/>
      <c r="K21" s="449"/>
      <c r="L21" s="450"/>
      <c r="M21" s="14" t="s">
        <v>10</v>
      </c>
      <c r="N21" s="180">
        <v>8</v>
      </c>
      <c r="O21" s="180"/>
      <c r="P21" s="181"/>
      <c r="Q21" s="181"/>
      <c r="R21" s="180">
        <f t="shared" si="0"/>
        <v>0</v>
      </c>
      <c r="S21" s="180"/>
      <c r="T21" s="444"/>
    </row>
    <row r="22" spans="1:20" ht="12.5" x14ac:dyDescent="0.2">
      <c r="A22" s="194"/>
      <c r="B22" s="197"/>
      <c r="C22" s="445" t="s">
        <v>123</v>
      </c>
      <c r="D22" s="446"/>
      <c r="E22" s="446"/>
      <c r="F22" s="446"/>
      <c r="G22" s="446"/>
      <c r="H22" s="446"/>
      <c r="I22" s="446"/>
      <c r="J22" s="446"/>
      <c r="K22" s="446"/>
      <c r="L22" s="447"/>
      <c r="M22" s="16" t="s">
        <v>10</v>
      </c>
      <c r="N22" s="188">
        <v>4</v>
      </c>
      <c r="O22" s="188"/>
      <c r="P22" s="189"/>
      <c r="Q22" s="189"/>
      <c r="R22" s="188">
        <f t="shared" si="0"/>
        <v>0</v>
      </c>
      <c r="S22" s="188"/>
      <c r="T22" s="492"/>
    </row>
    <row r="23" spans="1:20" ht="109" customHeight="1" x14ac:dyDescent="0.2">
      <c r="A23" s="8" t="s">
        <v>7</v>
      </c>
      <c r="B23" s="9" t="s">
        <v>41</v>
      </c>
      <c r="C23" s="358" t="s">
        <v>124</v>
      </c>
      <c r="D23" s="359"/>
      <c r="E23" s="359"/>
      <c r="F23" s="359"/>
      <c r="G23" s="359"/>
      <c r="H23" s="359"/>
      <c r="I23" s="359"/>
      <c r="J23" s="359"/>
      <c r="K23" s="359"/>
      <c r="L23" s="360"/>
      <c r="M23" s="10" t="s">
        <v>39</v>
      </c>
      <c r="N23" s="152">
        <v>380</v>
      </c>
      <c r="O23" s="152"/>
      <c r="P23" s="153"/>
      <c r="Q23" s="153"/>
      <c r="R23" s="152">
        <f t="shared" si="0"/>
        <v>0</v>
      </c>
      <c r="S23" s="152"/>
      <c r="T23" s="154"/>
    </row>
    <row r="24" spans="1:20" ht="112.5" customHeight="1" x14ac:dyDescent="0.2">
      <c r="A24" s="8" t="s">
        <v>7</v>
      </c>
      <c r="B24" s="32" t="s">
        <v>43</v>
      </c>
      <c r="C24" s="358" t="s">
        <v>262</v>
      </c>
      <c r="D24" s="359"/>
      <c r="E24" s="359"/>
      <c r="F24" s="359"/>
      <c r="G24" s="359"/>
      <c r="H24" s="359"/>
      <c r="I24" s="359"/>
      <c r="J24" s="359"/>
      <c r="K24" s="359"/>
      <c r="L24" s="360"/>
      <c r="M24" s="10" t="s">
        <v>10</v>
      </c>
      <c r="N24" s="152">
        <v>1</v>
      </c>
      <c r="O24" s="152"/>
      <c r="P24" s="153"/>
      <c r="Q24" s="153"/>
      <c r="R24" s="152">
        <f t="shared" ref="R24:R25" si="2">N24*P24</f>
        <v>0</v>
      </c>
      <c r="S24" s="152"/>
      <c r="T24" s="154"/>
    </row>
    <row r="25" spans="1:20" ht="183.65" customHeight="1" x14ac:dyDescent="0.2">
      <c r="A25" s="8" t="s">
        <v>7</v>
      </c>
      <c r="B25" s="32" t="s">
        <v>165</v>
      </c>
      <c r="C25" s="348" t="s">
        <v>263</v>
      </c>
      <c r="D25" s="349"/>
      <c r="E25" s="349"/>
      <c r="F25" s="349"/>
      <c r="G25" s="349"/>
      <c r="H25" s="349"/>
      <c r="I25" s="349"/>
      <c r="J25" s="349"/>
      <c r="K25" s="349"/>
      <c r="L25" s="350"/>
      <c r="M25" s="10" t="s">
        <v>10</v>
      </c>
      <c r="N25" s="152">
        <v>4</v>
      </c>
      <c r="O25" s="152"/>
      <c r="P25" s="153"/>
      <c r="Q25" s="153"/>
      <c r="R25" s="152">
        <f t="shared" si="2"/>
        <v>0</v>
      </c>
      <c r="S25" s="152"/>
      <c r="T25" s="154"/>
    </row>
    <row r="26" spans="1:20" ht="135.65" customHeight="1" x14ac:dyDescent="0.2">
      <c r="A26" s="3" t="s">
        <v>7</v>
      </c>
      <c r="B26" s="4" t="s">
        <v>166</v>
      </c>
      <c r="C26" s="358" t="s">
        <v>126</v>
      </c>
      <c r="D26" s="359"/>
      <c r="E26" s="359"/>
      <c r="F26" s="359"/>
      <c r="G26" s="359"/>
      <c r="H26" s="359"/>
      <c r="I26" s="359"/>
      <c r="J26" s="359"/>
      <c r="K26" s="359"/>
      <c r="L26" s="360"/>
      <c r="M26" s="10" t="s">
        <v>39</v>
      </c>
      <c r="N26" s="152">
        <v>50</v>
      </c>
      <c r="O26" s="152"/>
      <c r="P26" s="153"/>
      <c r="Q26" s="153"/>
      <c r="R26" s="152">
        <f t="shared" si="0"/>
        <v>0</v>
      </c>
      <c r="S26" s="152"/>
      <c r="T26" s="154"/>
    </row>
    <row r="27" spans="1:20" ht="15.5" x14ac:dyDescent="0.2">
      <c r="A27" s="177" t="s">
        <v>45</v>
      </c>
      <c r="B27" s="178"/>
      <c r="C27" s="174" t="s">
        <v>51</v>
      </c>
      <c r="D27" s="174"/>
      <c r="E27" s="174"/>
      <c r="F27" s="174"/>
      <c r="G27" s="174"/>
      <c r="H27" s="174"/>
      <c r="I27" s="174"/>
      <c r="J27" s="174"/>
      <c r="K27" s="174"/>
      <c r="L27" s="174"/>
      <c r="M27" s="38"/>
      <c r="N27" s="39"/>
      <c r="O27" s="39"/>
      <c r="P27" s="40"/>
      <c r="Q27" s="40"/>
      <c r="R27" s="175">
        <f>SUM(R29:T30)</f>
        <v>0</v>
      </c>
      <c r="S27" s="175"/>
      <c r="T27" s="176"/>
    </row>
    <row r="28" spans="1:20" ht="30.65" customHeight="1" x14ac:dyDescent="0.2">
      <c r="A28" s="206" t="s">
        <v>52</v>
      </c>
      <c r="B28" s="207"/>
      <c r="C28" s="207"/>
      <c r="D28" s="207"/>
      <c r="E28" s="207"/>
      <c r="F28" s="207"/>
      <c r="G28" s="207"/>
      <c r="H28" s="207"/>
      <c r="I28" s="207"/>
      <c r="J28" s="207"/>
      <c r="K28" s="207"/>
      <c r="L28" s="207"/>
      <c r="M28" s="207"/>
      <c r="N28" s="207"/>
      <c r="O28" s="207"/>
      <c r="P28" s="207"/>
      <c r="Q28" s="207"/>
      <c r="R28" s="207"/>
      <c r="S28" s="207"/>
      <c r="T28" s="208"/>
    </row>
    <row r="29" spans="1:20" ht="159.65" customHeight="1" x14ac:dyDescent="0.2">
      <c r="A29" s="21" t="s">
        <v>45</v>
      </c>
      <c r="B29" s="9" t="s">
        <v>7</v>
      </c>
      <c r="C29" s="191" t="s">
        <v>53</v>
      </c>
      <c r="D29" s="191"/>
      <c r="E29" s="191"/>
      <c r="F29" s="191"/>
      <c r="G29" s="191"/>
      <c r="H29" s="191"/>
      <c r="I29" s="191"/>
      <c r="J29" s="191"/>
      <c r="K29" s="191"/>
      <c r="L29" s="191"/>
      <c r="M29" s="17" t="s">
        <v>22</v>
      </c>
      <c r="N29" s="214">
        <v>100</v>
      </c>
      <c r="O29" s="214"/>
      <c r="P29" s="210"/>
      <c r="Q29" s="210"/>
      <c r="R29" s="214">
        <f>N29*P29</f>
        <v>0</v>
      </c>
      <c r="S29" s="214"/>
      <c r="T29" s="215"/>
    </row>
    <row r="30" spans="1:20" ht="99.65" customHeight="1" x14ac:dyDescent="0.2">
      <c r="A30" s="21" t="s">
        <v>45</v>
      </c>
      <c r="B30" s="9">
        <v>2</v>
      </c>
      <c r="C30" s="191" t="s">
        <v>54</v>
      </c>
      <c r="D30" s="191"/>
      <c r="E30" s="191"/>
      <c r="F30" s="191"/>
      <c r="G30" s="191"/>
      <c r="H30" s="191"/>
      <c r="I30" s="191"/>
      <c r="J30" s="191"/>
      <c r="K30" s="191"/>
      <c r="L30" s="191"/>
      <c r="M30" s="17" t="s">
        <v>12</v>
      </c>
      <c r="N30" s="214">
        <v>50</v>
      </c>
      <c r="O30" s="214"/>
      <c r="P30" s="210"/>
      <c r="Q30" s="210"/>
      <c r="R30" s="214">
        <f>N30*P30</f>
        <v>0</v>
      </c>
      <c r="S30" s="214"/>
      <c r="T30" s="215"/>
    </row>
    <row r="31" spans="1:20" ht="15.5" x14ac:dyDescent="0.2">
      <c r="A31" s="41" t="s">
        <v>50</v>
      </c>
      <c r="B31" s="42"/>
      <c r="C31" s="218" t="s">
        <v>56</v>
      </c>
      <c r="D31" s="218"/>
      <c r="E31" s="218"/>
      <c r="F31" s="218"/>
      <c r="G31" s="218"/>
      <c r="H31" s="218"/>
      <c r="I31" s="218"/>
      <c r="J31" s="218"/>
      <c r="K31" s="218"/>
      <c r="L31" s="218"/>
      <c r="M31" s="42"/>
      <c r="N31" s="43"/>
      <c r="O31" s="43"/>
      <c r="P31" s="44"/>
      <c r="Q31" s="44"/>
      <c r="R31" s="216">
        <f>SUM(R32:T34)</f>
        <v>0</v>
      </c>
      <c r="S31" s="216"/>
      <c r="T31" s="217"/>
    </row>
    <row r="32" spans="1:20" ht="99.65" customHeight="1" x14ac:dyDescent="0.2">
      <c r="A32" s="11" t="s">
        <v>50</v>
      </c>
      <c r="B32" s="9" t="s">
        <v>7</v>
      </c>
      <c r="C32" s="348" t="s">
        <v>202</v>
      </c>
      <c r="D32" s="349"/>
      <c r="E32" s="349"/>
      <c r="F32" s="349"/>
      <c r="G32" s="349"/>
      <c r="H32" s="349"/>
      <c r="I32" s="349"/>
      <c r="J32" s="349"/>
      <c r="K32" s="349"/>
      <c r="L32" s="350"/>
      <c r="M32" s="10" t="s">
        <v>26</v>
      </c>
      <c r="N32" s="214">
        <v>4</v>
      </c>
      <c r="O32" s="214"/>
      <c r="P32" s="210"/>
      <c r="Q32" s="210"/>
      <c r="R32" s="214">
        <f>N32*P32</f>
        <v>0</v>
      </c>
      <c r="S32" s="214"/>
      <c r="T32" s="215"/>
    </row>
    <row r="33" spans="1:20" ht="105.65" customHeight="1" x14ac:dyDescent="0.2">
      <c r="A33" s="11" t="s">
        <v>50</v>
      </c>
      <c r="B33" s="9" t="s">
        <v>45</v>
      </c>
      <c r="C33" s="348" t="s">
        <v>204</v>
      </c>
      <c r="D33" s="349"/>
      <c r="E33" s="349"/>
      <c r="F33" s="349"/>
      <c r="G33" s="349"/>
      <c r="H33" s="349"/>
      <c r="I33" s="349"/>
      <c r="J33" s="349"/>
      <c r="K33" s="349"/>
      <c r="L33" s="350"/>
      <c r="M33" s="10" t="s">
        <v>26</v>
      </c>
      <c r="N33" s="214">
        <v>20</v>
      </c>
      <c r="O33" s="214"/>
      <c r="P33" s="210"/>
      <c r="Q33" s="210"/>
      <c r="R33" s="214">
        <f>N33*P33</f>
        <v>0</v>
      </c>
      <c r="S33" s="214"/>
      <c r="T33" s="215"/>
    </row>
    <row r="34" spans="1:20" ht="204" customHeight="1" x14ac:dyDescent="0.2">
      <c r="A34" s="11" t="s">
        <v>50</v>
      </c>
      <c r="B34" s="9" t="s">
        <v>50</v>
      </c>
      <c r="C34" s="391" t="s">
        <v>426</v>
      </c>
      <c r="D34" s="369"/>
      <c r="E34" s="369"/>
      <c r="F34" s="369"/>
      <c r="G34" s="369"/>
      <c r="H34" s="369"/>
      <c r="I34" s="369"/>
      <c r="J34" s="369"/>
      <c r="K34" s="369"/>
      <c r="L34" s="392"/>
      <c r="M34" s="10" t="s">
        <v>26</v>
      </c>
      <c r="N34" s="214">
        <v>22</v>
      </c>
      <c r="O34" s="214"/>
      <c r="P34" s="210"/>
      <c r="Q34" s="210"/>
      <c r="R34" s="214">
        <f>N34*P34</f>
        <v>0</v>
      </c>
      <c r="S34" s="214"/>
      <c r="T34" s="215"/>
    </row>
    <row r="35" spans="1:20" ht="17.5" x14ac:dyDescent="0.2">
      <c r="A35" s="219" t="s">
        <v>14</v>
      </c>
      <c r="B35" s="220"/>
      <c r="C35" s="221" t="s">
        <v>59</v>
      </c>
      <c r="D35" s="221"/>
      <c r="E35" s="221"/>
      <c r="F35" s="221"/>
      <c r="G35" s="221"/>
      <c r="H35" s="221"/>
      <c r="I35" s="221"/>
      <c r="J35" s="221"/>
      <c r="K35" s="221"/>
      <c r="L35" s="221"/>
      <c r="M35" s="221"/>
      <c r="N35" s="69"/>
      <c r="O35" s="69"/>
      <c r="P35" s="69"/>
      <c r="Q35" s="69"/>
      <c r="R35" s="307">
        <f>SUM(R39:T45)</f>
        <v>0</v>
      </c>
      <c r="S35" s="307"/>
      <c r="T35" s="308"/>
    </row>
    <row r="36" spans="1:20" ht="128.15" customHeight="1" x14ac:dyDescent="0.2">
      <c r="A36" s="192" t="str">
        <f>A35</f>
        <v>4.</v>
      </c>
      <c r="B36" s="195">
        <v>1</v>
      </c>
      <c r="C36" s="406" t="s">
        <v>205</v>
      </c>
      <c r="D36" s="407"/>
      <c r="E36" s="407"/>
      <c r="F36" s="407"/>
      <c r="G36" s="407"/>
      <c r="H36" s="407"/>
      <c r="I36" s="407"/>
      <c r="J36" s="407"/>
      <c r="K36" s="407"/>
      <c r="L36" s="437"/>
      <c r="M36" s="24"/>
      <c r="N36" s="370"/>
      <c r="O36" s="370"/>
      <c r="P36" s="370"/>
      <c r="Q36" s="370"/>
      <c r="R36" s="370"/>
      <c r="S36" s="370"/>
      <c r="T36" s="371"/>
    </row>
    <row r="37" spans="1:20" ht="264" customHeight="1" x14ac:dyDescent="0.2">
      <c r="A37" s="193"/>
      <c r="B37" s="196"/>
      <c r="C37" s="372" t="s">
        <v>138</v>
      </c>
      <c r="D37" s="373"/>
      <c r="E37" s="373"/>
      <c r="F37" s="373"/>
      <c r="G37" s="373"/>
      <c r="H37" s="373"/>
      <c r="I37" s="373"/>
      <c r="J37" s="373"/>
      <c r="K37" s="373"/>
      <c r="L37" s="373"/>
      <c r="M37" s="64"/>
      <c r="N37" s="376"/>
      <c r="O37" s="376"/>
      <c r="P37" s="376"/>
      <c r="Q37" s="376"/>
      <c r="R37" s="376"/>
      <c r="S37" s="376"/>
      <c r="T37" s="377"/>
    </row>
    <row r="38" spans="1:20" ht="122.5" customHeight="1" x14ac:dyDescent="0.2">
      <c r="A38" s="193"/>
      <c r="B38" s="196"/>
      <c r="C38" s="378" t="s">
        <v>139</v>
      </c>
      <c r="D38" s="379"/>
      <c r="E38" s="379"/>
      <c r="F38" s="379"/>
      <c r="G38" s="379"/>
      <c r="H38" s="379"/>
      <c r="I38" s="379"/>
      <c r="J38" s="379"/>
      <c r="K38" s="379"/>
      <c r="L38" s="379"/>
      <c r="M38" s="64"/>
      <c r="N38" s="376"/>
      <c r="O38" s="376"/>
      <c r="P38" s="376"/>
      <c r="Q38" s="376"/>
      <c r="R38" s="376"/>
      <c r="S38" s="376"/>
      <c r="T38" s="377"/>
    </row>
    <row r="39" spans="1:20" ht="12.65" customHeight="1" x14ac:dyDescent="0.25">
      <c r="A39" s="193"/>
      <c r="B39" s="196"/>
      <c r="C39" s="451" t="s">
        <v>265</v>
      </c>
      <c r="D39" s="452"/>
      <c r="E39" s="452"/>
      <c r="F39" s="452"/>
      <c r="G39" s="452"/>
      <c r="H39" s="452"/>
      <c r="I39" s="452"/>
      <c r="J39" s="452"/>
      <c r="K39" s="452"/>
      <c r="L39" s="453"/>
      <c r="M39" s="22" t="s">
        <v>10</v>
      </c>
      <c r="N39" s="260">
        <v>5</v>
      </c>
      <c r="O39" s="260"/>
      <c r="P39" s="261"/>
      <c r="Q39" s="261"/>
      <c r="R39" s="260">
        <f>N39*P39</f>
        <v>0</v>
      </c>
      <c r="S39" s="260"/>
      <c r="T39" s="262"/>
    </row>
    <row r="40" spans="1:20" ht="12.65" customHeight="1" x14ac:dyDescent="0.25">
      <c r="A40" s="193"/>
      <c r="B40" s="196"/>
      <c r="C40" s="451" t="s">
        <v>266</v>
      </c>
      <c r="D40" s="452"/>
      <c r="E40" s="452"/>
      <c r="F40" s="452"/>
      <c r="G40" s="452"/>
      <c r="H40" s="452"/>
      <c r="I40" s="452"/>
      <c r="J40" s="452"/>
      <c r="K40" s="452"/>
      <c r="L40" s="453"/>
      <c r="M40" s="22" t="s">
        <v>10</v>
      </c>
      <c r="N40" s="260">
        <v>3</v>
      </c>
      <c r="O40" s="260"/>
      <c r="P40" s="261"/>
      <c r="Q40" s="261"/>
      <c r="R40" s="260">
        <f t="shared" ref="R40:R42" si="3">N40*P40</f>
        <v>0</v>
      </c>
      <c r="S40" s="260"/>
      <c r="T40" s="262"/>
    </row>
    <row r="41" spans="1:20" ht="12.65" customHeight="1" x14ac:dyDescent="0.25">
      <c r="A41" s="193"/>
      <c r="B41" s="196"/>
      <c r="C41" s="451" t="s">
        <v>267</v>
      </c>
      <c r="D41" s="452"/>
      <c r="E41" s="452"/>
      <c r="F41" s="452"/>
      <c r="G41" s="452"/>
      <c r="H41" s="452"/>
      <c r="I41" s="452"/>
      <c r="J41" s="452"/>
      <c r="K41" s="452"/>
      <c r="L41" s="453"/>
      <c r="M41" s="22" t="s">
        <v>10</v>
      </c>
      <c r="N41" s="260">
        <v>1</v>
      </c>
      <c r="O41" s="260"/>
      <c r="P41" s="261"/>
      <c r="Q41" s="261"/>
      <c r="R41" s="260">
        <f t="shared" si="3"/>
        <v>0</v>
      </c>
      <c r="S41" s="260"/>
      <c r="T41" s="262"/>
    </row>
    <row r="42" spans="1:20" ht="12.65" customHeight="1" x14ac:dyDescent="0.25">
      <c r="A42" s="193"/>
      <c r="B42" s="196"/>
      <c r="C42" s="451" t="s">
        <v>208</v>
      </c>
      <c r="D42" s="452"/>
      <c r="E42" s="452"/>
      <c r="F42" s="452"/>
      <c r="G42" s="452"/>
      <c r="H42" s="452"/>
      <c r="I42" s="452"/>
      <c r="J42" s="452"/>
      <c r="K42" s="452"/>
      <c r="L42" s="453"/>
      <c r="M42" s="22" t="s">
        <v>10</v>
      </c>
      <c r="N42" s="260">
        <v>1</v>
      </c>
      <c r="O42" s="260"/>
      <c r="P42" s="261"/>
      <c r="Q42" s="261"/>
      <c r="R42" s="260">
        <f t="shared" si="3"/>
        <v>0</v>
      </c>
      <c r="S42" s="260"/>
      <c r="T42" s="262"/>
    </row>
    <row r="43" spans="1:20" ht="12.65" customHeight="1" x14ac:dyDescent="0.25">
      <c r="A43" s="193"/>
      <c r="B43" s="196"/>
      <c r="C43" s="451" t="s">
        <v>268</v>
      </c>
      <c r="D43" s="452"/>
      <c r="E43" s="452"/>
      <c r="F43" s="452"/>
      <c r="G43" s="452"/>
      <c r="H43" s="452"/>
      <c r="I43" s="452"/>
      <c r="J43" s="452"/>
      <c r="K43" s="452"/>
      <c r="L43" s="453"/>
      <c r="M43" s="22" t="s">
        <v>10</v>
      </c>
      <c r="N43" s="260">
        <v>1</v>
      </c>
      <c r="O43" s="260"/>
      <c r="P43" s="261"/>
      <c r="Q43" s="261"/>
      <c r="R43" s="260">
        <f t="shared" ref="R43:R44" si="4">N43*P43</f>
        <v>0</v>
      </c>
      <c r="S43" s="260"/>
      <c r="T43" s="262"/>
    </row>
    <row r="44" spans="1:20" ht="12.65" customHeight="1" x14ac:dyDescent="0.25">
      <c r="A44" s="193"/>
      <c r="B44" s="196"/>
      <c r="C44" s="451" t="s">
        <v>269</v>
      </c>
      <c r="D44" s="452"/>
      <c r="E44" s="452"/>
      <c r="F44" s="452"/>
      <c r="G44" s="452"/>
      <c r="H44" s="452"/>
      <c r="I44" s="452"/>
      <c r="J44" s="452"/>
      <c r="K44" s="452"/>
      <c r="L44" s="453"/>
      <c r="M44" s="22" t="s">
        <v>10</v>
      </c>
      <c r="N44" s="260">
        <v>1</v>
      </c>
      <c r="O44" s="260"/>
      <c r="P44" s="261"/>
      <c r="Q44" s="261"/>
      <c r="R44" s="260">
        <f t="shared" si="4"/>
        <v>0</v>
      </c>
      <c r="S44" s="260"/>
      <c r="T44" s="262"/>
    </row>
    <row r="45" spans="1:20" ht="151.5" customHeight="1" x14ac:dyDescent="0.2">
      <c r="A45" s="8" t="s">
        <v>14</v>
      </c>
      <c r="B45" s="13" t="s">
        <v>45</v>
      </c>
      <c r="C45" s="386" t="s">
        <v>147</v>
      </c>
      <c r="D45" s="387"/>
      <c r="E45" s="387"/>
      <c r="F45" s="387"/>
      <c r="G45" s="387"/>
      <c r="H45" s="387"/>
      <c r="I45" s="387"/>
      <c r="J45" s="387"/>
      <c r="K45" s="387"/>
      <c r="L45" s="388"/>
      <c r="M45" s="17" t="s">
        <v>22</v>
      </c>
      <c r="N45" s="209">
        <v>22</v>
      </c>
      <c r="O45" s="209"/>
      <c r="P45" s="210"/>
      <c r="Q45" s="210"/>
      <c r="R45" s="214">
        <f>N45*P45</f>
        <v>0</v>
      </c>
      <c r="S45" s="214"/>
      <c r="T45" s="215"/>
    </row>
    <row r="46" spans="1:20" ht="17.5" x14ac:dyDescent="0.2">
      <c r="A46" s="219" t="s">
        <v>16</v>
      </c>
      <c r="B46" s="220"/>
      <c r="C46" s="221" t="s">
        <v>70</v>
      </c>
      <c r="D46" s="221"/>
      <c r="E46" s="221"/>
      <c r="F46" s="221"/>
      <c r="G46" s="221"/>
      <c r="H46" s="221"/>
      <c r="I46" s="221"/>
      <c r="J46" s="221"/>
      <c r="K46" s="221"/>
      <c r="L46" s="221"/>
      <c r="M46" s="221"/>
      <c r="N46" s="69"/>
      <c r="O46" s="69"/>
      <c r="P46" s="69"/>
      <c r="Q46" s="69"/>
      <c r="R46" s="307">
        <f>SUM(R47,R51:T52,R56:T58)</f>
        <v>0</v>
      </c>
      <c r="S46" s="307"/>
      <c r="T46" s="308"/>
    </row>
    <row r="47" spans="1:20" ht="149.5" customHeight="1" x14ac:dyDescent="0.2">
      <c r="A47" s="11" t="str">
        <f>A46</f>
        <v>5.</v>
      </c>
      <c r="B47" s="9">
        <v>1</v>
      </c>
      <c r="C47" s="191" t="s">
        <v>71</v>
      </c>
      <c r="D47" s="191"/>
      <c r="E47" s="191"/>
      <c r="F47" s="191"/>
      <c r="G47" s="191"/>
      <c r="H47" s="191"/>
      <c r="I47" s="191"/>
      <c r="J47" s="191"/>
      <c r="K47" s="191"/>
      <c r="L47" s="191"/>
      <c r="M47" s="10" t="s">
        <v>39</v>
      </c>
      <c r="N47" s="209">
        <v>239</v>
      </c>
      <c r="O47" s="209"/>
      <c r="P47" s="210"/>
      <c r="Q47" s="210"/>
      <c r="R47" s="214">
        <f>N47*P47</f>
        <v>0</v>
      </c>
      <c r="S47" s="214"/>
      <c r="T47" s="215"/>
    </row>
    <row r="48" spans="1:20" ht="157" customHeight="1" x14ac:dyDescent="0.2">
      <c r="A48" s="303" t="str">
        <f>A46</f>
        <v>5.</v>
      </c>
      <c r="B48" s="195">
        <v>2</v>
      </c>
      <c r="C48" s="186" t="s">
        <v>174</v>
      </c>
      <c r="D48" s="185"/>
      <c r="E48" s="185"/>
      <c r="F48" s="185"/>
      <c r="G48" s="185"/>
      <c r="H48" s="185"/>
      <c r="I48" s="185"/>
      <c r="J48" s="185"/>
      <c r="K48" s="185"/>
      <c r="L48" s="185"/>
      <c r="M48" s="256" t="s">
        <v>186</v>
      </c>
      <c r="N48" s="257"/>
      <c r="O48" s="257"/>
      <c r="P48" s="257"/>
      <c r="Q48" s="257"/>
      <c r="R48" s="257"/>
      <c r="S48" s="257"/>
      <c r="T48" s="258"/>
    </row>
    <row r="49" spans="1:20" ht="174" customHeight="1" x14ac:dyDescent="0.2">
      <c r="A49" s="304"/>
      <c r="B49" s="196"/>
      <c r="C49" s="372" t="s">
        <v>210</v>
      </c>
      <c r="D49" s="373"/>
      <c r="E49" s="373"/>
      <c r="F49" s="373"/>
      <c r="G49" s="373"/>
      <c r="H49" s="373"/>
      <c r="I49" s="373"/>
      <c r="J49" s="373"/>
      <c r="K49" s="373"/>
      <c r="L49" s="463"/>
      <c r="M49" s="29"/>
      <c r="N49" s="389"/>
      <c r="O49" s="389"/>
      <c r="P49" s="389"/>
      <c r="Q49" s="389"/>
      <c r="R49" s="389"/>
      <c r="S49" s="389"/>
      <c r="T49" s="390"/>
    </row>
    <row r="50" spans="1:20" ht="90" customHeight="1" x14ac:dyDescent="0.2">
      <c r="A50" s="304"/>
      <c r="B50" s="196"/>
      <c r="C50" s="226" t="s">
        <v>175</v>
      </c>
      <c r="D50" s="226"/>
      <c r="E50" s="226"/>
      <c r="F50" s="226"/>
      <c r="G50" s="226"/>
      <c r="H50" s="226"/>
      <c r="I50" s="226"/>
      <c r="J50" s="226"/>
      <c r="K50" s="226"/>
      <c r="L50" s="226"/>
      <c r="M50" s="271" t="s">
        <v>181</v>
      </c>
      <c r="N50" s="272"/>
      <c r="O50" s="272"/>
      <c r="P50" s="272"/>
      <c r="Q50" s="272"/>
      <c r="R50" s="272"/>
      <c r="S50" s="272"/>
      <c r="T50" s="273"/>
    </row>
    <row r="51" spans="1:20" ht="14.5" x14ac:dyDescent="0.2">
      <c r="A51" s="304"/>
      <c r="B51" s="196"/>
      <c r="C51" s="464" t="s">
        <v>245</v>
      </c>
      <c r="D51" s="465"/>
      <c r="E51" s="465"/>
      <c r="F51" s="465"/>
      <c r="G51" s="465"/>
      <c r="H51" s="465"/>
      <c r="I51" s="465"/>
      <c r="J51" s="465"/>
      <c r="K51" s="465"/>
      <c r="L51" s="466"/>
      <c r="M51" s="5" t="s">
        <v>12</v>
      </c>
      <c r="N51" s="260">
        <v>180</v>
      </c>
      <c r="O51" s="260"/>
      <c r="P51" s="261"/>
      <c r="Q51" s="261"/>
      <c r="R51" s="260">
        <f>N51*P51</f>
        <v>0</v>
      </c>
      <c r="S51" s="260"/>
      <c r="T51" s="262"/>
    </row>
    <row r="52" spans="1:20" ht="14.5" x14ac:dyDescent="0.2">
      <c r="A52" s="305"/>
      <c r="B52" s="199"/>
      <c r="C52" s="460" t="s">
        <v>212</v>
      </c>
      <c r="D52" s="461"/>
      <c r="E52" s="461"/>
      <c r="F52" s="461"/>
      <c r="G52" s="461"/>
      <c r="H52" s="461"/>
      <c r="I52" s="461"/>
      <c r="J52" s="461"/>
      <c r="K52" s="461"/>
      <c r="L52" s="462"/>
      <c r="M52" s="6" t="s">
        <v>12</v>
      </c>
      <c r="N52" s="264">
        <v>49</v>
      </c>
      <c r="O52" s="264"/>
      <c r="P52" s="265"/>
      <c r="Q52" s="265"/>
      <c r="R52" s="264">
        <f>N52*P52</f>
        <v>0</v>
      </c>
      <c r="S52" s="264"/>
      <c r="T52" s="286"/>
    </row>
    <row r="53" spans="1:20" ht="151" customHeight="1" x14ac:dyDescent="0.2">
      <c r="A53" s="303" t="str">
        <f>A47</f>
        <v>5.</v>
      </c>
      <c r="B53" s="195" t="s">
        <v>50</v>
      </c>
      <c r="C53" s="186" t="s">
        <v>75</v>
      </c>
      <c r="D53" s="185"/>
      <c r="E53" s="185"/>
      <c r="F53" s="185"/>
      <c r="G53" s="185"/>
      <c r="H53" s="185"/>
      <c r="I53" s="185"/>
      <c r="J53" s="185"/>
      <c r="K53" s="185"/>
      <c r="L53" s="185"/>
      <c r="M53" s="256" t="s">
        <v>186</v>
      </c>
      <c r="N53" s="257"/>
      <c r="O53" s="257"/>
      <c r="P53" s="257"/>
      <c r="Q53" s="257"/>
      <c r="R53" s="257"/>
      <c r="S53" s="257"/>
      <c r="T53" s="258"/>
    </row>
    <row r="54" spans="1:20" ht="192" customHeight="1" x14ac:dyDescent="0.2">
      <c r="A54" s="304"/>
      <c r="B54" s="196"/>
      <c r="C54" s="224" t="s">
        <v>151</v>
      </c>
      <c r="D54" s="224"/>
      <c r="E54" s="224"/>
      <c r="F54" s="224"/>
      <c r="G54" s="224"/>
      <c r="H54" s="224"/>
      <c r="I54" s="224"/>
      <c r="J54" s="224"/>
      <c r="K54" s="224"/>
      <c r="L54" s="224"/>
      <c r="M54" s="29"/>
      <c r="N54" s="389"/>
      <c r="O54" s="389"/>
      <c r="P54" s="389"/>
      <c r="Q54" s="389"/>
      <c r="R54" s="389"/>
      <c r="S54" s="389"/>
      <c r="T54" s="390"/>
    </row>
    <row r="55" spans="1:20" ht="68.150000000000006" customHeight="1" x14ac:dyDescent="0.2">
      <c r="A55" s="304"/>
      <c r="B55" s="196"/>
      <c r="C55" s="226" t="s">
        <v>176</v>
      </c>
      <c r="D55" s="226"/>
      <c r="E55" s="226"/>
      <c r="F55" s="226"/>
      <c r="G55" s="226"/>
      <c r="H55" s="226"/>
      <c r="I55" s="226"/>
      <c r="J55" s="226"/>
      <c r="K55" s="226"/>
      <c r="L55" s="226"/>
      <c r="M55" s="271" t="s">
        <v>182</v>
      </c>
      <c r="N55" s="272"/>
      <c r="O55" s="272"/>
      <c r="P55" s="272"/>
      <c r="Q55" s="272"/>
      <c r="R55" s="272"/>
      <c r="S55" s="272"/>
      <c r="T55" s="273"/>
    </row>
    <row r="56" spans="1:20" ht="33.65" customHeight="1" x14ac:dyDescent="0.2">
      <c r="A56" s="305"/>
      <c r="B56" s="199"/>
      <c r="C56" s="393" t="s">
        <v>177</v>
      </c>
      <c r="D56" s="393"/>
      <c r="E56" s="393"/>
      <c r="F56" s="393"/>
      <c r="G56" s="393"/>
      <c r="H56" s="393"/>
      <c r="I56" s="393"/>
      <c r="J56" s="393"/>
      <c r="K56" s="393"/>
      <c r="L56" s="393"/>
      <c r="M56" s="15" t="s">
        <v>39</v>
      </c>
      <c r="N56" s="264">
        <v>10</v>
      </c>
      <c r="O56" s="264"/>
      <c r="P56" s="265"/>
      <c r="Q56" s="265"/>
      <c r="R56" s="264">
        <f>N56*P56</f>
        <v>0</v>
      </c>
      <c r="S56" s="264"/>
      <c r="T56" s="286"/>
    </row>
    <row r="57" spans="1:20" ht="187.5" customHeight="1" x14ac:dyDescent="0.2">
      <c r="A57" s="11" t="str">
        <f>A46</f>
        <v>5.</v>
      </c>
      <c r="B57" s="30" t="s">
        <v>14</v>
      </c>
      <c r="C57" s="391" t="s">
        <v>77</v>
      </c>
      <c r="D57" s="369"/>
      <c r="E57" s="369"/>
      <c r="F57" s="369"/>
      <c r="G57" s="369"/>
      <c r="H57" s="369"/>
      <c r="I57" s="369"/>
      <c r="J57" s="369"/>
      <c r="K57" s="369"/>
      <c r="L57" s="392"/>
      <c r="M57" s="10" t="s">
        <v>39</v>
      </c>
      <c r="N57" s="214">
        <v>229</v>
      </c>
      <c r="O57" s="214"/>
      <c r="P57" s="210"/>
      <c r="Q57" s="210"/>
      <c r="R57" s="214">
        <f>N57*P57</f>
        <v>0</v>
      </c>
      <c r="S57" s="214"/>
      <c r="T57" s="215"/>
    </row>
    <row r="58" spans="1:20" ht="202" customHeight="1" x14ac:dyDescent="0.2">
      <c r="A58" s="11" t="str">
        <f>A46</f>
        <v>5.</v>
      </c>
      <c r="B58" s="30" t="s">
        <v>16</v>
      </c>
      <c r="C58" s="391" t="s">
        <v>78</v>
      </c>
      <c r="D58" s="369"/>
      <c r="E58" s="369"/>
      <c r="F58" s="369"/>
      <c r="G58" s="369"/>
      <c r="H58" s="369"/>
      <c r="I58" s="369"/>
      <c r="J58" s="369"/>
      <c r="K58" s="369"/>
      <c r="L58" s="392"/>
      <c r="M58" s="10" t="s">
        <v>39</v>
      </c>
      <c r="N58" s="214">
        <f>N56</f>
        <v>10</v>
      </c>
      <c r="O58" s="214"/>
      <c r="P58" s="210"/>
      <c r="Q58" s="210"/>
      <c r="R58" s="214">
        <f>N58*P58</f>
        <v>0</v>
      </c>
      <c r="S58" s="214"/>
      <c r="T58" s="215"/>
    </row>
    <row r="59" spans="1:20" ht="15.5" x14ac:dyDescent="0.2">
      <c r="A59" s="238" t="s">
        <v>18</v>
      </c>
      <c r="B59" s="239"/>
      <c r="C59" s="174" t="s">
        <v>79</v>
      </c>
      <c r="D59" s="174"/>
      <c r="E59" s="174"/>
      <c r="F59" s="174"/>
      <c r="G59" s="174"/>
      <c r="H59" s="174"/>
      <c r="I59" s="174"/>
      <c r="J59" s="174"/>
      <c r="K59" s="174"/>
      <c r="L59" s="174"/>
      <c r="M59" s="47"/>
      <c r="N59" s="67"/>
      <c r="O59" s="67"/>
      <c r="P59" s="68"/>
      <c r="Q59" s="68"/>
      <c r="R59" s="278">
        <f>SUM(R60:T63,R65,R67:T68,R70:T76)</f>
        <v>0</v>
      </c>
      <c r="S59" s="278"/>
      <c r="T59" s="279"/>
    </row>
    <row r="60" spans="1:20" ht="177" customHeight="1" x14ac:dyDescent="0.2">
      <c r="A60" s="8" t="str">
        <f>A59</f>
        <v>6.</v>
      </c>
      <c r="B60" s="9">
        <f>1</f>
        <v>1</v>
      </c>
      <c r="C60" s="348" t="s">
        <v>152</v>
      </c>
      <c r="D60" s="349"/>
      <c r="E60" s="349"/>
      <c r="F60" s="349"/>
      <c r="G60" s="349"/>
      <c r="H60" s="349"/>
      <c r="I60" s="349"/>
      <c r="J60" s="349"/>
      <c r="K60" s="349"/>
      <c r="L60" s="350"/>
      <c r="M60" s="17" t="s">
        <v>170</v>
      </c>
      <c r="N60" s="214">
        <v>1.5</v>
      </c>
      <c r="O60" s="214"/>
      <c r="P60" s="210"/>
      <c r="Q60" s="210"/>
      <c r="R60" s="214">
        <f>N60*P60</f>
        <v>0</v>
      </c>
      <c r="S60" s="214"/>
      <c r="T60" s="215"/>
    </row>
    <row r="61" spans="1:20" ht="139.5" customHeight="1" x14ac:dyDescent="0.2">
      <c r="A61" s="8" t="str">
        <f t="shared" ref="A61:A62" si="5">A60</f>
        <v>6.</v>
      </c>
      <c r="B61" s="9" t="s">
        <v>45</v>
      </c>
      <c r="C61" s="348" t="s">
        <v>213</v>
      </c>
      <c r="D61" s="349"/>
      <c r="E61" s="349"/>
      <c r="F61" s="349"/>
      <c r="G61" s="349"/>
      <c r="H61" s="349"/>
      <c r="I61" s="349"/>
      <c r="J61" s="349"/>
      <c r="K61" s="349"/>
      <c r="L61" s="350"/>
      <c r="M61" s="17" t="s">
        <v>22</v>
      </c>
      <c r="N61" s="214">
        <v>50</v>
      </c>
      <c r="O61" s="214"/>
      <c r="P61" s="210"/>
      <c r="Q61" s="210"/>
      <c r="R61" s="214">
        <f t="shared" ref="R61:R68" si="6">N61*P61</f>
        <v>0</v>
      </c>
      <c r="S61" s="214"/>
      <c r="T61" s="215"/>
    </row>
    <row r="62" spans="1:20" ht="88" customHeight="1" x14ac:dyDescent="0.2">
      <c r="A62" s="8" t="str">
        <f t="shared" si="5"/>
        <v>6.</v>
      </c>
      <c r="B62" s="9" t="s">
        <v>50</v>
      </c>
      <c r="C62" s="348" t="s">
        <v>154</v>
      </c>
      <c r="D62" s="349"/>
      <c r="E62" s="349"/>
      <c r="F62" s="349"/>
      <c r="G62" s="349"/>
      <c r="H62" s="349"/>
      <c r="I62" s="349"/>
      <c r="J62" s="349"/>
      <c r="K62" s="349"/>
      <c r="L62" s="350"/>
      <c r="M62" s="17" t="s">
        <v>12</v>
      </c>
      <c r="N62" s="214">
        <v>380</v>
      </c>
      <c r="O62" s="214"/>
      <c r="P62" s="210"/>
      <c r="Q62" s="210"/>
      <c r="R62" s="214">
        <f t="shared" si="6"/>
        <v>0</v>
      </c>
      <c r="S62" s="214"/>
      <c r="T62" s="215"/>
    </row>
    <row r="63" spans="1:20" ht="126" customHeight="1" x14ac:dyDescent="0.2">
      <c r="A63" s="415" t="s">
        <v>18</v>
      </c>
      <c r="B63" s="417" t="s">
        <v>14</v>
      </c>
      <c r="C63" s="185" t="s">
        <v>270</v>
      </c>
      <c r="D63" s="185"/>
      <c r="E63" s="185"/>
      <c r="F63" s="185"/>
      <c r="G63" s="185"/>
      <c r="H63" s="185"/>
      <c r="I63" s="185"/>
      <c r="J63" s="185"/>
      <c r="K63" s="185"/>
      <c r="L63" s="185"/>
      <c r="M63" s="18" t="s">
        <v>12</v>
      </c>
      <c r="N63" s="364">
        <v>380</v>
      </c>
      <c r="O63" s="364"/>
      <c r="P63" s="365"/>
      <c r="Q63" s="365"/>
      <c r="R63" s="364">
        <f t="shared" si="6"/>
        <v>0</v>
      </c>
      <c r="S63" s="364"/>
      <c r="T63" s="366"/>
    </row>
    <row r="64" spans="1:20" ht="120.65" customHeight="1" x14ac:dyDescent="0.2">
      <c r="A64" s="416"/>
      <c r="B64" s="418"/>
      <c r="C64" s="479" t="s">
        <v>110</v>
      </c>
      <c r="D64" s="480"/>
      <c r="E64" s="480"/>
      <c r="F64" s="480"/>
      <c r="G64" s="480"/>
      <c r="H64" s="480"/>
      <c r="I64" s="480"/>
      <c r="J64" s="480"/>
      <c r="K64" s="480"/>
      <c r="L64" s="480"/>
      <c r="M64" s="481" t="s">
        <v>184</v>
      </c>
      <c r="N64" s="482"/>
      <c r="O64" s="482"/>
      <c r="P64" s="482"/>
      <c r="Q64" s="482"/>
      <c r="R64" s="482"/>
      <c r="S64" s="482"/>
      <c r="T64" s="483"/>
    </row>
    <row r="65" spans="1:20" ht="94" customHeight="1" x14ac:dyDescent="0.2">
      <c r="A65" s="415" t="s">
        <v>18</v>
      </c>
      <c r="B65" s="417" t="s">
        <v>16</v>
      </c>
      <c r="C65" s="185" t="s">
        <v>215</v>
      </c>
      <c r="D65" s="185"/>
      <c r="E65" s="185"/>
      <c r="F65" s="185"/>
      <c r="G65" s="185"/>
      <c r="H65" s="185"/>
      <c r="I65" s="185"/>
      <c r="J65" s="185"/>
      <c r="K65" s="185"/>
      <c r="L65" s="185"/>
      <c r="M65" s="18" t="s">
        <v>12</v>
      </c>
      <c r="N65" s="364">
        <v>30</v>
      </c>
      <c r="O65" s="364"/>
      <c r="P65" s="365"/>
      <c r="Q65" s="365"/>
      <c r="R65" s="364">
        <f t="shared" ref="R65" si="7">N65*P65</f>
        <v>0</v>
      </c>
      <c r="S65" s="364"/>
      <c r="T65" s="366"/>
    </row>
    <row r="66" spans="1:20" ht="117" customHeight="1" x14ac:dyDescent="0.2">
      <c r="A66" s="416"/>
      <c r="B66" s="418"/>
      <c r="C66" s="479" t="s">
        <v>110</v>
      </c>
      <c r="D66" s="480"/>
      <c r="E66" s="480"/>
      <c r="F66" s="480"/>
      <c r="G66" s="480"/>
      <c r="H66" s="480"/>
      <c r="I66" s="480"/>
      <c r="J66" s="480"/>
      <c r="K66" s="480"/>
      <c r="L66" s="480"/>
      <c r="M66" s="481" t="s">
        <v>184</v>
      </c>
      <c r="N66" s="482"/>
      <c r="O66" s="482"/>
      <c r="P66" s="482"/>
      <c r="Q66" s="482"/>
      <c r="R66" s="482"/>
      <c r="S66" s="482"/>
      <c r="T66" s="483"/>
    </row>
    <row r="67" spans="1:20" ht="226.5" customHeight="1" x14ac:dyDescent="0.2">
      <c r="A67" s="8" t="str">
        <f>A65</f>
        <v>6.</v>
      </c>
      <c r="B67" s="9" t="s">
        <v>18</v>
      </c>
      <c r="C67" s="348" t="s">
        <v>216</v>
      </c>
      <c r="D67" s="349"/>
      <c r="E67" s="349"/>
      <c r="F67" s="349"/>
      <c r="G67" s="349"/>
      <c r="H67" s="349"/>
      <c r="I67" s="349"/>
      <c r="J67" s="349"/>
      <c r="K67" s="349"/>
      <c r="L67" s="350"/>
      <c r="M67" s="17" t="s">
        <v>12</v>
      </c>
      <c r="N67" s="214">
        <v>410</v>
      </c>
      <c r="O67" s="214"/>
      <c r="P67" s="210"/>
      <c r="Q67" s="210"/>
      <c r="R67" s="214">
        <f t="shared" si="6"/>
        <v>0</v>
      </c>
      <c r="S67" s="214"/>
      <c r="T67" s="215"/>
    </row>
    <row r="68" spans="1:20" ht="85.5" customHeight="1" x14ac:dyDescent="0.2">
      <c r="A68" s="8" t="s">
        <v>18</v>
      </c>
      <c r="B68" s="9" t="s">
        <v>20</v>
      </c>
      <c r="C68" s="348" t="s">
        <v>217</v>
      </c>
      <c r="D68" s="349"/>
      <c r="E68" s="349"/>
      <c r="F68" s="349"/>
      <c r="G68" s="349"/>
      <c r="H68" s="349"/>
      <c r="I68" s="349"/>
      <c r="J68" s="349"/>
      <c r="K68" s="349"/>
      <c r="L68" s="350"/>
      <c r="M68" s="17" t="s">
        <v>22</v>
      </c>
      <c r="N68" s="214">
        <v>100</v>
      </c>
      <c r="O68" s="214"/>
      <c r="P68" s="210"/>
      <c r="Q68" s="210"/>
      <c r="R68" s="214">
        <f t="shared" si="6"/>
        <v>0</v>
      </c>
      <c r="S68" s="214"/>
      <c r="T68" s="215"/>
    </row>
    <row r="69" spans="1:20" ht="108" customHeight="1" x14ac:dyDescent="0.2">
      <c r="A69" s="192" t="s">
        <v>18</v>
      </c>
      <c r="B69" s="195" t="s">
        <v>23</v>
      </c>
      <c r="C69" s="406" t="s">
        <v>158</v>
      </c>
      <c r="D69" s="407"/>
      <c r="E69" s="407"/>
      <c r="F69" s="407"/>
      <c r="G69" s="407"/>
      <c r="H69" s="407"/>
      <c r="I69" s="407"/>
      <c r="J69" s="407"/>
      <c r="K69" s="407"/>
      <c r="L69" s="437"/>
      <c r="M69" s="61"/>
      <c r="N69" s="288"/>
      <c r="O69" s="288"/>
      <c r="P69" s="288"/>
      <c r="Q69" s="288"/>
      <c r="R69" s="288"/>
      <c r="S69" s="288"/>
      <c r="T69" s="289"/>
    </row>
    <row r="70" spans="1:20" ht="14.5" customHeight="1" x14ac:dyDescent="0.2">
      <c r="A70" s="193"/>
      <c r="B70" s="196"/>
      <c r="C70" s="468" t="s">
        <v>86</v>
      </c>
      <c r="D70" s="469"/>
      <c r="E70" s="469"/>
      <c r="F70" s="469"/>
      <c r="G70" s="469"/>
      <c r="H70" s="469"/>
      <c r="I70" s="469"/>
      <c r="J70" s="469"/>
      <c r="K70" s="469"/>
      <c r="L70" s="470"/>
      <c r="M70" s="5" t="s">
        <v>22</v>
      </c>
      <c r="N70" s="260">
        <v>100</v>
      </c>
      <c r="O70" s="260"/>
      <c r="P70" s="261"/>
      <c r="Q70" s="261"/>
      <c r="R70" s="260">
        <f t="shared" ref="R70:R76" si="8">N70*P70</f>
        <v>0</v>
      </c>
      <c r="S70" s="260"/>
      <c r="T70" s="262"/>
    </row>
    <row r="71" spans="1:20" ht="14.5" customHeight="1" x14ac:dyDescent="0.2">
      <c r="A71" s="193"/>
      <c r="B71" s="196"/>
      <c r="C71" s="468" t="s">
        <v>87</v>
      </c>
      <c r="D71" s="469"/>
      <c r="E71" s="469"/>
      <c r="F71" s="469"/>
      <c r="G71" s="469"/>
      <c r="H71" s="469"/>
      <c r="I71" s="469"/>
      <c r="J71" s="469"/>
      <c r="K71" s="469"/>
      <c r="L71" s="470"/>
      <c r="M71" s="5" t="s">
        <v>22</v>
      </c>
      <c r="N71" s="260">
        <v>100</v>
      </c>
      <c r="O71" s="260"/>
      <c r="P71" s="261"/>
      <c r="Q71" s="261"/>
      <c r="R71" s="260">
        <f t="shared" si="8"/>
        <v>0</v>
      </c>
      <c r="S71" s="260"/>
      <c r="T71" s="262"/>
    </row>
    <row r="72" spans="1:20" ht="14.5" customHeight="1" x14ac:dyDescent="0.2">
      <c r="A72" s="194"/>
      <c r="B72" s="197"/>
      <c r="C72" s="484" t="s">
        <v>88</v>
      </c>
      <c r="D72" s="485"/>
      <c r="E72" s="485"/>
      <c r="F72" s="485"/>
      <c r="G72" s="485"/>
      <c r="H72" s="485"/>
      <c r="I72" s="485"/>
      <c r="J72" s="485"/>
      <c r="K72" s="485"/>
      <c r="L72" s="486"/>
      <c r="M72" s="7" t="s">
        <v>22</v>
      </c>
      <c r="N72" s="275">
        <v>100</v>
      </c>
      <c r="O72" s="275"/>
      <c r="P72" s="276"/>
      <c r="Q72" s="276"/>
      <c r="R72" s="275">
        <f t="shared" si="8"/>
        <v>0</v>
      </c>
      <c r="S72" s="275"/>
      <c r="T72" s="277"/>
    </row>
    <row r="73" spans="1:20" ht="103.5" customHeight="1" x14ac:dyDescent="0.2">
      <c r="A73" s="8" t="str">
        <f>A69</f>
        <v>6.</v>
      </c>
      <c r="B73" s="9" t="s">
        <v>28</v>
      </c>
      <c r="C73" s="191" t="s">
        <v>159</v>
      </c>
      <c r="D73" s="191"/>
      <c r="E73" s="191"/>
      <c r="F73" s="191"/>
      <c r="G73" s="191"/>
      <c r="H73" s="191"/>
      <c r="I73" s="191"/>
      <c r="J73" s="191"/>
      <c r="K73" s="191"/>
      <c r="L73" s="191"/>
      <c r="M73" s="17" t="s">
        <v>22</v>
      </c>
      <c r="N73" s="214">
        <v>100</v>
      </c>
      <c r="O73" s="214"/>
      <c r="P73" s="210"/>
      <c r="Q73" s="210"/>
      <c r="R73" s="214">
        <f t="shared" si="8"/>
        <v>0</v>
      </c>
      <c r="S73" s="214"/>
      <c r="T73" s="215"/>
    </row>
    <row r="74" spans="1:20" ht="83.5" customHeight="1" x14ac:dyDescent="0.2">
      <c r="A74" s="8" t="s">
        <v>18</v>
      </c>
      <c r="B74" s="9" t="s">
        <v>30</v>
      </c>
      <c r="C74" s="348" t="s">
        <v>161</v>
      </c>
      <c r="D74" s="349"/>
      <c r="E74" s="349"/>
      <c r="F74" s="349"/>
      <c r="G74" s="349"/>
      <c r="H74" s="349"/>
      <c r="I74" s="349"/>
      <c r="J74" s="349"/>
      <c r="K74" s="349"/>
      <c r="L74" s="350"/>
      <c r="M74" s="66" t="s">
        <v>10</v>
      </c>
      <c r="N74" s="394">
        <v>12</v>
      </c>
      <c r="O74" s="394"/>
      <c r="P74" s="210"/>
      <c r="Q74" s="210"/>
      <c r="R74" s="394">
        <f t="shared" si="8"/>
        <v>0</v>
      </c>
      <c r="S74" s="394"/>
      <c r="T74" s="538"/>
    </row>
    <row r="75" spans="1:20" ht="131.5" customHeight="1" x14ac:dyDescent="0.2">
      <c r="A75" s="8" t="s">
        <v>18</v>
      </c>
      <c r="B75" s="9" t="s">
        <v>33</v>
      </c>
      <c r="C75" s="348" t="s">
        <v>253</v>
      </c>
      <c r="D75" s="349"/>
      <c r="E75" s="349"/>
      <c r="F75" s="349"/>
      <c r="G75" s="349"/>
      <c r="H75" s="349"/>
      <c r="I75" s="349"/>
      <c r="J75" s="349"/>
      <c r="K75" s="349"/>
      <c r="L75" s="350"/>
      <c r="M75" s="66" t="s">
        <v>10</v>
      </c>
      <c r="N75" s="394">
        <v>5</v>
      </c>
      <c r="O75" s="394"/>
      <c r="P75" s="210"/>
      <c r="Q75" s="210"/>
      <c r="R75" s="394">
        <f t="shared" si="8"/>
        <v>0</v>
      </c>
      <c r="S75" s="394"/>
      <c r="T75" s="538"/>
    </row>
    <row r="76" spans="1:20" ht="157" customHeight="1" x14ac:dyDescent="0.2">
      <c r="A76" s="8" t="s">
        <v>18</v>
      </c>
      <c r="B76" s="9" t="s">
        <v>37</v>
      </c>
      <c r="C76" s="348" t="s">
        <v>271</v>
      </c>
      <c r="D76" s="349"/>
      <c r="E76" s="349"/>
      <c r="F76" s="349"/>
      <c r="G76" s="349"/>
      <c r="H76" s="349"/>
      <c r="I76" s="349"/>
      <c r="J76" s="349"/>
      <c r="K76" s="349"/>
      <c r="L76" s="350"/>
      <c r="M76" s="17" t="s">
        <v>22</v>
      </c>
      <c r="N76" s="394">
        <v>52</v>
      </c>
      <c r="O76" s="394"/>
      <c r="P76" s="210"/>
      <c r="Q76" s="210"/>
      <c r="R76" s="394">
        <f t="shared" si="8"/>
        <v>0</v>
      </c>
      <c r="S76" s="394"/>
      <c r="T76" s="538"/>
    </row>
    <row r="77" spans="1:20" ht="69.650000000000006" customHeight="1" x14ac:dyDescent="0.2">
      <c r="A77" s="294" t="s">
        <v>96</v>
      </c>
      <c r="B77" s="295"/>
      <c r="C77" s="295"/>
      <c r="D77" s="295"/>
      <c r="E77" s="295"/>
      <c r="F77" s="295"/>
      <c r="G77" s="295"/>
      <c r="H77" s="295"/>
      <c r="I77" s="295"/>
      <c r="J77" s="295"/>
      <c r="K77" s="295"/>
      <c r="L77" s="295"/>
      <c r="M77" s="295"/>
      <c r="N77" s="295"/>
      <c r="O77" s="295"/>
      <c r="P77" s="295"/>
      <c r="Q77" s="295"/>
      <c r="R77" s="295"/>
      <c r="S77" s="295"/>
      <c r="T77" s="296"/>
    </row>
    <row r="78" spans="1:20" ht="35.15" customHeight="1" x14ac:dyDescent="0.2">
      <c r="A78" s="300" t="s">
        <v>355</v>
      </c>
      <c r="B78" s="301"/>
      <c r="C78" s="301"/>
      <c r="D78" s="301"/>
      <c r="E78" s="301"/>
      <c r="F78" s="301"/>
      <c r="G78" s="301"/>
      <c r="H78" s="301"/>
      <c r="I78" s="301"/>
      <c r="J78" s="301"/>
      <c r="K78" s="301"/>
      <c r="L78" s="301"/>
      <c r="M78" s="301"/>
      <c r="N78" s="301"/>
      <c r="O78" s="301"/>
      <c r="P78" s="301"/>
      <c r="Q78" s="301"/>
      <c r="R78" s="301"/>
      <c r="S78" s="301"/>
      <c r="T78" s="302"/>
    </row>
    <row r="79" spans="1:20" ht="25.5" customHeight="1" x14ac:dyDescent="0.2">
      <c r="A79" s="315" t="s">
        <v>7</v>
      </c>
      <c r="B79" s="316"/>
      <c r="C79" s="299" t="str">
        <f>C5</f>
        <v>PRIPREMNI RADOVI I RADOVI UKLANJANJA</v>
      </c>
      <c r="D79" s="299"/>
      <c r="E79" s="299"/>
      <c r="F79" s="299"/>
      <c r="G79" s="299"/>
      <c r="H79" s="299"/>
      <c r="I79" s="299"/>
      <c r="J79" s="299"/>
      <c r="K79" s="299"/>
      <c r="L79" s="299"/>
      <c r="M79" s="299"/>
      <c r="N79" s="299"/>
      <c r="O79" s="299"/>
      <c r="P79" s="297">
        <f>R5</f>
        <v>0</v>
      </c>
      <c r="Q79" s="297"/>
      <c r="R79" s="297"/>
      <c r="S79" s="297"/>
      <c r="T79" s="298"/>
    </row>
    <row r="80" spans="1:20" ht="25.5" customHeight="1" x14ac:dyDescent="0.2">
      <c r="A80" s="315" t="s">
        <v>45</v>
      </c>
      <c r="B80" s="316"/>
      <c r="C80" s="299" t="str">
        <f>C27</f>
        <v>ZIDARSKI RADOVI</v>
      </c>
      <c r="D80" s="299"/>
      <c r="E80" s="299"/>
      <c r="F80" s="299"/>
      <c r="G80" s="299"/>
      <c r="H80" s="299"/>
      <c r="I80" s="299"/>
      <c r="J80" s="299"/>
      <c r="K80" s="299"/>
      <c r="L80" s="299"/>
      <c r="M80" s="299"/>
      <c r="N80" s="299"/>
      <c r="O80" s="299"/>
      <c r="P80" s="297">
        <f>R27</f>
        <v>0</v>
      </c>
      <c r="Q80" s="297"/>
      <c r="R80" s="297"/>
      <c r="S80" s="297"/>
      <c r="T80" s="298"/>
    </row>
    <row r="81" spans="1:20" ht="25.5" customHeight="1" x14ac:dyDescent="0.2">
      <c r="A81" s="315" t="s">
        <v>50</v>
      </c>
      <c r="B81" s="316"/>
      <c r="C81" s="299" t="str">
        <f>C31</f>
        <v>LIMARSKI RADOVI</v>
      </c>
      <c r="D81" s="299"/>
      <c r="E81" s="299"/>
      <c r="F81" s="299"/>
      <c r="G81" s="299"/>
      <c r="H81" s="299"/>
      <c r="I81" s="299"/>
      <c r="J81" s="299"/>
      <c r="K81" s="299"/>
      <c r="L81" s="299"/>
      <c r="M81" s="299"/>
      <c r="N81" s="299"/>
      <c r="O81" s="299"/>
      <c r="P81" s="297">
        <f>R31</f>
        <v>0</v>
      </c>
      <c r="Q81" s="297"/>
      <c r="R81" s="297"/>
      <c r="S81" s="297"/>
      <c r="T81" s="298"/>
    </row>
    <row r="82" spans="1:20" ht="25.5" customHeight="1" x14ac:dyDescent="0.2">
      <c r="A82" s="315" t="s">
        <v>14</v>
      </c>
      <c r="B82" s="316"/>
      <c r="C82" s="399" t="str">
        <f>C35</f>
        <v>STOLARSKI RADOVI</v>
      </c>
      <c r="D82" s="299"/>
      <c r="E82" s="299"/>
      <c r="F82" s="299"/>
      <c r="G82" s="299"/>
      <c r="H82" s="299"/>
      <c r="I82" s="299"/>
      <c r="J82" s="299"/>
      <c r="K82" s="299"/>
      <c r="L82" s="299"/>
      <c r="M82" s="299"/>
      <c r="N82" s="299"/>
      <c r="O82" s="299"/>
      <c r="P82" s="297">
        <f>R35</f>
        <v>0</v>
      </c>
      <c r="Q82" s="297"/>
      <c r="R82" s="297"/>
      <c r="S82" s="297"/>
      <c r="T82" s="298"/>
    </row>
    <row r="83" spans="1:20" ht="25.5" customHeight="1" x14ac:dyDescent="0.2">
      <c r="A83" s="315" t="s">
        <v>16</v>
      </c>
      <c r="B83" s="316"/>
      <c r="C83" s="399" t="str">
        <f>C46</f>
        <v>FASADERSKI RADOVI</v>
      </c>
      <c r="D83" s="299"/>
      <c r="E83" s="299"/>
      <c r="F83" s="299"/>
      <c r="G83" s="299"/>
      <c r="H83" s="299"/>
      <c r="I83" s="299"/>
      <c r="J83" s="299"/>
      <c r="K83" s="299"/>
      <c r="L83" s="299"/>
      <c r="M83" s="299"/>
      <c r="N83" s="299"/>
      <c r="O83" s="299"/>
      <c r="P83" s="297">
        <f>R46</f>
        <v>0</v>
      </c>
      <c r="Q83" s="297"/>
      <c r="R83" s="297"/>
      <c r="S83" s="297"/>
      <c r="T83" s="298"/>
    </row>
    <row r="84" spans="1:20" ht="25.5" customHeight="1" x14ac:dyDescent="0.2">
      <c r="A84" s="315" t="s">
        <v>18</v>
      </c>
      <c r="B84" s="316"/>
      <c r="C84" s="299" t="str">
        <f>C59</f>
        <v>IZOLATERSKI RADOVI</v>
      </c>
      <c r="D84" s="299"/>
      <c r="E84" s="299"/>
      <c r="F84" s="299"/>
      <c r="G84" s="299"/>
      <c r="H84" s="299"/>
      <c r="I84" s="299"/>
      <c r="J84" s="299"/>
      <c r="K84" s="299"/>
      <c r="L84" s="299"/>
      <c r="M84" s="299"/>
      <c r="N84" s="299"/>
      <c r="O84" s="299"/>
      <c r="P84" s="297">
        <f>R59</f>
        <v>0</v>
      </c>
      <c r="Q84" s="297"/>
      <c r="R84" s="297"/>
      <c r="S84" s="297"/>
      <c r="T84" s="298"/>
    </row>
    <row r="85" spans="1:20" ht="25.5" customHeight="1" x14ac:dyDescent="0.2">
      <c r="A85" s="309" t="s">
        <v>98</v>
      </c>
      <c r="B85" s="310"/>
      <c r="C85" s="311" t="s">
        <v>164</v>
      </c>
      <c r="D85" s="312"/>
      <c r="E85" s="312"/>
      <c r="F85" s="312"/>
      <c r="G85" s="312"/>
      <c r="H85" s="312"/>
      <c r="I85" s="312"/>
      <c r="J85" s="312"/>
      <c r="K85" s="312"/>
      <c r="L85" s="312"/>
      <c r="M85" s="312"/>
      <c r="N85" s="312"/>
      <c r="O85" s="313"/>
      <c r="P85" s="314">
        <f>SUM(P79:T84)</f>
        <v>0</v>
      </c>
      <c r="Q85" s="314"/>
      <c r="R85" s="314"/>
      <c r="S85" s="314"/>
      <c r="T85" s="314"/>
    </row>
    <row r="86" spans="1:20" ht="25.5" customHeight="1" x14ac:dyDescent="0.2">
      <c r="A86" s="309" t="s">
        <v>100</v>
      </c>
      <c r="B86" s="310"/>
      <c r="C86" s="311" t="s">
        <v>101</v>
      </c>
      <c r="D86" s="312"/>
      <c r="E86" s="312"/>
      <c r="F86" s="312"/>
      <c r="G86" s="312"/>
      <c r="H86" s="312"/>
      <c r="I86" s="312"/>
      <c r="J86" s="312"/>
      <c r="K86" s="312"/>
      <c r="L86" s="312"/>
      <c r="M86" s="312"/>
      <c r="N86" s="312"/>
      <c r="O86" s="313"/>
      <c r="P86" s="314">
        <f>0.25*P85</f>
        <v>0</v>
      </c>
      <c r="Q86" s="314"/>
      <c r="R86" s="314"/>
      <c r="S86" s="314"/>
      <c r="T86" s="314"/>
    </row>
    <row r="87" spans="1:20" ht="25.5" customHeight="1" x14ac:dyDescent="0.2">
      <c r="A87" s="309" t="s">
        <v>102</v>
      </c>
      <c r="B87" s="310"/>
      <c r="C87" s="311" t="s">
        <v>103</v>
      </c>
      <c r="D87" s="312"/>
      <c r="E87" s="312"/>
      <c r="F87" s="312"/>
      <c r="G87" s="312"/>
      <c r="H87" s="312"/>
      <c r="I87" s="312"/>
      <c r="J87" s="312"/>
      <c r="K87" s="312"/>
      <c r="L87" s="312"/>
      <c r="M87" s="312"/>
      <c r="N87" s="312"/>
      <c r="O87" s="313"/>
      <c r="P87" s="314">
        <f>P85+P86</f>
        <v>0</v>
      </c>
      <c r="Q87" s="314"/>
      <c r="R87" s="314"/>
      <c r="S87" s="314"/>
      <c r="T87" s="314"/>
    </row>
  </sheetData>
  <sheetProtection algorithmName="SHA-512" hashValue="lPHdYbcUjXjqxQifcDfgGipH/WZafZ1822Ub3uRMsSZ/xxKrCx1dCaJi4UtKSCiHy8MKI4ulB0vNQQK99Od4VQ==" saltValue="hSCV1p13Vq2A7Rsy/17kjw==" spinCount="100000" sheet="1" objects="1" scenarios="1"/>
  <mergeCells count="317">
    <mergeCell ref="A87:B87"/>
    <mergeCell ref="C87:O87"/>
    <mergeCell ref="P87:T87"/>
    <mergeCell ref="C24:L24"/>
    <mergeCell ref="N24:O24"/>
    <mergeCell ref="P24:Q24"/>
    <mergeCell ref="A85:B85"/>
    <mergeCell ref="C85:O85"/>
    <mergeCell ref="P85:T85"/>
    <mergeCell ref="A86:B86"/>
    <mergeCell ref="C86:O86"/>
    <mergeCell ref="P86:T86"/>
    <mergeCell ref="A83:B83"/>
    <mergeCell ref="C83:O83"/>
    <mergeCell ref="P83:T83"/>
    <mergeCell ref="A84:B84"/>
    <mergeCell ref="C84:O84"/>
    <mergeCell ref="P84:T84"/>
    <mergeCell ref="A81:B81"/>
    <mergeCell ref="C81:O81"/>
    <mergeCell ref="P81:T81"/>
    <mergeCell ref="R40:T40"/>
    <mergeCell ref="R41:T41"/>
    <mergeCell ref="R42:T42"/>
    <mergeCell ref="A82:B82"/>
    <mergeCell ref="C82:O82"/>
    <mergeCell ref="P82:T82"/>
    <mergeCell ref="A79:B79"/>
    <mergeCell ref="C79:O79"/>
    <mergeCell ref="P79:T79"/>
    <mergeCell ref="A80:B80"/>
    <mergeCell ref="C80:O80"/>
    <mergeCell ref="P80:T80"/>
    <mergeCell ref="C76:L76"/>
    <mergeCell ref="N76:O76"/>
    <mergeCell ref="P76:Q76"/>
    <mergeCell ref="R76:T76"/>
    <mergeCell ref="A77:T77"/>
    <mergeCell ref="A78:T78"/>
    <mergeCell ref="C73:L73"/>
    <mergeCell ref="N73:O73"/>
    <mergeCell ref="P73:Q73"/>
    <mergeCell ref="R73:T73"/>
    <mergeCell ref="C74:L74"/>
    <mergeCell ref="N74:O74"/>
    <mergeCell ref="P74:Q74"/>
    <mergeCell ref="R74:T74"/>
    <mergeCell ref="C75:L75"/>
    <mergeCell ref="N75:O75"/>
    <mergeCell ref="P75:Q75"/>
    <mergeCell ref="R75:T75"/>
    <mergeCell ref="A69:A72"/>
    <mergeCell ref="B69:B72"/>
    <mergeCell ref="C69:L69"/>
    <mergeCell ref="N69:O69"/>
    <mergeCell ref="P69:Q69"/>
    <mergeCell ref="R69:T69"/>
    <mergeCell ref="C70:L70"/>
    <mergeCell ref="N70:O70"/>
    <mergeCell ref="P70:Q70"/>
    <mergeCell ref="R70:T70"/>
    <mergeCell ref="C71:L71"/>
    <mergeCell ref="N71:O71"/>
    <mergeCell ref="P71:Q71"/>
    <mergeCell ref="R71:T71"/>
    <mergeCell ref="C72:L72"/>
    <mergeCell ref="N72:O72"/>
    <mergeCell ref="P72:Q72"/>
    <mergeCell ref="R72:T72"/>
    <mergeCell ref="P67:Q67"/>
    <mergeCell ref="R67:T67"/>
    <mergeCell ref="C68:L68"/>
    <mergeCell ref="N68:O68"/>
    <mergeCell ref="P68:Q68"/>
    <mergeCell ref="R68:T68"/>
    <mergeCell ref="C64:L64"/>
    <mergeCell ref="M64:T64"/>
    <mergeCell ref="A65:A66"/>
    <mergeCell ref="B65:B66"/>
    <mergeCell ref="C65:L65"/>
    <mergeCell ref="N65:O65"/>
    <mergeCell ref="P65:Q65"/>
    <mergeCell ref="R65:T65"/>
    <mergeCell ref="C66:L66"/>
    <mergeCell ref="M66:T66"/>
    <mergeCell ref="C67:L67"/>
    <mergeCell ref="N67:O67"/>
    <mergeCell ref="C62:L62"/>
    <mergeCell ref="N62:O62"/>
    <mergeCell ref="P62:Q62"/>
    <mergeCell ref="R62:T62"/>
    <mergeCell ref="A63:A64"/>
    <mergeCell ref="B63:B64"/>
    <mergeCell ref="C63:L63"/>
    <mergeCell ref="N63:O63"/>
    <mergeCell ref="P63:Q63"/>
    <mergeCell ref="R63:T63"/>
    <mergeCell ref="C60:L60"/>
    <mergeCell ref="N60:O60"/>
    <mergeCell ref="P60:Q60"/>
    <mergeCell ref="R60:T60"/>
    <mergeCell ref="C61:L61"/>
    <mergeCell ref="N61:O61"/>
    <mergeCell ref="P61:Q61"/>
    <mergeCell ref="R61:T61"/>
    <mergeCell ref="C58:L58"/>
    <mergeCell ref="N58:O58"/>
    <mergeCell ref="P58:Q58"/>
    <mergeCell ref="R58:T58"/>
    <mergeCell ref="A59:B59"/>
    <mergeCell ref="C59:L59"/>
    <mergeCell ref="R59:T59"/>
    <mergeCell ref="C56:L56"/>
    <mergeCell ref="N56:O56"/>
    <mergeCell ref="P56:Q56"/>
    <mergeCell ref="R56:T56"/>
    <mergeCell ref="C57:L57"/>
    <mergeCell ref="N57:O57"/>
    <mergeCell ref="P57:Q57"/>
    <mergeCell ref="R57:T57"/>
    <mergeCell ref="A53:A56"/>
    <mergeCell ref="B53:B56"/>
    <mergeCell ref="C53:L53"/>
    <mergeCell ref="M53:T53"/>
    <mergeCell ref="C54:L54"/>
    <mergeCell ref="N54:O54"/>
    <mergeCell ref="P54:Q54"/>
    <mergeCell ref="R54:T54"/>
    <mergeCell ref="C55:L55"/>
    <mergeCell ref="M55:T55"/>
    <mergeCell ref="C52:L52"/>
    <mergeCell ref="N52:O52"/>
    <mergeCell ref="P52:Q52"/>
    <mergeCell ref="R52:T52"/>
    <mergeCell ref="A48:A52"/>
    <mergeCell ref="B48:B52"/>
    <mergeCell ref="C48:L48"/>
    <mergeCell ref="M48:T48"/>
    <mergeCell ref="C49:L49"/>
    <mergeCell ref="N49:O49"/>
    <mergeCell ref="P49:Q49"/>
    <mergeCell ref="R49:T49"/>
    <mergeCell ref="C50:L50"/>
    <mergeCell ref="M50:T50"/>
    <mergeCell ref="C47:L47"/>
    <mergeCell ref="N47:O47"/>
    <mergeCell ref="P47:Q47"/>
    <mergeCell ref="R47:T47"/>
    <mergeCell ref="C45:L45"/>
    <mergeCell ref="N45:O45"/>
    <mergeCell ref="P45:Q45"/>
    <mergeCell ref="R45:T45"/>
    <mergeCell ref="C51:L51"/>
    <mergeCell ref="N51:O51"/>
    <mergeCell ref="P51:Q51"/>
    <mergeCell ref="R51:T51"/>
    <mergeCell ref="R39:T39"/>
    <mergeCell ref="C43:L43"/>
    <mergeCell ref="N43:O43"/>
    <mergeCell ref="P43:Q43"/>
    <mergeCell ref="R43:T43"/>
    <mergeCell ref="C40:L40"/>
    <mergeCell ref="C41:L41"/>
    <mergeCell ref="A46:B46"/>
    <mergeCell ref="C46:M46"/>
    <mergeCell ref="R46:T46"/>
    <mergeCell ref="C42:L42"/>
    <mergeCell ref="N40:O40"/>
    <mergeCell ref="N41:O41"/>
    <mergeCell ref="N42:O42"/>
    <mergeCell ref="P40:Q40"/>
    <mergeCell ref="P41:Q41"/>
    <mergeCell ref="P42:Q42"/>
    <mergeCell ref="N37:O37"/>
    <mergeCell ref="P37:Q37"/>
    <mergeCell ref="R37:T37"/>
    <mergeCell ref="C38:L38"/>
    <mergeCell ref="N38:O38"/>
    <mergeCell ref="P38:Q38"/>
    <mergeCell ref="R38:T38"/>
    <mergeCell ref="A35:B35"/>
    <mergeCell ref="C35:M35"/>
    <mergeCell ref="R35:T35"/>
    <mergeCell ref="A36:A44"/>
    <mergeCell ref="B36:B44"/>
    <mergeCell ref="C36:L36"/>
    <mergeCell ref="N36:O36"/>
    <mergeCell ref="P36:Q36"/>
    <mergeCell ref="R36:T36"/>
    <mergeCell ref="C37:L37"/>
    <mergeCell ref="C44:L44"/>
    <mergeCell ref="N44:O44"/>
    <mergeCell ref="P44:Q44"/>
    <mergeCell ref="R44:T44"/>
    <mergeCell ref="C39:L39"/>
    <mergeCell ref="N39:O39"/>
    <mergeCell ref="P39:Q39"/>
    <mergeCell ref="C34:L34"/>
    <mergeCell ref="N34:O34"/>
    <mergeCell ref="P34:Q34"/>
    <mergeCell ref="R34:T34"/>
    <mergeCell ref="C32:L32"/>
    <mergeCell ref="N32:O32"/>
    <mergeCell ref="P32:Q32"/>
    <mergeCell ref="R32:T32"/>
    <mergeCell ref="C33:L33"/>
    <mergeCell ref="N33:O33"/>
    <mergeCell ref="P33:Q33"/>
    <mergeCell ref="R33:T33"/>
    <mergeCell ref="C30:L30"/>
    <mergeCell ref="N30:O30"/>
    <mergeCell ref="P30:Q30"/>
    <mergeCell ref="R30:T30"/>
    <mergeCell ref="C31:L31"/>
    <mergeCell ref="R31:T31"/>
    <mergeCell ref="A27:B27"/>
    <mergeCell ref="C27:L27"/>
    <mergeCell ref="R27:T27"/>
    <mergeCell ref="A28:T28"/>
    <mergeCell ref="C29:L29"/>
    <mergeCell ref="N29:O29"/>
    <mergeCell ref="P29:Q29"/>
    <mergeCell ref="R29:T29"/>
    <mergeCell ref="C23:L23"/>
    <mergeCell ref="N23:O23"/>
    <mergeCell ref="P23:Q23"/>
    <mergeCell ref="R23:T23"/>
    <mergeCell ref="C26:L26"/>
    <mergeCell ref="N26:O26"/>
    <mergeCell ref="P26:Q26"/>
    <mergeCell ref="R26:T26"/>
    <mergeCell ref="R24:T24"/>
    <mergeCell ref="C25:L25"/>
    <mergeCell ref="N25:O25"/>
    <mergeCell ref="P25:Q25"/>
    <mergeCell ref="R25:T25"/>
    <mergeCell ref="C21:L21"/>
    <mergeCell ref="N21:O21"/>
    <mergeCell ref="P21:Q21"/>
    <mergeCell ref="R21:T21"/>
    <mergeCell ref="C22:L22"/>
    <mergeCell ref="N22:O22"/>
    <mergeCell ref="P22:Q22"/>
    <mergeCell ref="R22:T22"/>
    <mergeCell ref="A20:A22"/>
    <mergeCell ref="B20:B22"/>
    <mergeCell ref="C20:L20"/>
    <mergeCell ref="N20:O20"/>
    <mergeCell ref="P20:Q20"/>
    <mergeCell ref="R20:T20"/>
    <mergeCell ref="C18:L18"/>
    <mergeCell ref="N18:O18"/>
    <mergeCell ref="P18:Q18"/>
    <mergeCell ref="R18:T18"/>
    <mergeCell ref="C19:L19"/>
    <mergeCell ref="N19:O19"/>
    <mergeCell ref="P19:Q19"/>
    <mergeCell ref="R19:T19"/>
    <mergeCell ref="C16:L16"/>
    <mergeCell ref="N16:O16"/>
    <mergeCell ref="P16:Q16"/>
    <mergeCell ref="R16:T16"/>
    <mergeCell ref="C17:L17"/>
    <mergeCell ref="N17:O17"/>
    <mergeCell ref="P17:Q17"/>
    <mergeCell ref="R17:T17"/>
    <mergeCell ref="A14:A16"/>
    <mergeCell ref="B14:B16"/>
    <mergeCell ref="C14:L14"/>
    <mergeCell ref="N14:O14"/>
    <mergeCell ref="P14:Q14"/>
    <mergeCell ref="R14:T14"/>
    <mergeCell ref="C15:L15"/>
    <mergeCell ref="N15:O15"/>
    <mergeCell ref="P15:Q15"/>
    <mergeCell ref="R15:T15"/>
    <mergeCell ref="C12:L12"/>
    <mergeCell ref="N12:O12"/>
    <mergeCell ref="P12:Q12"/>
    <mergeCell ref="R12:T12"/>
    <mergeCell ref="C13:L13"/>
    <mergeCell ref="N13:O13"/>
    <mergeCell ref="P13:Q13"/>
    <mergeCell ref="R13:T13"/>
    <mergeCell ref="C10:L10"/>
    <mergeCell ref="N10:O10"/>
    <mergeCell ref="P10:Q10"/>
    <mergeCell ref="R10:T10"/>
    <mergeCell ref="C11:L11"/>
    <mergeCell ref="N11:O11"/>
    <mergeCell ref="P11:Q11"/>
    <mergeCell ref="R11:T11"/>
    <mergeCell ref="C9:L9"/>
    <mergeCell ref="N9:O9"/>
    <mergeCell ref="P9:Q9"/>
    <mergeCell ref="R9:T9"/>
    <mergeCell ref="C7:L7"/>
    <mergeCell ref="N7:O7"/>
    <mergeCell ref="P7:Q7"/>
    <mergeCell ref="R7:T7"/>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s>
  <pageMargins left="0.55118110236220474" right="0.15748031496062992" top="0.31496062992125984" bottom="0.59055118110236227" header="0.27559055118110237" footer="0.31496062992125984"/>
  <pageSetup paperSize="9" scale="8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4" manualBreakCount="4">
    <brk id="36" max="19" man="1"/>
    <brk id="47" max="19" man="1"/>
    <brk id="59" max="19" man="1"/>
    <brk id="65"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9221-0BF7-4BCE-81F9-2D15725E1BB9}">
  <sheetPr>
    <tabColor rgb="FF92D050"/>
  </sheetPr>
  <dimension ref="A2:T106"/>
  <sheetViews>
    <sheetView view="pageBreakPreview" zoomScale="130" zoomScaleNormal="100" zoomScaleSheetLayoutView="130" workbookViewId="0">
      <selection activeCell="AC92" sqref="AC92"/>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272</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SUM(R6:T29)</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159" t="s">
        <v>11</v>
      </c>
      <c r="D7" s="159"/>
      <c r="E7" s="159"/>
      <c r="F7" s="159"/>
      <c r="G7" s="159"/>
      <c r="H7" s="159"/>
      <c r="I7" s="159"/>
      <c r="J7" s="159"/>
      <c r="K7" s="159"/>
      <c r="L7" s="159"/>
      <c r="M7" s="17" t="s">
        <v>12</v>
      </c>
      <c r="N7" s="152">
        <v>680</v>
      </c>
      <c r="O7" s="152"/>
      <c r="P7" s="153"/>
      <c r="Q7" s="153"/>
      <c r="R7" s="152">
        <f t="shared" ref="R7:R29" si="0">N7*P7</f>
        <v>0</v>
      </c>
      <c r="S7" s="152"/>
      <c r="T7" s="154"/>
    </row>
    <row r="8" spans="1:20" ht="149.15" customHeight="1" x14ac:dyDescent="0.2">
      <c r="A8" s="54" t="s">
        <v>7</v>
      </c>
      <c r="B8" s="9">
        <v>3</v>
      </c>
      <c r="C8" s="158" t="s">
        <v>13</v>
      </c>
      <c r="D8" s="160"/>
      <c r="E8" s="160"/>
      <c r="F8" s="160"/>
      <c r="G8" s="160"/>
      <c r="H8" s="160"/>
      <c r="I8" s="160"/>
      <c r="J8" s="160"/>
      <c r="K8" s="160"/>
      <c r="L8" s="160"/>
      <c r="M8" s="17" t="s">
        <v>12</v>
      </c>
      <c r="N8" s="152">
        <v>30</v>
      </c>
      <c r="O8" s="152"/>
      <c r="P8" s="153"/>
      <c r="Q8" s="153"/>
      <c r="R8" s="152">
        <f t="shared" si="0"/>
        <v>0</v>
      </c>
      <c r="S8" s="152"/>
      <c r="T8" s="154"/>
    </row>
    <row r="9" spans="1:20" ht="109" customHeight="1" x14ac:dyDescent="0.2">
      <c r="A9" s="55" t="s">
        <v>7</v>
      </c>
      <c r="B9" s="56" t="s">
        <v>14</v>
      </c>
      <c r="C9" s="487" t="s">
        <v>273</v>
      </c>
      <c r="D9" s="414"/>
      <c r="E9" s="414"/>
      <c r="F9" s="414"/>
      <c r="G9" s="414"/>
      <c r="H9" s="414"/>
      <c r="I9" s="414"/>
      <c r="J9" s="414"/>
      <c r="K9" s="414"/>
      <c r="L9" s="488"/>
      <c r="M9" s="57" t="s">
        <v>10</v>
      </c>
      <c r="N9" s="156">
        <v>2</v>
      </c>
      <c r="O9" s="156"/>
      <c r="P9" s="157"/>
      <c r="Q9" s="157"/>
      <c r="R9" s="156">
        <f t="shared" si="0"/>
        <v>0</v>
      </c>
      <c r="S9" s="156"/>
      <c r="T9" s="536"/>
    </row>
    <row r="10" spans="1:20" ht="105.65" customHeight="1" x14ac:dyDescent="0.2">
      <c r="A10" s="8" t="str">
        <f>A9</f>
        <v>1.</v>
      </c>
      <c r="B10" s="9" t="s">
        <v>16</v>
      </c>
      <c r="C10" s="487" t="s">
        <v>274</v>
      </c>
      <c r="D10" s="414"/>
      <c r="E10" s="414"/>
      <c r="F10" s="414"/>
      <c r="G10" s="414"/>
      <c r="H10" s="414"/>
      <c r="I10" s="414"/>
      <c r="J10" s="414"/>
      <c r="K10" s="414"/>
      <c r="L10" s="488"/>
      <c r="M10" s="13" t="s">
        <v>10</v>
      </c>
      <c r="N10" s="152">
        <v>2</v>
      </c>
      <c r="O10" s="152"/>
      <c r="P10" s="153"/>
      <c r="Q10" s="153"/>
      <c r="R10" s="152">
        <f t="shared" si="0"/>
        <v>0</v>
      </c>
      <c r="S10" s="152"/>
      <c r="T10" s="154"/>
    </row>
    <row r="11" spans="1:20" ht="333.65" customHeight="1" x14ac:dyDescent="0.2">
      <c r="A11" s="415" t="str">
        <f>A10</f>
        <v>1.</v>
      </c>
      <c r="B11" s="417" t="s">
        <v>18</v>
      </c>
      <c r="C11" s="539" t="s">
        <v>275</v>
      </c>
      <c r="D11" s="540"/>
      <c r="E11" s="540"/>
      <c r="F11" s="540"/>
      <c r="G11" s="540"/>
      <c r="H11" s="540"/>
      <c r="I11" s="540"/>
      <c r="J11" s="540"/>
      <c r="K11" s="540"/>
      <c r="L11" s="541"/>
      <c r="M11" s="551" t="s">
        <v>12</v>
      </c>
      <c r="N11" s="553">
        <v>285</v>
      </c>
      <c r="O11" s="554"/>
      <c r="P11" s="557"/>
      <c r="Q11" s="558"/>
      <c r="R11" s="553">
        <f t="shared" si="0"/>
        <v>0</v>
      </c>
      <c r="S11" s="561"/>
      <c r="T11" s="562"/>
    </row>
    <row r="12" spans="1:20" ht="171.65" customHeight="1" x14ac:dyDescent="0.2">
      <c r="A12" s="416"/>
      <c r="B12" s="418"/>
      <c r="C12" s="542" t="s">
        <v>276</v>
      </c>
      <c r="D12" s="543"/>
      <c r="E12" s="543"/>
      <c r="F12" s="543"/>
      <c r="G12" s="543"/>
      <c r="H12" s="543"/>
      <c r="I12" s="543"/>
      <c r="J12" s="543"/>
      <c r="K12" s="543"/>
      <c r="L12" s="544"/>
      <c r="M12" s="552"/>
      <c r="N12" s="555"/>
      <c r="O12" s="556"/>
      <c r="P12" s="559"/>
      <c r="Q12" s="560"/>
      <c r="R12" s="555"/>
      <c r="S12" s="563"/>
      <c r="T12" s="564"/>
    </row>
    <row r="13" spans="1:20" ht="96.65" customHeight="1" x14ac:dyDescent="0.2">
      <c r="A13" s="11">
        <v>1</v>
      </c>
      <c r="B13" s="12" t="s">
        <v>20</v>
      </c>
      <c r="C13" s="489" t="s">
        <v>277</v>
      </c>
      <c r="D13" s="490"/>
      <c r="E13" s="490"/>
      <c r="F13" s="490"/>
      <c r="G13" s="490"/>
      <c r="H13" s="490"/>
      <c r="I13" s="490"/>
      <c r="J13" s="490"/>
      <c r="K13" s="490"/>
      <c r="L13" s="491"/>
      <c r="M13" s="17" t="s">
        <v>12</v>
      </c>
      <c r="N13" s="152">
        <v>10</v>
      </c>
      <c r="O13" s="152"/>
      <c r="P13" s="153"/>
      <c r="Q13" s="153"/>
      <c r="R13" s="152">
        <f t="shared" si="0"/>
        <v>0</v>
      </c>
      <c r="S13" s="152"/>
      <c r="T13" s="154"/>
    </row>
    <row r="14" spans="1:20" ht="335.5" customHeight="1" x14ac:dyDescent="0.2">
      <c r="A14" s="11">
        <v>1</v>
      </c>
      <c r="B14" s="12" t="s">
        <v>23</v>
      </c>
      <c r="C14" s="489" t="s">
        <v>222</v>
      </c>
      <c r="D14" s="490"/>
      <c r="E14" s="490"/>
      <c r="F14" s="490"/>
      <c r="G14" s="490"/>
      <c r="H14" s="490"/>
      <c r="I14" s="490"/>
      <c r="J14" s="490"/>
      <c r="K14" s="490"/>
      <c r="L14" s="491"/>
      <c r="M14" s="13" t="s">
        <v>10</v>
      </c>
      <c r="N14" s="152">
        <v>2</v>
      </c>
      <c r="O14" s="152"/>
      <c r="P14" s="153"/>
      <c r="Q14" s="153"/>
      <c r="R14" s="152">
        <f t="shared" si="0"/>
        <v>0</v>
      </c>
      <c r="S14" s="152"/>
      <c r="T14" s="154"/>
    </row>
    <row r="15" spans="1:20" ht="118.5" customHeight="1" x14ac:dyDescent="0.2">
      <c r="A15" s="11">
        <v>1</v>
      </c>
      <c r="B15" s="12" t="s">
        <v>28</v>
      </c>
      <c r="C15" s="489" t="s">
        <v>278</v>
      </c>
      <c r="D15" s="490"/>
      <c r="E15" s="490"/>
      <c r="F15" s="490"/>
      <c r="G15" s="490"/>
      <c r="H15" s="490"/>
      <c r="I15" s="490"/>
      <c r="J15" s="490"/>
      <c r="K15" s="490"/>
      <c r="L15" s="491"/>
      <c r="M15" s="13" t="s">
        <v>93</v>
      </c>
      <c r="N15" s="152">
        <v>1</v>
      </c>
      <c r="O15" s="152"/>
      <c r="P15" s="153"/>
      <c r="Q15" s="153"/>
      <c r="R15" s="152">
        <f t="shared" ref="R15" si="1">N15*P15</f>
        <v>0</v>
      </c>
      <c r="S15" s="152"/>
      <c r="T15" s="154"/>
    </row>
    <row r="16" spans="1:20" ht="96.65" customHeight="1" x14ac:dyDescent="0.2">
      <c r="A16" s="11">
        <v>1</v>
      </c>
      <c r="B16" s="12" t="s">
        <v>30</v>
      </c>
      <c r="C16" s="489" t="s">
        <v>279</v>
      </c>
      <c r="D16" s="490"/>
      <c r="E16" s="490"/>
      <c r="F16" s="490"/>
      <c r="G16" s="490"/>
      <c r="H16" s="490"/>
      <c r="I16" s="490"/>
      <c r="J16" s="490"/>
      <c r="K16" s="490"/>
      <c r="L16" s="491"/>
      <c r="M16" s="17" t="s">
        <v>22</v>
      </c>
      <c r="N16" s="152">
        <v>80</v>
      </c>
      <c r="O16" s="152"/>
      <c r="P16" s="153"/>
      <c r="Q16" s="153"/>
      <c r="R16" s="152">
        <f t="shared" ref="R16" si="2">N16*P16</f>
        <v>0</v>
      </c>
      <c r="S16" s="152"/>
      <c r="T16" s="154"/>
    </row>
    <row r="17" spans="1:20" ht="119.5" customHeight="1" x14ac:dyDescent="0.2">
      <c r="A17" s="192" t="str">
        <f>A10</f>
        <v>1.</v>
      </c>
      <c r="B17" s="195" t="s">
        <v>33</v>
      </c>
      <c r="C17" s="493" t="s">
        <v>280</v>
      </c>
      <c r="D17" s="494"/>
      <c r="E17" s="494"/>
      <c r="F17" s="494"/>
      <c r="G17" s="494"/>
      <c r="H17" s="494"/>
      <c r="I17" s="494"/>
      <c r="J17" s="494"/>
      <c r="K17" s="494"/>
      <c r="L17" s="495"/>
      <c r="M17" s="37"/>
      <c r="N17" s="353"/>
      <c r="O17" s="353"/>
      <c r="P17" s="353"/>
      <c r="Q17" s="353"/>
      <c r="R17" s="353"/>
      <c r="S17" s="353"/>
      <c r="T17" s="354"/>
    </row>
    <row r="18" spans="1:20" ht="13.5" x14ac:dyDescent="0.2">
      <c r="A18" s="193"/>
      <c r="B18" s="196"/>
      <c r="C18" s="448" t="s">
        <v>224</v>
      </c>
      <c r="D18" s="449"/>
      <c r="E18" s="449"/>
      <c r="F18" s="449"/>
      <c r="G18" s="449"/>
      <c r="H18" s="449"/>
      <c r="I18" s="449"/>
      <c r="J18" s="449"/>
      <c r="K18" s="449"/>
      <c r="L18" s="450"/>
      <c r="M18" s="14" t="s">
        <v>26</v>
      </c>
      <c r="N18" s="180">
        <v>10</v>
      </c>
      <c r="O18" s="180"/>
      <c r="P18" s="181"/>
      <c r="Q18" s="181"/>
      <c r="R18" s="180">
        <f t="shared" ref="R18:R19" si="3">N18*P18</f>
        <v>0</v>
      </c>
      <c r="S18" s="180"/>
      <c r="T18" s="444"/>
    </row>
    <row r="19" spans="1:20" ht="13.5" x14ac:dyDescent="0.2">
      <c r="A19" s="194"/>
      <c r="B19" s="197"/>
      <c r="C19" s="445" t="s">
        <v>281</v>
      </c>
      <c r="D19" s="446"/>
      <c r="E19" s="446"/>
      <c r="F19" s="446"/>
      <c r="G19" s="446"/>
      <c r="H19" s="446"/>
      <c r="I19" s="446"/>
      <c r="J19" s="446"/>
      <c r="K19" s="446"/>
      <c r="L19" s="447"/>
      <c r="M19" s="16" t="s">
        <v>26</v>
      </c>
      <c r="N19" s="188">
        <v>80</v>
      </c>
      <c r="O19" s="188"/>
      <c r="P19" s="189"/>
      <c r="Q19" s="189"/>
      <c r="R19" s="188">
        <f t="shared" si="3"/>
        <v>0</v>
      </c>
      <c r="S19" s="188"/>
      <c r="T19" s="492"/>
    </row>
    <row r="20" spans="1:20" ht="109.5" customHeight="1" x14ac:dyDescent="0.2">
      <c r="A20" s="192">
        <f>A13</f>
        <v>1</v>
      </c>
      <c r="B20" s="195" t="s">
        <v>37</v>
      </c>
      <c r="C20" s="493" t="s">
        <v>226</v>
      </c>
      <c r="D20" s="494"/>
      <c r="E20" s="494"/>
      <c r="F20" s="494"/>
      <c r="G20" s="494"/>
      <c r="H20" s="494"/>
      <c r="I20" s="494"/>
      <c r="J20" s="494"/>
      <c r="K20" s="494"/>
      <c r="L20" s="495"/>
      <c r="M20" s="37"/>
      <c r="N20" s="353"/>
      <c r="O20" s="353"/>
      <c r="P20" s="353"/>
      <c r="Q20" s="353"/>
      <c r="R20" s="353"/>
      <c r="S20" s="353"/>
      <c r="T20" s="354"/>
    </row>
    <row r="21" spans="1:20" ht="13.5" x14ac:dyDescent="0.2">
      <c r="A21" s="193"/>
      <c r="B21" s="196"/>
      <c r="C21" s="448" t="s">
        <v>25</v>
      </c>
      <c r="D21" s="449"/>
      <c r="E21" s="449"/>
      <c r="F21" s="449"/>
      <c r="G21" s="449"/>
      <c r="H21" s="449"/>
      <c r="I21" s="449"/>
      <c r="J21" s="449"/>
      <c r="K21" s="449"/>
      <c r="L21" s="450"/>
      <c r="M21" s="14" t="s">
        <v>26</v>
      </c>
      <c r="N21" s="180">
        <v>24</v>
      </c>
      <c r="O21" s="180"/>
      <c r="P21" s="181"/>
      <c r="Q21" s="181"/>
      <c r="R21" s="180">
        <f t="shared" ref="R21:R23" si="4">N21*P21</f>
        <v>0</v>
      </c>
      <c r="S21" s="180"/>
      <c r="T21" s="444"/>
    </row>
    <row r="22" spans="1:20" ht="13.5" x14ac:dyDescent="0.2">
      <c r="A22" s="194"/>
      <c r="B22" s="197"/>
      <c r="C22" s="445" t="s">
        <v>27</v>
      </c>
      <c r="D22" s="446"/>
      <c r="E22" s="446"/>
      <c r="F22" s="446"/>
      <c r="G22" s="446"/>
      <c r="H22" s="446"/>
      <c r="I22" s="446"/>
      <c r="J22" s="446"/>
      <c r="K22" s="446"/>
      <c r="L22" s="447"/>
      <c r="M22" s="14" t="s">
        <v>26</v>
      </c>
      <c r="N22" s="361">
        <v>24</v>
      </c>
      <c r="O22" s="524"/>
      <c r="P22" s="525"/>
      <c r="Q22" s="526"/>
      <c r="R22" s="361">
        <f t="shared" si="4"/>
        <v>0</v>
      </c>
      <c r="S22" s="362"/>
      <c r="T22" s="363"/>
    </row>
    <row r="23" spans="1:20" ht="109" customHeight="1" x14ac:dyDescent="0.2">
      <c r="A23" s="3" t="str">
        <f>A6</f>
        <v>1.</v>
      </c>
      <c r="B23" s="4" t="s">
        <v>40</v>
      </c>
      <c r="C23" s="487" t="s">
        <v>282</v>
      </c>
      <c r="D23" s="414"/>
      <c r="E23" s="414"/>
      <c r="F23" s="414"/>
      <c r="G23" s="414"/>
      <c r="H23" s="414"/>
      <c r="I23" s="414"/>
      <c r="J23" s="414"/>
      <c r="K23" s="414"/>
      <c r="L23" s="488"/>
      <c r="M23" s="17" t="s">
        <v>22</v>
      </c>
      <c r="N23" s="152">
        <v>110</v>
      </c>
      <c r="O23" s="152"/>
      <c r="P23" s="153"/>
      <c r="Q23" s="153"/>
      <c r="R23" s="152">
        <f t="shared" si="4"/>
        <v>0</v>
      </c>
      <c r="S23" s="152"/>
      <c r="T23" s="154"/>
    </row>
    <row r="24" spans="1:20" ht="84.65" customHeight="1" x14ac:dyDescent="0.2">
      <c r="A24" s="3" t="str">
        <f>A7</f>
        <v>1.</v>
      </c>
      <c r="B24" s="4" t="s">
        <v>41</v>
      </c>
      <c r="C24" s="487" t="s">
        <v>283</v>
      </c>
      <c r="D24" s="414"/>
      <c r="E24" s="414"/>
      <c r="F24" s="414"/>
      <c r="G24" s="414"/>
      <c r="H24" s="414"/>
      <c r="I24" s="414"/>
      <c r="J24" s="414"/>
      <c r="K24" s="414"/>
      <c r="L24" s="488"/>
      <c r="M24" s="17" t="s">
        <v>12</v>
      </c>
      <c r="N24" s="152">
        <v>12</v>
      </c>
      <c r="O24" s="152"/>
      <c r="P24" s="153"/>
      <c r="Q24" s="153"/>
      <c r="R24" s="152">
        <f t="shared" ref="R24" si="5">N24*P24</f>
        <v>0</v>
      </c>
      <c r="S24" s="152"/>
      <c r="T24" s="154"/>
    </row>
    <row r="25" spans="1:20" ht="133" customHeight="1" x14ac:dyDescent="0.2">
      <c r="A25" s="192" t="s">
        <v>7</v>
      </c>
      <c r="B25" s="195" t="s">
        <v>43</v>
      </c>
      <c r="C25" s="406" t="s">
        <v>199</v>
      </c>
      <c r="D25" s="407"/>
      <c r="E25" s="407"/>
      <c r="F25" s="407"/>
      <c r="G25" s="407"/>
      <c r="H25" s="407"/>
      <c r="I25" s="407"/>
      <c r="J25" s="407"/>
      <c r="K25" s="407"/>
      <c r="L25" s="437"/>
      <c r="M25" s="37"/>
      <c r="N25" s="353"/>
      <c r="O25" s="353"/>
      <c r="P25" s="353"/>
      <c r="Q25" s="353"/>
      <c r="R25" s="353"/>
      <c r="S25" s="353"/>
      <c r="T25" s="354"/>
    </row>
    <row r="26" spans="1:20" ht="18" customHeight="1" x14ac:dyDescent="0.2">
      <c r="A26" s="193"/>
      <c r="B26" s="196"/>
      <c r="C26" s="448" t="s">
        <v>227</v>
      </c>
      <c r="D26" s="449"/>
      <c r="E26" s="449"/>
      <c r="F26" s="449"/>
      <c r="G26" s="449"/>
      <c r="H26" s="449"/>
      <c r="I26" s="449"/>
      <c r="J26" s="449"/>
      <c r="K26" s="449"/>
      <c r="L26" s="450"/>
      <c r="M26" s="14" t="s">
        <v>10</v>
      </c>
      <c r="N26" s="180">
        <v>18</v>
      </c>
      <c r="O26" s="180"/>
      <c r="P26" s="181"/>
      <c r="Q26" s="181"/>
      <c r="R26" s="180">
        <f t="shared" si="0"/>
        <v>0</v>
      </c>
      <c r="S26" s="180"/>
      <c r="T26" s="444"/>
    </row>
    <row r="27" spans="1:20" ht="18" customHeight="1" x14ac:dyDescent="0.2">
      <c r="A27" s="198"/>
      <c r="B27" s="199"/>
      <c r="C27" s="445" t="s">
        <v>228</v>
      </c>
      <c r="D27" s="446"/>
      <c r="E27" s="446"/>
      <c r="F27" s="446"/>
      <c r="G27" s="446"/>
      <c r="H27" s="446"/>
      <c r="I27" s="446"/>
      <c r="J27" s="446"/>
      <c r="K27" s="446"/>
      <c r="L27" s="447"/>
      <c r="M27" s="15" t="s">
        <v>10</v>
      </c>
      <c r="N27" s="183">
        <v>3</v>
      </c>
      <c r="O27" s="183"/>
      <c r="P27" s="184"/>
      <c r="Q27" s="184"/>
      <c r="R27" s="183">
        <f t="shared" si="0"/>
        <v>0</v>
      </c>
      <c r="S27" s="183"/>
      <c r="T27" s="537"/>
    </row>
    <row r="28" spans="1:20" ht="114" customHeight="1" x14ac:dyDescent="0.2">
      <c r="A28" s="8" t="str">
        <f>A25</f>
        <v>1.</v>
      </c>
      <c r="B28" s="9" t="s">
        <v>165</v>
      </c>
      <c r="C28" s="348" t="s">
        <v>284</v>
      </c>
      <c r="D28" s="349"/>
      <c r="E28" s="349"/>
      <c r="F28" s="349"/>
      <c r="G28" s="349"/>
      <c r="H28" s="349"/>
      <c r="I28" s="349"/>
      <c r="J28" s="349"/>
      <c r="K28" s="349"/>
      <c r="L28" s="350"/>
      <c r="M28" s="17" t="s">
        <v>12</v>
      </c>
      <c r="N28" s="152">
        <v>510</v>
      </c>
      <c r="O28" s="152"/>
      <c r="P28" s="153"/>
      <c r="Q28" s="153"/>
      <c r="R28" s="152">
        <f t="shared" si="0"/>
        <v>0</v>
      </c>
      <c r="S28" s="152"/>
      <c r="T28" s="154"/>
    </row>
    <row r="29" spans="1:20" ht="109" customHeight="1" x14ac:dyDescent="0.2">
      <c r="A29" s="8" t="s">
        <v>7</v>
      </c>
      <c r="B29" s="19" t="s">
        <v>166</v>
      </c>
      <c r="C29" s="348" t="s">
        <v>229</v>
      </c>
      <c r="D29" s="349"/>
      <c r="E29" s="349"/>
      <c r="F29" s="349"/>
      <c r="G29" s="349"/>
      <c r="H29" s="349"/>
      <c r="I29" s="349"/>
      <c r="J29" s="349"/>
      <c r="K29" s="349"/>
      <c r="L29" s="350"/>
      <c r="M29" s="17" t="s">
        <v>10</v>
      </c>
      <c r="N29" s="152">
        <v>10</v>
      </c>
      <c r="O29" s="152"/>
      <c r="P29" s="153"/>
      <c r="Q29" s="153"/>
      <c r="R29" s="152">
        <f t="shared" si="0"/>
        <v>0</v>
      </c>
      <c r="S29" s="152"/>
      <c r="T29" s="154"/>
    </row>
    <row r="30" spans="1:20" ht="15.5" x14ac:dyDescent="0.2">
      <c r="A30" s="177" t="s">
        <v>45</v>
      </c>
      <c r="B30" s="178"/>
      <c r="C30" s="174" t="s">
        <v>46</v>
      </c>
      <c r="D30" s="174"/>
      <c r="E30" s="174"/>
      <c r="F30" s="174"/>
      <c r="G30" s="174"/>
      <c r="H30" s="174"/>
      <c r="I30" s="174"/>
      <c r="J30" s="174"/>
      <c r="K30" s="174"/>
      <c r="L30" s="174"/>
      <c r="M30" s="38"/>
      <c r="N30" s="39"/>
      <c r="O30" s="39"/>
      <c r="P30" s="40"/>
      <c r="Q30" s="40"/>
      <c r="R30" s="175">
        <f>SUM(R31:T32)</f>
        <v>0</v>
      </c>
      <c r="S30" s="175"/>
      <c r="T30" s="176"/>
    </row>
    <row r="31" spans="1:20" ht="174.65" customHeight="1" x14ac:dyDescent="0.2">
      <c r="A31" s="8" t="s">
        <v>45</v>
      </c>
      <c r="B31" s="9">
        <v>1</v>
      </c>
      <c r="C31" s="348" t="s">
        <v>231</v>
      </c>
      <c r="D31" s="349"/>
      <c r="E31" s="349"/>
      <c r="F31" s="349"/>
      <c r="G31" s="349"/>
      <c r="H31" s="349"/>
      <c r="I31" s="349"/>
      <c r="J31" s="349"/>
      <c r="K31" s="349"/>
      <c r="L31" s="350"/>
      <c r="M31" s="10" t="s">
        <v>48</v>
      </c>
      <c r="N31" s="209">
        <v>2.5</v>
      </c>
      <c r="O31" s="209"/>
      <c r="P31" s="210"/>
      <c r="Q31" s="210"/>
      <c r="R31" s="214">
        <f>N31*P31</f>
        <v>0</v>
      </c>
      <c r="S31" s="214"/>
      <c r="T31" s="215"/>
    </row>
    <row r="32" spans="1:20" ht="136.5" customHeight="1" x14ac:dyDescent="0.2">
      <c r="A32" s="8" t="str">
        <f>A30</f>
        <v>2.</v>
      </c>
      <c r="B32" s="9" t="s">
        <v>45</v>
      </c>
      <c r="C32" s="348" t="s">
        <v>232</v>
      </c>
      <c r="D32" s="349"/>
      <c r="E32" s="349"/>
      <c r="F32" s="349"/>
      <c r="G32" s="349"/>
      <c r="H32" s="349"/>
      <c r="I32" s="349"/>
      <c r="J32" s="349"/>
      <c r="K32" s="349"/>
      <c r="L32" s="350"/>
      <c r="M32" s="17" t="s">
        <v>22</v>
      </c>
      <c r="N32" s="209">
        <v>110</v>
      </c>
      <c r="O32" s="209"/>
      <c r="P32" s="210"/>
      <c r="Q32" s="210"/>
      <c r="R32" s="214">
        <f>N32*P32</f>
        <v>0</v>
      </c>
      <c r="S32" s="214"/>
      <c r="T32" s="215"/>
    </row>
    <row r="33" spans="1:20" ht="15.5" x14ac:dyDescent="0.2">
      <c r="A33" s="177" t="s">
        <v>50</v>
      </c>
      <c r="B33" s="178"/>
      <c r="C33" s="174" t="s">
        <v>51</v>
      </c>
      <c r="D33" s="174"/>
      <c r="E33" s="174"/>
      <c r="F33" s="174"/>
      <c r="G33" s="174"/>
      <c r="H33" s="174"/>
      <c r="I33" s="174"/>
      <c r="J33" s="174"/>
      <c r="K33" s="174"/>
      <c r="L33" s="174"/>
      <c r="M33" s="38"/>
      <c r="N33" s="39"/>
      <c r="O33" s="39"/>
      <c r="P33" s="40"/>
      <c r="Q33" s="40"/>
      <c r="R33" s="175">
        <f>SUM(R35:T35)</f>
        <v>0</v>
      </c>
      <c r="S33" s="175"/>
      <c r="T33" s="176"/>
    </row>
    <row r="34" spans="1:20" ht="30.65" customHeight="1" x14ac:dyDescent="0.2">
      <c r="A34" s="206" t="s">
        <v>52</v>
      </c>
      <c r="B34" s="207"/>
      <c r="C34" s="207"/>
      <c r="D34" s="207"/>
      <c r="E34" s="207"/>
      <c r="F34" s="207"/>
      <c r="G34" s="207"/>
      <c r="H34" s="207"/>
      <c r="I34" s="207"/>
      <c r="J34" s="207"/>
      <c r="K34" s="207"/>
      <c r="L34" s="207"/>
      <c r="M34" s="207"/>
      <c r="N34" s="207"/>
      <c r="O34" s="207"/>
      <c r="P34" s="207"/>
      <c r="Q34" s="207"/>
      <c r="R34" s="207"/>
      <c r="S34" s="207"/>
      <c r="T34" s="208"/>
    </row>
    <row r="35" spans="1:20" ht="144.65" customHeight="1" x14ac:dyDescent="0.2">
      <c r="A35" s="21" t="s">
        <v>50</v>
      </c>
      <c r="B35" s="9" t="s">
        <v>7</v>
      </c>
      <c r="C35" s="191" t="s">
        <v>53</v>
      </c>
      <c r="D35" s="191"/>
      <c r="E35" s="191"/>
      <c r="F35" s="191"/>
      <c r="G35" s="191"/>
      <c r="H35" s="191"/>
      <c r="I35" s="191"/>
      <c r="J35" s="191"/>
      <c r="K35" s="191"/>
      <c r="L35" s="191"/>
      <c r="M35" s="17" t="s">
        <v>22</v>
      </c>
      <c r="N35" s="214">
        <v>145</v>
      </c>
      <c r="O35" s="214"/>
      <c r="P35" s="210"/>
      <c r="Q35" s="210"/>
      <c r="R35" s="214">
        <f>N35*P35</f>
        <v>0</v>
      </c>
      <c r="S35" s="214"/>
      <c r="T35" s="215"/>
    </row>
    <row r="36" spans="1:20" ht="15.5" x14ac:dyDescent="0.2">
      <c r="A36" s="41" t="s">
        <v>14</v>
      </c>
      <c r="B36" s="42"/>
      <c r="C36" s="218" t="s">
        <v>56</v>
      </c>
      <c r="D36" s="218"/>
      <c r="E36" s="218"/>
      <c r="F36" s="218"/>
      <c r="G36" s="218"/>
      <c r="H36" s="218"/>
      <c r="I36" s="218"/>
      <c r="J36" s="218"/>
      <c r="K36" s="218"/>
      <c r="L36" s="218"/>
      <c r="M36" s="42"/>
      <c r="N36" s="43"/>
      <c r="O36" s="43"/>
      <c r="P36" s="44"/>
      <c r="Q36" s="44"/>
      <c r="R36" s="216">
        <f>SUM(R37:T47)</f>
        <v>0</v>
      </c>
      <c r="S36" s="216"/>
      <c r="T36" s="217"/>
    </row>
    <row r="37" spans="1:20" ht="111.65" customHeight="1" x14ac:dyDescent="0.2">
      <c r="A37" s="415" t="s">
        <v>14</v>
      </c>
      <c r="B37" s="417" t="s">
        <v>7</v>
      </c>
      <c r="C37" s="406" t="s">
        <v>285</v>
      </c>
      <c r="D37" s="407"/>
      <c r="E37" s="407"/>
      <c r="F37" s="407"/>
      <c r="G37" s="407"/>
      <c r="H37" s="407"/>
      <c r="I37" s="407"/>
      <c r="J37" s="407"/>
      <c r="K37" s="407"/>
      <c r="L37" s="437"/>
      <c r="M37" s="18" t="s">
        <v>12</v>
      </c>
      <c r="N37" s="364">
        <v>285</v>
      </c>
      <c r="O37" s="364"/>
      <c r="P37" s="365"/>
      <c r="Q37" s="365"/>
      <c r="R37" s="364">
        <f t="shared" ref="R37" si="6">N37*P37</f>
        <v>0</v>
      </c>
      <c r="S37" s="364"/>
      <c r="T37" s="366"/>
    </row>
    <row r="38" spans="1:20" ht="93" customHeight="1" x14ac:dyDescent="0.2">
      <c r="A38" s="416"/>
      <c r="B38" s="418"/>
      <c r="C38" s="479" t="s">
        <v>286</v>
      </c>
      <c r="D38" s="480"/>
      <c r="E38" s="480"/>
      <c r="F38" s="480"/>
      <c r="G38" s="480"/>
      <c r="H38" s="480"/>
      <c r="I38" s="480"/>
      <c r="J38" s="480"/>
      <c r="K38" s="480"/>
      <c r="L38" s="480"/>
      <c r="M38" s="481" t="s">
        <v>287</v>
      </c>
      <c r="N38" s="482"/>
      <c r="O38" s="482"/>
      <c r="P38" s="482"/>
      <c r="Q38" s="482"/>
      <c r="R38" s="482"/>
      <c r="S38" s="482"/>
      <c r="T38" s="483"/>
    </row>
    <row r="39" spans="1:20" ht="107.15" customHeight="1" x14ac:dyDescent="0.2">
      <c r="A39" s="11" t="s">
        <v>14</v>
      </c>
      <c r="B39" s="9" t="s">
        <v>45</v>
      </c>
      <c r="C39" s="348" t="s">
        <v>233</v>
      </c>
      <c r="D39" s="349"/>
      <c r="E39" s="349"/>
      <c r="F39" s="349"/>
      <c r="G39" s="349"/>
      <c r="H39" s="349"/>
      <c r="I39" s="349"/>
      <c r="J39" s="349"/>
      <c r="K39" s="349"/>
      <c r="L39" s="350"/>
      <c r="M39" s="17" t="s">
        <v>22</v>
      </c>
      <c r="N39" s="214">
        <v>20</v>
      </c>
      <c r="O39" s="214"/>
      <c r="P39" s="210"/>
      <c r="Q39" s="210"/>
      <c r="R39" s="214">
        <f>N39*P39</f>
        <v>0</v>
      </c>
      <c r="S39" s="214"/>
      <c r="T39" s="215"/>
    </row>
    <row r="40" spans="1:20" ht="111.65" customHeight="1" x14ac:dyDescent="0.2">
      <c r="A40" s="11" t="s">
        <v>14</v>
      </c>
      <c r="B40" s="9" t="s">
        <v>50</v>
      </c>
      <c r="C40" s="348" t="s">
        <v>288</v>
      </c>
      <c r="D40" s="349"/>
      <c r="E40" s="349"/>
      <c r="F40" s="349"/>
      <c r="G40" s="349"/>
      <c r="H40" s="349"/>
      <c r="I40" s="349"/>
      <c r="J40" s="349"/>
      <c r="K40" s="349"/>
      <c r="L40" s="350"/>
      <c r="M40" s="17" t="s">
        <v>22</v>
      </c>
      <c r="N40" s="214">
        <v>40</v>
      </c>
      <c r="O40" s="214"/>
      <c r="P40" s="210"/>
      <c r="Q40" s="210"/>
      <c r="R40" s="214">
        <f>N40*P40</f>
        <v>0</v>
      </c>
      <c r="S40" s="214"/>
      <c r="T40" s="215"/>
    </row>
    <row r="41" spans="1:20" ht="146.5" customHeight="1" x14ac:dyDescent="0.2">
      <c r="A41" s="11" t="s">
        <v>14</v>
      </c>
      <c r="B41" s="9" t="s">
        <v>14</v>
      </c>
      <c r="C41" s="348" t="s">
        <v>289</v>
      </c>
      <c r="D41" s="349"/>
      <c r="E41" s="349"/>
      <c r="F41" s="349"/>
      <c r="G41" s="349"/>
      <c r="H41" s="349"/>
      <c r="I41" s="349"/>
      <c r="J41" s="349"/>
      <c r="K41" s="349"/>
      <c r="L41" s="350"/>
      <c r="M41" s="17" t="s">
        <v>22</v>
      </c>
      <c r="N41" s="214">
        <v>20</v>
      </c>
      <c r="O41" s="214"/>
      <c r="P41" s="210"/>
      <c r="Q41" s="210"/>
      <c r="R41" s="214">
        <f>N41*P41</f>
        <v>0</v>
      </c>
      <c r="S41" s="214"/>
      <c r="T41" s="215"/>
    </row>
    <row r="42" spans="1:20" ht="95.15" customHeight="1" x14ac:dyDescent="0.2">
      <c r="A42" s="11" t="s">
        <v>14</v>
      </c>
      <c r="B42" s="9" t="s">
        <v>16</v>
      </c>
      <c r="C42" s="348" t="s">
        <v>291</v>
      </c>
      <c r="D42" s="349"/>
      <c r="E42" s="349"/>
      <c r="F42" s="349"/>
      <c r="G42" s="349"/>
      <c r="H42" s="349"/>
      <c r="I42" s="349"/>
      <c r="J42" s="349"/>
      <c r="K42" s="349"/>
      <c r="L42" s="350"/>
      <c r="M42" s="17" t="s">
        <v>22</v>
      </c>
      <c r="N42" s="214">
        <v>40</v>
      </c>
      <c r="O42" s="214"/>
      <c r="P42" s="210"/>
      <c r="Q42" s="210"/>
      <c r="R42" s="214">
        <f t="shared" ref="R42:R43" si="7">N42*P42</f>
        <v>0</v>
      </c>
      <c r="S42" s="214"/>
      <c r="T42" s="215"/>
    </row>
    <row r="43" spans="1:20" ht="146.5" customHeight="1" x14ac:dyDescent="0.2">
      <c r="A43" s="11" t="s">
        <v>14</v>
      </c>
      <c r="B43" s="9" t="s">
        <v>18</v>
      </c>
      <c r="C43" s="348" t="s">
        <v>292</v>
      </c>
      <c r="D43" s="349"/>
      <c r="E43" s="349"/>
      <c r="F43" s="349"/>
      <c r="G43" s="349"/>
      <c r="H43" s="349"/>
      <c r="I43" s="349"/>
      <c r="J43" s="349"/>
      <c r="K43" s="349"/>
      <c r="L43" s="350"/>
      <c r="M43" s="17" t="s">
        <v>22</v>
      </c>
      <c r="N43" s="214">
        <v>40</v>
      </c>
      <c r="O43" s="214"/>
      <c r="P43" s="210"/>
      <c r="Q43" s="210"/>
      <c r="R43" s="214">
        <f t="shared" si="7"/>
        <v>0</v>
      </c>
      <c r="S43" s="214"/>
      <c r="T43" s="215"/>
    </row>
    <row r="44" spans="1:20" ht="93.65" customHeight="1" x14ac:dyDescent="0.2">
      <c r="A44" s="11" t="s">
        <v>14</v>
      </c>
      <c r="B44" s="9" t="s">
        <v>20</v>
      </c>
      <c r="C44" s="348" t="s">
        <v>293</v>
      </c>
      <c r="D44" s="349"/>
      <c r="E44" s="349"/>
      <c r="F44" s="349"/>
      <c r="G44" s="349"/>
      <c r="H44" s="349"/>
      <c r="I44" s="349"/>
      <c r="J44" s="349"/>
      <c r="K44" s="349"/>
      <c r="L44" s="350"/>
      <c r="M44" s="17" t="s">
        <v>22</v>
      </c>
      <c r="N44" s="214">
        <v>16</v>
      </c>
      <c r="O44" s="214"/>
      <c r="P44" s="210"/>
      <c r="Q44" s="210"/>
      <c r="R44" s="214">
        <f>N44*P44</f>
        <v>0</v>
      </c>
      <c r="S44" s="214"/>
      <c r="T44" s="215"/>
    </row>
    <row r="45" spans="1:20" ht="92.15" customHeight="1" x14ac:dyDescent="0.2">
      <c r="A45" s="11" t="s">
        <v>14</v>
      </c>
      <c r="B45" s="9" t="s">
        <v>23</v>
      </c>
      <c r="C45" s="348" t="s">
        <v>294</v>
      </c>
      <c r="D45" s="349"/>
      <c r="E45" s="349"/>
      <c r="F45" s="349"/>
      <c r="G45" s="349"/>
      <c r="H45" s="349"/>
      <c r="I45" s="349"/>
      <c r="J45" s="349"/>
      <c r="K45" s="349"/>
      <c r="L45" s="350"/>
      <c r="M45" s="17" t="s">
        <v>22</v>
      </c>
      <c r="N45" s="214">
        <v>40</v>
      </c>
      <c r="O45" s="214"/>
      <c r="P45" s="210"/>
      <c r="Q45" s="210"/>
      <c r="R45" s="214">
        <f>N45*P45</f>
        <v>0</v>
      </c>
      <c r="S45" s="214"/>
      <c r="T45" s="215"/>
    </row>
    <row r="46" spans="1:20" ht="113.5" customHeight="1" x14ac:dyDescent="0.2">
      <c r="A46" s="11" t="s">
        <v>14</v>
      </c>
      <c r="B46" s="9" t="s">
        <v>28</v>
      </c>
      <c r="C46" s="348" t="s">
        <v>295</v>
      </c>
      <c r="D46" s="349"/>
      <c r="E46" s="349"/>
      <c r="F46" s="349"/>
      <c r="G46" s="349"/>
      <c r="H46" s="349"/>
      <c r="I46" s="349"/>
      <c r="J46" s="349"/>
      <c r="K46" s="349"/>
      <c r="L46" s="350"/>
      <c r="M46" s="17" t="s">
        <v>22</v>
      </c>
      <c r="N46" s="214">
        <v>40</v>
      </c>
      <c r="O46" s="214"/>
      <c r="P46" s="210"/>
      <c r="Q46" s="210"/>
      <c r="R46" s="214">
        <f>N46*P46</f>
        <v>0</v>
      </c>
      <c r="S46" s="214"/>
      <c r="T46" s="215"/>
    </row>
    <row r="47" spans="1:20" ht="200.15" customHeight="1" x14ac:dyDescent="0.2">
      <c r="A47" s="11" t="s">
        <v>14</v>
      </c>
      <c r="B47" s="9" t="s">
        <v>30</v>
      </c>
      <c r="C47" s="391" t="s">
        <v>426</v>
      </c>
      <c r="D47" s="369"/>
      <c r="E47" s="369"/>
      <c r="F47" s="369"/>
      <c r="G47" s="369"/>
      <c r="H47" s="369"/>
      <c r="I47" s="369"/>
      <c r="J47" s="369"/>
      <c r="K47" s="369"/>
      <c r="L47" s="392"/>
      <c r="M47" s="17" t="s">
        <v>22</v>
      </c>
      <c r="N47" s="214">
        <v>24</v>
      </c>
      <c r="O47" s="214"/>
      <c r="P47" s="210"/>
      <c r="Q47" s="210"/>
      <c r="R47" s="214">
        <f>N47*P47</f>
        <v>0</v>
      </c>
      <c r="S47" s="214"/>
      <c r="T47" s="215"/>
    </row>
    <row r="48" spans="1:20" ht="17.5" x14ac:dyDescent="0.2">
      <c r="A48" s="219" t="s">
        <v>16</v>
      </c>
      <c r="B48" s="220"/>
      <c r="C48" s="221" t="s">
        <v>59</v>
      </c>
      <c r="D48" s="221"/>
      <c r="E48" s="221"/>
      <c r="F48" s="221"/>
      <c r="G48" s="221"/>
      <c r="H48" s="221"/>
      <c r="I48" s="221"/>
      <c r="J48" s="221"/>
      <c r="K48" s="221"/>
      <c r="L48" s="221"/>
      <c r="M48" s="221"/>
      <c r="N48" s="45"/>
      <c r="O48" s="45"/>
      <c r="P48" s="45"/>
      <c r="Q48" s="45"/>
      <c r="R48" s="216">
        <f>SUM(R52:T66)</f>
        <v>0</v>
      </c>
      <c r="S48" s="216"/>
      <c r="T48" s="217"/>
    </row>
    <row r="49" spans="1:20" ht="121.5" customHeight="1" x14ac:dyDescent="0.2">
      <c r="A49" s="192" t="str">
        <f>A48</f>
        <v>5.</v>
      </c>
      <c r="B49" s="195">
        <v>1</v>
      </c>
      <c r="C49" s="406" t="s">
        <v>205</v>
      </c>
      <c r="D49" s="407"/>
      <c r="E49" s="407"/>
      <c r="F49" s="407"/>
      <c r="G49" s="407"/>
      <c r="H49" s="407"/>
      <c r="I49" s="407"/>
      <c r="J49" s="407"/>
      <c r="K49" s="407"/>
      <c r="L49" s="437"/>
      <c r="M49" s="24"/>
      <c r="N49" s="222"/>
      <c r="O49" s="222"/>
      <c r="P49" s="222"/>
      <c r="Q49" s="222"/>
      <c r="R49" s="222"/>
      <c r="S49" s="222"/>
      <c r="T49" s="223"/>
    </row>
    <row r="50" spans="1:20" ht="268" customHeight="1" x14ac:dyDescent="0.2">
      <c r="A50" s="193"/>
      <c r="B50" s="196"/>
      <c r="C50" s="372" t="s">
        <v>235</v>
      </c>
      <c r="D50" s="373"/>
      <c r="E50" s="373"/>
      <c r="F50" s="373"/>
      <c r="G50" s="373"/>
      <c r="H50" s="373"/>
      <c r="I50" s="373"/>
      <c r="J50" s="373"/>
      <c r="K50" s="373"/>
      <c r="L50" s="463"/>
      <c r="M50" s="70"/>
      <c r="N50" s="234"/>
      <c r="O50" s="234"/>
      <c r="P50" s="234"/>
      <c r="Q50" s="234"/>
      <c r="R50" s="234"/>
      <c r="S50" s="234"/>
      <c r="T50" s="235"/>
    </row>
    <row r="51" spans="1:20" ht="132.65" customHeight="1" x14ac:dyDescent="0.2">
      <c r="A51" s="193"/>
      <c r="B51" s="196"/>
      <c r="C51" s="500" t="s">
        <v>139</v>
      </c>
      <c r="D51" s="501"/>
      <c r="E51" s="501"/>
      <c r="F51" s="501"/>
      <c r="G51" s="501"/>
      <c r="H51" s="501"/>
      <c r="I51" s="501"/>
      <c r="J51" s="501"/>
      <c r="K51" s="501"/>
      <c r="L51" s="502"/>
      <c r="M51" s="24"/>
      <c r="N51" s="222"/>
      <c r="O51" s="222"/>
      <c r="P51" s="222"/>
      <c r="Q51" s="222"/>
      <c r="R51" s="222"/>
      <c r="S51" s="222"/>
      <c r="T51" s="223"/>
    </row>
    <row r="52" spans="1:20" ht="12.65" customHeight="1" x14ac:dyDescent="0.2">
      <c r="A52" s="193"/>
      <c r="B52" s="196"/>
      <c r="C52" s="496" t="s">
        <v>296</v>
      </c>
      <c r="D52" s="497"/>
      <c r="E52" s="497"/>
      <c r="F52" s="497"/>
      <c r="G52" s="497"/>
      <c r="H52" s="497"/>
      <c r="I52" s="497"/>
      <c r="J52" s="497"/>
      <c r="K52" s="497"/>
      <c r="L52" s="498"/>
      <c r="M52" s="22" t="s">
        <v>10</v>
      </c>
      <c r="N52" s="228">
        <v>1</v>
      </c>
      <c r="O52" s="229"/>
      <c r="P52" s="230"/>
      <c r="Q52" s="231"/>
      <c r="R52" s="236">
        <f>N52*P52</f>
        <v>0</v>
      </c>
      <c r="S52" s="236"/>
      <c r="T52" s="499"/>
    </row>
    <row r="53" spans="1:20" ht="12.65" customHeight="1" x14ac:dyDescent="0.2">
      <c r="A53" s="193"/>
      <c r="B53" s="196"/>
      <c r="C53" s="496" t="s">
        <v>297</v>
      </c>
      <c r="D53" s="497"/>
      <c r="E53" s="497"/>
      <c r="F53" s="497"/>
      <c r="G53" s="497"/>
      <c r="H53" s="497"/>
      <c r="I53" s="497"/>
      <c r="J53" s="497"/>
      <c r="K53" s="497"/>
      <c r="L53" s="498"/>
      <c r="M53" s="22" t="s">
        <v>10</v>
      </c>
      <c r="N53" s="228">
        <v>2</v>
      </c>
      <c r="O53" s="229"/>
      <c r="P53" s="230"/>
      <c r="Q53" s="231"/>
      <c r="R53" s="236">
        <f t="shared" ref="R53:R60" si="8">N53*P53</f>
        <v>0</v>
      </c>
      <c r="S53" s="236"/>
      <c r="T53" s="499"/>
    </row>
    <row r="54" spans="1:20" ht="12.65" customHeight="1" x14ac:dyDescent="0.2">
      <c r="A54" s="193"/>
      <c r="B54" s="196"/>
      <c r="C54" s="496" t="s">
        <v>298</v>
      </c>
      <c r="D54" s="497"/>
      <c r="E54" s="497"/>
      <c r="F54" s="497"/>
      <c r="G54" s="497"/>
      <c r="H54" s="497"/>
      <c r="I54" s="497"/>
      <c r="J54" s="497"/>
      <c r="K54" s="497"/>
      <c r="L54" s="498"/>
      <c r="M54" s="22" t="s">
        <v>10</v>
      </c>
      <c r="N54" s="228">
        <v>3</v>
      </c>
      <c r="O54" s="229"/>
      <c r="P54" s="230"/>
      <c r="Q54" s="231"/>
      <c r="R54" s="236">
        <f t="shared" si="8"/>
        <v>0</v>
      </c>
      <c r="S54" s="236"/>
      <c r="T54" s="499"/>
    </row>
    <row r="55" spans="1:20" ht="12.65" customHeight="1" x14ac:dyDescent="0.2">
      <c r="A55" s="193"/>
      <c r="B55" s="196"/>
      <c r="C55" s="496" t="s">
        <v>299</v>
      </c>
      <c r="D55" s="497"/>
      <c r="E55" s="497"/>
      <c r="F55" s="497"/>
      <c r="G55" s="497"/>
      <c r="H55" s="497"/>
      <c r="I55" s="497"/>
      <c r="J55" s="497"/>
      <c r="K55" s="497"/>
      <c r="L55" s="498"/>
      <c r="M55" s="22" t="s">
        <v>10</v>
      </c>
      <c r="N55" s="228">
        <v>4</v>
      </c>
      <c r="O55" s="229"/>
      <c r="P55" s="230"/>
      <c r="Q55" s="231"/>
      <c r="R55" s="236">
        <f t="shared" si="8"/>
        <v>0</v>
      </c>
      <c r="S55" s="236"/>
      <c r="T55" s="499"/>
    </row>
    <row r="56" spans="1:20" ht="12.65" customHeight="1" x14ac:dyDescent="0.2">
      <c r="A56" s="193"/>
      <c r="B56" s="196"/>
      <c r="C56" s="496" t="s">
        <v>300</v>
      </c>
      <c r="D56" s="497"/>
      <c r="E56" s="497"/>
      <c r="F56" s="497"/>
      <c r="G56" s="497"/>
      <c r="H56" s="497"/>
      <c r="I56" s="497"/>
      <c r="J56" s="497"/>
      <c r="K56" s="497"/>
      <c r="L56" s="498"/>
      <c r="M56" s="22" t="s">
        <v>10</v>
      </c>
      <c r="N56" s="228">
        <v>1</v>
      </c>
      <c r="O56" s="229"/>
      <c r="P56" s="230"/>
      <c r="Q56" s="231"/>
      <c r="R56" s="236">
        <f t="shared" si="8"/>
        <v>0</v>
      </c>
      <c r="S56" s="236"/>
      <c r="T56" s="499"/>
    </row>
    <row r="57" spans="1:20" ht="12.65" customHeight="1" x14ac:dyDescent="0.2">
      <c r="A57" s="193"/>
      <c r="B57" s="196"/>
      <c r="C57" s="496" t="s">
        <v>301</v>
      </c>
      <c r="D57" s="497"/>
      <c r="E57" s="497"/>
      <c r="F57" s="497"/>
      <c r="G57" s="497"/>
      <c r="H57" s="497"/>
      <c r="I57" s="497"/>
      <c r="J57" s="497"/>
      <c r="K57" s="497"/>
      <c r="L57" s="498"/>
      <c r="M57" s="22" t="s">
        <v>10</v>
      </c>
      <c r="N57" s="228">
        <v>1</v>
      </c>
      <c r="O57" s="229"/>
      <c r="P57" s="230"/>
      <c r="Q57" s="231"/>
      <c r="R57" s="236">
        <f t="shared" si="8"/>
        <v>0</v>
      </c>
      <c r="S57" s="236"/>
      <c r="T57" s="499"/>
    </row>
    <row r="58" spans="1:20" ht="12.65" customHeight="1" x14ac:dyDescent="0.2">
      <c r="A58" s="193"/>
      <c r="B58" s="196"/>
      <c r="C58" s="496" t="s">
        <v>302</v>
      </c>
      <c r="D58" s="497"/>
      <c r="E58" s="497"/>
      <c r="F58" s="497"/>
      <c r="G58" s="497"/>
      <c r="H58" s="497"/>
      <c r="I58" s="497"/>
      <c r="J58" s="497"/>
      <c r="K58" s="497"/>
      <c r="L58" s="498"/>
      <c r="M58" s="22" t="s">
        <v>10</v>
      </c>
      <c r="N58" s="228">
        <v>1</v>
      </c>
      <c r="O58" s="229"/>
      <c r="P58" s="230"/>
      <c r="Q58" s="231"/>
      <c r="R58" s="236">
        <f t="shared" si="8"/>
        <v>0</v>
      </c>
      <c r="S58" s="236"/>
      <c r="T58" s="499"/>
    </row>
    <row r="59" spans="1:20" ht="12.65" customHeight="1" x14ac:dyDescent="0.2">
      <c r="A59" s="193"/>
      <c r="B59" s="196"/>
      <c r="C59" s="496" t="s">
        <v>303</v>
      </c>
      <c r="D59" s="497"/>
      <c r="E59" s="497"/>
      <c r="F59" s="497"/>
      <c r="G59" s="497"/>
      <c r="H59" s="497"/>
      <c r="I59" s="497"/>
      <c r="J59" s="497"/>
      <c r="K59" s="497"/>
      <c r="L59" s="498"/>
      <c r="M59" s="22" t="s">
        <v>10</v>
      </c>
      <c r="N59" s="228">
        <v>1</v>
      </c>
      <c r="O59" s="229"/>
      <c r="P59" s="230"/>
      <c r="Q59" s="231"/>
      <c r="R59" s="236">
        <f t="shared" si="8"/>
        <v>0</v>
      </c>
      <c r="S59" s="236"/>
      <c r="T59" s="499"/>
    </row>
    <row r="60" spans="1:20" ht="12.65" customHeight="1" x14ac:dyDescent="0.2">
      <c r="A60" s="193"/>
      <c r="B60" s="196"/>
      <c r="C60" s="496" t="s">
        <v>304</v>
      </c>
      <c r="D60" s="497"/>
      <c r="E60" s="497"/>
      <c r="F60" s="497"/>
      <c r="G60" s="497"/>
      <c r="H60" s="497"/>
      <c r="I60" s="497"/>
      <c r="J60" s="497"/>
      <c r="K60" s="497"/>
      <c r="L60" s="498"/>
      <c r="M60" s="22" t="s">
        <v>10</v>
      </c>
      <c r="N60" s="228">
        <v>1</v>
      </c>
      <c r="O60" s="229"/>
      <c r="P60" s="230"/>
      <c r="Q60" s="231"/>
      <c r="R60" s="236">
        <f t="shared" si="8"/>
        <v>0</v>
      </c>
      <c r="S60" s="236"/>
      <c r="T60" s="499"/>
    </row>
    <row r="61" spans="1:20" ht="12.65" customHeight="1" x14ac:dyDescent="0.2">
      <c r="A61" s="193"/>
      <c r="B61" s="196"/>
      <c r="C61" s="496" t="s">
        <v>305</v>
      </c>
      <c r="D61" s="497"/>
      <c r="E61" s="497"/>
      <c r="F61" s="497"/>
      <c r="G61" s="497"/>
      <c r="H61" s="497"/>
      <c r="I61" s="497"/>
      <c r="J61" s="497"/>
      <c r="K61" s="497"/>
      <c r="L61" s="498"/>
      <c r="M61" s="22" t="s">
        <v>10</v>
      </c>
      <c r="N61" s="228">
        <v>1</v>
      </c>
      <c r="O61" s="229"/>
      <c r="P61" s="230"/>
      <c r="Q61" s="231"/>
      <c r="R61" s="236">
        <f t="shared" ref="R61:R65" si="9">N61*P61</f>
        <v>0</v>
      </c>
      <c r="S61" s="236"/>
      <c r="T61" s="499"/>
    </row>
    <row r="62" spans="1:20" ht="12.65" customHeight="1" x14ac:dyDescent="0.2">
      <c r="A62" s="193"/>
      <c r="B62" s="196"/>
      <c r="C62" s="496" t="s">
        <v>306</v>
      </c>
      <c r="D62" s="497"/>
      <c r="E62" s="497"/>
      <c r="F62" s="497"/>
      <c r="G62" s="497"/>
      <c r="H62" s="497"/>
      <c r="I62" s="497"/>
      <c r="J62" s="497"/>
      <c r="K62" s="497"/>
      <c r="L62" s="498"/>
      <c r="M62" s="22" t="s">
        <v>10</v>
      </c>
      <c r="N62" s="228">
        <v>2</v>
      </c>
      <c r="O62" s="229"/>
      <c r="P62" s="230"/>
      <c r="Q62" s="231"/>
      <c r="R62" s="236">
        <f t="shared" si="9"/>
        <v>0</v>
      </c>
      <c r="S62" s="236"/>
      <c r="T62" s="499"/>
    </row>
    <row r="63" spans="1:20" ht="12.65" customHeight="1" x14ac:dyDescent="0.2">
      <c r="A63" s="193"/>
      <c r="B63" s="196"/>
      <c r="C63" s="496" t="s">
        <v>307</v>
      </c>
      <c r="D63" s="497"/>
      <c r="E63" s="497"/>
      <c r="F63" s="497"/>
      <c r="G63" s="497"/>
      <c r="H63" s="497"/>
      <c r="I63" s="497"/>
      <c r="J63" s="497"/>
      <c r="K63" s="497"/>
      <c r="L63" s="498"/>
      <c r="M63" s="22" t="s">
        <v>10</v>
      </c>
      <c r="N63" s="228">
        <v>1</v>
      </c>
      <c r="O63" s="229"/>
      <c r="P63" s="230"/>
      <c r="Q63" s="231"/>
      <c r="R63" s="236">
        <f t="shared" si="9"/>
        <v>0</v>
      </c>
      <c r="S63" s="236"/>
      <c r="T63" s="499"/>
    </row>
    <row r="64" spans="1:20" ht="12.65" customHeight="1" x14ac:dyDescent="0.2">
      <c r="A64" s="193"/>
      <c r="B64" s="196"/>
      <c r="C64" s="496" t="s">
        <v>308</v>
      </c>
      <c r="D64" s="497"/>
      <c r="E64" s="497"/>
      <c r="F64" s="497"/>
      <c r="G64" s="497"/>
      <c r="H64" s="497"/>
      <c r="I64" s="497"/>
      <c r="J64" s="497"/>
      <c r="K64" s="497"/>
      <c r="L64" s="498"/>
      <c r="M64" s="22" t="s">
        <v>10</v>
      </c>
      <c r="N64" s="228">
        <v>1</v>
      </c>
      <c r="O64" s="229"/>
      <c r="P64" s="230"/>
      <c r="Q64" s="231"/>
      <c r="R64" s="236">
        <f t="shared" si="9"/>
        <v>0</v>
      </c>
      <c r="S64" s="236"/>
      <c r="T64" s="499"/>
    </row>
    <row r="65" spans="1:20" ht="12.65" customHeight="1" x14ac:dyDescent="0.2">
      <c r="A65" s="193"/>
      <c r="B65" s="196"/>
      <c r="C65" s="545" t="s">
        <v>309</v>
      </c>
      <c r="D65" s="546"/>
      <c r="E65" s="546"/>
      <c r="F65" s="546"/>
      <c r="G65" s="546"/>
      <c r="H65" s="546"/>
      <c r="I65" s="546"/>
      <c r="J65" s="546"/>
      <c r="K65" s="546"/>
      <c r="L65" s="547"/>
      <c r="M65" s="22" t="s">
        <v>10</v>
      </c>
      <c r="N65" s="247">
        <v>1</v>
      </c>
      <c r="O65" s="548"/>
      <c r="P65" s="549"/>
      <c r="Q65" s="550"/>
      <c r="R65" s="236">
        <f t="shared" si="9"/>
        <v>0</v>
      </c>
      <c r="S65" s="236"/>
      <c r="T65" s="499"/>
    </row>
    <row r="66" spans="1:20" ht="158.5" customHeight="1" x14ac:dyDescent="0.2">
      <c r="A66" s="8" t="s">
        <v>16</v>
      </c>
      <c r="B66" s="13" t="s">
        <v>45</v>
      </c>
      <c r="C66" s="386" t="s">
        <v>310</v>
      </c>
      <c r="D66" s="387"/>
      <c r="E66" s="387"/>
      <c r="F66" s="387"/>
      <c r="G66" s="387"/>
      <c r="H66" s="387"/>
      <c r="I66" s="387"/>
      <c r="J66" s="387"/>
      <c r="K66" s="387"/>
      <c r="L66" s="388"/>
      <c r="M66" s="17" t="s">
        <v>22</v>
      </c>
      <c r="N66" s="251">
        <v>24</v>
      </c>
      <c r="O66" s="251"/>
      <c r="P66" s="252"/>
      <c r="Q66" s="252"/>
      <c r="R66" s="503">
        <f>N66*P66</f>
        <v>0</v>
      </c>
      <c r="S66" s="503"/>
      <c r="T66" s="504"/>
    </row>
    <row r="67" spans="1:20" ht="17.5" x14ac:dyDescent="0.2">
      <c r="A67" s="238" t="s">
        <v>18</v>
      </c>
      <c r="B67" s="239"/>
      <c r="C67" s="240" t="s">
        <v>70</v>
      </c>
      <c r="D67" s="240"/>
      <c r="E67" s="240"/>
      <c r="F67" s="240"/>
      <c r="G67" s="240"/>
      <c r="H67" s="240"/>
      <c r="I67" s="240"/>
      <c r="J67" s="240"/>
      <c r="K67" s="240"/>
      <c r="L67" s="240"/>
      <c r="M67" s="240"/>
      <c r="N67" s="46"/>
      <c r="O67" s="46"/>
      <c r="P67" s="46"/>
      <c r="Q67" s="46"/>
      <c r="R67" s="241">
        <f>SUM(R68:T79)</f>
        <v>0</v>
      </c>
      <c r="S67" s="241"/>
      <c r="T67" s="242"/>
    </row>
    <row r="68" spans="1:20" ht="149.5" customHeight="1" x14ac:dyDescent="0.2">
      <c r="A68" s="11" t="str">
        <f>A67</f>
        <v>6.</v>
      </c>
      <c r="B68" s="9">
        <v>1</v>
      </c>
      <c r="C68" s="348" t="s">
        <v>242</v>
      </c>
      <c r="D68" s="349"/>
      <c r="E68" s="349"/>
      <c r="F68" s="349"/>
      <c r="G68" s="349"/>
      <c r="H68" s="349"/>
      <c r="I68" s="349"/>
      <c r="J68" s="349"/>
      <c r="K68" s="349"/>
      <c r="L68" s="350"/>
      <c r="M68" s="10" t="s">
        <v>39</v>
      </c>
      <c r="N68" s="209">
        <v>665</v>
      </c>
      <c r="O68" s="209"/>
      <c r="P68" s="210"/>
      <c r="Q68" s="210"/>
      <c r="R68" s="214">
        <f>N68*P68</f>
        <v>0</v>
      </c>
      <c r="S68" s="214"/>
      <c r="T68" s="215"/>
    </row>
    <row r="69" spans="1:20" ht="157" customHeight="1" x14ac:dyDescent="0.2">
      <c r="A69" s="303" t="str">
        <f>A67</f>
        <v>6.</v>
      </c>
      <c r="B69" s="195">
        <v>2</v>
      </c>
      <c r="C69" s="511" t="s">
        <v>243</v>
      </c>
      <c r="D69" s="512"/>
      <c r="E69" s="512"/>
      <c r="F69" s="512"/>
      <c r="G69" s="512"/>
      <c r="H69" s="512"/>
      <c r="I69" s="512"/>
      <c r="J69" s="512"/>
      <c r="K69" s="512"/>
      <c r="L69" s="513"/>
      <c r="M69" s="256" t="s">
        <v>186</v>
      </c>
      <c r="N69" s="257"/>
      <c r="O69" s="257"/>
      <c r="P69" s="257"/>
      <c r="Q69" s="257"/>
      <c r="R69" s="257"/>
      <c r="S69" s="257"/>
      <c r="T69" s="258"/>
    </row>
    <row r="70" spans="1:20" ht="161.15" customHeight="1" x14ac:dyDescent="0.2">
      <c r="A70" s="304"/>
      <c r="B70" s="196"/>
      <c r="C70" s="372" t="s">
        <v>244</v>
      </c>
      <c r="D70" s="373"/>
      <c r="E70" s="373"/>
      <c r="F70" s="373"/>
      <c r="G70" s="373"/>
      <c r="H70" s="373"/>
      <c r="I70" s="373"/>
      <c r="J70" s="373"/>
      <c r="K70" s="373"/>
      <c r="L70" s="463"/>
      <c r="M70" s="29"/>
      <c r="N70" s="269"/>
      <c r="O70" s="269"/>
      <c r="P70" s="269"/>
      <c r="Q70" s="269"/>
      <c r="R70" s="269"/>
      <c r="S70" s="269"/>
      <c r="T70" s="270"/>
    </row>
    <row r="71" spans="1:20" ht="100.5" customHeight="1" x14ac:dyDescent="0.2">
      <c r="A71" s="304"/>
      <c r="B71" s="196"/>
      <c r="C71" s="514" t="s">
        <v>107</v>
      </c>
      <c r="D71" s="515"/>
      <c r="E71" s="515"/>
      <c r="F71" s="515"/>
      <c r="G71" s="515"/>
      <c r="H71" s="515"/>
      <c r="I71" s="515"/>
      <c r="J71" s="515"/>
      <c r="K71" s="515"/>
      <c r="L71" s="516"/>
      <c r="M71" s="517" t="s">
        <v>181</v>
      </c>
      <c r="N71" s="518"/>
      <c r="O71" s="518"/>
      <c r="P71" s="518"/>
      <c r="Q71" s="518"/>
      <c r="R71" s="518"/>
      <c r="S71" s="518"/>
      <c r="T71" s="519"/>
    </row>
    <row r="72" spans="1:20" ht="13.5" x14ac:dyDescent="0.2">
      <c r="A72" s="304"/>
      <c r="B72" s="196"/>
      <c r="C72" s="464" t="s">
        <v>245</v>
      </c>
      <c r="D72" s="465"/>
      <c r="E72" s="465"/>
      <c r="F72" s="465"/>
      <c r="G72" s="465"/>
      <c r="H72" s="465"/>
      <c r="I72" s="465"/>
      <c r="J72" s="465"/>
      <c r="K72" s="465"/>
      <c r="L72" s="466"/>
      <c r="M72" s="72" t="s">
        <v>39</v>
      </c>
      <c r="N72" s="508">
        <v>500</v>
      </c>
      <c r="O72" s="508"/>
      <c r="P72" s="509"/>
      <c r="Q72" s="509"/>
      <c r="R72" s="508">
        <f>N72*P72</f>
        <v>0</v>
      </c>
      <c r="S72" s="508"/>
      <c r="T72" s="510"/>
    </row>
    <row r="73" spans="1:20" ht="13.5" x14ac:dyDescent="0.2">
      <c r="A73" s="304"/>
      <c r="B73" s="196"/>
      <c r="C73" s="460" t="s">
        <v>311</v>
      </c>
      <c r="D73" s="461"/>
      <c r="E73" s="461"/>
      <c r="F73" s="461"/>
      <c r="G73" s="461"/>
      <c r="H73" s="461"/>
      <c r="I73" s="461"/>
      <c r="J73" s="461"/>
      <c r="K73" s="461"/>
      <c r="L73" s="462"/>
      <c r="M73" s="72" t="s">
        <v>39</v>
      </c>
      <c r="N73" s="508">
        <v>60</v>
      </c>
      <c r="O73" s="508"/>
      <c r="P73" s="509"/>
      <c r="Q73" s="509"/>
      <c r="R73" s="508">
        <f>N73*P73</f>
        <v>0</v>
      </c>
      <c r="S73" s="508"/>
      <c r="T73" s="510"/>
    </row>
    <row r="74" spans="1:20" ht="151" customHeight="1" x14ac:dyDescent="0.2">
      <c r="A74" s="303" t="str">
        <f>A68</f>
        <v>6.</v>
      </c>
      <c r="B74" s="195" t="s">
        <v>50</v>
      </c>
      <c r="C74" s="511" t="s">
        <v>75</v>
      </c>
      <c r="D74" s="512"/>
      <c r="E74" s="512"/>
      <c r="F74" s="512"/>
      <c r="G74" s="512"/>
      <c r="H74" s="512"/>
      <c r="I74" s="512"/>
      <c r="J74" s="512"/>
      <c r="K74" s="512"/>
      <c r="L74" s="513"/>
      <c r="M74" s="256" t="s">
        <v>186</v>
      </c>
      <c r="N74" s="257"/>
      <c r="O74" s="257"/>
      <c r="P74" s="257"/>
      <c r="Q74" s="257"/>
      <c r="R74" s="257"/>
      <c r="S74" s="257"/>
      <c r="T74" s="258"/>
    </row>
    <row r="75" spans="1:20" ht="212.5" customHeight="1" x14ac:dyDescent="0.2">
      <c r="A75" s="304"/>
      <c r="B75" s="196"/>
      <c r="C75" s="224" t="s">
        <v>108</v>
      </c>
      <c r="D75" s="224"/>
      <c r="E75" s="224"/>
      <c r="F75" s="224"/>
      <c r="G75" s="224"/>
      <c r="H75" s="224"/>
      <c r="I75" s="224"/>
      <c r="J75" s="224"/>
      <c r="K75" s="224"/>
      <c r="L75" s="224"/>
      <c r="M75" s="29"/>
      <c r="N75" s="269"/>
      <c r="O75" s="269"/>
      <c r="P75" s="269"/>
      <c r="Q75" s="269"/>
      <c r="R75" s="269"/>
      <c r="S75" s="269"/>
      <c r="T75" s="270"/>
    </row>
    <row r="76" spans="1:20" ht="73" customHeight="1" x14ac:dyDescent="0.2">
      <c r="A76" s="304"/>
      <c r="B76" s="196"/>
      <c r="C76" s="226" t="s">
        <v>109</v>
      </c>
      <c r="D76" s="226"/>
      <c r="E76" s="226"/>
      <c r="F76" s="226"/>
      <c r="G76" s="226"/>
      <c r="H76" s="226"/>
      <c r="I76" s="226"/>
      <c r="J76" s="226"/>
      <c r="K76" s="226"/>
      <c r="L76" s="226"/>
      <c r="M76" s="271" t="s">
        <v>187</v>
      </c>
      <c r="N76" s="272"/>
      <c r="O76" s="272"/>
      <c r="P76" s="272"/>
      <c r="Q76" s="272"/>
      <c r="R76" s="272"/>
      <c r="S76" s="272"/>
      <c r="T76" s="273"/>
    </row>
    <row r="77" spans="1:20" ht="45.65" customHeight="1" x14ac:dyDescent="0.2">
      <c r="A77" s="306"/>
      <c r="B77" s="197"/>
      <c r="C77" s="274" t="s">
        <v>76</v>
      </c>
      <c r="D77" s="274"/>
      <c r="E77" s="274"/>
      <c r="F77" s="274"/>
      <c r="G77" s="274"/>
      <c r="H77" s="274"/>
      <c r="I77" s="274"/>
      <c r="J77" s="274"/>
      <c r="K77" s="274"/>
      <c r="L77" s="274"/>
      <c r="M77" s="16" t="s">
        <v>39</v>
      </c>
      <c r="N77" s="275">
        <v>35</v>
      </c>
      <c r="O77" s="275"/>
      <c r="P77" s="276"/>
      <c r="Q77" s="276"/>
      <c r="R77" s="275">
        <f>N77*P77</f>
        <v>0</v>
      </c>
      <c r="S77" s="275"/>
      <c r="T77" s="277"/>
    </row>
    <row r="78" spans="1:20" ht="186" customHeight="1" x14ac:dyDescent="0.2">
      <c r="A78" s="11" t="str">
        <f>A67</f>
        <v>6.</v>
      </c>
      <c r="B78" s="30" t="s">
        <v>14</v>
      </c>
      <c r="C78" s="150" t="s">
        <v>77</v>
      </c>
      <c r="D78" s="191"/>
      <c r="E78" s="191"/>
      <c r="F78" s="191"/>
      <c r="G78" s="191"/>
      <c r="H78" s="191"/>
      <c r="I78" s="191"/>
      <c r="J78" s="191"/>
      <c r="K78" s="191"/>
      <c r="L78" s="191"/>
      <c r="M78" s="10" t="s">
        <v>39</v>
      </c>
      <c r="N78" s="214">
        <v>630</v>
      </c>
      <c r="O78" s="214"/>
      <c r="P78" s="210"/>
      <c r="Q78" s="210"/>
      <c r="R78" s="214">
        <f>N78*P78</f>
        <v>0</v>
      </c>
      <c r="S78" s="214"/>
      <c r="T78" s="215"/>
    </row>
    <row r="79" spans="1:20" ht="197.15" customHeight="1" x14ac:dyDescent="0.2">
      <c r="A79" s="11" t="str">
        <f>A67</f>
        <v>6.</v>
      </c>
      <c r="B79" s="30" t="s">
        <v>16</v>
      </c>
      <c r="C79" s="391" t="s">
        <v>246</v>
      </c>
      <c r="D79" s="369"/>
      <c r="E79" s="369"/>
      <c r="F79" s="369"/>
      <c r="G79" s="369"/>
      <c r="H79" s="369"/>
      <c r="I79" s="369"/>
      <c r="J79" s="369"/>
      <c r="K79" s="369"/>
      <c r="L79" s="392"/>
      <c r="M79" s="10" t="s">
        <v>39</v>
      </c>
      <c r="N79" s="214">
        <v>35</v>
      </c>
      <c r="O79" s="214"/>
      <c r="P79" s="210"/>
      <c r="Q79" s="210"/>
      <c r="R79" s="214">
        <f>N79*P79</f>
        <v>0</v>
      </c>
      <c r="S79" s="214"/>
      <c r="T79" s="215"/>
    </row>
    <row r="80" spans="1:20" ht="15.5" x14ac:dyDescent="0.2">
      <c r="A80" s="238" t="s">
        <v>20</v>
      </c>
      <c r="B80" s="239"/>
      <c r="C80" s="174" t="s">
        <v>79</v>
      </c>
      <c r="D80" s="174"/>
      <c r="E80" s="174"/>
      <c r="F80" s="174"/>
      <c r="G80" s="174"/>
      <c r="H80" s="174"/>
      <c r="I80" s="174"/>
      <c r="J80" s="174"/>
      <c r="K80" s="174"/>
      <c r="L80" s="174"/>
      <c r="M80" s="47"/>
      <c r="N80" s="67"/>
      <c r="O80" s="67"/>
      <c r="P80" s="68"/>
      <c r="Q80" s="68"/>
      <c r="R80" s="278">
        <f>SUM(R82:T94)</f>
        <v>0</v>
      </c>
      <c r="S80" s="278"/>
      <c r="T80" s="279"/>
    </row>
    <row r="81" spans="1:20" ht="15.5" x14ac:dyDescent="0.2">
      <c r="A81" s="520" t="s">
        <v>247</v>
      </c>
      <c r="B81" s="521"/>
      <c r="C81" s="521"/>
      <c r="D81" s="521"/>
      <c r="E81" s="521"/>
      <c r="F81" s="521"/>
      <c r="G81" s="521"/>
      <c r="H81" s="521"/>
      <c r="I81" s="521"/>
      <c r="J81" s="521"/>
      <c r="K81" s="521"/>
      <c r="L81" s="521"/>
      <c r="M81" s="521"/>
      <c r="N81" s="521"/>
      <c r="O81" s="521"/>
      <c r="P81" s="521"/>
      <c r="Q81" s="521"/>
      <c r="R81" s="521"/>
      <c r="S81" s="521"/>
      <c r="T81" s="522"/>
    </row>
    <row r="82" spans="1:20" ht="87.65" customHeight="1" x14ac:dyDescent="0.2">
      <c r="A82" s="8" t="str">
        <f>A80</f>
        <v>7.</v>
      </c>
      <c r="B82" s="9">
        <f>1</f>
        <v>1</v>
      </c>
      <c r="C82" s="348" t="s">
        <v>154</v>
      </c>
      <c r="D82" s="349"/>
      <c r="E82" s="349"/>
      <c r="F82" s="349"/>
      <c r="G82" s="349"/>
      <c r="H82" s="349"/>
      <c r="I82" s="349"/>
      <c r="J82" s="349"/>
      <c r="K82" s="349"/>
      <c r="L82" s="350"/>
      <c r="M82" s="17" t="s">
        <v>12</v>
      </c>
      <c r="N82" s="214">
        <v>510</v>
      </c>
      <c r="O82" s="214"/>
      <c r="P82" s="210"/>
      <c r="Q82" s="210"/>
      <c r="R82" s="214">
        <f>N82*P82</f>
        <v>0</v>
      </c>
      <c r="S82" s="214"/>
      <c r="T82" s="215"/>
    </row>
    <row r="83" spans="1:20" ht="129" customHeight="1" x14ac:dyDescent="0.2">
      <c r="A83" s="192" t="str">
        <f>A82</f>
        <v>7.</v>
      </c>
      <c r="B83" s="195">
        <f>B82+1</f>
        <v>2</v>
      </c>
      <c r="C83" s="185" t="s">
        <v>248</v>
      </c>
      <c r="D83" s="185"/>
      <c r="E83" s="185"/>
      <c r="F83" s="185"/>
      <c r="G83" s="185"/>
      <c r="H83" s="185"/>
      <c r="I83" s="185"/>
      <c r="J83" s="185"/>
      <c r="K83" s="185"/>
      <c r="L83" s="185"/>
      <c r="M83" s="34"/>
      <c r="N83" s="280"/>
      <c r="O83" s="280"/>
      <c r="P83" s="280"/>
      <c r="Q83" s="280"/>
      <c r="R83" s="280"/>
      <c r="S83" s="280"/>
      <c r="T83" s="281"/>
    </row>
    <row r="84" spans="1:20" ht="131.15" customHeight="1" x14ac:dyDescent="0.2">
      <c r="A84" s="193"/>
      <c r="B84" s="196"/>
      <c r="C84" s="226" t="s">
        <v>110</v>
      </c>
      <c r="D84" s="226"/>
      <c r="E84" s="226"/>
      <c r="F84" s="226"/>
      <c r="G84" s="226"/>
      <c r="H84" s="226"/>
      <c r="I84" s="226"/>
      <c r="J84" s="226"/>
      <c r="K84" s="226"/>
      <c r="L84" s="226"/>
      <c r="M84" s="271" t="s">
        <v>184</v>
      </c>
      <c r="N84" s="272"/>
      <c r="O84" s="272"/>
      <c r="P84" s="272"/>
      <c r="Q84" s="272"/>
      <c r="R84" s="272"/>
      <c r="S84" s="272"/>
      <c r="T84" s="273"/>
    </row>
    <row r="85" spans="1:20" ht="14.5" x14ac:dyDescent="0.2">
      <c r="A85" s="198"/>
      <c r="B85" s="199"/>
      <c r="C85" s="285" t="s">
        <v>249</v>
      </c>
      <c r="D85" s="285"/>
      <c r="E85" s="285"/>
      <c r="F85" s="285"/>
      <c r="G85" s="285"/>
      <c r="H85" s="285"/>
      <c r="I85" s="285"/>
      <c r="J85" s="285"/>
      <c r="K85" s="285"/>
      <c r="L85" s="285"/>
      <c r="M85" s="6" t="s">
        <v>12</v>
      </c>
      <c r="N85" s="264">
        <v>510</v>
      </c>
      <c r="O85" s="264"/>
      <c r="P85" s="265"/>
      <c r="Q85" s="265"/>
      <c r="R85" s="264">
        <f>N85*P85</f>
        <v>0</v>
      </c>
      <c r="S85" s="264"/>
      <c r="T85" s="286"/>
    </row>
    <row r="86" spans="1:20" ht="234" customHeight="1" x14ac:dyDescent="0.2">
      <c r="A86" s="8" t="str">
        <f>A83</f>
        <v>7.</v>
      </c>
      <c r="B86" s="9">
        <f>B83+1</f>
        <v>3</v>
      </c>
      <c r="C86" s="348" t="s">
        <v>250</v>
      </c>
      <c r="D86" s="349"/>
      <c r="E86" s="349"/>
      <c r="F86" s="349"/>
      <c r="G86" s="349"/>
      <c r="H86" s="349"/>
      <c r="I86" s="349"/>
      <c r="J86" s="349"/>
      <c r="K86" s="349"/>
      <c r="L86" s="350"/>
      <c r="M86" s="17" t="s">
        <v>12</v>
      </c>
      <c r="N86" s="214">
        <v>510</v>
      </c>
      <c r="O86" s="214"/>
      <c r="P86" s="210"/>
      <c r="Q86" s="210"/>
      <c r="R86" s="214">
        <f>N86*P86</f>
        <v>0</v>
      </c>
      <c r="S86" s="214"/>
      <c r="T86" s="215"/>
    </row>
    <row r="87" spans="1:20" ht="81.650000000000006" customHeight="1" x14ac:dyDescent="0.2">
      <c r="A87" s="31" t="str">
        <f>A86</f>
        <v>7.</v>
      </c>
      <c r="B87" s="32">
        <f>B86+1</f>
        <v>4</v>
      </c>
      <c r="C87" s="348" t="s">
        <v>251</v>
      </c>
      <c r="D87" s="349"/>
      <c r="E87" s="349"/>
      <c r="F87" s="349"/>
      <c r="G87" s="349"/>
      <c r="H87" s="349"/>
      <c r="I87" s="349"/>
      <c r="J87" s="349"/>
      <c r="K87" s="349"/>
      <c r="L87" s="350"/>
      <c r="M87" s="33" t="s">
        <v>22</v>
      </c>
      <c r="N87" s="283">
        <v>70</v>
      </c>
      <c r="O87" s="283"/>
      <c r="P87" s="284"/>
      <c r="Q87" s="284"/>
      <c r="R87" s="411">
        <f>N87*P87</f>
        <v>0</v>
      </c>
      <c r="S87" s="411"/>
      <c r="T87" s="523"/>
    </row>
    <row r="88" spans="1:20" ht="125.15" customHeight="1" x14ac:dyDescent="0.2">
      <c r="A88" s="192" t="str">
        <f>A87</f>
        <v>7.</v>
      </c>
      <c r="B88" s="195">
        <f>B87+1</f>
        <v>5</v>
      </c>
      <c r="C88" s="406" t="s">
        <v>252</v>
      </c>
      <c r="D88" s="407"/>
      <c r="E88" s="407"/>
      <c r="F88" s="407"/>
      <c r="G88" s="407"/>
      <c r="H88" s="407"/>
      <c r="I88" s="407"/>
      <c r="J88" s="407"/>
      <c r="K88" s="407"/>
      <c r="L88" s="437"/>
      <c r="M88" s="35"/>
      <c r="N88" s="288"/>
      <c r="O88" s="288"/>
      <c r="P88" s="288"/>
      <c r="Q88" s="288"/>
      <c r="R88" s="288"/>
      <c r="S88" s="288"/>
      <c r="T88" s="289"/>
    </row>
    <row r="89" spans="1:20" ht="14.5" customHeight="1" x14ac:dyDescent="0.2">
      <c r="A89" s="193"/>
      <c r="B89" s="196"/>
      <c r="C89" s="468" t="s">
        <v>86</v>
      </c>
      <c r="D89" s="469"/>
      <c r="E89" s="469"/>
      <c r="F89" s="469"/>
      <c r="G89" s="469"/>
      <c r="H89" s="469"/>
      <c r="I89" s="469"/>
      <c r="J89" s="469"/>
      <c r="K89" s="469"/>
      <c r="L89" s="470"/>
      <c r="M89" s="5" t="s">
        <v>22</v>
      </c>
      <c r="N89" s="260">
        <v>70</v>
      </c>
      <c r="O89" s="260"/>
      <c r="P89" s="261"/>
      <c r="Q89" s="261"/>
      <c r="R89" s="260">
        <f t="shared" ref="R89:R94" si="10">N89*P89</f>
        <v>0</v>
      </c>
      <c r="S89" s="260"/>
      <c r="T89" s="262"/>
    </row>
    <row r="90" spans="1:20" ht="14.5" customHeight="1" x14ac:dyDescent="0.2">
      <c r="A90" s="193"/>
      <c r="B90" s="196"/>
      <c r="C90" s="468" t="s">
        <v>87</v>
      </c>
      <c r="D90" s="469"/>
      <c r="E90" s="469"/>
      <c r="F90" s="469"/>
      <c r="G90" s="469"/>
      <c r="H90" s="469"/>
      <c r="I90" s="469"/>
      <c r="J90" s="469"/>
      <c r="K90" s="469"/>
      <c r="L90" s="470"/>
      <c r="M90" s="5" t="s">
        <v>22</v>
      </c>
      <c r="N90" s="260">
        <v>70</v>
      </c>
      <c r="O90" s="260"/>
      <c r="P90" s="261"/>
      <c r="Q90" s="261"/>
      <c r="R90" s="260">
        <f t="shared" si="10"/>
        <v>0</v>
      </c>
      <c r="S90" s="260"/>
      <c r="T90" s="262"/>
    </row>
    <row r="91" spans="1:20" ht="14.5" customHeight="1" x14ac:dyDescent="0.2">
      <c r="A91" s="198"/>
      <c r="B91" s="199"/>
      <c r="C91" s="484" t="s">
        <v>88</v>
      </c>
      <c r="D91" s="485"/>
      <c r="E91" s="485"/>
      <c r="F91" s="485"/>
      <c r="G91" s="485"/>
      <c r="H91" s="485"/>
      <c r="I91" s="485"/>
      <c r="J91" s="485"/>
      <c r="K91" s="485"/>
      <c r="L91" s="486"/>
      <c r="M91" s="6" t="s">
        <v>22</v>
      </c>
      <c r="N91" s="264">
        <v>70</v>
      </c>
      <c r="O91" s="264"/>
      <c r="P91" s="265"/>
      <c r="Q91" s="265"/>
      <c r="R91" s="264">
        <f t="shared" si="10"/>
        <v>0</v>
      </c>
      <c r="S91" s="264"/>
      <c r="T91" s="286"/>
    </row>
    <row r="92" spans="1:20" ht="101.5" customHeight="1" x14ac:dyDescent="0.2">
      <c r="A92" s="8" t="str">
        <f>A88</f>
        <v>7.</v>
      </c>
      <c r="B92" s="9">
        <f>B88+1</f>
        <v>6</v>
      </c>
      <c r="C92" s="191" t="s">
        <v>89</v>
      </c>
      <c r="D92" s="191"/>
      <c r="E92" s="191"/>
      <c r="F92" s="191"/>
      <c r="G92" s="191"/>
      <c r="H92" s="191"/>
      <c r="I92" s="191"/>
      <c r="J92" s="191"/>
      <c r="K92" s="191"/>
      <c r="L92" s="191"/>
      <c r="M92" s="17" t="s">
        <v>22</v>
      </c>
      <c r="N92" s="214">
        <v>70</v>
      </c>
      <c r="O92" s="214"/>
      <c r="P92" s="210"/>
      <c r="Q92" s="210"/>
      <c r="R92" s="214">
        <f t="shared" si="10"/>
        <v>0</v>
      </c>
      <c r="S92" s="214"/>
      <c r="T92" s="215"/>
    </row>
    <row r="93" spans="1:20" ht="109.5" customHeight="1" x14ac:dyDescent="0.2">
      <c r="A93" s="8" t="str">
        <f>A92</f>
        <v>7.</v>
      </c>
      <c r="B93" s="9">
        <f>B92+1</f>
        <v>7</v>
      </c>
      <c r="C93" s="191" t="s">
        <v>90</v>
      </c>
      <c r="D93" s="191"/>
      <c r="E93" s="191"/>
      <c r="F93" s="191"/>
      <c r="G93" s="191"/>
      <c r="H93" s="191"/>
      <c r="I93" s="191"/>
      <c r="J93" s="191"/>
      <c r="K93" s="191"/>
      <c r="L93" s="191"/>
      <c r="M93" s="17" t="s">
        <v>10</v>
      </c>
      <c r="N93" s="214">
        <v>12</v>
      </c>
      <c r="O93" s="214"/>
      <c r="P93" s="210"/>
      <c r="Q93" s="210"/>
      <c r="R93" s="214">
        <f t="shared" si="10"/>
        <v>0</v>
      </c>
      <c r="S93" s="214"/>
      <c r="T93" s="215"/>
    </row>
    <row r="94" spans="1:20" ht="158.15" customHeight="1" x14ac:dyDescent="0.2">
      <c r="A94" s="8" t="str">
        <f>A93</f>
        <v>7.</v>
      </c>
      <c r="B94" s="9">
        <f>B93+1</f>
        <v>8</v>
      </c>
      <c r="C94" s="348" t="s">
        <v>160</v>
      </c>
      <c r="D94" s="349"/>
      <c r="E94" s="349"/>
      <c r="F94" s="349"/>
      <c r="G94" s="349"/>
      <c r="H94" s="349"/>
      <c r="I94" s="349"/>
      <c r="J94" s="349"/>
      <c r="K94" s="349"/>
      <c r="L94" s="350"/>
      <c r="M94" s="17" t="s">
        <v>22</v>
      </c>
      <c r="N94" s="214">
        <v>110</v>
      </c>
      <c r="O94" s="214"/>
      <c r="P94" s="210"/>
      <c r="Q94" s="210"/>
      <c r="R94" s="214">
        <f t="shared" si="10"/>
        <v>0</v>
      </c>
      <c r="S94" s="214"/>
      <c r="T94" s="215"/>
    </row>
    <row r="95" spans="1:20" ht="69.650000000000006" customHeight="1" x14ac:dyDescent="0.2">
      <c r="A95" s="294" t="s">
        <v>96</v>
      </c>
      <c r="B95" s="295"/>
      <c r="C95" s="295"/>
      <c r="D95" s="295"/>
      <c r="E95" s="295"/>
      <c r="F95" s="295"/>
      <c r="G95" s="295"/>
      <c r="H95" s="295"/>
      <c r="I95" s="295"/>
      <c r="J95" s="295"/>
      <c r="K95" s="295"/>
      <c r="L95" s="295"/>
      <c r="M95" s="295"/>
      <c r="N95" s="295"/>
      <c r="O95" s="295"/>
      <c r="P95" s="295"/>
      <c r="Q95" s="295"/>
      <c r="R95" s="295"/>
      <c r="S95" s="295"/>
      <c r="T95" s="296"/>
    </row>
    <row r="96" spans="1:20" ht="35.15" customHeight="1" x14ac:dyDescent="0.2">
      <c r="A96" s="300" t="s">
        <v>356</v>
      </c>
      <c r="B96" s="301"/>
      <c r="C96" s="301"/>
      <c r="D96" s="301"/>
      <c r="E96" s="301"/>
      <c r="F96" s="301"/>
      <c r="G96" s="301"/>
      <c r="H96" s="301"/>
      <c r="I96" s="301"/>
      <c r="J96" s="301"/>
      <c r="K96" s="301"/>
      <c r="L96" s="301"/>
      <c r="M96" s="301"/>
      <c r="N96" s="301"/>
      <c r="O96" s="301"/>
      <c r="P96" s="301"/>
      <c r="Q96" s="301"/>
      <c r="R96" s="301"/>
      <c r="S96" s="301"/>
      <c r="T96" s="302"/>
    </row>
    <row r="97" spans="1:20" ht="25.5" customHeight="1" x14ac:dyDescent="0.2">
      <c r="A97" s="315" t="s">
        <v>7</v>
      </c>
      <c r="B97" s="316"/>
      <c r="C97" s="299" t="str">
        <f>C5</f>
        <v>PRIPREMNI RADOVI I RADOVI UKLANJANJA</v>
      </c>
      <c r="D97" s="299"/>
      <c r="E97" s="299"/>
      <c r="F97" s="299"/>
      <c r="G97" s="299"/>
      <c r="H97" s="299"/>
      <c r="I97" s="299"/>
      <c r="J97" s="299"/>
      <c r="K97" s="299"/>
      <c r="L97" s="299"/>
      <c r="M97" s="299"/>
      <c r="N97" s="299"/>
      <c r="O97" s="299"/>
      <c r="P97" s="297">
        <f>R5</f>
        <v>0</v>
      </c>
      <c r="Q97" s="297"/>
      <c r="R97" s="297"/>
      <c r="S97" s="297"/>
      <c r="T97" s="298"/>
    </row>
    <row r="98" spans="1:20" ht="25.5" customHeight="1" x14ac:dyDescent="0.2">
      <c r="A98" s="315" t="s">
        <v>45</v>
      </c>
      <c r="B98" s="316"/>
      <c r="C98" s="299" t="str">
        <f>C30</f>
        <v>TESARSKI RADOVI</v>
      </c>
      <c r="D98" s="299"/>
      <c r="E98" s="299"/>
      <c r="F98" s="299"/>
      <c r="G98" s="299"/>
      <c r="H98" s="299"/>
      <c r="I98" s="299"/>
      <c r="J98" s="299"/>
      <c r="K98" s="299"/>
      <c r="L98" s="299"/>
      <c r="M98" s="299"/>
      <c r="N98" s="299"/>
      <c r="O98" s="299"/>
      <c r="P98" s="297">
        <f>R30</f>
        <v>0</v>
      </c>
      <c r="Q98" s="297"/>
      <c r="R98" s="297"/>
      <c r="S98" s="297"/>
      <c r="T98" s="298"/>
    </row>
    <row r="99" spans="1:20" ht="25.5" customHeight="1" x14ac:dyDescent="0.2">
      <c r="A99" s="315" t="s">
        <v>50</v>
      </c>
      <c r="B99" s="316"/>
      <c r="C99" s="299" t="str">
        <f>C33</f>
        <v>ZIDARSKI RADOVI</v>
      </c>
      <c r="D99" s="299"/>
      <c r="E99" s="299"/>
      <c r="F99" s="299"/>
      <c r="G99" s="299"/>
      <c r="H99" s="299"/>
      <c r="I99" s="299"/>
      <c r="J99" s="299"/>
      <c r="K99" s="299"/>
      <c r="L99" s="299"/>
      <c r="M99" s="299"/>
      <c r="N99" s="299"/>
      <c r="O99" s="299"/>
      <c r="P99" s="297">
        <f>R33</f>
        <v>0</v>
      </c>
      <c r="Q99" s="297"/>
      <c r="R99" s="297"/>
      <c r="S99" s="297"/>
      <c r="T99" s="298"/>
    </row>
    <row r="100" spans="1:20" ht="25.5" customHeight="1" x14ac:dyDescent="0.2">
      <c r="A100" s="315" t="s">
        <v>14</v>
      </c>
      <c r="B100" s="316"/>
      <c r="C100" s="299" t="str">
        <f>C36</f>
        <v>LIMARSKI RADOVI</v>
      </c>
      <c r="D100" s="299"/>
      <c r="E100" s="299"/>
      <c r="F100" s="299"/>
      <c r="G100" s="299"/>
      <c r="H100" s="299"/>
      <c r="I100" s="299"/>
      <c r="J100" s="299"/>
      <c r="K100" s="299"/>
      <c r="L100" s="299"/>
      <c r="M100" s="299"/>
      <c r="N100" s="299"/>
      <c r="O100" s="299"/>
      <c r="P100" s="297">
        <f>R36</f>
        <v>0</v>
      </c>
      <c r="Q100" s="297"/>
      <c r="R100" s="297"/>
      <c r="S100" s="297"/>
      <c r="T100" s="298"/>
    </row>
    <row r="101" spans="1:20" ht="25.5" customHeight="1" x14ac:dyDescent="0.2">
      <c r="A101" s="315" t="s">
        <v>16</v>
      </c>
      <c r="B101" s="316"/>
      <c r="C101" s="299" t="str">
        <f>C48</f>
        <v>STOLARSKI RADOVI</v>
      </c>
      <c r="D101" s="299"/>
      <c r="E101" s="299"/>
      <c r="F101" s="299"/>
      <c r="G101" s="299"/>
      <c r="H101" s="299"/>
      <c r="I101" s="299"/>
      <c r="J101" s="299"/>
      <c r="K101" s="299"/>
      <c r="L101" s="299"/>
      <c r="M101" s="299"/>
      <c r="N101" s="299"/>
      <c r="O101" s="299"/>
      <c r="P101" s="297">
        <f>R48</f>
        <v>0</v>
      </c>
      <c r="Q101" s="297"/>
      <c r="R101" s="297"/>
      <c r="S101" s="297"/>
      <c r="T101" s="298"/>
    </row>
    <row r="102" spans="1:20" ht="25.5" customHeight="1" x14ac:dyDescent="0.2">
      <c r="A102" s="315" t="s">
        <v>18</v>
      </c>
      <c r="B102" s="316"/>
      <c r="C102" s="299" t="str">
        <f>C67</f>
        <v>FASADERSKI RADOVI</v>
      </c>
      <c r="D102" s="299"/>
      <c r="E102" s="299"/>
      <c r="F102" s="299"/>
      <c r="G102" s="299"/>
      <c r="H102" s="299"/>
      <c r="I102" s="299"/>
      <c r="J102" s="299"/>
      <c r="K102" s="299"/>
      <c r="L102" s="299"/>
      <c r="M102" s="299"/>
      <c r="N102" s="299"/>
      <c r="O102" s="299"/>
      <c r="P102" s="297">
        <f>R67</f>
        <v>0</v>
      </c>
      <c r="Q102" s="297"/>
      <c r="R102" s="297"/>
      <c r="S102" s="297"/>
      <c r="T102" s="298"/>
    </row>
    <row r="103" spans="1:20" ht="25.5" customHeight="1" x14ac:dyDescent="0.2">
      <c r="A103" s="315" t="s">
        <v>20</v>
      </c>
      <c r="B103" s="316"/>
      <c r="C103" s="299" t="str">
        <f>C80</f>
        <v>IZOLATERSKI RADOVI</v>
      </c>
      <c r="D103" s="299"/>
      <c r="E103" s="299"/>
      <c r="F103" s="299"/>
      <c r="G103" s="299"/>
      <c r="H103" s="299"/>
      <c r="I103" s="299"/>
      <c r="J103" s="299"/>
      <c r="K103" s="299"/>
      <c r="L103" s="299"/>
      <c r="M103" s="299"/>
      <c r="N103" s="299"/>
      <c r="O103" s="299"/>
      <c r="P103" s="297">
        <f>R80</f>
        <v>0</v>
      </c>
      <c r="Q103" s="297"/>
      <c r="R103" s="297"/>
      <c r="S103" s="297"/>
      <c r="T103" s="298"/>
    </row>
    <row r="104" spans="1:20" ht="25.5" customHeight="1" x14ac:dyDescent="0.2">
      <c r="A104" s="309" t="s">
        <v>98</v>
      </c>
      <c r="B104" s="310"/>
      <c r="C104" s="311" t="s">
        <v>358</v>
      </c>
      <c r="D104" s="312"/>
      <c r="E104" s="312"/>
      <c r="F104" s="312"/>
      <c r="G104" s="312"/>
      <c r="H104" s="312"/>
      <c r="I104" s="312"/>
      <c r="J104" s="312"/>
      <c r="K104" s="312"/>
      <c r="L104" s="312"/>
      <c r="M104" s="312"/>
      <c r="N104" s="312"/>
      <c r="O104" s="313"/>
      <c r="P104" s="314">
        <f>SUM(P97:T103)</f>
        <v>0</v>
      </c>
      <c r="Q104" s="314"/>
      <c r="R104" s="314"/>
      <c r="S104" s="314"/>
      <c r="T104" s="314"/>
    </row>
    <row r="105" spans="1:20" ht="25.5" customHeight="1" x14ac:dyDescent="0.2">
      <c r="A105" s="309" t="s">
        <v>100</v>
      </c>
      <c r="B105" s="310"/>
      <c r="C105" s="311" t="s">
        <v>101</v>
      </c>
      <c r="D105" s="312"/>
      <c r="E105" s="312"/>
      <c r="F105" s="312"/>
      <c r="G105" s="312"/>
      <c r="H105" s="312"/>
      <c r="I105" s="312"/>
      <c r="J105" s="312"/>
      <c r="K105" s="312"/>
      <c r="L105" s="312"/>
      <c r="M105" s="312"/>
      <c r="N105" s="312"/>
      <c r="O105" s="313"/>
      <c r="P105" s="314">
        <f>0.25*P104</f>
        <v>0</v>
      </c>
      <c r="Q105" s="314"/>
      <c r="R105" s="314"/>
      <c r="S105" s="314"/>
      <c r="T105" s="314"/>
    </row>
    <row r="106" spans="1:20" ht="25.5" customHeight="1" x14ac:dyDescent="0.2">
      <c r="A106" s="309" t="s">
        <v>102</v>
      </c>
      <c r="B106" s="310"/>
      <c r="C106" s="311" t="s">
        <v>103</v>
      </c>
      <c r="D106" s="312"/>
      <c r="E106" s="312"/>
      <c r="F106" s="312"/>
      <c r="G106" s="312"/>
      <c r="H106" s="312"/>
      <c r="I106" s="312"/>
      <c r="J106" s="312"/>
      <c r="K106" s="312"/>
      <c r="L106" s="312"/>
      <c r="M106" s="312"/>
      <c r="N106" s="312"/>
      <c r="O106" s="313"/>
      <c r="P106" s="314">
        <f>P104+P105</f>
        <v>0</v>
      </c>
      <c r="Q106" s="314"/>
      <c r="R106" s="314"/>
      <c r="S106" s="314"/>
      <c r="T106" s="314"/>
    </row>
  </sheetData>
  <sheetProtection algorithmName="SHA-512" hashValue="/LDqIVKWzOSevk9JNiHxwG1VK3mVpLHEAXXSY0a3GiZnpCbduZaRViGvCPNj+MgEZS2WZWJvyrV6idKh4jrOzQ==" saltValue="M3z5tIlpLaWLV1XrjJNNXg==" spinCount="100000" sheet="1" objects="1" scenarios="1"/>
  <mergeCells count="390">
    <mergeCell ref="R46:T46"/>
    <mergeCell ref="R59:T59"/>
    <mergeCell ref="R60:T60"/>
    <mergeCell ref="C72:L72"/>
    <mergeCell ref="N72:O72"/>
    <mergeCell ref="P72:Q72"/>
    <mergeCell ref="R72:T72"/>
    <mergeCell ref="N59:O59"/>
    <mergeCell ref="P59:Q59"/>
    <mergeCell ref="N60:O60"/>
    <mergeCell ref="P60:Q60"/>
    <mergeCell ref="C59:L59"/>
    <mergeCell ref="C60:L60"/>
    <mergeCell ref="P70:Q70"/>
    <mergeCell ref="R70:T70"/>
    <mergeCell ref="C71:L71"/>
    <mergeCell ref="M71:T71"/>
    <mergeCell ref="C66:L66"/>
    <mergeCell ref="N66:O66"/>
    <mergeCell ref="P66:Q66"/>
    <mergeCell ref="R66:T66"/>
    <mergeCell ref="C62:L62"/>
    <mergeCell ref="N62:O62"/>
    <mergeCell ref="P62:Q62"/>
    <mergeCell ref="R53:T53"/>
    <mergeCell ref="R54:T54"/>
    <mergeCell ref="R55:T55"/>
    <mergeCell ref="R56:T56"/>
    <mergeCell ref="R57:T57"/>
    <mergeCell ref="R58:T58"/>
    <mergeCell ref="N56:O56"/>
    <mergeCell ref="P56:Q56"/>
    <mergeCell ref="N57:O57"/>
    <mergeCell ref="P57:Q57"/>
    <mergeCell ref="N58:O58"/>
    <mergeCell ref="P58:Q58"/>
    <mergeCell ref="N53:O53"/>
    <mergeCell ref="P53:Q53"/>
    <mergeCell ref="N54:O54"/>
    <mergeCell ref="P54:Q54"/>
    <mergeCell ref="N55:O55"/>
    <mergeCell ref="P55:Q55"/>
    <mergeCell ref="R62:T62"/>
    <mergeCell ref="C54:L54"/>
    <mergeCell ref="C55:L55"/>
    <mergeCell ref="C56:L56"/>
    <mergeCell ref="C57:L57"/>
    <mergeCell ref="P43:Q43"/>
    <mergeCell ref="R43:T43"/>
    <mergeCell ref="C45:L45"/>
    <mergeCell ref="N45:O45"/>
    <mergeCell ref="P45:Q45"/>
    <mergeCell ref="R45:T45"/>
    <mergeCell ref="C44:L44"/>
    <mergeCell ref="N44:O44"/>
    <mergeCell ref="P44:Q44"/>
    <mergeCell ref="R44:T44"/>
    <mergeCell ref="N50:O50"/>
    <mergeCell ref="P50:Q50"/>
    <mergeCell ref="R50:T50"/>
    <mergeCell ref="C51:L51"/>
    <mergeCell ref="N51:O51"/>
    <mergeCell ref="P51:Q51"/>
    <mergeCell ref="R51:T51"/>
    <mergeCell ref="C46:L46"/>
    <mergeCell ref="N46:O46"/>
    <mergeCell ref="P46:Q46"/>
    <mergeCell ref="A37:A38"/>
    <mergeCell ref="B37:B38"/>
    <mergeCell ref="C39:L39"/>
    <mergeCell ref="N39:O39"/>
    <mergeCell ref="P39:Q39"/>
    <mergeCell ref="R39:T39"/>
    <mergeCell ref="C22:L22"/>
    <mergeCell ref="N22:O22"/>
    <mergeCell ref="P22:Q22"/>
    <mergeCell ref="R22:T22"/>
    <mergeCell ref="C38:L38"/>
    <mergeCell ref="M38:T38"/>
    <mergeCell ref="A20:A22"/>
    <mergeCell ref="B20:B22"/>
    <mergeCell ref="C20:L20"/>
    <mergeCell ref="N20:O20"/>
    <mergeCell ref="P20:Q20"/>
    <mergeCell ref="R20:T20"/>
    <mergeCell ref="C21:L21"/>
    <mergeCell ref="N21:O21"/>
    <mergeCell ref="P21:Q21"/>
    <mergeCell ref="R21:T21"/>
    <mergeCell ref="A34:T34"/>
    <mergeCell ref="A17:A19"/>
    <mergeCell ref="B17:B19"/>
    <mergeCell ref="C17:L17"/>
    <mergeCell ref="N17:O17"/>
    <mergeCell ref="P17:Q17"/>
    <mergeCell ref="R17:T17"/>
    <mergeCell ref="C14:L14"/>
    <mergeCell ref="N14:O14"/>
    <mergeCell ref="P14:Q14"/>
    <mergeCell ref="R14:T14"/>
    <mergeCell ref="C15:L15"/>
    <mergeCell ref="N15:O15"/>
    <mergeCell ref="P15:Q15"/>
    <mergeCell ref="R15:T15"/>
    <mergeCell ref="C18:L18"/>
    <mergeCell ref="N18:O18"/>
    <mergeCell ref="P18:Q18"/>
    <mergeCell ref="R18:T18"/>
    <mergeCell ref="C19:L19"/>
    <mergeCell ref="N19:O19"/>
    <mergeCell ref="P19:Q19"/>
    <mergeCell ref="R19:T19"/>
    <mergeCell ref="C16:L16"/>
    <mergeCell ref="A11:A12"/>
    <mergeCell ref="B11:B12"/>
    <mergeCell ref="M11:M12"/>
    <mergeCell ref="N11:O12"/>
    <mergeCell ref="P11:Q12"/>
    <mergeCell ref="R11:T12"/>
    <mergeCell ref="A105:B105"/>
    <mergeCell ref="C105:O105"/>
    <mergeCell ref="P105:T105"/>
    <mergeCell ref="A101:B101"/>
    <mergeCell ref="C101:O101"/>
    <mergeCell ref="P101:T101"/>
    <mergeCell ref="A102:B102"/>
    <mergeCell ref="C102:O102"/>
    <mergeCell ref="P102:T102"/>
    <mergeCell ref="A99:B99"/>
    <mergeCell ref="C99:O99"/>
    <mergeCell ref="P99:T99"/>
    <mergeCell ref="A100:B100"/>
    <mergeCell ref="C100:O100"/>
    <mergeCell ref="P100:T100"/>
    <mergeCell ref="A95:T95"/>
    <mergeCell ref="A96:T96"/>
    <mergeCell ref="C35:L35"/>
    <mergeCell ref="A97:B97"/>
    <mergeCell ref="A106:B106"/>
    <mergeCell ref="C106:O106"/>
    <mergeCell ref="P106:T106"/>
    <mergeCell ref="A104:B104"/>
    <mergeCell ref="C104:O104"/>
    <mergeCell ref="P104:T104"/>
    <mergeCell ref="A103:B103"/>
    <mergeCell ref="C103:O103"/>
    <mergeCell ref="P103:T103"/>
    <mergeCell ref="C97:O97"/>
    <mergeCell ref="P97:T97"/>
    <mergeCell ref="A98:B98"/>
    <mergeCell ref="C98:O98"/>
    <mergeCell ref="P98:T98"/>
    <mergeCell ref="C87:L87"/>
    <mergeCell ref="N87:O87"/>
    <mergeCell ref="P87:Q87"/>
    <mergeCell ref="R87:T87"/>
    <mergeCell ref="C93:L93"/>
    <mergeCell ref="N93:O93"/>
    <mergeCell ref="P93:Q93"/>
    <mergeCell ref="R93:T93"/>
    <mergeCell ref="C94:L94"/>
    <mergeCell ref="N94:O94"/>
    <mergeCell ref="P94:Q94"/>
    <mergeCell ref="R94:T94"/>
    <mergeCell ref="C92:L92"/>
    <mergeCell ref="N92:O92"/>
    <mergeCell ref="P92:Q92"/>
    <mergeCell ref="R92:T92"/>
    <mergeCell ref="A88:A91"/>
    <mergeCell ref="B88:B91"/>
    <mergeCell ref="C88:L88"/>
    <mergeCell ref="N88:O88"/>
    <mergeCell ref="P88:Q88"/>
    <mergeCell ref="R88:T88"/>
    <mergeCell ref="C91:L91"/>
    <mergeCell ref="N91:O91"/>
    <mergeCell ref="P91:Q91"/>
    <mergeCell ref="R91:T91"/>
    <mergeCell ref="C89:L89"/>
    <mergeCell ref="N89:O89"/>
    <mergeCell ref="P89:Q89"/>
    <mergeCell ref="R89:T89"/>
    <mergeCell ref="C90:L90"/>
    <mergeCell ref="N90:O90"/>
    <mergeCell ref="P90:Q90"/>
    <mergeCell ref="R90:T90"/>
    <mergeCell ref="P85:Q85"/>
    <mergeCell ref="R85:T85"/>
    <mergeCell ref="C86:L86"/>
    <mergeCell ref="N86:O86"/>
    <mergeCell ref="P86:Q86"/>
    <mergeCell ref="R86:T86"/>
    <mergeCell ref="A83:A85"/>
    <mergeCell ref="B83:B85"/>
    <mergeCell ref="C83:L83"/>
    <mergeCell ref="N83:O83"/>
    <mergeCell ref="P83:Q83"/>
    <mergeCell ref="R83:T83"/>
    <mergeCell ref="C84:L84"/>
    <mergeCell ref="M84:T84"/>
    <mergeCell ref="C85:L85"/>
    <mergeCell ref="N85:O85"/>
    <mergeCell ref="A80:B80"/>
    <mergeCell ref="C80:L80"/>
    <mergeCell ref="R80:T80"/>
    <mergeCell ref="A81:T81"/>
    <mergeCell ref="C82:L82"/>
    <mergeCell ref="N82:O82"/>
    <mergeCell ref="P82:Q82"/>
    <mergeCell ref="R82:T82"/>
    <mergeCell ref="C78:L78"/>
    <mergeCell ref="N78:O78"/>
    <mergeCell ref="P78:Q78"/>
    <mergeCell ref="R78:T78"/>
    <mergeCell ref="C79:L79"/>
    <mergeCell ref="N79:O79"/>
    <mergeCell ref="P79:Q79"/>
    <mergeCell ref="R79:T79"/>
    <mergeCell ref="C77:L77"/>
    <mergeCell ref="N77:O77"/>
    <mergeCell ref="P77:Q77"/>
    <mergeCell ref="R77:T77"/>
    <mergeCell ref="A74:A77"/>
    <mergeCell ref="B74:B77"/>
    <mergeCell ref="C74:L74"/>
    <mergeCell ref="M74:T74"/>
    <mergeCell ref="C75:L75"/>
    <mergeCell ref="N75:O75"/>
    <mergeCell ref="P75:Q75"/>
    <mergeCell ref="R75:T75"/>
    <mergeCell ref="C76:L76"/>
    <mergeCell ref="M76:T76"/>
    <mergeCell ref="C73:L73"/>
    <mergeCell ref="N73:O73"/>
    <mergeCell ref="P73:Q73"/>
    <mergeCell ref="R73:T73"/>
    <mergeCell ref="C68:L68"/>
    <mergeCell ref="N68:O68"/>
    <mergeCell ref="P68:Q68"/>
    <mergeCell ref="R68:T68"/>
    <mergeCell ref="A69:A73"/>
    <mergeCell ref="B69:B73"/>
    <mergeCell ref="C69:L69"/>
    <mergeCell ref="M69:T69"/>
    <mergeCell ref="C70:L70"/>
    <mergeCell ref="N70:O70"/>
    <mergeCell ref="A67:B67"/>
    <mergeCell ref="C67:M67"/>
    <mergeCell ref="R67:T67"/>
    <mergeCell ref="C64:L64"/>
    <mergeCell ref="N64:O64"/>
    <mergeCell ref="P64:Q64"/>
    <mergeCell ref="R64:T64"/>
    <mergeCell ref="C65:L65"/>
    <mergeCell ref="N65:O65"/>
    <mergeCell ref="P65:Q65"/>
    <mergeCell ref="R65:T65"/>
    <mergeCell ref="A48:B48"/>
    <mergeCell ref="C48:M48"/>
    <mergeCell ref="R48:T48"/>
    <mergeCell ref="A49:A65"/>
    <mergeCell ref="B49:B65"/>
    <mergeCell ref="C49:L49"/>
    <mergeCell ref="N49:O49"/>
    <mergeCell ref="P49:Q49"/>
    <mergeCell ref="R49:T49"/>
    <mergeCell ref="C50:L50"/>
    <mergeCell ref="C63:L63"/>
    <mergeCell ref="N63:O63"/>
    <mergeCell ref="P63:Q63"/>
    <mergeCell ref="R63:T63"/>
    <mergeCell ref="C52:L52"/>
    <mergeCell ref="N52:O52"/>
    <mergeCell ref="P52:Q52"/>
    <mergeCell ref="R52:T52"/>
    <mergeCell ref="C61:L61"/>
    <mergeCell ref="N61:O61"/>
    <mergeCell ref="P61:Q61"/>
    <mergeCell ref="R61:T61"/>
    <mergeCell ref="C53:L53"/>
    <mergeCell ref="C58:L58"/>
    <mergeCell ref="C47:L47"/>
    <mergeCell ref="N47:O47"/>
    <mergeCell ref="P47:Q47"/>
    <mergeCell ref="R47:T47"/>
    <mergeCell ref="C36:L36"/>
    <mergeCell ref="R36:T36"/>
    <mergeCell ref="C37:L37"/>
    <mergeCell ref="N37:O37"/>
    <mergeCell ref="P37:Q37"/>
    <mergeCell ref="R37:T37"/>
    <mergeCell ref="C42:L42"/>
    <mergeCell ref="N42:O42"/>
    <mergeCell ref="P42:Q42"/>
    <mergeCell ref="R42:T42"/>
    <mergeCell ref="C43:L43"/>
    <mergeCell ref="N43:O43"/>
    <mergeCell ref="C40:L40"/>
    <mergeCell ref="N40:O40"/>
    <mergeCell ref="P40:Q40"/>
    <mergeCell ref="R40:T40"/>
    <mergeCell ref="C41:L41"/>
    <mergeCell ref="N41:O41"/>
    <mergeCell ref="P41:Q41"/>
    <mergeCell ref="R41:T41"/>
    <mergeCell ref="N35:O35"/>
    <mergeCell ref="P35:Q35"/>
    <mergeCell ref="R35:T35"/>
    <mergeCell ref="C32:L32"/>
    <mergeCell ref="N32:O32"/>
    <mergeCell ref="P32:Q32"/>
    <mergeCell ref="R32:T32"/>
    <mergeCell ref="A33:B33"/>
    <mergeCell ref="C33:L33"/>
    <mergeCell ref="R33:T33"/>
    <mergeCell ref="A30:B30"/>
    <mergeCell ref="C30:L30"/>
    <mergeCell ref="R30:T30"/>
    <mergeCell ref="C31:L31"/>
    <mergeCell ref="N31:O31"/>
    <mergeCell ref="P31:Q31"/>
    <mergeCell ref="R31:T31"/>
    <mergeCell ref="C29:L29"/>
    <mergeCell ref="N29:O29"/>
    <mergeCell ref="P29:Q29"/>
    <mergeCell ref="R29:T29"/>
    <mergeCell ref="C27:L27"/>
    <mergeCell ref="N27:O27"/>
    <mergeCell ref="P27:Q27"/>
    <mergeCell ref="R27:T27"/>
    <mergeCell ref="C28:L28"/>
    <mergeCell ref="N28:O28"/>
    <mergeCell ref="P28:Q28"/>
    <mergeCell ref="R28:T28"/>
    <mergeCell ref="A25:A27"/>
    <mergeCell ref="B25:B27"/>
    <mergeCell ref="C25:L25"/>
    <mergeCell ref="N25:O25"/>
    <mergeCell ref="P25:Q25"/>
    <mergeCell ref="R25:T25"/>
    <mergeCell ref="C26:L26"/>
    <mergeCell ref="N26:O26"/>
    <mergeCell ref="P26:Q26"/>
    <mergeCell ref="R26:T26"/>
    <mergeCell ref="C23:L23"/>
    <mergeCell ref="N23:O23"/>
    <mergeCell ref="P23:Q23"/>
    <mergeCell ref="R23:T23"/>
    <mergeCell ref="C24:L24"/>
    <mergeCell ref="N24:O24"/>
    <mergeCell ref="P24:Q24"/>
    <mergeCell ref="R24:T24"/>
    <mergeCell ref="C11:L11"/>
    <mergeCell ref="C13:L13"/>
    <mergeCell ref="N13:O13"/>
    <mergeCell ref="P13:Q13"/>
    <mergeCell ref="R13:T13"/>
    <mergeCell ref="C12:L12"/>
    <mergeCell ref="P16:Q16"/>
    <mergeCell ref="R16:T16"/>
    <mergeCell ref="N16:O16"/>
    <mergeCell ref="C9:L9"/>
    <mergeCell ref="N9:O9"/>
    <mergeCell ref="P9:Q9"/>
    <mergeCell ref="R9:T9"/>
    <mergeCell ref="C10:L10"/>
    <mergeCell ref="N10:O10"/>
    <mergeCell ref="P10:Q10"/>
    <mergeCell ref="R10:T10"/>
    <mergeCell ref="C7:L7"/>
    <mergeCell ref="N7:O7"/>
    <mergeCell ref="P7:Q7"/>
    <mergeCell ref="R7:T7"/>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49" max="19" man="1"/>
    <brk id="68"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2D42-8207-4B40-B333-83270C4DDD99}">
  <sheetPr>
    <tabColor rgb="FF92D050"/>
  </sheetPr>
  <dimension ref="A2:T93"/>
  <sheetViews>
    <sheetView view="pageBreakPreview" topLeftCell="A7" zoomScale="130" zoomScaleNormal="100" zoomScaleSheetLayoutView="130" workbookViewId="0">
      <selection activeCell="AN85" sqref="AN85"/>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312</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SUM(R6:T27)</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159" t="s">
        <v>11</v>
      </c>
      <c r="D7" s="159"/>
      <c r="E7" s="159"/>
      <c r="F7" s="159"/>
      <c r="G7" s="159"/>
      <c r="H7" s="159"/>
      <c r="I7" s="159"/>
      <c r="J7" s="159"/>
      <c r="K7" s="159"/>
      <c r="L7" s="159"/>
      <c r="M7" s="17" t="s">
        <v>12</v>
      </c>
      <c r="N7" s="152">
        <v>900</v>
      </c>
      <c r="O7" s="152"/>
      <c r="P7" s="153"/>
      <c r="Q7" s="153"/>
      <c r="R7" s="152">
        <f t="shared" ref="R7:R27" si="0">N7*P7</f>
        <v>0</v>
      </c>
      <c r="S7" s="152"/>
      <c r="T7" s="154"/>
    </row>
    <row r="8" spans="1:20" ht="147.65" customHeight="1" x14ac:dyDescent="0.2">
      <c r="A8" s="54" t="s">
        <v>7</v>
      </c>
      <c r="B8" s="9">
        <v>3</v>
      </c>
      <c r="C8" s="158" t="s">
        <v>13</v>
      </c>
      <c r="D8" s="160"/>
      <c r="E8" s="160"/>
      <c r="F8" s="160"/>
      <c r="G8" s="160"/>
      <c r="H8" s="160"/>
      <c r="I8" s="160"/>
      <c r="J8" s="160"/>
      <c r="K8" s="160"/>
      <c r="L8" s="160"/>
      <c r="M8" s="17" t="s">
        <v>12</v>
      </c>
      <c r="N8" s="152">
        <v>20</v>
      </c>
      <c r="O8" s="152"/>
      <c r="P8" s="153"/>
      <c r="Q8" s="153"/>
      <c r="R8" s="152">
        <f t="shared" si="0"/>
        <v>0</v>
      </c>
      <c r="S8" s="152"/>
      <c r="T8" s="154"/>
    </row>
    <row r="9" spans="1:20" ht="119.5" customHeight="1" x14ac:dyDescent="0.2">
      <c r="A9" s="55" t="s">
        <v>7</v>
      </c>
      <c r="B9" s="56" t="s">
        <v>14</v>
      </c>
      <c r="C9" s="487" t="s">
        <v>313</v>
      </c>
      <c r="D9" s="414"/>
      <c r="E9" s="414"/>
      <c r="F9" s="414"/>
      <c r="G9" s="414"/>
      <c r="H9" s="414"/>
      <c r="I9" s="414"/>
      <c r="J9" s="414"/>
      <c r="K9" s="414"/>
      <c r="L9" s="488"/>
      <c r="M9" s="17" t="s">
        <v>12</v>
      </c>
      <c r="N9" s="156">
        <v>1120</v>
      </c>
      <c r="O9" s="156"/>
      <c r="P9" s="157"/>
      <c r="Q9" s="157"/>
      <c r="R9" s="156">
        <f t="shared" si="0"/>
        <v>0</v>
      </c>
      <c r="S9" s="156"/>
      <c r="T9" s="536"/>
    </row>
    <row r="10" spans="1:20" ht="155.15" customHeight="1" x14ac:dyDescent="0.2">
      <c r="A10" s="8" t="str">
        <f>A9</f>
        <v>1.</v>
      </c>
      <c r="B10" s="9" t="s">
        <v>16</v>
      </c>
      <c r="C10" s="487" t="s">
        <v>314</v>
      </c>
      <c r="D10" s="414"/>
      <c r="E10" s="414"/>
      <c r="F10" s="414"/>
      <c r="G10" s="414"/>
      <c r="H10" s="414"/>
      <c r="I10" s="414"/>
      <c r="J10" s="414"/>
      <c r="K10" s="414"/>
      <c r="L10" s="488"/>
      <c r="M10" s="13" t="s">
        <v>10</v>
      </c>
      <c r="N10" s="152">
        <v>1</v>
      </c>
      <c r="O10" s="152"/>
      <c r="P10" s="153"/>
      <c r="Q10" s="153"/>
      <c r="R10" s="152">
        <f t="shared" si="0"/>
        <v>0</v>
      </c>
      <c r="S10" s="152"/>
      <c r="T10" s="154"/>
    </row>
    <row r="11" spans="1:20" ht="95.5" customHeight="1" x14ac:dyDescent="0.2">
      <c r="A11" s="31" t="str">
        <f>A10</f>
        <v>1.</v>
      </c>
      <c r="B11" s="32" t="s">
        <v>18</v>
      </c>
      <c r="C11" s="539" t="s">
        <v>315</v>
      </c>
      <c r="D11" s="540"/>
      <c r="E11" s="540"/>
      <c r="F11" s="540"/>
      <c r="G11" s="540"/>
      <c r="H11" s="540"/>
      <c r="I11" s="540"/>
      <c r="J11" s="540"/>
      <c r="K11" s="540"/>
      <c r="L11" s="541"/>
      <c r="M11" s="59" t="s">
        <v>10</v>
      </c>
      <c r="N11" s="553">
        <v>4</v>
      </c>
      <c r="O11" s="554"/>
      <c r="P11" s="557"/>
      <c r="Q11" s="558"/>
      <c r="R11" s="553">
        <f t="shared" si="0"/>
        <v>0</v>
      </c>
      <c r="S11" s="561"/>
      <c r="T11" s="562"/>
    </row>
    <row r="12" spans="1:20" ht="110.15" customHeight="1" x14ac:dyDescent="0.2">
      <c r="A12" s="11">
        <v>1</v>
      </c>
      <c r="B12" s="12" t="s">
        <v>20</v>
      </c>
      <c r="C12" s="489" t="s">
        <v>316</v>
      </c>
      <c r="D12" s="490"/>
      <c r="E12" s="490"/>
      <c r="F12" s="490"/>
      <c r="G12" s="490"/>
      <c r="H12" s="490"/>
      <c r="I12" s="490"/>
      <c r="J12" s="490"/>
      <c r="K12" s="490"/>
      <c r="L12" s="491"/>
      <c r="M12" s="17" t="s">
        <v>93</v>
      </c>
      <c r="N12" s="152">
        <v>1</v>
      </c>
      <c r="O12" s="152"/>
      <c r="P12" s="153"/>
      <c r="Q12" s="153"/>
      <c r="R12" s="152">
        <f t="shared" si="0"/>
        <v>0</v>
      </c>
      <c r="S12" s="152"/>
      <c r="T12" s="154"/>
    </row>
    <row r="13" spans="1:20" ht="109" customHeight="1" x14ac:dyDescent="0.2">
      <c r="A13" s="11">
        <v>1</v>
      </c>
      <c r="B13" s="12" t="s">
        <v>23</v>
      </c>
      <c r="C13" s="489" t="s">
        <v>317</v>
      </c>
      <c r="D13" s="490"/>
      <c r="E13" s="490"/>
      <c r="F13" s="490"/>
      <c r="G13" s="490"/>
      <c r="H13" s="490"/>
      <c r="I13" s="490"/>
      <c r="J13" s="490"/>
      <c r="K13" s="490"/>
      <c r="L13" s="491"/>
      <c r="M13" s="13" t="s">
        <v>10</v>
      </c>
      <c r="N13" s="152">
        <v>12</v>
      </c>
      <c r="O13" s="152"/>
      <c r="P13" s="153"/>
      <c r="Q13" s="153"/>
      <c r="R13" s="152">
        <f t="shared" si="0"/>
        <v>0</v>
      </c>
      <c r="S13" s="152"/>
      <c r="T13" s="154"/>
    </row>
    <row r="14" spans="1:20" ht="196.5" customHeight="1" x14ac:dyDescent="0.2">
      <c r="A14" s="11">
        <v>1</v>
      </c>
      <c r="B14" s="12" t="s">
        <v>28</v>
      </c>
      <c r="C14" s="489" t="s">
        <v>318</v>
      </c>
      <c r="D14" s="490"/>
      <c r="E14" s="490"/>
      <c r="F14" s="490"/>
      <c r="G14" s="490"/>
      <c r="H14" s="490"/>
      <c r="I14" s="490"/>
      <c r="J14" s="490"/>
      <c r="K14" s="490"/>
      <c r="L14" s="491"/>
      <c r="M14" s="13" t="s">
        <v>10</v>
      </c>
      <c r="N14" s="152">
        <v>8</v>
      </c>
      <c r="O14" s="152"/>
      <c r="P14" s="153"/>
      <c r="Q14" s="153"/>
      <c r="R14" s="152">
        <f t="shared" si="0"/>
        <v>0</v>
      </c>
      <c r="S14" s="152"/>
      <c r="T14" s="154"/>
    </row>
    <row r="15" spans="1:20" ht="119.5" customHeight="1" x14ac:dyDescent="0.2">
      <c r="A15" s="192" t="str">
        <f>A10</f>
        <v>1.</v>
      </c>
      <c r="B15" s="195" t="s">
        <v>30</v>
      </c>
      <c r="C15" s="493" t="s">
        <v>319</v>
      </c>
      <c r="D15" s="494"/>
      <c r="E15" s="494"/>
      <c r="F15" s="494"/>
      <c r="G15" s="494"/>
      <c r="H15" s="494"/>
      <c r="I15" s="494"/>
      <c r="J15" s="494"/>
      <c r="K15" s="494"/>
      <c r="L15" s="495"/>
      <c r="M15" s="37"/>
      <c r="N15" s="353"/>
      <c r="O15" s="353"/>
      <c r="P15" s="353"/>
      <c r="Q15" s="353"/>
      <c r="R15" s="353"/>
      <c r="S15" s="353"/>
      <c r="T15" s="354"/>
    </row>
    <row r="16" spans="1:20" ht="13.5" x14ac:dyDescent="0.2">
      <c r="A16" s="193"/>
      <c r="B16" s="196"/>
      <c r="C16" s="448" t="s">
        <v>224</v>
      </c>
      <c r="D16" s="449"/>
      <c r="E16" s="449"/>
      <c r="F16" s="449"/>
      <c r="G16" s="449"/>
      <c r="H16" s="449"/>
      <c r="I16" s="449"/>
      <c r="J16" s="449"/>
      <c r="K16" s="449"/>
      <c r="L16" s="450"/>
      <c r="M16" s="14" t="s">
        <v>26</v>
      </c>
      <c r="N16" s="180">
        <v>44</v>
      </c>
      <c r="O16" s="180"/>
      <c r="P16" s="181"/>
      <c r="Q16" s="181"/>
      <c r="R16" s="180">
        <f t="shared" ref="R16:R17" si="1">N16*P16</f>
        <v>0</v>
      </c>
      <c r="S16" s="180"/>
      <c r="T16" s="444"/>
    </row>
    <row r="17" spans="1:20" ht="13.5" x14ac:dyDescent="0.2">
      <c r="A17" s="194"/>
      <c r="B17" s="197"/>
      <c r="C17" s="445" t="s">
        <v>281</v>
      </c>
      <c r="D17" s="446"/>
      <c r="E17" s="446"/>
      <c r="F17" s="446"/>
      <c r="G17" s="446"/>
      <c r="H17" s="446"/>
      <c r="I17" s="446"/>
      <c r="J17" s="446"/>
      <c r="K17" s="446"/>
      <c r="L17" s="447"/>
      <c r="M17" s="16" t="s">
        <v>26</v>
      </c>
      <c r="N17" s="188">
        <v>84</v>
      </c>
      <c r="O17" s="188"/>
      <c r="P17" s="189"/>
      <c r="Q17" s="189"/>
      <c r="R17" s="188">
        <f t="shared" si="1"/>
        <v>0</v>
      </c>
      <c r="S17" s="188"/>
      <c r="T17" s="492"/>
    </row>
    <row r="18" spans="1:20" ht="96" customHeight="1" x14ac:dyDescent="0.2">
      <c r="A18" s="192">
        <f>A12</f>
        <v>1</v>
      </c>
      <c r="B18" s="195" t="s">
        <v>33</v>
      </c>
      <c r="C18" s="493" t="s">
        <v>320</v>
      </c>
      <c r="D18" s="494"/>
      <c r="E18" s="494"/>
      <c r="F18" s="494"/>
      <c r="G18" s="494"/>
      <c r="H18" s="494"/>
      <c r="I18" s="494"/>
      <c r="J18" s="494"/>
      <c r="K18" s="494"/>
      <c r="L18" s="495"/>
      <c r="M18" s="37"/>
      <c r="N18" s="353"/>
      <c r="O18" s="353"/>
      <c r="P18" s="353"/>
      <c r="Q18" s="353"/>
      <c r="R18" s="353"/>
      <c r="S18" s="353"/>
      <c r="T18" s="354"/>
    </row>
    <row r="19" spans="1:20" ht="13.5" x14ac:dyDescent="0.2">
      <c r="A19" s="193"/>
      <c r="B19" s="196"/>
      <c r="C19" s="448" t="s">
        <v>25</v>
      </c>
      <c r="D19" s="449"/>
      <c r="E19" s="449"/>
      <c r="F19" s="449"/>
      <c r="G19" s="449"/>
      <c r="H19" s="449"/>
      <c r="I19" s="449"/>
      <c r="J19" s="449"/>
      <c r="K19" s="449"/>
      <c r="L19" s="450"/>
      <c r="M19" s="14" t="s">
        <v>26</v>
      </c>
      <c r="N19" s="180">
        <v>75</v>
      </c>
      <c r="O19" s="180"/>
      <c r="P19" s="181"/>
      <c r="Q19" s="181"/>
      <c r="R19" s="180">
        <f t="shared" ref="R19:R20" si="2">N19*P19</f>
        <v>0</v>
      </c>
      <c r="S19" s="180"/>
      <c r="T19" s="444"/>
    </row>
    <row r="20" spans="1:20" ht="95.15" customHeight="1" x14ac:dyDescent="0.2">
      <c r="A20" s="3" t="str">
        <f>A6</f>
        <v>1.</v>
      </c>
      <c r="B20" s="4" t="s">
        <v>37</v>
      </c>
      <c r="C20" s="487" t="s">
        <v>321</v>
      </c>
      <c r="D20" s="414"/>
      <c r="E20" s="414"/>
      <c r="F20" s="414"/>
      <c r="G20" s="414"/>
      <c r="H20" s="414"/>
      <c r="I20" s="414"/>
      <c r="J20" s="414"/>
      <c r="K20" s="414"/>
      <c r="L20" s="488"/>
      <c r="M20" s="17" t="s">
        <v>22</v>
      </c>
      <c r="N20" s="152">
        <v>58</v>
      </c>
      <c r="O20" s="152"/>
      <c r="P20" s="153"/>
      <c r="Q20" s="153"/>
      <c r="R20" s="152">
        <f t="shared" si="2"/>
        <v>0</v>
      </c>
      <c r="S20" s="152"/>
      <c r="T20" s="154"/>
    </row>
    <row r="21" spans="1:20" ht="108" customHeight="1" x14ac:dyDescent="0.2">
      <c r="A21" s="3" t="str">
        <f>A8</f>
        <v>1.</v>
      </c>
      <c r="B21" s="4" t="s">
        <v>40</v>
      </c>
      <c r="C21" s="487" t="s">
        <v>322</v>
      </c>
      <c r="D21" s="414"/>
      <c r="E21" s="414"/>
      <c r="F21" s="414"/>
      <c r="G21" s="414"/>
      <c r="H21" s="414"/>
      <c r="I21" s="414"/>
      <c r="J21" s="414"/>
      <c r="K21" s="414"/>
      <c r="L21" s="488"/>
      <c r="M21" s="17" t="s">
        <v>12</v>
      </c>
      <c r="N21" s="152">
        <v>230</v>
      </c>
      <c r="O21" s="152"/>
      <c r="P21" s="153"/>
      <c r="Q21" s="153"/>
      <c r="R21" s="152">
        <f t="shared" ref="R21" si="3">N21*P21</f>
        <v>0</v>
      </c>
      <c r="S21" s="152"/>
      <c r="T21" s="154"/>
    </row>
    <row r="22" spans="1:20" ht="106" customHeight="1" x14ac:dyDescent="0.2">
      <c r="A22" s="192" t="s">
        <v>7</v>
      </c>
      <c r="B22" s="195" t="s">
        <v>41</v>
      </c>
      <c r="C22" s="406" t="s">
        <v>323</v>
      </c>
      <c r="D22" s="407"/>
      <c r="E22" s="407"/>
      <c r="F22" s="407"/>
      <c r="G22" s="407"/>
      <c r="H22" s="407"/>
      <c r="I22" s="407"/>
      <c r="J22" s="407"/>
      <c r="K22" s="407"/>
      <c r="L22" s="437"/>
      <c r="M22" s="37"/>
      <c r="N22" s="353"/>
      <c r="O22" s="353"/>
      <c r="P22" s="353"/>
      <c r="Q22" s="353"/>
      <c r="R22" s="353"/>
      <c r="S22" s="353"/>
      <c r="T22" s="354"/>
    </row>
    <row r="23" spans="1:20" ht="18" customHeight="1" x14ac:dyDescent="0.2">
      <c r="A23" s="193"/>
      <c r="B23" s="196"/>
      <c r="C23" s="448" t="s">
        <v>227</v>
      </c>
      <c r="D23" s="449"/>
      <c r="E23" s="449"/>
      <c r="F23" s="449"/>
      <c r="G23" s="449"/>
      <c r="H23" s="449"/>
      <c r="I23" s="449"/>
      <c r="J23" s="449"/>
      <c r="K23" s="449"/>
      <c r="L23" s="450"/>
      <c r="M23" s="14" t="s">
        <v>10</v>
      </c>
      <c r="N23" s="180">
        <v>23</v>
      </c>
      <c r="O23" s="180"/>
      <c r="P23" s="181"/>
      <c r="Q23" s="181"/>
      <c r="R23" s="180">
        <f t="shared" si="0"/>
        <v>0</v>
      </c>
      <c r="S23" s="180"/>
      <c r="T23" s="444"/>
    </row>
    <row r="24" spans="1:20" ht="18" customHeight="1" x14ac:dyDescent="0.2">
      <c r="A24" s="198"/>
      <c r="B24" s="199"/>
      <c r="C24" s="445" t="s">
        <v>228</v>
      </c>
      <c r="D24" s="446"/>
      <c r="E24" s="446"/>
      <c r="F24" s="446"/>
      <c r="G24" s="446"/>
      <c r="H24" s="446"/>
      <c r="I24" s="446"/>
      <c r="J24" s="446"/>
      <c r="K24" s="446"/>
      <c r="L24" s="447"/>
      <c r="M24" s="15" t="s">
        <v>10</v>
      </c>
      <c r="N24" s="183">
        <v>15</v>
      </c>
      <c r="O24" s="183"/>
      <c r="P24" s="184"/>
      <c r="Q24" s="184"/>
      <c r="R24" s="183">
        <f t="shared" si="0"/>
        <v>0</v>
      </c>
      <c r="S24" s="183"/>
      <c r="T24" s="537"/>
    </row>
    <row r="25" spans="1:20" ht="114" customHeight="1" x14ac:dyDescent="0.2">
      <c r="A25" s="8" t="str">
        <f>A22</f>
        <v>1.</v>
      </c>
      <c r="B25" s="9" t="s">
        <v>43</v>
      </c>
      <c r="C25" s="348" t="s">
        <v>324</v>
      </c>
      <c r="D25" s="349"/>
      <c r="E25" s="349"/>
      <c r="F25" s="349"/>
      <c r="G25" s="349"/>
      <c r="H25" s="349"/>
      <c r="I25" s="349"/>
      <c r="J25" s="349"/>
      <c r="K25" s="349"/>
      <c r="L25" s="350"/>
      <c r="M25" s="17" t="s">
        <v>10</v>
      </c>
      <c r="N25" s="152">
        <v>5</v>
      </c>
      <c r="O25" s="152"/>
      <c r="P25" s="153"/>
      <c r="Q25" s="153"/>
      <c r="R25" s="152">
        <f t="shared" si="0"/>
        <v>0</v>
      </c>
      <c r="S25" s="152"/>
      <c r="T25" s="154"/>
    </row>
    <row r="26" spans="1:20" ht="83.15" customHeight="1" x14ac:dyDescent="0.2">
      <c r="A26" s="8" t="s">
        <v>7</v>
      </c>
      <c r="B26" s="9" t="s">
        <v>165</v>
      </c>
      <c r="C26" s="348" t="s">
        <v>325</v>
      </c>
      <c r="D26" s="349"/>
      <c r="E26" s="349"/>
      <c r="F26" s="349"/>
      <c r="G26" s="349"/>
      <c r="H26" s="349"/>
      <c r="I26" s="349"/>
      <c r="J26" s="349"/>
      <c r="K26" s="349"/>
      <c r="L26" s="350"/>
      <c r="M26" s="17" t="s">
        <v>93</v>
      </c>
      <c r="N26" s="152">
        <v>1</v>
      </c>
      <c r="O26" s="152"/>
      <c r="P26" s="153"/>
      <c r="Q26" s="153"/>
      <c r="R26" s="152">
        <f t="shared" ref="R26" si="4">N26*P26</f>
        <v>0</v>
      </c>
      <c r="S26" s="152"/>
      <c r="T26" s="154"/>
    </row>
    <row r="27" spans="1:20" ht="132" customHeight="1" x14ac:dyDescent="0.2">
      <c r="A27" s="8" t="s">
        <v>7</v>
      </c>
      <c r="B27" s="19" t="s">
        <v>166</v>
      </c>
      <c r="C27" s="348" t="s">
        <v>326</v>
      </c>
      <c r="D27" s="349"/>
      <c r="E27" s="349"/>
      <c r="F27" s="349"/>
      <c r="G27" s="349"/>
      <c r="H27" s="349"/>
      <c r="I27" s="349"/>
      <c r="J27" s="349"/>
      <c r="K27" s="349"/>
      <c r="L27" s="350"/>
      <c r="M27" s="10" t="s">
        <v>39</v>
      </c>
      <c r="N27" s="152">
        <v>120</v>
      </c>
      <c r="O27" s="152"/>
      <c r="P27" s="153"/>
      <c r="Q27" s="153"/>
      <c r="R27" s="152">
        <f t="shared" si="0"/>
        <v>0</v>
      </c>
      <c r="S27" s="152"/>
      <c r="T27" s="154"/>
    </row>
    <row r="28" spans="1:20" ht="15.5" x14ac:dyDescent="0.2">
      <c r="A28" s="177" t="s">
        <v>45</v>
      </c>
      <c r="B28" s="178"/>
      <c r="C28" s="174" t="s">
        <v>51</v>
      </c>
      <c r="D28" s="174"/>
      <c r="E28" s="174"/>
      <c r="F28" s="174"/>
      <c r="G28" s="174"/>
      <c r="H28" s="174"/>
      <c r="I28" s="174"/>
      <c r="J28" s="174"/>
      <c r="K28" s="174"/>
      <c r="L28" s="174"/>
      <c r="M28" s="38"/>
      <c r="N28" s="39"/>
      <c r="O28" s="39"/>
      <c r="P28" s="40"/>
      <c r="Q28" s="40"/>
      <c r="R28" s="175">
        <f>SUM(R30:T31)</f>
        <v>0</v>
      </c>
      <c r="S28" s="175"/>
      <c r="T28" s="176"/>
    </row>
    <row r="29" spans="1:20" ht="30.65" customHeight="1" x14ac:dyDescent="0.2">
      <c r="A29" s="206" t="s">
        <v>52</v>
      </c>
      <c r="B29" s="207"/>
      <c r="C29" s="207"/>
      <c r="D29" s="207"/>
      <c r="E29" s="207"/>
      <c r="F29" s="207"/>
      <c r="G29" s="207"/>
      <c r="H29" s="207"/>
      <c r="I29" s="207"/>
      <c r="J29" s="207"/>
      <c r="K29" s="207"/>
      <c r="L29" s="207"/>
      <c r="M29" s="207"/>
      <c r="N29" s="207"/>
      <c r="O29" s="207"/>
      <c r="P29" s="207"/>
      <c r="Q29" s="207"/>
      <c r="R29" s="207"/>
      <c r="S29" s="207"/>
      <c r="T29" s="208"/>
    </row>
    <row r="30" spans="1:20" ht="144.65" customHeight="1" x14ac:dyDescent="0.2">
      <c r="A30" s="21" t="s">
        <v>45</v>
      </c>
      <c r="B30" s="9" t="s">
        <v>7</v>
      </c>
      <c r="C30" s="191" t="s">
        <v>53</v>
      </c>
      <c r="D30" s="191"/>
      <c r="E30" s="191"/>
      <c r="F30" s="191"/>
      <c r="G30" s="191"/>
      <c r="H30" s="191"/>
      <c r="I30" s="191"/>
      <c r="J30" s="191"/>
      <c r="K30" s="191"/>
      <c r="L30" s="191"/>
      <c r="M30" s="17" t="s">
        <v>22</v>
      </c>
      <c r="N30" s="214">
        <v>280</v>
      </c>
      <c r="O30" s="214"/>
      <c r="P30" s="210"/>
      <c r="Q30" s="210"/>
      <c r="R30" s="214">
        <f>N30*P30</f>
        <v>0</v>
      </c>
      <c r="S30" s="214"/>
      <c r="T30" s="215"/>
    </row>
    <row r="31" spans="1:20" ht="81.650000000000006" customHeight="1" x14ac:dyDescent="0.2">
      <c r="A31" s="21" t="s">
        <v>45</v>
      </c>
      <c r="B31" s="9" t="s">
        <v>45</v>
      </c>
      <c r="C31" s="348" t="s">
        <v>375</v>
      </c>
      <c r="D31" s="349"/>
      <c r="E31" s="349"/>
      <c r="F31" s="349"/>
      <c r="G31" s="349"/>
      <c r="H31" s="349"/>
      <c r="I31" s="349"/>
      <c r="J31" s="349"/>
      <c r="K31" s="349"/>
      <c r="L31" s="350"/>
      <c r="M31" s="17" t="s">
        <v>22</v>
      </c>
      <c r="N31" s="214">
        <v>120</v>
      </c>
      <c r="O31" s="214"/>
      <c r="P31" s="210"/>
      <c r="Q31" s="210"/>
      <c r="R31" s="214">
        <f>N31*P31</f>
        <v>0</v>
      </c>
      <c r="S31" s="214"/>
      <c r="T31" s="215"/>
    </row>
    <row r="32" spans="1:20" ht="15.5" x14ac:dyDescent="0.2">
      <c r="A32" s="41" t="s">
        <v>50</v>
      </c>
      <c r="B32" s="42"/>
      <c r="C32" s="218" t="s">
        <v>56</v>
      </c>
      <c r="D32" s="218"/>
      <c r="E32" s="218"/>
      <c r="F32" s="218"/>
      <c r="G32" s="218"/>
      <c r="H32" s="218"/>
      <c r="I32" s="218"/>
      <c r="J32" s="218"/>
      <c r="K32" s="218"/>
      <c r="L32" s="218"/>
      <c r="M32" s="42"/>
      <c r="N32" s="43"/>
      <c r="O32" s="43"/>
      <c r="P32" s="44"/>
      <c r="Q32" s="44"/>
      <c r="R32" s="216">
        <f>SUM(R33:T46)</f>
        <v>0</v>
      </c>
      <c r="S32" s="216"/>
      <c r="T32" s="217"/>
    </row>
    <row r="33" spans="1:20" ht="111.65" customHeight="1" x14ac:dyDescent="0.2">
      <c r="A33" s="565" t="s">
        <v>50</v>
      </c>
      <c r="B33" s="567" t="s">
        <v>7</v>
      </c>
      <c r="C33" s="406" t="s">
        <v>327</v>
      </c>
      <c r="D33" s="407"/>
      <c r="E33" s="407"/>
      <c r="F33" s="407"/>
      <c r="G33" s="407"/>
      <c r="H33" s="407"/>
      <c r="I33" s="407"/>
      <c r="J33" s="407"/>
      <c r="K33" s="407"/>
      <c r="L33" s="437"/>
      <c r="M33" s="18" t="s">
        <v>12</v>
      </c>
      <c r="N33" s="364">
        <v>1120</v>
      </c>
      <c r="O33" s="364"/>
      <c r="P33" s="365"/>
      <c r="Q33" s="365"/>
      <c r="R33" s="364">
        <f t="shared" ref="R33" si="5">N33*P33</f>
        <v>0</v>
      </c>
      <c r="S33" s="364"/>
      <c r="T33" s="366"/>
    </row>
    <row r="34" spans="1:20" ht="93" customHeight="1" x14ac:dyDescent="0.2">
      <c r="A34" s="566"/>
      <c r="B34" s="568"/>
      <c r="C34" s="479" t="s">
        <v>286</v>
      </c>
      <c r="D34" s="480"/>
      <c r="E34" s="480"/>
      <c r="F34" s="480"/>
      <c r="G34" s="480"/>
      <c r="H34" s="480"/>
      <c r="I34" s="480"/>
      <c r="J34" s="480"/>
      <c r="K34" s="480"/>
      <c r="L34" s="480"/>
      <c r="M34" s="481" t="s">
        <v>287</v>
      </c>
      <c r="N34" s="482"/>
      <c r="O34" s="482"/>
      <c r="P34" s="482"/>
      <c r="Q34" s="482"/>
      <c r="R34" s="482"/>
      <c r="S34" s="482"/>
      <c r="T34" s="483"/>
    </row>
    <row r="35" spans="1:20" ht="105.65" customHeight="1" x14ac:dyDescent="0.2">
      <c r="A35" s="565" t="s">
        <v>50</v>
      </c>
      <c r="B35" s="567" t="s">
        <v>45</v>
      </c>
      <c r="C35" s="406" t="s">
        <v>328</v>
      </c>
      <c r="D35" s="407"/>
      <c r="E35" s="407"/>
      <c r="F35" s="407"/>
      <c r="G35" s="407"/>
      <c r="H35" s="407"/>
      <c r="I35" s="407"/>
      <c r="J35" s="407"/>
      <c r="K35" s="407"/>
      <c r="L35" s="437"/>
      <c r="M35" s="18" t="s">
        <v>12</v>
      </c>
      <c r="N35" s="364">
        <v>230</v>
      </c>
      <c r="O35" s="364"/>
      <c r="P35" s="365"/>
      <c r="Q35" s="365"/>
      <c r="R35" s="364">
        <f t="shared" ref="R35" si="6">N35*P35</f>
        <v>0</v>
      </c>
      <c r="S35" s="364"/>
      <c r="T35" s="366"/>
    </row>
    <row r="36" spans="1:20" ht="93" customHeight="1" x14ac:dyDescent="0.2">
      <c r="A36" s="566"/>
      <c r="B36" s="568"/>
      <c r="C36" s="479" t="s">
        <v>286</v>
      </c>
      <c r="D36" s="480"/>
      <c r="E36" s="480"/>
      <c r="F36" s="480"/>
      <c r="G36" s="480"/>
      <c r="H36" s="480"/>
      <c r="I36" s="480"/>
      <c r="J36" s="480"/>
      <c r="K36" s="480"/>
      <c r="L36" s="480"/>
      <c r="M36" s="481" t="s">
        <v>287</v>
      </c>
      <c r="N36" s="482"/>
      <c r="O36" s="482"/>
      <c r="P36" s="482"/>
      <c r="Q36" s="482"/>
      <c r="R36" s="482"/>
      <c r="S36" s="482"/>
      <c r="T36" s="483"/>
    </row>
    <row r="37" spans="1:20" ht="107.15" customHeight="1" x14ac:dyDescent="0.2">
      <c r="A37" s="73" t="s">
        <v>50</v>
      </c>
      <c r="B37" s="74" t="s">
        <v>50</v>
      </c>
      <c r="C37" s="348" t="s">
        <v>204</v>
      </c>
      <c r="D37" s="349"/>
      <c r="E37" s="349"/>
      <c r="F37" s="349"/>
      <c r="G37" s="349"/>
      <c r="H37" s="349"/>
      <c r="I37" s="349"/>
      <c r="J37" s="349"/>
      <c r="K37" s="349"/>
      <c r="L37" s="350"/>
      <c r="M37" s="17" t="s">
        <v>22</v>
      </c>
      <c r="N37" s="214">
        <v>44</v>
      </c>
      <c r="O37" s="214"/>
      <c r="P37" s="210"/>
      <c r="Q37" s="210"/>
      <c r="R37" s="214">
        <f>N37*P37</f>
        <v>0</v>
      </c>
      <c r="S37" s="214"/>
      <c r="T37" s="215"/>
    </row>
    <row r="38" spans="1:20" ht="111.65" customHeight="1" x14ac:dyDescent="0.2">
      <c r="A38" s="73" t="s">
        <v>50</v>
      </c>
      <c r="B38" s="74" t="s">
        <v>14</v>
      </c>
      <c r="C38" s="348" t="s">
        <v>264</v>
      </c>
      <c r="D38" s="349"/>
      <c r="E38" s="349"/>
      <c r="F38" s="349"/>
      <c r="G38" s="349"/>
      <c r="H38" s="349"/>
      <c r="I38" s="349"/>
      <c r="J38" s="349"/>
      <c r="K38" s="349"/>
      <c r="L38" s="350"/>
      <c r="M38" s="17" t="s">
        <v>22</v>
      </c>
      <c r="N38" s="214">
        <v>84</v>
      </c>
      <c r="O38" s="214"/>
      <c r="P38" s="210"/>
      <c r="Q38" s="210"/>
      <c r="R38" s="214">
        <f>N38*P38</f>
        <v>0</v>
      </c>
      <c r="S38" s="214"/>
      <c r="T38" s="215"/>
    </row>
    <row r="39" spans="1:20" ht="98.15" customHeight="1" x14ac:dyDescent="0.2">
      <c r="A39" s="73" t="s">
        <v>50</v>
      </c>
      <c r="B39" s="74" t="s">
        <v>16</v>
      </c>
      <c r="C39" s="348" t="s">
        <v>290</v>
      </c>
      <c r="D39" s="349"/>
      <c r="E39" s="349"/>
      <c r="F39" s="349"/>
      <c r="G39" s="349"/>
      <c r="H39" s="349"/>
      <c r="I39" s="349"/>
      <c r="J39" s="349"/>
      <c r="K39" s="349"/>
      <c r="L39" s="350"/>
      <c r="M39" s="17" t="s">
        <v>22</v>
      </c>
      <c r="N39" s="214">
        <v>84</v>
      </c>
      <c r="O39" s="214"/>
      <c r="P39" s="210"/>
      <c r="Q39" s="210"/>
      <c r="R39" s="214">
        <f>N39*P39</f>
        <v>0</v>
      </c>
      <c r="S39" s="214"/>
      <c r="T39" s="215"/>
    </row>
    <row r="40" spans="1:20" ht="121" customHeight="1" x14ac:dyDescent="0.2">
      <c r="A40" s="73" t="s">
        <v>50</v>
      </c>
      <c r="B40" s="74" t="s">
        <v>18</v>
      </c>
      <c r="C40" s="348" t="s">
        <v>292</v>
      </c>
      <c r="D40" s="349"/>
      <c r="E40" s="349"/>
      <c r="F40" s="349"/>
      <c r="G40" s="349"/>
      <c r="H40" s="349"/>
      <c r="I40" s="349"/>
      <c r="J40" s="349"/>
      <c r="K40" s="349"/>
      <c r="L40" s="350"/>
      <c r="M40" s="17" t="s">
        <v>22</v>
      </c>
      <c r="N40" s="214">
        <v>84</v>
      </c>
      <c r="O40" s="214"/>
      <c r="P40" s="210"/>
      <c r="Q40" s="210"/>
      <c r="R40" s="214">
        <f t="shared" ref="R40:R41" si="7">N40*P40</f>
        <v>0</v>
      </c>
      <c r="S40" s="214"/>
      <c r="T40" s="215"/>
    </row>
    <row r="41" spans="1:20" ht="130.5" customHeight="1" x14ac:dyDescent="0.2">
      <c r="A41" s="73" t="s">
        <v>50</v>
      </c>
      <c r="B41" s="74" t="s">
        <v>20</v>
      </c>
      <c r="C41" s="348" t="s">
        <v>329</v>
      </c>
      <c r="D41" s="349"/>
      <c r="E41" s="349"/>
      <c r="F41" s="349"/>
      <c r="G41" s="349"/>
      <c r="H41" s="349"/>
      <c r="I41" s="349"/>
      <c r="J41" s="349"/>
      <c r="K41" s="349"/>
      <c r="L41" s="350"/>
      <c r="M41" s="17" t="s">
        <v>22</v>
      </c>
      <c r="N41" s="214">
        <v>140</v>
      </c>
      <c r="O41" s="214"/>
      <c r="P41" s="210"/>
      <c r="Q41" s="210"/>
      <c r="R41" s="214">
        <f t="shared" si="7"/>
        <v>0</v>
      </c>
      <c r="S41" s="214"/>
      <c r="T41" s="215"/>
    </row>
    <row r="42" spans="1:20" ht="105" customHeight="1" x14ac:dyDescent="0.2">
      <c r="A42" s="73" t="s">
        <v>50</v>
      </c>
      <c r="B42" s="74" t="s">
        <v>23</v>
      </c>
      <c r="C42" s="348" t="s">
        <v>330</v>
      </c>
      <c r="D42" s="349"/>
      <c r="E42" s="349"/>
      <c r="F42" s="349"/>
      <c r="G42" s="349"/>
      <c r="H42" s="349"/>
      <c r="I42" s="349"/>
      <c r="J42" s="349"/>
      <c r="K42" s="349"/>
      <c r="L42" s="350"/>
      <c r="M42" s="17" t="s">
        <v>22</v>
      </c>
      <c r="N42" s="214">
        <v>58</v>
      </c>
      <c r="O42" s="214"/>
      <c r="P42" s="210"/>
      <c r="Q42" s="210"/>
      <c r="R42" s="214">
        <f>N42*P42</f>
        <v>0</v>
      </c>
      <c r="S42" s="214"/>
      <c r="T42" s="215"/>
    </row>
    <row r="43" spans="1:20" ht="92.15" customHeight="1" x14ac:dyDescent="0.2">
      <c r="A43" s="73" t="s">
        <v>50</v>
      </c>
      <c r="B43" s="74" t="s">
        <v>28</v>
      </c>
      <c r="C43" s="348" t="s">
        <v>331</v>
      </c>
      <c r="D43" s="349"/>
      <c r="E43" s="349"/>
      <c r="F43" s="349"/>
      <c r="G43" s="349"/>
      <c r="H43" s="349"/>
      <c r="I43" s="349"/>
      <c r="J43" s="349"/>
      <c r="K43" s="349"/>
      <c r="L43" s="350"/>
      <c r="M43" s="17" t="s">
        <v>22</v>
      </c>
      <c r="N43" s="214">
        <v>42</v>
      </c>
      <c r="O43" s="214"/>
      <c r="P43" s="210"/>
      <c r="Q43" s="210"/>
      <c r="R43" s="214">
        <f>N43*P43</f>
        <v>0</v>
      </c>
      <c r="S43" s="214"/>
      <c r="T43" s="215"/>
    </row>
    <row r="44" spans="1:20" ht="96" customHeight="1" x14ac:dyDescent="0.2">
      <c r="A44" s="73" t="s">
        <v>50</v>
      </c>
      <c r="B44" s="74" t="s">
        <v>30</v>
      </c>
      <c r="C44" s="348" t="s">
        <v>295</v>
      </c>
      <c r="D44" s="349"/>
      <c r="E44" s="349"/>
      <c r="F44" s="349"/>
      <c r="G44" s="349"/>
      <c r="H44" s="349"/>
      <c r="I44" s="349"/>
      <c r="J44" s="349"/>
      <c r="K44" s="349"/>
      <c r="L44" s="350"/>
      <c r="M44" s="17" t="s">
        <v>22</v>
      </c>
      <c r="N44" s="214">
        <v>84</v>
      </c>
      <c r="O44" s="214"/>
      <c r="P44" s="210"/>
      <c r="Q44" s="210"/>
      <c r="R44" s="214">
        <f>N44*P44</f>
        <v>0</v>
      </c>
      <c r="S44" s="214"/>
      <c r="T44" s="215"/>
    </row>
    <row r="45" spans="1:20" ht="132.65" customHeight="1" x14ac:dyDescent="0.2">
      <c r="A45" s="73" t="s">
        <v>50</v>
      </c>
      <c r="B45" s="74" t="s">
        <v>33</v>
      </c>
      <c r="C45" s="348" t="s">
        <v>332</v>
      </c>
      <c r="D45" s="349"/>
      <c r="E45" s="349"/>
      <c r="F45" s="349"/>
      <c r="G45" s="349"/>
      <c r="H45" s="349"/>
      <c r="I45" s="349"/>
      <c r="J45" s="349"/>
      <c r="K45" s="349"/>
      <c r="L45" s="350"/>
      <c r="M45" s="17" t="s">
        <v>22</v>
      </c>
      <c r="N45" s="214">
        <v>140</v>
      </c>
      <c r="O45" s="214"/>
      <c r="P45" s="210"/>
      <c r="Q45" s="210"/>
      <c r="R45" s="214">
        <f>N45*P45</f>
        <v>0</v>
      </c>
      <c r="S45" s="214"/>
      <c r="T45" s="215"/>
    </row>
    <row r="46" spans="1:20" ht="195" customHeight="1" x14ac:dyDescent="0.2">
      <c r="A46" s="73" t="s">
        <v>50</v>
      </c>
      <c r="B46" s="74" t="s">
        <v>37</v>
      </c>
      <c r="C46" s="391" t="s">
        <v>426</v>
      </c>
      <c r="D46" s="369"/>
      <c r="E46" s="369"/>
      <c r="F46" s="369"/>
      <c r="G46" s="369"/>
      <c r="H46" s="369"/>
      <c r="I46" s="369"/>
      <c r="J46" s="369"/>
      <c r="K46" s="369"/>
      <c r="L46" s="392"/>
      <c r="M46" s="17" t="s">
        <v>22</v>
      </c>
      <c r="N46" s="214">
        <v>75</v>
      </c>
      <c r="O46" s="214"/>
      <c r="P46" s="210"/>
      <c r="Q46" s="210"/>
      <c r="R46" s="214">
        <f>N46*P46</f>
        <v>0</v>
      </c>
      <c r="S46" s="214"/>
      <c r="T46" s="215"/>
    </row>
    <row r="47" spans="1:20" ht="17.5" x14ac:dyDescent="0.2">
      <c r="A47" s="219" t="s">
        <v>14</v>
      </c>
      <c r="B47" s="220"/>
      <c r="C47" s="221" t="s">
        <v>59</v>
      </c>
      <c r="D47" s="221"/>
      <c r="E47" s="221"/>
      <c r="F47" s="221"/>
      <c r="G47" s="221"/>
      <c r="H47" s="221"/>
      <c r="I47" s="221"/>
      <c r="J47" s="221"/>
      <c r="K47" s="221"/>
      <c r="L47" s="221"/>
      <c r="M47" s="221"/>
      <c r="N47" s="45"/>
      <c r="O47" s="45"/>
      <c r="P47" s="45"/>
      <c r="Q47" s="45"/>
      <c r="R47" s="216">
        <f>SUM(R51:T71)</f>
        <v>0</v>
      </c>
      <c r="S47" s="216"/>
      <c r="T47" s="217"/>
    </row>
    <row r="48" spans="1:20" ht="121.5" customHeight="1" x14ac:dyDescent="0.2">
      <c r="A48" s="192" t="str">
        <f>A47</f>
        <v>4.</v>
      </c>
      <c r="B48" s="195">
        <v>1</v>
      </c>
      <c r="C48" s="406" t="s">
        <v>205</v>
      </c>
      <c r="D48" s="407"/>
      <c r="E48" s="407"/>
      <c r="F48" s="407"/>
      <c r="G48" s="407"/>
      <c r="H48" s="407"/>
      <c r="I48" s="407"/>
      <c r="J48" s="407"/>
      <c r="K48" s="407"/>
      <c r="L48" s="437"/>
      <c r="M48" s="24"/>
      <c r="N48" s="222"/>
      <c r="O48" s="222"/>
      <c r="P48" s="222"/>
      <c r="Q48" s="222"/>
      <c r="R48" s="222"/>
      <c r="S48" s="222"/>
      <c r="T48" s="223"/>
    </row>
    <row r="49" spans="1:20" ht="268" customHeight="1" x14ac:dyDescent="0.2">
      <c r="A49" s="193"/>
      <c r="B49" s="196"/>
      <c r="C49" s="372" t="s">
        <v>235</v>
      </c>
      <c r="D49" s="373"/>
      <c r="E49" s="373"/>
      <c r="F49" s="373"/>
      <c r="G49" s="373"/>
      <c r="H49" s="373"/>
      <c r="I49" s="373"/>
      <c r="J49" s="373"/>
      <c r="K49" s="373"/>
      <c r="L49" s="463"/>
      <c r="M49" s="70"/>
      <c r="N49" s="234"/>
      <c r="O49" s="234"/>
      <c r="P49" s="234"/>
      <c r="Q49" s="234"/>
      <c r="R49" s="234"/>
      <c r="S49" s="234"/>
      <c r="T49" s="235"/>
    </row>
    <row r="50" spans="1:20" ht="132.65" customHeight="1" x14ac:dyDescent="0.2">
      <c r="A50" s="193"/>
      <c r="B50" s="196"/>
      <c r="C50" s="500" t="s">
        <v>139</v>
      </c>
      <c r="D50" s="501"/>
      <c r="E50" s="501"/>
      <c r="F50" s="501"/>
      <c r="G50" s="501"/>
      <c r="H50" s="501"/>
      <c r="I50" s="501"/>
      <c r="J50" s="501"/>
      <c r="K50" s="501"/>
      <c r="L50" s="502"/>
      <c r="M50" s="24"/>
      <c r="N50" s="222"/>
      <c r="O50" s="222"/>
      <c r="P50" s="222"/>
      <c r="Q50" s="222"/>
      <c r="R50" s="222"/>
      <c r="S50" s="222"/>
      <c r="T50" s="223"/>
    </row>
    <row r="51" spans="1:20" ht="12.65" customHeight="1" x14ac:dyDescent="0.2">
      <c r="A51" s="193"/>
      <c r="B51" s="196"/>
      <c r="C51" s="496" t="s">
        <v>333</v>
      </c>
      <c r="D51" s="497"/>
      <c r="E51" s="497"/>
      <c r="F51" s="497"/>
      <c r="G51" s="497"/>
      <c r="H51" s="497"/>
      <c r="I51" s="497"/>
      <c r="J51" s="497"/>
      <c r="K51" s="497"/>
      <c r="L51" s="498"/>
      <c r="M51" s="22" t="s">
        <v>10</v>
      </c>
      <c r="N51" s="228">
        <v>5</v>
      </c>
      <c r="O51" s="229"/>
      <c r="P51" s="230"/>
      <c r="Q51" s="231"/>
      <c r="R51" s="236">
        <f>N51*P51</f>
        <v>0</v>
      </c>
      <c r="S51" s="236"/>
      <c r="T51" s="499"/>
    </row>
    <row r="52" spans="1:20" ht="12.65" customHeight="1" x14ac:dyDescent="0.2">
      <c r="A52" s="193"/>
      <c r="B52" s="196"/>
      <c r="C52" s="496" t="s">
        <v>334</v>
      </c>
      <c r="D52" s="497"/>
      <c r="E52" s="497"/>
      <c r="F52" s="497"/>
      <c r="G52" s="497"/>
      <c r="H52" s="497"/>
      <c r="I52" s="497"/>
      <c r="J52" s="497"/>
      <c r="K52" s="497"/>
      <c r="L52" s="498"/>
      <c r="M52" s="22" t="s">
        <v>10</v>
      </c>
      <c r="N52" s="228">
        <v>2</v>
      </c>
      <c r="O52" s="229"/>
      <c r="P52" s="230"/>
      <c r="Q52" s="231"/>
      <c r="R52" s="236">
        <f t="shared" ref="R52:R66" si="8">N52*P52</f>
        <v>0</v>
      </c>
      <c r="S52" s="236"/>
      <c r="T52" s="499"/>
    </row>
    <row r="53" spans="1:20" ht="12.65" customHeight="1" x14ac:dyDescent="0.2">
      <c r="A53" s="193"/>
      <c r="B53" s="196"/>
      <c r="C53" s="496" t="s">
        <v>335</v>
      </c>
      <c r="D53" s="497"/>
      <c r="E53" s="497"/>
      <c r="F53" s="497"/>
      <c r="G53" s="497"/>
      <c r="H53" s="497"/>
      <c r="I53" s="497"/>
      <c r="J53" s="497"/>
      <c r="K53" s="497"/>
      <c r="L53" s="498"/>
      <c r="M53" s="22" t="s">
        <v>10</v>
      </c>
      <c r="N53" s="228">
        <v>2</v>
      </c>
      <c r="O53" s="229"/>
      <c r="P53" s="230"/>
      <c r="Q53" s="231"/>
      <c r="R53" s="236">
        <f t="shared" si="8"/>
        <v>0</v>
      </c>
      <c r="S53" s="236"/>
      <c r="T53" s="499"/>
    </row>
    <row r="54" spans="1:20" ht="12.65" customHeight="1" x14ac:dyDescent="0.2">
      <c r="A54" s="193"/>
      <c r="B54" s="196"/>
      <c r="C54" s="496" t="s">
        <v>336</v>
      </c>
      <c r="D54" s="497"/>
      <c r="E54" s="497"/>
      <c r="F54" s="497"/>
      <c r="G54" s="497"/>
      <c r="H54" s="497"/>
      <c r="I54" s="497"/>
      <c r="J54" s="497"/>
      <c r="K54" s="497"/>
      <c r="L54" s="498"/>
      <c r="M54" s="22" t="s">
        <v>10</v>
      </c>
      <c r="N54" s="228">
        <v>2</v>
      </c>
      <c r="O54" s="229"/>
      <c r="P54" s="230"/>
      <c r="Q54" s="231"/>
      <c r="R54" s="236">
        <f t="shared" si="8"/>
        <v>0</v>
      </c>
      <c r="S54" s="236"/>
      <c r="T54" s="499"/>
    </row>
    <row r="55" spans="1:20" ht="12.65" customHeight="1" x14ac:dyDescent="0.2">
      <c r="A55" s="193"/>
      <c r="B55" s="196"/>
      <c r="C55" s="496" t="s">
        <v>337</v>
      </c>
      <c r="D55" s="497"/>
      <c r="E55" s="497"/>
      <c r="F55" s="497"/>
      <c r="G55" s="497"/>
      <c r="H55" s="497"/>
      <c r="I55" s="497"/>
      <c r="J55" s="497"/>
      <c r="K55" s="497"/>
      <c r="L55" s="498"/>
      <c r="M55" s="22" t="s">
        <v>10</v>
      </c>
      <c r="N55" s="228">
        <v>1</v>
      </c>
      <c r="O55" s="229"/>
      <c r="P55" s="230"/>
      <c r="Q55" s="231"/>
      <c r="R55" s="236">
        <f t="shared" si="8"/>
        <v>0</v>
      </c>
      <c r="S55" s="236"/>
      <c r="T55" s="499"/>
    </row>
    <row r="56" spans="1:20" ht="12.65" customHeight="1" x14ac:dyDescent="0.2">
      <c r="A56" s="193"/>
      <c r="B56" s="196"/>
      <c r="C56" s="496" t="s">
        <v>338</v>
      </c>
      <c r="D56" s="497"/>
      <c r="E56" s="497"/>
      <c r="F56" s="497"/>
      <c r="G56" s="497"/>
      <c r="H56" s="497"/>
      <c r="I56" s="497"/>
      <c r="J56" s="497"/>
      <c r="K56" s="497"/>
      <c r="L56" s="498"/>
      <c r="M56" s="22" t="s">
        <v>10</v>
      </c>
      <c r="N56" s="228">
        <v>3</v>
      </c>
      <c r="O56" s="229"/>
      <c r="P56" s="230"/>
      <c r="Q56" s="231"/>
      <c r="R56" s="236">
        <f t="shared" si="8"/>
        <v>0</v>
      </c>
      <c r="S56" s="236"/>
      <c r="T56" s="499"/>
    </row>
    <row r="57" spans="1:20" ht="12.65" customHeight="1" x14ac:dyDescent="0.2">
      <c r="A57" s="193"/>
      <c r="B57" s="196"/>
      <c r="C57" s="496" t="s">
        <v>339</v>
      </c>
      <c r="D57" s="497"/>
      <c r="E57" s="497"/>
      <c r="F57" s="497"/>
      <c r="G57" s="497"/>
      <c r="H57" s="497"/>
      <c r="I57" s="497"/>
      <c r="J57" s="497"/>
      <c r="K57" s="497"/>
      <c r="L57" s="498"/>
      <c r="M57" s="22" t="s">
        <v>10</v>
      </c>
      <c r="N57" s="228">
        <v>1</v>
      </c>
      <c r="O57" s="229"/>
      <c r="P57" s="230"/>
      <c r="Q57" s="231"/>
      <c r="R57" s="236">
        <f t="shared" si="8"/>
        <v>0</v>
      </c>
      <c r="S57" s="236"/>
      <c r="T57" s="499"/>
    </row>
    <row r="58" spans="1:20" ht="12.65" customHeight="1" x14ac:dyDescent="0.2">
      <c r="A58" s="193"/>
      <c r="B58" s="196"/>
      <c r="C58" s="496" t="s">
        <v>340</v>
      </c>
      <c r="D58" s="497"/>
      <c r="E58" s="497"/>
      <c r="F58" s="497"/>
      <c r="G58" s="497"/>
      <c r="H58" s="497"/>
      <c r="I58" s="497"/>
      <c r="J58" s="497"/>
      <c r="K58" s="497"/>
      <c r="L58" s="498"/>
      <c r="M58" s="22" t="s">
        <v>10</v>
      </c>
      <c r="N58" s="228">
        <v>1</v>
      </c>
      <c r="O58" s="229"/>
      <c r="P58" s="230"/>
      <c r="Q58" s="231"/>
      <c r="R58" s="236">
        <f t="shared" si="8"/>
        <v>0</v>
      </c>
      <c r="S58" s="236"/>
      <c r="T58" s="499"/>
    </row>
    <row r="59" spans="1:20" ht="12.65" customHeight="1" x14ac:dyDescent="0.2">
      <c r="A59" s="193"/>
      <c r="B59" s="196"/>
      <c r="C59" s="496" t="s">
        <v>341</v>
      </c>
      <c r="D59" s="497"/>
      <c r="E59" s="497"/>
      <c r="F59" s="497"/>
      <c r="G59" s="497"/>
      <c r="H59" s="497"/>
      <c r="I59" s="497"/>
      <c r="J59" s="497"/>
      <c r="K59" s="497"/>
      <c r="L59" s="498"/>
      <c r="M59" s="22" t="s">
        <v>10</v>
      </c>
      <c r="N59" s="228">
        <v>1</v>
      </c>
      <c r="O59" s="229"/>
      <c r="P59" s="230"/>
      <c r="Q59" s="231"/>
      <c r="R59" s="236">
        <f t="shared" ref="R59:R61" si="9">N59*P59</f>
        <v>0</v>
      </c>
      <c r="S59" s="236"/>
      <c r="T59" s="499"/>
    </row>
    <row r="60" spans="1:20" ht="12.65" customHeight="1" x14ac:dyDescent="0.2">
      <c r="A60" s="193"/>
      <c r="B60" s="196"/>
      <c r="C60" s="496" t="s">
        <v>342</v>
      </c>
      <c r="D60" s="497"/>
      <c r="E60" s="497"/>
      <c r="F60" s="497"/>
      <c r="G60" s="497"/>
      <c r="H60" s="497"/>
      <c r="I60" s="497"/>
      <c r="J60" s="497"/>
      <c r="K60" s="497"/>
      <c r="L60" s="498"/>
      <c r="M60" s="22" t="s">
        <v>10</v>
      </c>
      <c r="N60" s="228">
        <v>1</v>
      </c>
      <c r="O60" s="229"/>
      <c r="P60" s="230"/>
      <c r="Q60" s="231"/>
      <c r="R60" s="236">
        <f t="shared" si="9"/>
        <v>0</v>
      </c>
      <c r="S60" s="236"/>
      <c r="T60" s="499"/>
    </row>
    <row r="61" spans="1:20" ht="12.65" customHeight="1" x14ac:dyDescent="0.2">
      <c r="A61" s="193"/>
      <c r="B61" s="196"/>
      <c r="C61" s="496" t="s">
        <v>343</v>
      </c>
      <c r="D61" s="497"/>
      <c r="E61" s="497"/>
      <c r="F61" s="497"/>
      <c r="G61" s="497"/>
      <c r="H61" s="497"/>
      <c r="I61" s="497"/>
      <c r="J61" s="497"/>
      <c r="K61" s="497"/>
      <c r="L61" s="498"/>
      <c r="M61" s="22" t="s">
        <v>10</v>
      </c>
      <c r="N61" s="228">
        <v>1</v>
      </c>
      <c r="O61" s="229"/>
      <c r="P61" s="230"/>
      <c r="Q61" s="231"/>
      <c r="R61" s="236">
        <f t="shared" si="9"/>
        <v>0</v>
      </c>
      <c r="S61" s="236"/>
      <c r="T61" s="499"/>
    </row>
    <row r="62" spans="1:20" ht="12.65" customHeight="1" x14ac:dyDescent="0.2">
      <c r="A62" s="193"/>
      <c r="B62" s="196"/>
      <c r="C62" s="496" t="s">
        <v>344</v>
      </c>
      <c r="D62" s="497"/>
      <c r="E62" s="497"/>
      <c r="F62" s="497"/>
      <c r="G62" s="497"/>
      <c r="H62" s="497"/>
      <c r="I62" s="497"/>
      <c r="J62" s="497"/>
      <c r="K62" s="497"/>
      <c r="L62" s="498"/>
      <c r="M62" s="22" t="s">
        <v>10</v>
      </c>
      <c r="N62" s="228">
        <v>1</v>
      </c>
      <c r="O62" s="229"/>
      <c r="P62" s="230"/>
      <c r="Q62" s="231"/>
      <c r="R62" s="236">
        <f t="shared" si="8"/>
        <v>0</v>
      </c>
      <c r="S62" s="236"/>
      <c r="T62" s="499"/>
    </row>
    <row r="63" spans="1:20" ht="12.65" customHeight="1" x14ac:dyDescent="0.2">
      <c r="A63" s="193"/>
      <c r="B63" s="196"/>
      <c r="C63" s="496" t="s">
        <v>345</v>
      </c>
      <c r="D63" s="497"/>
      <c r="E63" s="497"/>
      <c r="F63" s="497"/>
      <c r="G63" s="497"/>
      <c r="H63" s="497"/>
      <c r="I63" s="497"/>
      <c r="J63" s="497"/>
      <c r="K63" s="497"/>
      <c r="L63" s="498"/>
      <c r="M63" s="22" t="s">
        <v>10</v>
      </c>
      <c r="N63" s="228">
        <v>1</v>
      </c>
      <c r="O63" s="229"/>
      <c r="P63" s="230"/>
      <c r="Q63" s="231"/>
      <c r="R63" s="236">
        <f t="shared" si="8"/>
        <v>0</v>
      </c>
      <c r="S63" s="236"/>
      <c r="T63" s="499"/>
    </row>
    <row r="64" spans="1:20" ht="12.65" customHeight="1" x14ac:dyDescent="0.2">
      <c r="A64" s="193"/>
      <c r="B64" s="196"/>
      <c r="C64" s="496" t="s">
        <v>346</v>
      </c>
      <c r="D64" s="497"/>
      <c r="E64" s="497"/>
      <c r="F64" s="497"/>
      <c r="G64" s="497"/>
      <c r="H64" s="497"/>
      <c r="I64" s="497"/>
      <c r="J64" s="497"/>
      <c r="K64" s="497"/>
      <c r="L64" s="498"/>
      <c r="M64" s="22" t="s">
        <v>10</v>
      </c>
      <c r="N64" s="228">
        <v>1</v>
      </c>
      <c r="O64" s="229"/>
      <c r="P64" s="230"/>
      <c r="Q64" s="231"/>
      <c r="R64" s="236">
        <f t="shared" si="8"/>
        <v>0</v>
      </c>
      <c r="S64" s="236"/>
      <c r="T64" s="499"/>
    </row>
    <row r="65" spans="1:20" ht="12.65" customHeight="1" x14ac:dyDescent="0.2">
      <c r="A65" s="193"/>
      <c r="B65" s="196"/>
      <c r="C65" s="496" t="s">
        <v>347</v>
      </c>
      <c r="D65" s="497"/>
      <c r="E65" s="497"/>
      <c r="F65" s="497"/>
      <c r="G65" s="497"/>
      <c r="H65" s="497"/>
      <c r="I65" s="497"/>
      <c r="J65" s="497"/>
      <c r="K65" s="497"/>
      <c r="L65" s="498"/>
      <c r="M65" s="22" t="s">
        <v>10</v>
      </c>
      <c r="N65" s="228">
        <v>1</v>
      </c>
      <c r="O65" s="229"/>
      <c r="P65" s="230"/>
      <c r="Q65" s="231"/>
      <c r="R65" s="236">
        <f t="shared" si="8"/>
        <v>0</v>
      </c>
      <c r="S65" s="236"/>
      <c r="T65" s="499"/>
    </row>
    <row r="66" spans="1:20" ht="12.65" customHeight="1" x14ac:dyDescent="0.2">
      <c r="A66" s="193"/>
      <c r="B66" s="196"/>
      <c r="C66" s="496" t="s">
        <v>348</v>
      </c>
      <c r="D66" s="497"/>
      <c r="E66" s="497"/>
      <c r="F66" s="497"/>
      <c r="G66" s="497"/>
      <c r="H66" s="497"/>
      <c r="I66" s="497"/>
      <c r="J66" s="497"/>
      <c r="K66" s="497"/>
      <c r="L66" s="498"/>
      <c r="M66" s="22" t="s">
        <v>10</v>
      </c>
      <c r="N66" s="247">
        <v>2</v>
      </c>
      <c r="O66" s="548"/>
      <c r="P66" s="549"/>
      <c r="Q66" s="550"/>
      <c r="R66" s="236">
        <f t="shared" si="8"/>
        <v>0</v>
      </c>
      <c r="S66" s="236"/>
      <c r="T66" s="499"/>
    </row>
    <row r="67" spans="1:20" ht="196" customHeight="1" x14ac:dyDescent="0.2">
      <c r="A67" s="194" t="s">
        <v>14</v>
      </c>
      <c r="B67" s="197" t="s">
        <v>45</v>
      </c>
      <c r="C67" s="454" t="s">
        <v>425</v>
      </c>
      <c r="D67" s="455"/>
      <c r="E67" s="455"/>
      <c r="F67" s="455"/>
      <c r="G67" s="455"/>
      <c r="H67" s="455"/>
      <c r="I67" s="455"/>
      <c r="J67" s="455"/>
      <c r="K67" s="455"/>
      <c r="L67" s="456"/>
      <c r="M67" s="24"/>
      <c r="N67" s="222"/>
      <c r="O67" s="222"/>
      <c r="P67" s="222"/>
      <c r="Q67" s="222"/>
      <c r="R67" s="222"/>
      <c r="S67" s="222"/>
      <c r="T67" s="223"/>
    </row>
    <row r="68" spans="1:20" ht="12.65" customHeight="1" x14ac:dyDescent="0.2">
      <c r="A68" s="569"/>
      <c r="B68" s="570"/>
      <c r="C68" s="496" t="s">
        <v>349</v>
      </c>
      <c r="D68" s="497"/>
      <c r="E68" s="497"/>
      <c r="F68" s="497"/>
      <c r="G68" s="497"/>
      <c r="H68" s="497"/>
      <c r="I68" s="497"/>
      <c r="J68" s="497"/>
      <c r="K68" s="497"/>
      <c r="L68" s="498"/>
      <c r="M68" s="22" t="s">
        <v>10</v>
      </c>
      <c r="N68" s="228">
        <v>1</v>
      </c>
      <c r="O68" s="229"/>
      <c r="P68" s="230"/>
      <c r="Q68" s="231"/>
      <c r="R68" s="236">
        <f t="shared" ref="R68:R70" si="10">N68*P68</f>
        <v>0</v>
      </c>
      <c r="S68" s="236"/>
      <c r="T68" s="499"/>
    </row>
    <row r="69" spans="1:20" ht="12.65" customHeight="1" x14ac:dyDescent="0.2">
      <c r="A69" s="569"/>
      <c r="B69" s="570"/>
      <c r="C69" s="496" t="s">
        <v>350</v>
      </c>
      <c r="D69" s="497"/>
      <c r="E69" s="497"/>
      <c r="F69" s="497"/>
      <c r="G69" s="497"/>
      <c r="H69" s="497"/>
      <c r="I69" s="497"/>
      <c r="J69" s="497"/>
      <c r="K69" s="497"/>
      <c r="L69" s="498"/>
      <c r="M69" s="22" t="s">
        <v>10</v>
      </c>
      <c r="N69" s="228">
        <v>1</v>
      </c>
      <c r="O69" s="229"/>
      <c r="P69" s="230"/>
      <c r="Q69" s="231"/>
      <c r="R69" s="236">
        <f t="shared" si="10"/>
        <v>0</v>
      </c>
      <c r="S69" s="236"/>
      <c r="T69" s="499"/>
    </row>
    <row r="70" spans="1:20" ht="12.65" customHeight="1" x14ac:dyDescent="0.2">
      <c r="A70" s="416"/>
      <c r="B70" s="418"/>
      <c r="C70" s="545" t="s">
        <v>351</v>
      </c>
      <c r="D70" s="546"/>
      <c r="E70" s="546"/>
      <c r="F70" s="546"/>
      <c r="G70" s="546"/>
      <c r="H70" s="546"/>
      <c r="I70" s="546"/>
      <c r="J70" s="546"/>
      <c r="K70" s="546"/>
      <c r="L70" s="547"/>
      <c r="M70" s="22" t="s">
        <v>10</v>
      </c>
      <c r="N70" s="228">
        <v>1</v>
      </c>
      <c r="O70" s="229"/>
      <c r="P70" s="549"/>
      <c r="Q70" s="550"/>
      <c r="R70" s="236">
        <f t="shared" si="10"/>
        <v>0</v>
      </c>
      <c r="S70" s="236"/>
      <c r="T70" s="499"/>
    </row>
    <row r="71" spans="1:20" ht="158.5" customHeight="1" x14ac:dyDescent="0.2">
      <c r="A71" s="8" t="s">
        <v>14</v>
      </c>
      <c r="B71" s="13" t="s">
        <v>50</v>
      </c>
      <c r="C71" s="386" t="s">
        <v>352</v>
      </c>
      <c r="D71" s="387"/>
      <c r="E71" s="387"/>
      <c r="F71" s="387"/>
      <c r="G71" s="387"/>
      <c r="H71" s="387"/>
      <c r="I71" s="387"/>
      <c r="J71" s="387"/>
      <c r="K71" s="387"/>
      <c r="L71" s="388"/>
      <c r="M71" s="17" t="s">
        <v>22</v>
      </c>
      <c r="N71" s="251">
        <v>75</v>
      </c>
      <c r="O71" s="251"/>
      <c r="P71" s="252"/>
      <c r="Q71" s="252"/>
      <c r="R71" s="503">
        <f>N71*P71</f>
        <v>0</v>
      </c>
      <c r="S71" s="503"/>
      <c r="T71" s="504"/>
    </row>
    <row r="72" spans="1:20" ht="17.5" x14ac:dyDescent="0.2">
      <c r="A72" s="238" t="s">
        <v>16</v>
      </c>
      <c r="B72" s="239"/>
      <c r="C72" s="240" t="s">
        <v>70</v>
      </c>
      <c r="D72" s="240"/>
      <c r="E72" s="240"/>
      <c r="F72" s="240"/>
      <c r="G72" s="240"/>
      <c r="H72" s="240"/>
      <c r="I72" s="240"/>
      <c r="J72" s="240"/>
      <c r="K72" s="240"/>
      <c r="L72" s="240"/>
      <c r="M72" s="240"/>
      <c r="N72" s="46"/>
      <c r="O72" s="46"/>
      <c r="P72" s="46"/>
      <c r="Q72" s="46"/>
      <c r="R72" s="241">
        <f>SUM(R73:T83)</f>
        <v>0</v>
      </c>
      <c r="S72" s="241"/>
      <c r="T72" s="242"/>
    </row>
    <row r="73" spans="1:20" ht="149.5" customHeight="1" x14ac:dyDescent="0.2">
      <c r="A73" s="11" t="str">
        <f>A72</f>
        <v>5.</v>
      </c>
      <c r="B73" s="9">
        <v>1</v>
      </c>
      <c r="C73" s="348" t="s">
        <v>242</v>
      </c>
      <c r="D73" s="349"/>
      <c r="E73" s="349"/>
      <c r="F73" s="349"/>
      <c r="G73" s="349"/>
      <c r="H73" s="349"/>
      <c r="I73" s="349"/>
      <c r="J73" s="349"/>
      <c r="K73" s="349"/>
      <c r="L73" s="350"/>
      <c r="M73" s="10" t="s">
        <v>39</v>
      </c>
      <c r="N73" s="209">
        <v>510</v>
      </c>
      <c r="O73" s="209"/>
      <c r="P73" s="210"/>
      <c r="Q73" s="210"/>
      <c r="R73" s="214">
        <f>N73*P73</f>
        <v>0</v>
      </c>
      <c r="S73" s="214"/>
      <c r="T73" s="215"/>
    </row>
    <row r="74" spans="1:20" ht="157" customHeight="1" x14ac:dyDescent="0.2">
      <c r="A74" s="303" t="str">
        <f>A72</f>
        <v>5.</v>
      </c>
      <c r="B74" s="195">
        <v>2</v>
      </c>
      <c r="C74" s="511" t="s">
        <v>243</v>
      </c>
      <c r="D74" s="512"/>
      <c r="E74" s="512"/>
      <c r="F74" s="512"/>
      <c r="G74" s="512"/>
      <c r="H74" s="512"/>
      <c r="I74" s="512"/>
      <c r="J74" s="512"/>
      <c r="K74" s="512"/>
      <c r="L74" s="513"/>
      <c r="M74" s="256" t="s">
        <v>186</v>
      </c>
      <c r="N74" s="257"/>
      <c r="O74" s="257"/>
      <c r="P74" s="257"/>
      <c r="Q74" s="257"/>
      <c r="R74" s="257"/>
      <c r="S74" s="257"/>
      <c r="T74" s="258"/>
    </row>
    <row r="75" spans="1:20" ht="161.15" customHeight="1" x14ac:dyDescent="0.2">
      <c r="A75" s="304"/>
      <c r="B75" s="196"/>
      <c r="C75" s="372" t="s">
        <v>244</v>
      </c>
      <c r="D75" s="373"/>
      <c r="E75" s="373"/>
      <c r="F75" s="373"/>
      <c r="G75" s="373"/>
      <c r="H75" s="373"/>
      <c r="I75" s="373"/>
      <c r="J75" s="373"/>
      <c r="K75" s="373"/>
      <c r="L75" s="463"/>
      <c r="M75" s="29"/>
      <c r="N75" s="269"/>
      <c r="O75" s="269"/>
      <c r="P75" s="269"/>
      <c r="Q75" s="269"/>
      <c r="R75" s="269"/>
      <c r="S75" s="269"/>
      <c r="T75" s="270"/>
    </row>
    <row r="76" spans="1:20" ht="100.5" customHeight="1" x14ac:dyDescent="0.2">
      <c r="A76" s="304"/>
      <c r="B76" s="196"/>
      <c r="C76" s="514" t="s">
        <v>107</v>
      </c>
      <c r="D76" s="515"/>
      <c r="E76" s="515"/>
      <c r="F76" s="515"/>
      <c r="G76" s="515"/>
      <c r="H76" s="515"/>
      <c r="I76" s="515"/>
      <c r="J76" s="515"/>
      <c r="K76" s="515"/>
      <c r="L76" s="516"/>
      <c r="M76" s="517" t="s">
        <v>181</v>
      </c>
      <c r="N76" s="518"/>
      <c r="O76" s="518"/>
      <c r="P76" s="518"/>
      <c r="Q76" s="518"/>
      <c r="R76" s="518"/>
      <c r="S76" s="518"/>
      <c r="T76" s="519"/>
    </row>
    <row r="77" spans="1:20" ht="13.5" x14ac:dyDescent="0.2">
      <c r="A77" s="304"/>
      <c r="B77" s="196"/>
      <c r="C77" s="464" t="s">
        <v>245</v>
      </c>
      <c r="D77" s="465"/>
      <c r="E77" s="465"/>
      <c r="F77" s="465"/>
      <c r="G77" s="465"/>
      <c r="H77" s="465"/>
      <c r="I77" s="465"/>
      <c r="J77" s="465"/>
      <c r="K77" s="465"/>
      <c r="L77" s="466"/>
      <c r="M77" s="72" t="s">
        <v>39</v>
      </c>
      <c r="N77" s="508">
        <v>460</v>
      </c>
      <c r="O77" s="508"/>
      <c r="P77" s="509"/>
      <c r="Q77" s="509"/>
      <c r="R77" s="508">
        <f>N77*P77</f>
        <v>0</v>
      </c>
      <c r="S77" s="508"/>
      <c r="T77" s="510"/>
    </row>
    <row r="78" spans="1:20" ht="146.15" customHeight="1" x14ac:dyDescent="0.2">
      <c r="A78" s="303" t="str">
        <f>A73</f>
        <v>5.</v>
      </c>
      <c r="B78" s="195" t="s">
        <v>50</v>
      </c>
      <c r="C78" s="511" t="s">
        <v>75</v>
      </c>
      <c r="D78" s="512"/>
      <c r="E78" s="512"/>
      <c r="F78" s="512"/>
      <c r="G78" s="512"/>
      <c r="H78" s="512"/>
      <c r="I78" s="512"/>
      <c r="J78" s="512"/>
      <c r="K78" s="512"/>
      <c r="L78" s="513"/>
      <c r="M78" s="256" t="s">
        <v>186</v>
      </c>
      <c r="N78" s="257"/>
      <c r="O78" s="257"/>
      <c r="P78" s="257"/>
      <c r="Q78" s="257"/>
      <c r="R78" s="257"/>
      <c r="S78" s="257"/>
      <c r="T78" s="258"/>
    </row>
    <row r="79" spans="1:20" ht="193.5" customHeight="1" x14ac:dyDescent="0.2">
      <c r="A79" s="304"/>
      <c r="B79" s="196"/>
      <c r="C79" s="224" t="s">
        <v>108</v>
      </c>
      <c r="D79" s="224"/>
      <c r="E79" s="224"/>
      <c r="F79" s="224"/>
      <c r="G79" s="224"/>
      <c r="H79" s="224"/>
      <c r="I79" s="224"/>
      <c r="J79" s="224"/>
      <c r="K79" s="224"/>
      <c r="L79" s="224"/>
      <c r="M79" s="29"/>
      <c r="N79" s="269"/>
      <c r="O79" s="269"/>
      <c r="P79" s="269"/>
      <c r="Q79" s="269"/>
      <c r="R79" s="269"/>
      <c r="S79" s="269"/>
      <c r="T79" s="270"/>
    </row>
    <row r="80" spans="1:20" ht="73" customHeight="1" x14ac:dyDescent="0.2">
      <c r="A80" s="304"/>
      <c r="B80" s="196"/>
      <c r="C80" s="226" t="s">
        <v>109</v>
      </c>
      <c r="D80" s="226"/>
      <c r="E80" s="226"/>
      <c r="F80" s="226"/>
      <c r="G80" s="226"/>
      <c r="H80" s="226"/>
      <c r="I80" s="226"/>
      <c r="J80" s="226"/>
      <c r="K80" s="226"/>
      <c r="L80" s="226"/>
      <c r="M80" s="271" t="s">
        <v>187</v>
      </c>
      <c r="N80" s="272"/>
      <c r="O80" s="272"/>
      <c r="P80" s="272"/>
      <c r="Q80" s="272"/>
      <c r="R80" s="272"/>
      <c r="S80" s="272"/>
      <c r="T80" s="273"/>
    </row>
    <row r="81" spans="1:20" ht="45.65" customHeight="1" x14ac:dyDescent="0.2">
      <c r="A81" s="306"/>
      <c r="B81" s="197"/>
      <c r="C81" s="274" t="s">
        <v>76</v>
      </c>
      <c r="D81" s="274"/>
      <c r="E81" s="274"/>
      <c r="F81" s="274"/>
      <c r="G81" s="274"/>
      <c r="H81" s="274"/>
      <c r="I81" s="274"/>
      <c r="J81" s="274"/>
      <c r="K81" s="274"/>
      <c r="L81" s="274"/>
      <c r="M81" s="16" t="s">
        <v>39</v>
      </c>
      <c r="N81" s="275">
        <v>40</v>
      </c>
      <c r="O81" s="275"/>
      <c r="P81" s="276"/>
      <c r="Q81" s="276"/>
      <c r="R81" s="275">
        <f>N81*P81</f>
        <v>0</v>
      </c>
      <c r="S81" s="275"/>
      <c r="T81" s="277"/>
    </row>
    <row r="82" spans="1:20" ht="186" customHeight="1" x14ac:dyDescent="0.2">
      <c r="A82" s="11" t="str">
        <f>A72</f>
        <v>5.</v>
      </c>
      <c r="B82" s="30" t="s">
        <v>14</v>
      </c>
      <c r="C82" s="150" t="s">
        <v>77</v>
      </c>
      <c r="D82" s="191"/>
      <c r="E82" s="191"/>
      <c r="F82" s="191"/>
      <c r="G82" s="191"/>
      <c r="H82" s="191"/>
      <c r="I82" s="191"/>
      <c r="J82" s="191"/>
      <c r="K82" s="191"/>
      <c r="L82" s="191"/>
      <c r="M82" s="10" t="s">
        <v>39</v>
      </c>
      <c r="N82" s="214">
        <v>470</v>
      </c>
      <c r="O82" s="214"/>
      <c r="P82" s="210"/>
      <c r="Q82" s="210"/>
      <c r="R82" s="214">
        <f>N82*P82</f>
        <v>0</v>
      </c>
      <c r="S82" s="214"/>
      <c r="T82" s="215"/>
    </row>
    <row r="83" spans="1:20" ht="197.15" customHeight="1" x14ac:dyDescent="0.2">
      <c r="A83" s="11" t="str">
        <f>A72</f>
        <v>5.</v>
      </c>
      <c r="B83" s="30" t="s">
        <v>16</v>
      </c>
      <c r="C83" s="391" t="s">
        <v>246</v>
      </c>
      <c r="D83" s="369"/>
      <c r="E83" s="369"/>
      <c r="F83" s="369"/>
      <c r="G83" s="369"/>
      <c r="H83" s="369"/>
      <c r="I83" s="369"/>
      <c r="J83" s="369"/>
      <c r="K83" s="369"/>
      <c r="L83" s="392"/>
      <c r="M83" s="10" t="s">
        <v>39</v>
      </c>
      <c r="N83" s="214">
        <v>40</v>
      </c>
      <c r="O83" s="214"/>
      <c r="P83" s="210"/>
      <c r="Q83" s="210"/>
      <c r="R83" s="214">
        <f>N83*P83</f>
        <v>0</v>
      </c>
      <c r="S83" s="214"/>
      <c r="T83" s="215"/>
    </row>
    <row r="84" spans="1:20" ht="69.650000000000006" customHeight="1" x14ac:dyDescent="0.2">
      <c r="A84" s="294" t="s">
        <v>96</v>
      </c>
      <c r="B84" s="295"/>
      <c r="C84" s="295"/>
      <c r="D84" s="295"/>
      <c r="E84" s="295"/>
      <c r="F84" s="295"/>
      <c r="G84" s="295"/>
      <c r="H84" s="295"/>
      <c r="I84" s="295"/>
      <c r="J84" s="295"/>
      <c r="K84" s="295"/>
      <c r="L84" s="295"/>
      <c r="M84" s="295"/>
      <c r="N84" s="295"/>
      <c r="O84" s="295"/>
      <c r="P84" s="295"/>
      <c r="Q84" s="295"/>
      <c r="R84" s="295"/>
      <c r="S84" s="295"/>
      <c r="T84" s="296"/>
    </row>
    <row r="85" spans="1:20" ht="35.15" customHeight="1" x14ac:dyDescent="0.2">
      <c r="A85" s="300" t="s">
        <v>357</v>
      </c>
      <c r="B85" s="301"/>
      <c r="C85" s="301"/>
      <c r="D85" s="301"/>
      <c r="E85" s="301"/>
      <c r="F85" s="301"/>
      <c r="G85" s="301"/>
      <c r="H85" s="301"/>
      <c r="I85" s="301"/>
      <c r="J85" s="301"/>
      <c r="K85" s="301"/>
      <c r="L85" s="301"/>
      <c r="M85" s="301"/>
      <c r="N85" s="301"/>
      <c r="O85" s="301"/>
      <c r="P85" s="301"/>
      <c r="Q85" s="301"/>
      <c r="R85" s="301"/>
      <c r="S85" s="301"/>
      <c r="T85" s="302"/>
    </row>
    <row r="86" spans="1:20" ht="25.5" customHeight="1" x14ac:dyDescent="0.2">
      <c r="A86" s="315" t="s">
        <v>7</v>
      </c>
      <c r="B86" s="316"/>
      <c r="C86" s="299" t="str">
        <f>C5</f>
        <v>PRIPREMNI RADOVI I RADOVI UKLANJANJA</v>
      </c>
      <c r="D86" s="299"/>
      <c r="E86" s="299"/>
      <c r="F86" s="299"/>
      <c r="G86" s="299"/>
      <c r="H86" s="299"/>
      <c r="I86" s="299"/>
      <c r="J86" s="299"/>
      <c r="K86" s="299"/>
      <c r="L86" s="299"/>
      <c r="M86" s="299"/>
      <c r="N86" s="299"/>
      <c r="O86" s="299"/>
      <c r="P86" s="297">
        <f>R5</f>
        <v>0</v>
      </c>
      <c r="Q86" s="297"/>
      <c r="R86" s="297"/>
      <c r="S86" s="297"/>
      <c r="T86" s="298"/>
    </row>
    <row r="87" spans="1:20" ht="25.5" customHeight="1" x14ac:dyDescent="0.2">
      <c r="A87" s="315" t="s">
        <v>45</v>
      </c>
      <c r="B87" s="316"/>
      <c r="C87" s="299" t="str">
        <f>C28</f>
        <v>ZIDARSKI RADOVI</v>
      </c>
      <c r="D87" s="299"/>
      <c r="E87" s="299"/>
      <c r="F87" s="299"/>
      <c r="G87" s="299"/>
      <c r="H87" s="299"/>
      <c r="I87" s="299"/>
      <c r="J87" s="299"/>
      <c r="K87" s="299"/>
      <c r="L87" s="299"/>
      <c r="M87" s="299"/>
      <c r="N87" s="299"/>
      <c r="O87" s="299"/>
      <c r="P87" s="297">
        <f>R28</f>
        <v>0</v>
      </c>
      <c r="Q87" s="297"/>
      <c r="R87" s="297"/>
      <c r="S87" s="297"/>
      <c r="T87" s="298"/>
    </row>
    <row r="88" spans="1:20" ht="25.5" customHeight="1" x14ac:dyDescent="0.2">
      <c r="A88" s="315" t="s">
        <v>50</v>
      </c>
      <c r="B88" s="316"/>
      <c r="C88" s="299" t="str">
        <f>C32</f>
        <v>LIMARSKI RADOVI</v>
      </c>
      <c r="D88" s="299"/>
      <c r="E88" s="299"/>
      <c r="F88" s="299"/>
      <c r="G88" s="299"/>
      <c r="H88" s="299"/>
      <c r="I88" s="299"/>
      <c r="J88" s="299"/>
      <c r="K88" s="299"/>
      <c r="L88" s="299"/>
      <c r="M88" s="299"/>
      <c r="N88" s="299"/>
      <c r="O88" s="299"/>
      <c r="P88" s="297">
        <f>R32</f>
        <v>0</v>
      </c>
      <c r="Q88" s="297"/>
      <c r="R88" s="297"/>
      <c r="S88" s="297"/>
      <c r="T88" s="298"/>
    </row>
    <row r="89" spans="1:20" ht="25.5" customHeight="1" x14ac:dyDescent="0.2">
      <c r="A89" s="315" t="s">
        <v>14</v>
      </c>
      <c r="B89" s="316"/>
      <c r="C89" s="299" t="str">
        <f>C47</f>
        <v>STOLARSKI RADOVI</v>
      </c>
      <c r="D89" s="299"/>
      <c r="E89" s="299"/>
      <c r="F89" s="299"/>
      <c r="G89" s="299"/>
      <c r="H89" s="299"/>
      <c r="I89" s="299"/>
      <c r="J89" s="299"/>
      <c r="K89" s="299"/>
      <c r="L89" s="299"/>
      <c r="M89" s="299"/>
      <c r="N89" s="299"/>
      <c r="O89" s="299"/>
      <c r="P89" s="297">
        <f>R47</f>
        <v>0</v>
      </c>
      <c r="Q89" s="297"/>
      <c r="R89" s="297"/>
      <c r="S89" s="297"/>
      <c r="T89" s="298"/>
    </row>
    <row r="90" spans="1:20" ht="25.5" customHeight="1" x14ac:dyDescent="0.2">
      <c r="A90" s="315" t="s">
        <v>16</v>
      </c>
      <c r="B90" s="316"/>
      <c r="C90" s="299" t="str">
        <f>C72</f>
        <v>FASADERSKI RADOVI</v>
      </c>
      <c r="D90" s="299"/>
      <c r="E90" s="299"/>
      <c r="F90" s="299"/>
      <c r="G90" s="299"/>
      <c r="H90" s="299"/>
      <c r="I90" s="299"/>
      <c r="J90" s="299"/>
      <c r="K90" s="299"/>
      <c r="L90" s="299"/>
      <c r="M90" s="299"/>
      <c r="N90" s="299"/>
      <c r="O90" s="299"/>
      <c r="P90" s="297">
        <f>R72</f>
        <v>0</v>
      </c>
      <c r="Q90" s="297"/>
      <c r="R90" s="297"/>
      <c r="S90" s="297"/>
      <c r="T90" s="298"/>
    </row>
    <row r="91" spans="1:20" ht="25.5" customHeight="1" x14ac:dyDescent="0.2">
      <c r="A91" s="309" t="s">
        <v>98</v>
      </c>
      <c r="B91" s="310"/>
      <c r="C91" s="311" t="s">
        <v>427</v>
      </c>
      <c r="D91" s="312"/>
      <c r="E91" s="312"/>
      <c r="F91" s="312"/>
      <c r="G91" s="312"/>
      <c r="H91" s="312"/>
      <c r="I91" s="312"/>
      <c r="J91" s="312"/>
      <c r="K91" s="312"/>
      <c r="L91" s="312"/>
      <c r="M91" s="312"/>
      <c r="N91" s="312"/>
      <c r="O91" s="313"/>
      <c r="P91" s="314">
        <f>SUM(P86:T90)</f>
        <v>0</v>
      </c>
      <c r="Q91" s="314"/>
      <c r="R91" s="314"/>
      <c r="S91" s="314"/>
      <c r="T91" s="314"/>
    </row>
    <row r="92" spans="1:20" ht="25.5" customHeight="1" x14ac:dyDescent="0.2">
      <c r="A92" s="309" t="s">
        <v>100</v>
      </c>
      <c r="B92" s="310"/>
      <c r="C92" s="311" t="s">
        <v>101</v>
      </c>
      <c r="D92" s="312"/>
      <c r="E92" s="312"/>
      <c r="F92" s="312"/>
      <c r="G92" s="312"/>
      <c r="H92" s="312"/>
      <c r="I92" s="312"/>
      <c r="J92" s="312"/>
      <c r="K92" s="312"/>
      <c r="L92" s="312"/>
      <c r="M92" s="312"/>
      <c r="N92" s="312"/>
      <c r="O92" s="313"/>
      <c r="P92" s="314">
        <f>0.25*P91</f>
        <v>0</v>
      </c>
      <c r="Q92" s="314"/>
      <c r="R92" s="314"/>
      <c r="S92" s="314"/>
      <c r="T92" s="314"/>
    </row>
    <row r="93" spans="1:20" ht="25.5" customHeight="1" x14ac:dyDescent="0.2">
      <c r="A93" s="309" t="s">
        <v>102</v>
      </c>
      <c r="B93" s="310"/>
      <c r="C93" s="311" t="s">
        <v>103</v>
      </c>
      <c r="D93" s="312"/>
      <c r="E93" s="312"/>
      <c r="F93" s="312"/>
      <c r="G93" s="312"/>
      <c r="H93" s="312"/>
      <c r="I93" s="312"/>
      <c r="J93" s="312"/>
      <c r="K93" s="312"/>
      <c r="L93" s="312"/>
      <c r="M93" s="312"/>
      <c r="N93" s="312"/>
      <c r="O93" s="313"/>
      <c r="P93" s="314">
        <f>P91+P92</f>
        <v>0</v>
      </c>
      <c r="Q93" s="314"/>
      <c r="R93" s="314"/>
      <c r="S93" s="314"/>
      <c r="T93" s="314"/>
    </row>
  </sheetData>
  <sheetProtection algorithmName="SHA-512" hashValue="KRJPIQcBUJSQIQtPxKFIVOEvQ7sDVdVpNrTIyL5PYNF+3rC72QY5kvvvj8tYBKF13VzdVh1zuvCms0xLP5pyRg==" saltValue="Ex36EiKtJyhJcHK4qNAYxw==" spinCount="100000" sheet="1" objects="1" scenarios="1"/>
  <mergeCells count="345">
    <mergeCell ref="C55:L55"/>
    <mergeCell ref="N55:O55"/>
    <mergeCell ref="C50:L50"/>
    <mergeCell ref="N50:O50"/>
    <mergeCell ref="P50:Q50"/>
    <mergeCell ref="R68:T68"/>
    <mergeCell ref="C69:L69"/>
    <mergeCell ref="N69:O69"/>
    <mergeCell ref="P69:Q69"/>
    <mergeCell ref="R69:T69"/>
    <mergeCell ref="P60:Q60"/>
    <mergeCell ref="R60:T60"/>
    <mergeCell ref="C61:L61"/>
    <mergeCell ref="N61:O61"/>
    <mergeCell ref="P61:Q61"/>
    <mergeCell ref="R61:T61"/>
    <mergeCell ref="C59:L59"/>
    <mergeCell ref="N59:O59"/>
    <mergeCell ref="P59:Q59"/>
    <mergeCell ref="R59:T59"/>
    <mergeCell ref="C58:L58"/>
    <mergeCell ref="N58:O58"/>
    <mergeCell ref="C54:L54"/>
    <mergeCell ref="N54:O54"/>
    <mergeCell ref="P54:Q54"/>
    <mergeCell ref="C21:L21"/>
    <mergeCell ref="N21:O21"/>
    <mergeCell ref="P21:Q21"/>
    <mergeCell ref="R21:T21"/>
    <mergeCell ref="C26:L26"/>
    <mergeCell ref="N26:O26"/>
    <mergeCell ref="P26:Q26"/>
    <mergeCell ref="R26:T26"/>
    <mergeCell ref="A29:T29"/>
    <mergeCell ref="C53:L53"/>
    <mergeCell ref="N53:O53"/>
    <mergeCell ref="P53:Q53"/>
    <mergeCell ref="R53:T53"/>
    <mergeCell ref="R54:T54"/>
    <mergeCell ref="C32:L32"/>
    <mergeCell ref="R32:T32"/>
    <mergeCell ref="C31:L31"/>
    <mergeCell ref="C45:L45"/>
    <mergeCell ref="N45:O45"/>
    <mergeCell ref="P45:Q45"/>
    <mergeCell ref="R45:T45"/>
    <mergeCell ref="R50:T50"/>
    <mergeCell ref="C51:L51"/>
    <mergeCell ref="A92:B92"/>
    <mergeCell ref="C92:O92"/>
    <mergeCell ref="P92:T92"/>
    <mergeCell ref="A93:B93"/>
    <mergeCell ref="C93:O93"/>
    <mergeCell ref="P93:T93"/>
    <mergeCell ref="A91:B91"/>
    <mergeCell ref="C91:O91"/>
    <mergeCell ref="P91:T91"/>
    <mergeCell ref="A89:B89"/>
    <mergeCell ref="C89:O89"/>
    <mergeCell ref="P89:T89"/>
    <mergeCell ref="A90:B90"/>
    <mergeCell ref="C90:O90"/>
    <mergeCell ref="P90:T90"/>
    <mergeCell ref="A88:B88"/>
    <mergeCell ref="C88:O88"/>
    <mergeCell ref="P88:T88"/>
    <mergeCell ref="A84:T84"/>
    <mergeCell ref="A85:T85"/>
    <mergeCell ref="A86:B86"/>
    <mergeCell ref="C86:O86"/>
    <mergeCell ref="P86:T86"/>
    <mergeCell ref="A87:B87"/>
    <mergeCell ref="C87:O87"/>
    <mergeCell ref="P87:T87"/>
    <mergeCell ref="C82:L82"/>
    <mergeCell ref="N82:O82"/>
    <mergeCell ref="P82:Q82"/>
    <mergeCell ref="R82:T82"/>
    <mergeCell ref="C83:L83"/>
    <mergeCell ref="N83:O83"/>
    <mergeCell ref="P83:Q83"/>
    <mergeCell ref="R83:T83"/>
    <mergeCell ref="C81:L81"/>
    <mergeCell ref="N81:O81"/>
    <mergeCell ref="P81:Q81"/>
    <mergeCell ref="R81:T81"/>
    <mergeCell ref="A78:A81"/>
    <mergeCell ref="B78:B81"/>
    <mergeCell ref="C78:L78"/>
    <mergeCell ref="M78:T78"/>
    <mergeCell ref="C79:L79"/>
    <mergeCell ref="N79:O79"/>
    <mergeCell ref="P79:Q79"/>
    <mergeCell ref="R79:T79"/>
    <mergeCell ref="C80:L80"/>
    <mergeCell ref="M80:T80"/>
    <mergeCell ref="C77:L77"/>
    <mergeCell ref="N77:O77"/>
    <mergeCell ref="P77:Q77"/>
    <mergeCell ref="R77:T77"/>
    <mergeCell ref="A74:A77"/>
    <mergeCell ref="B74:B77"/>
    <mergeCell ref="C74:L74"/>
    <mergeCell ref="M74:T74"/>
    <mergeCell ref="C75:L75"/>
    <mergeCell ref="N75:O75"/>
    <mergeCell ref="P75:Q75"/>
    <mergeCell ref="R75:T75"/>
    <mergeCell ref="C76:L76"/>
    <mergeCell ref="M76:T76"/>
    <mergeCell ref="A72:B72"/>
    <mergeCell ref="C72:M72"/>
    <mergeCell ref="R72:T72"/>
    <mergeCell ref="C73:L73"/>
    <mergeCell ref="N73:O73"/>
    <mergeCell ref="P73:Q73"/>
    <mergeCell ref="R73:T73"/>
    <mergeCell ref="C67:L67"/>
    <mergeCell ref="N67:O67"/>
    <mergeCell ref="P67:Q67"/>
    <mergeCell ref="R67:T67"/>
    <mergeCell ref="C71:L71"/>
    <mergeCell ref="N71:O71"/>
    <mergeCell ref="P71:Q71"/>
    <mergeCell ref="R71:T71"/>
    <mergeCell ref="C68:L68"/>
    <mergeCell ref="N68:O68"/>
    <mergeCell ref="C70:L70"/>
    <mergeCell ref="N70:O70"/>
    <mergeCell ref="P70:Q70"/>
    <mergeCell ref="R70:T70"/>
    <mergeCell ref="A67:A70"/>
    <mergeCell ref="B67:B70"/>
    <mergeCell ref="P68:Q68"/>
    <mergeCell ref="C65:L65"/>
    <mergeCell ref="N65:O65"/>
    <mergeCell ref="P65:Q65"/>
    <mergeCell ref="R65:T65"/>
    <mergeCell ref="C66:L66"/>
    <mergeCell ref="N66:O66"/>
    <mergeCell ref="P66:Q66"/>
    <mergeCell ref="R66:T66"/>
    <mergeCell ref="C63:L63"/>
    <mergeCell ref="N63:O63"/>
    <mergeCell ref="P63:Q63"/>
    <mergeCell ref="R63:T63"/>
    <mergeCell ref="C64:L64"/>
    <mergeCell ref="N64:O64"/>
    <mergeCell ref="P64:Q64"/>
    <mergeCell ref="R64:T64"/>
    <mergeCell ref="N60:O60"/>
    <mergeCell ref="C56:L56"/>
    <mergeCell ref="N56:O56"/>
    <mergeCell ref="P56:Q56"/>
    <mergeCell ref="R56:T56"/>
    <mergeCell ref="C57:L57"/>
    <mergeCell ref="N57:O57"/>
    <mergeCell ref="P57:Q57"/>
    <mergeCell ref="R57:T57"/>
    <mergeCell ref="P58:Q58"/>
    <mergeCell ref="R58:T58"/>
    <mergeCell ref="N51:O51"/>
    <mergeCell ref="P51:Q51"/>
    <mergeCell ref="R51:T51"/>
    <mergeCell ref="A48:A66"/>
    <mergeCell ref="B48:B66"/>
    <mergeCell ref="C48:L48"/>
    <mergeCell ref="N48:O48"/>
    <mergeCell ref="P48:Q48"/>
    <mergeCell ref="R48:T48"/>
    <mergeCell ref="C49:L49"/>
    <mergeCell ref="N49:O49"/>
    <mergeCell ref="P49:Q49"/>
    <mergeCell ref="R49:T49"/>
    <mergeCell ref="P55:Q55"/>
    <mergeCell ref="R55:T55"/>
    <mergeCell ref="C52:L52"/>
    <mergeCell ref="N52:O52"/>
    <mergeCell ref="P52:Q52"/>
    <mergeCell ref="R52:T52"/>
    <mergeCell ref="C62:L62"/>
    <mergeCell ref="N62:O62"/>
    <mergeCell ref="P62:Q62"/>
    <mergeCell ref="R62:T62"/>
    <mergeCell ref="C60:L60"/>
    <mergeCell ref="C46:L46"/>
    <mergeCell ref="N46:O46"/>
    <mergeCell ref="P46:Q46"/>
    <mergeCell ref="R46:T46"/>
    <mergeCell ref="A47:B47"/>
    <mergeCell ref="C47:M47"/>
    <mergeCell ref="R47:T47"/>
    <mergeCell ref="C43:L43"/>
    <mergeCell ref="N43:O43"/>
    <mergeCell ref="P43:Q43"/>
    <mergeCell ref="R43:T43"/>
    <mergeCell ref="C44:L44"/>
    <mergeCell ref="N44:O44"/>
    <mergeCell ref="P44:Q44"/>
    <mergeCell ref="R44:T44"/>
    <mergeCell ref="C41:L41"/>
    <mergeCell ref="N41:O41"/>
    <mergeCell ref="P41:Q41"/>
    <mergeCell ref="R41:T41"/>
    <mergeCell ref="C42:L42"/>
    <mergeCell ref="N42:O42"/>
    <mergeCell ref="P42:Q42"/>
    <mergeCell ref="R42:T42"/>
    <mergeCell ref="C39:L39"/>
    <mergeCell ref="N39:O39"/>
    <mergeCell ref="P39:Q39"/>
    <mergeCell ref="R39:T39"/>
    <mergeCell ref="C40:L40"/>
    <mergeCell ref="N40:O40"/>
    <mergeCell ref="P40:Q40"/>
    <mergeCell ref="R40:T40"/>
    <mergeCell ref="C37:L37"/>
    <mergeCell ref="N37:O37"/>
    <mergeCell ref="P37:Q37"/>
    <mergeCell ref="R37:T37"/>
    <mergeCell ref="C38:L38"/>
    <mergeCell ref="N38:O38"/>
    <mergeCell ref="P38:Q38"/>
    <mergeCell ref="R38:T38"/>
    <mergeCell ref="A33:A34"/>
    <mergeCell ref="B33:B34"/>
    <mergeCell ref="C33:L33"/>
    <mergeCell ref="N33:O33"/>
    <mergeCell ref="P33:Q33"/>
    <mergeCell ref="R33:T33"/>
    <mergeCell ref="C34:L34"/>
    <mergeCell ref="M34:T34"/>
    <mergeCell ref="A35:A36"/>
    <mergeCell ref="B35:B36"/>
    <mergeCell ref="C35:L35"/>
    <mergeCell ref="N35:O35"/>
    <mergeCell ref="P35:Q35"/>
    <mergeCell ref="R35:T35"/>
    <mergeCell ref="C36:L36"/>
    <mergeCell ref="M36:T36"/>
    <mergeCell ref="N31:O31"/>
    <mergeCell ref="P31:Q31"/>
    <mergeCell ref="A28:B28"/>
    <mergeCell ref="C28:L28"/>
    <mergeCell ref="R28:T28"/>
    <mergeCell ref="R31:T31"/>
    <mergeCell ref="C25:L25"/>
    <mergeCell ref="N25:O25"/>
    <mergeCell ref="P25:Q25"/>
    <mergeCell ref="R25:T25"/>
    <mergeCell ref="C27:L27"/>
    <mergeCell ref="N27:O27"/>
    <mergeCell ref="P27:Q27"/>
    <mergeCell ref="R27:T27"/>
    <mergeCell ref="C30:L30"/>
    <mergeCell ref="N30:O30"/>
    <mergeCell ref="P30:Q30"/>
    <mergeCell ref="R30:T30"/>
    <mergeCell ref="C23:L23"/>
    <mergeCell ref="N23:O23"/>
    <mergeCell ref="P23:Q23"/>
    <mergeCell ref="R23:T23"/>
    <mergeCell ref="C24:L24"/>
    <mergeCell ref="N24:O24"/>
    <mergeCell ref="P24:Q24"/>
    <mergeCell ref="R24:T24"/>
    <mergeCell ref="A22:A24"/>
    <mergeCell ref="B22:B24"/>
    <mergeCell ref="C22:L22"/>
    <mergeCell ref="N22:O22"/>
    <mergeCell ref="P22:Q22"/>
    <mergeCell ref="R22:T22"/>
    <mergeCell ref="C20:L20"/>
    <mergeCell ref="N20:O20"/>
    <mergeCell ref="P20:Q20"/>
    <mergeCell ref="R20:T20"/>
    <mergeCell ref="A18:A19"/>
    <mergeCell ref="B18:B19"/>
    <mergeCell ref="C18:L18"/>
    <mergeCell ref="N18:O18"/>
    <mergeCell ref="P18:Q18"/>
    <mergeCell ref="R18:T18"/>
    <mergeCell ref="C19:L19"/>
    <mergeCell ref="N19:O19"/>
    <mergeCell ref="P19:Q19"/>
    <mergeCell ref="R19:T19"/>
    <mergeCell ref="A15:A17"/>
    <mergeCell ref="B15:B17"/>
    <mergeCell ref="N15:O15"/>
    <mergeCell ref="P15:Q15"/>
    <mergeCell ref="R15:T15"/>
    <mergeCell ref="C13:L13"/>
    <mergeCell ref="N13:O13"/>
    <mergeCell ref="P13:Q13"/>
    <mergeCell ref="R13:T13"/>
    <mergeCell ref="C14:L14"/>
    <mergeCell ref="N14:O14"/>
    <mergeCell ref="P14:Q14"/>
    <mergeCell ref="R14:T14"/>
    <mergeCell ref="C16:L16"/>
    <mergeCell ref="N16:O16"/>
    <mergeCell ref="P16:Q16"/>
    <mergeCell ref="R16:T16"/>
    <mergeCell ref="C17:L17"/>
    <mergeCell ref="N17:O17"/>
    <mergeCell ref="P17:Q17"/>
    <mergeCell ref="R17:T17"/>
    <mergeCell ref="C15:L15"/>
    <mergeCell ref="R11:T11"/>
    <mergeCell ref="C12:L12"/>
    <mergeCell ref="N12:O12"/>
    <mergeCell ref="P12:Q12"/>
    <mergeCell ref="R12:T12"/>
    <mergeCell ref="C11:L11"/>
    <mergeCell ref="N11:O11"/>
    <mergeCell ref="P11:Q11"/>
    <mergeCell ref="C9:L9"/>
    <mergeCell ref="N9:O9"/>
    <mergeCell ref="P9:Q9"/>
    <mergeCell ref="R9:T9"/>
    <mergeCell ref="C10:L10"/>
    <mergeCell ref="N10:O10"/>
    <mergeCell ref="P10:Q10"/>
    <mergeCell ref="R10:T10"/>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 ref="C7:L7"/>
    <mergeCell ref="N7:O7"/>
    <mergeCell ref="P7:Q7"/>
    <mergeCell ref="R7:T7"/>
  </mergeCells>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48" max="19" man="1"/>
    <brk id="73"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C8E1-DEA8-43B4-8802-CD7CFFA97BEC}">
  <sheetPr>
    <tabColor rgb="FF92D050"/>
  </sheetPr>
  <dimension ref="A2:T96"/>
  <sheetViews>
    <sheetView view="pageBreakPreview" zoomScale="130" zoomScaleNormal="100" zoomScaleSheetLayoutView="130" workbookViewId="0">
      <selection activeCell="BB12" sqref="BB12"/>
    </sheetView>
  </sheetViews>
  <sheetFormatPr defaultRowHeight="10.75" customHeight="1" x14ac:dyDescent="0.2"/>
  <cols>
    <col min="1" max="2" width="5.77734375" customWidth="1"/>
    <col min="3" max="12" width="5.77734375" style="20" customWidth="1"/>
    <col min="13" max="19" width="5.77734375" customWidth="1"/>
    <col min="20" max="20" width="6.109375" style="1" customWidth="1"/>
    <col min="21" max="22" width="5.77734375" customWidth="1"/>
    <col min="25" max="25" width="11.33203125" customWidth="1"/>
    <col min="257" max="275" width="5.77734375" customWidth="1"/>
    <col min="276" max="276" width="6.109375" customWidth="1"/>
    <col min="277" max="278" width="5.77734375" customWidth="1"/>
    <col min="281" max="281" width="11.33203125" customWidth="1"/>
    <col min="513" max="531" width="5.77734375" customWidth="1"/>
    <col min="532" max="532" width="6.109375" customWidth="1"/>
    <col min="533" max="534" width="5.77734375" customWidth="1"/>
    <col min="537" max="537" width="11.33203125" customWidth="1"/>
    <col min="769" max="787" width="5.77734375" customWidth="1"/>
    <col min="788" max="788" width="6.109375" customWidth="1"/>
    <col min="789" max="790" width="5.77734375" customWidth="1"/>
    <col min="793" max="793" width="11.33203125" customWidth="1"/>
    <col min="1025" max="1043" width="5.77734375" customWidth="1"/>
    <col min="1044" max="1044" width="6.109375" customWidth="1"/>
    <col min="1045" max="1046" width="5.77734375" customWidth="1"/>
    <col min="1049" max="1049" width="11.33203125" customWidth="1"/>
    <col min="1281" max="1299" width="5.77734375" customWidth="1"/>
    <col min="1300" max="1300" width="6.109375" customWidth="1"/>
    <col min="1301" max="1302" width="5.77734375" customWidth="1"/>
    <col min="1305" max="1305" width="11.33203125" customWidth="1"/>
    <col min="1537" max="1555" width="5.77734375" customWidth="1"/>
    <col min="1556" max="1556" width="6.109375" customWidth="1"/>
    <col min="1557" max="1558" width="5.77734375" customWidth="1"/>
    <col min="1561" max="1561" width="11.33203125" customWidth="1"/>
    <col min="1793" max="1811" width="5.77734375" customWidth="1"/>
    <col min="1812" max="1812" width="6.109375" customWidth="1"/>
    <col min="1813" max="1814" width="5.77734375" customWidth="1"/>
    <col min="1817" max="1817" width="11.33203125" customWidth="1"/>
    <col min="2049" max="2067" width="5.77734375" customWidth="1"/>
    <col min="2068" max="2068" width="6.109375" customWidth="1"/>
    <col min="2069" max="2070" width="5.77734375" customWidth="1"/>
    <col min="2073" max="2073" width="11.33203125" customWidth="1"/>
    <col min="2305" max="2323" width="5.77734375" customWidth="1"/>
    <col min="2324" max="2324" width="6.109375" customWidth="1"/>
    <col min="2325" max="2326" width="5.77734375" customWidth="1"/>
    <col min="2329" max="2329" width="11.33203125" customWidth="1"/>
    <col min="2561" max="2579" width="5.77734375" customWidth="1"/>
    <col min="2580" max="2580" width="6.109375" customWidth="1"/>
    <col min="2581" max="2582" width="5.77734375" customWidth="1"/>
    <col min="2585" max="2585" width="11.33203125" customWidth="1"/>
    <col min="2817" max="2835" width="5.77734375" customWidth="1"/>
    <col min="2836" max="2836" width="6.109375" customWidth="1"/>
    <col min="2837" max="2838" width="5.77734375" customWidth="1"/>
    <col min="2841" max="2841" width="11.33203125" customWidth="1"/>
    <col min="3073" max="3091" width="5.77734375" customWidth="1"/>
    <col min="3092" max="3092" width="6.109375" customWidth="1"/>
    <col min="3093" max="3094" width="5.77734375" customWidth="1"/>
    <col min="3097" max="3097" width="11.33203125" customWidth="1"/>
    <col min="3329" max="3347" width="5.77734375" customWidth="1"/>
    <col min="3348" max="3348" width="6.109375" customWidth="1"/>
    <col min="3349" max="3350" width="5.77734375" customWidth="1"/>
    <col min="3353" max="3353" width="11.33203125" customWidth="1"/>
    <col min="3585" max="3603" width="5.77734375" customWidth="1"/>
    <col min="3604" max="3604" width="6.109375" customWidth="1"/>
    <col min="3605" max="3606" width="5.77734375" customWidth="1"/>
    <col min="3609" max="3609" width="11.33203125" customWidth="1"/>
    <col min="3841" max="3859" width="5.77734375" customWidth="1"/>
    <col min="3860" max="3860" width="6.109375" customWidth="1"/>
    <col min="3861" max="3862" width="5.77734375" customWidth="1"/>
    <col min="3865" max="3865" width="11.33203125" customWidth="1"/>
    <col min="4097" max="4115" width="5.77734375" customWidth="1"/>
    <col min="4116" max="4116" width="6.109375" customWidth="1"/>
    <col min="4117" max="4118" width="5.77734375" customWidth="1"/>
    <col min="4121" max="4121" width="11.33203125" customWidth="1"/>
    <col min="4353" max="4371" width="5.77734375" customWidth="1"/>
    <col min="4372" max="4372" width="6.109375" customWidth="1"/>
    <col min="4373" max="4374" width="5.77734375" customWidth="1"/>
    <col min="4377" max="4377" width="11.33203125" customWidth="1"/>
    <col min="4609" max="4627" width="5.77734375" customWidth="1"/>
    <col min="4628" max="4628" width="6.109375" customWidth="1"/>
    <col min="4629" max="4630" width="5.77734375" customWidth="1"/>
    <col min="4633" max="4633" width="11.33203125" customWidth="1"/>
    <col min="4865" max="4883" width="5.77734375" customWidth="1"/>
    <col min="4884" max="4884" width="6.109375" customWidth="1"/>
    <col min="4885" max="4886" width="5.77734375" customWidth="1"/>
    <col min="4889" max="4889" width="11.33203125" customWidth="1"/>
    <col min="5121" max="5139" width="5.77734375" customWidth="1"/>
    <col min="5140" max="5140" width="6.109375" customWidth="1"/>
    <col min="5141" max="5142" width="5.77734375" customWidth="1"/>
    <col min="5145" max="5145" width="11.33203125" customWidth="1"/>
    <col min="5377" max="5395" width="5.77734375" customWidth="1"/>
    <col min="5396" max="5396" width="6.109375" customWidth="1"/>
    <col min="5397" max="5398" width="5.77734375" customWidth="1"/>
    <col min="5401" max="5401" width="11.33203125" customWidth="1"/>
    <col min="5633" max="5651" width="5.77734375" customWidth="1"/>
    <col min="5652" max="5652" width="6.109375" customWidth="1"/>
    <col min="5653" max="5654" width="5.77734375" customWidth="1"/>
    <col min="5657" max="5657" width="11.33203125" customWidth="1"/>
    <col min="5889" max="5907" width="5.77734375" customWidth="1"/>
    <col min="5908" max="5908" width="6.109375" customWidth="1"/>
    <col min="5909" max="5910" width="5.77734375" customWidth="1"/>
    <col min="5913" max="5913" width="11.33203125" customWidth="1"/>
    <col min="6145" max="6163" width="5.77734375" customWidth="1"/>
    <col min="6164" max="6164" width="6.109375" customWidth="1"/>
    <col min="6165" max="6166" width="5.77734375" customWidth="1"/>
    <col min="6169" max="6169" width="11.33203125" customWidth="1"/>
    <col min="6401" max="6419" width="5.77734375" customWidth="1"/>
    <col min="6420" max="6420" width="6.109375" customWidth="1"/>
    <col min="6421" max="6422" width="5.77734375" customWidth="1"/>
    <col min="6425" max="6425" width="11.33203125" customWidth="1"/>
    <col min="6657" max="6675" width="5.77734375" customWidth="1"/>
    <col min="6676" max="6676" width="6.109375" customWidth="1"/>
    <col min="6677" max="6678" width="5.77734375" customWidth="1"/>
    <col min="6681" max="6681" width="11.33203125" customWidth="1"/>
    <col min="6913" max="6931" width="5.77734375" customWidth="1"/>
    <col min="6932" max="6932" width="6.109375" customWidth="1"/>
    <col min="6933" max="6934" width="5.77734375" customWidth="1"/>
    <col min="6937" max="6937" width="11.33203125" customWidth="1"/>
    <col min="7169" max="7187" width="5.77734375" customWidth="1"/>
    <col min="7188" max="7188" width="6.109375" customWidth="1"/>
    <col min="7189" max="7190" width="5.77734375" customWidth="1"/>
    <col min="7193" max="7193" width="11.33203125" customWidth="1"/>
    <col min="7425" max="7443" width="5.77734375" customWidth="1"/>
    <col min="7444" max="7444" width="6.109375" customWidth="1"/>
    <col min="7445" max="7446" width="5.77734375" customWidth="1"/>
    <col min="7449" max="7449" width="11.33203125" customWidth="1"/>
    <col min="7681" max="7699" width="5.77734375" customWidth="1"/>
    <col min="7700" max="7700" width="6.109375" customWidth="1"/>
    <col min="7701" max="7702" width="5.77734375" customWidth="1"/>
    <col min="7705" max="7705" width="11.33203125" customWidth="1"/>
    <col min="7937" max="7955" width="5.77734375" customWidth="1"/>
    <col min="7956" max="7956" width="6.109375" customWidth="1"/>
    <col min="7957" max="7958" width="5.77734375" customWidth="1"/>
    <col min="7961" max="7961" width="11.33203125" customWidth="1"/>
    <col min="8193" max="8211" width="5.77734375" customWidth="1"/>
    <col min="8212" max="8212" width="6.109375" customWidth="1"/>
    <col min="8213" max="8214" width="5.77734375" customWidth="1"/>
    <col min="8217" max="8217" width="11.33203125" customWidth="1"/>
    <col min="8449" max="8467" width="5.77734375" customWidth="1"/>
    <col min="8468" max="8468" width="6.109375" customWidth="1"/>
    <col min="8469" max="8470" width="5.77734375" customWidth="1"/>
    <col min="8473" max="8473" width="11.33203125" customWidth="1"/>
    <col min="8705" max="8723" width="5.77734375" customWidth="1"/>
    <col min="8724" max="8724" width="6.109375" customWidth="1"/>
    <col min="8725" max="8726" width="5.77734375" customWidth="1"/>
    <col min="8729" max="8729" width="11.33203125" customWidth="1"/>
    <col min="8961" max="8979" width="5.77734375" customWidth="1"/>
    <col min="8980" max="8980" width="6.109375" customWidth="1"/>
    <col min="8981" max="8982" width="5.77734375" customWidth="1"/>
    <col min="8985" max="8985" width="11.33203125" customWidth="1"/>
    <col min="9217" max="9235" width="5.77734375" customWidth="1"/>
    <col min="9236" max="9236" width="6.109375" customWidth="1"/>
    <col min="9237" max="9238" width="5.77734375" customWidth="1"/>
    <col min="9241" max="9241" width="11.33203125" customWidth="1"/>
    <col min="9473" max="9491" width="5.77734375" customWidth="1"/>
    <col min="9492" max="9492" width="6.109375" customWidth="1"/>
    <col min="9493" max="9494" width="5.77734375" customWidth="1"/>
    <col min="9497" max="9497" width="11.33203125" customWidth="1"/>
    <col min="9729" max="9747" width="5.77734375" customWidth="1"/>
    <col min="9748" max="9748" width="6.109375" customWidth="1"/>
    <col min="9749" max="9750" width="5.77734375" customWidth="1"/>
    <col min="9753" max="9753" width="11.33203125" customWidth="1"/>
    <col min="9985" max="10003" width="5.77734375" customWidth="1"/>
    <col min="10004" max="10004" width="6.109375" customWidth="1"/>
    <col min="10005" max="10006" width="5.77734375" customWidth="1"/>
    <col min="10009" max="10009" width="11.33203125" customWidth="1"/>
    <col min="10241" max="10259" width="5.77734375" customWidth="1"/>
    <col min="10260" max="10260" width="6.109375" customWidth="1"/>
    <col min="10261" max="10262" width="5.77734375" customWidth="1"/>
    <col min="10265" max="10265" width="11.33203125" customWidth="1"/>
    <col min="10497" max="10515" width="5.77734375" customWidth="1"/>
    <col min="10516" max="10516" width="6.109375" customWidth="1"/>
    <col min="10517" max="10518" width="5.77734375" customWidth="1"/>
    <col min="10521" max="10521" width="11.33203125" customWidth="1"/>
    <col min="10753" max="10771" width="5.77734375" customWidth="1"/>
    <col min="10772" max="10772" width="6.109375" customWidth="1"/>
    <col min="10773" max="10774" width="5.77734375" customWidth="1"/>
    <col min="10777" max="10777" width="11.33203125" customWidth="1"/>
    <col min="11009" max="11027" width="5.77734375" customWidth="1"/>
    <col min="11028" max="11028" width="6.109375" customWidth="1"/>
    <col min="11029" max="11030" width="5.77734375" customWidth="1"/>
    <col min="11033" max="11033" width="11.33203125" customWidth="1"/>
    <col min="11265" max="11283" width="5.77734375" customWidth="1"/>
    <col min="11284" max="11284" width="6.109375" customWidth="1"/>
    <col min="11285" max="11286" width="5.77734375" customWidth="1"/>
    <col min="11289" max="11289" width="11.33203125" customWidth="1"/>
    <col min="11521" max="11539" width="5.77734375" customWidth="1"/>
    <col min="11540" max="11540" width="6.109375" customWidth="1"/>
    <col min="11541" max="11542" width="5.77734375" customWidth="1"/>
    <col min="11545" max="11545" width="11.33203125" customWidth="1"/>
    <col min="11777" max="11795" width="5.77734375" customWidth="1"/>
    <col min="11796" max="11796" width="6.109375" customWidth="1"/>
    <col min="11797" max="11798" width="5.77734375" customWidth="1"/>
    <col min="11801" max="11801" width="11.33203125" customWidth="1"/>
    <col min="12033" max="12051" width="5.77734375" customWidth="1"/>
    <col min="12052" max="12052" width="6.109375" customWidth="1"/>
    <col min="12053" max="12054" width="5.77734375" customWidth="1"/>
    <col min="12057" max="12057" width="11.33203125" customWidth="1"/>
    <col min="12289" max="12307" width="5.77734375" customWidth="1"/>
    <col min="12308" max="12308" width="6.109375" customWidth="1"/>
    <col min="12309" max="12310" width="5.77734375" customWidth="1"/>
    <col min="12313" max="12313" width="11.33203125" customWidth="1"/>
    <col min="12545" max="12563" width="5.77734375" customWidth="1"/>
    <col min="12564" max="12564" width="6.109375" customWidth="1"/>
    <col min="12565" max="12566" width="5.77734375" customWidth="1"/>
    <col min="12569" max="12569" width="11.33203125" customWidth="1"/>
    <col min="12801" max="12819" width="5.77734375" customWidth="1"/>
    <col min="12820" max="12820" width="6.109375" customWidth="1"/>
    <col min="12821" max="12822" width="5.77734375" customWidth="1"/>
    <col min="12825" max="12825" width="11.33203125" customWidth="1"/>
    <col min="13057" max="13075" width="5.77734375" customWidth="1"/>
    <col min="13076" max="13076" width="6.109375" customWidth="1"/>
    <col min="13077" max="13078" width="5.77734375" customWidth="1"/>
    <col min="13081" max="13081" width="11.33203125" customWidth="1"/>
    <col min="13313" max="13331" width="5.77734375" customWidth="1"/>
    <col min="13332" max="13332" width="6.109375" customWidth="1"/>
    <col min="13333" max="13334" width="5.77734375" customWidth="1"/>
    <col min="13337" max="13337" width="11.33203125" customWidth="1"/>
    <col min="13569" max="13587" width="5.77734375" customWidth="1"/>
    <col min="13588" max="13588" width="6.109375" customWidth="1"/>
    <col min="13589" max="13590" width="5.77734375" customWidth="1"/>
    <col min="13593" max="13593" width="11.33203125" customWidth="1"/>
    <col min="13825" max="13843" width="5.77734375" customWidth="1"/>
    <col min="13844" max="13844" width="6.109375" customWidth="1"/>
    <col min="13845" max="13846" width="5.77734375" customWidth="1"/>
    <col min="13849" max="13849" width="11.33203125" customWidth="1"/>
    <col min="14081" max="14099" width="5.77734375" customWidth="1"/>
    <col min="14100" max="14100" width="6.109375" customWidth="1"/>
    <col min="14101" max="14102" width="5.77734375" customWidth="1"/>
    <col min="14105" max="14105" width="11.33203125" customWidth="1"/>
    <col min="14337" max="14355" width="5.77734375" customWidth="1"/>
    <col min="14356" max="14356" width="6.109375" customWidth="1"/>
    <col min="14357" max="14358" width="5.77734375" customWidth="1"/>
    <col min="14361" max="14361" width="11.33203125" customWidth="1"/>
    <col min="14593" max="14611" width="5.77734375" customWidth="1"/>
    <col min="14612" max="14612" width="6.109375" customWidth="1"/>
    <col min="14613" max="14614" width="5.77734375" customWidth="1"/>
    <col min="14617" max="14617" width="11.33203125" customWidth="1"/>
    <col min="14849" max="14867" width="5.77734375" customWidth="1"/>
    <col min="14868" max="14868" width="6.109375" customWidth="1"/>
    <col min="14869" max="14870" width="5.77734375" customWidth="1"/>
    <col min="14873" max="14873" width="11.33203125" customWidth="1"/>
    <col min="15105" max="15123" width="5.77734375" customWidth="1"/>
    <col min="15124" max="15124" width="6.109375" customWidth="1"/>
    <col min="15125" max="15126" width="5.77734375" customWidth="1"/>
    <col min="15129" max="15129" width="11.33203125" customWidth="1"/>
    <col min="15361" max="15379" width="5.77734375" customWidth="1"/>
    <col min="15380" max="15380" width="6.109375" customWidth="1"/>
    <col min="15381" max="15382" width="5.77734375" customWidth="1"/>
    <col min="15385" max="15385" width="11.33203125" customWidth="1"/>
    <col min="15617" max="15635" width="5.77734375" customWidth="1"/>
    <col min="15636" max="15636" width="6.109375" customWidth="1"/>
    <col min="15637" max="15638" width="5.77734375" customWidth="1"/>
    <col min="15641" max="15641" width="11.33203125" customWidth="1"/>
    <col min="15873" max="15891" width="5.77734375" customWidth="1"/>
    <col min="15892" max="15892" width="6.109375" customWidth="1"/>
    <col min="15893" max="15894" width="5.77734375" customWidth="1"/>
    <col min="15897" max="15897" width="11.33203125" customWidth="1"/>
    <col min="16129" max="16147" width="5.77734375" customWidth="1"/>
    <col min="16148" max="16148" width="6.109375" customWidth="1"/>
    <col min="16149" max="16150" width="5.77734375" customWidth="1"/>
    <col min="16153" max="16153" width="11.33203125" customWidth="1"/>
  </cols>
  <sheetData>
    <row r="2" spans="1:20" ht="69" customHeight="1" x14ac:dyDescent="0.2">
      <c r="A2" s="324" t="s">
        <v>360</v>
      </c>
      <c r="B2" s="325"/>
      <c r="C2" s="325"/>
      <c r="D2" s="325"/>
      <c r="E2" s="325"/>
      <c r="F2" s="325"/>
      <c r="G2" s="325"/>
      <c r="H2" s="325"/>
      <c r="I2" s="325"/>
      <c r="J2" s="325"/>
      <c r="K2" s="325"/>
      <c r="L2" s="325"/>
      <c r="M2" s="325"/>
      <c r="N2" s="325"/>
      <c r="O2" s="325"/>
      <c r="P2" s="325"/>
      <c r="Q2" s="325"/>
      <c r="R2" s="325"/>
      <c r="S2" s="325"/>
      <c r="T2" s="326"/>
    </row>
    <row r="3" spans="1:20" ht="8.15" customHeight="1" x14ac:dyDescent="0.4">
      <c r="A3" s="26"/>
      <c r="B3" s="27"/>
      <c r="C3" s="28"/>
      <c r="D3" s="28"/>
      <c r="E3" s="28"/>
      <c r="F3" s="28"/>
      <c r="G3" s="28"/>
      <c r="H3" s="28"/>
      <c r="I3" s="28"/>
      <c r="J3" s="28"/>
      <c r="K3" s="28"/>
      <c r="L3" s="28"/>
      <c r="M3" s="27"/>
      <c r="N3" s="27"/>
      <c r="O3" s="27"/>
      <c r="P3" s="27"/>
      <c r="Q3" s="27"/>
      <c r="R3" s="27"/>
      <c r="S3" s="27"/>
      <c r="T3" s="27"/>
    </row>
    <row r="4" spans="1:20" ht="12.5" x14ac:dyDescent="0.2">
      <c r="A4" s="327" t="s">
        <v>1</v>
      </c>
      <c r="B4" s="328"/>
      <c r="C4" s="329" t="s">
        <v>2</v>
      </c>
      <c r="D4" s="330"/>
      <c r="E4" s="330"/>
      <c r="F4" s="330"/>
      <c r="G4" s="330"/>
      <c r="H4" s="330"/>
      <c r="I4" s="330"/>
      <c r="J4" s="330"/>
      <c r="K4" s="330"/>
      <c r="L4" s="331"/>
      <c r="M4" s="2" t="s">
        <v>3</v>
      </c>
      <c r="N4" s="329" t="s">
        <v>4</v>
      </c>
      <c r="O4" s="331"/>
      <c r="P4" s="332" t="s">
        <v>5</v>
      </c>
      <c r="Q4" s="333"/>
      <c r="R4" s="334" t="s">
        <v>6</v>
      </c>
      <c r="S4" s="335"/>
      <c r="T4" s="336"/>
    </row>
    <row r="5" spans="1:20" ht="15.5" x14ac:dyDescent="0.2">
      <c r="A5" s="177" t="s">
        <v>7</v>
      </c>
      <c r="B5" s="178"/>
      <c r="C5" s="174" t="s">
        <v>8</v>
      </c>
      <c r="D5" s="174"/>
      <c r="E5" s="174"/>
      <c r="F5" s="174"/>
      <c r="G5" s="174"/>
      <c r="H5" s="174"/>
      <c r="I5" s="174"/>
      <c r="J5" s="174"/>
      <c r="K5" s="174"/>
      <c r="L5" s="174"/>
      <c r="M5" s="51"/>
      <c r="N5" s="52"/>
      <c r="O5" s="52"/>
      <c r="P5" s="52"/>
      <c r="Q5" s="52"/>
      <c r="R5" s="175">
        <f>SUM(R6:T31)</f>
        <v>0</v>
      </c>
      <c r="S5" s="175"/>
      <c r="T5" s="176"/>
    </row>
    <row r="6" spans="1:20" ht="140.15" customHeight="1" x14ac:dyDescent="0.2">
      <c r="A6" s="8" t="str">
        <f>A5</f>
        <v>1.</v>
      </c>
      <c r="B6" s="9">
        <v>1</v>
      </c>
      <c r="C6" s="150" t="s">
        <v>9</v>
      </c>
      <c r="D6" s="151"/>
      <c r="E6" s="151"/>
      <c r="F6" s="151"/>
      <c r="G6" s="151"/>
      <c r="H6" s="151"/>
      <c r="I6" s="151"/>
      <c r="J6" s="151"/>
      <c r="K6" s="151"/>
      <c r="L6" s="151"/>
      <c r="M6" s="53" t="s">
        <v>10</v>
      </c>
      <c r="N6" s="152">
        <v>1</v>
      </c>
      <c r="O6" s="152"/>
      <c r="P6" s="153"/>
      <c r="Q6" s="153"/>
      <c r="R6" s="152">
        <f>N6*P6</f>
        <v>0</v>
      </c>
      <c r="S6" s="152"/>
      <c r="T6" s="154"/>
    </row>
    <row r="7" spans="1:20" ht="290.14999999999998" customHeight="1" x14ac:dyDescent="0.2">
      <c r="A7" s="54" t="s">
        <v>7</v>
      </c>
      <c r="B7" s="9">
        <v>2</v>
      </c>
      <c r="C7" s="159" t="s">
        <v>11</v>
      </c>
      <c r="D7" s="159"/>
      <c r="E7" s="159"/>
      <c r="F7" s="159"/>
      <c r="G7" s="159"/>
      <c r="H7" s="159"/>
      <c r="I7" s="159"/>
      <c r="J7" s="159"/>
      <c r="K7" s="159"/>
      <c r="L7" s="159"/>
      <c r="M7" s="17" t="s">
        <v>12</v>
      </c>
      <c r="N7" s="152">
        <v>450</v>
      </c>
      <c r="O7" s="152"/>
      <c r="P7" s="153"/>
      <c r="Q7" s="153"/>
      <c r="R7" s="152">
        <f t="shared" ref="R7:R31" si="0">N7*P7</f>
        <v>0</v>
      </c>
      <c r="S7" s="152"/>
      <c r="T7" s="154"/>
    </row>
    <row r="8" spans="1:20" ht="147.65" customHeight="1" x14ac:dyDescent="0.2">
      <c r="A8" s="54" t="s">
        <v>7</v>
      </c>
      <c r="B8" s="9">
        <v>3</v>
      </c>
      <c r="C8" s="158" t="s">
        <v>13</v>
      </c>
      <c r="D8" s="160"/>
      <c r="E8" s="160"/>
      <c r="F8" s="160"/>
      <c r="G8" s="160"/>
      <c r="H8" s="160"/>
      <c r="I8" s="160"/>
      <c r="J8" s="160"/>
      <c r="K8" s="160"/>
      <c r="L8" s="160"/>
      <c r="M8" s="17" t="s">
        <v>12</v>
      </c>
      <c r="N8" s="152">
        <v>10</v>
      </c>
      <c r="O8" s="152"/>
      <c r="P8" s="153"/>
      <c r="Q8" s="153"/>
      <c r="R8" s="152">
        <f t="shared" si="0"/>
        <v>0</v>
      </c>
      <c r="S8" s="152"/>
      <c r="T8" s="154"/>
    </row>
    <row r="9" spans="1:20" ht="81.650000000000006" customHeight="1" x14ac:dyDescent="0.2">
      <c r="A9" s="55" t="s">
        <v>7</v>
      </c>
      <c r="B9" s="56" t="s">
        <v>14</v>
      </c>
      <c r="C9" s="487" t="s">
        <v>361</v>
      </c>
      <c r="D9" s="414"/>
      <c r="E9" s="414"/>
      <c r="F9" s="414"/>
      <c r="G9" s="414"/>
      <c r="H9" s="414"/>
      <c r="I9" s="414"/>
      <c r="J9" s="414"/>
      <c r="K9" s="414"/>
      <c r="L9" s="488"/>
      <c r="M9" s="17" t="s">
        <v>10</v>
      </c>
      <c r="N9" s="156">
        <v>1</v>
      </c>
      <c r="O9" s="156"/>
      <c r="P9" s="157"/>
      <c r="Q9" s="157"/>
      <c r="R9" s="156">
        <f t="shared" si="0"/>
        <v>0</v>
      </c>
      <c r="S9" s="156"/>
      <c r="T9" s="536"/>
    </row>
    <row r="10" spans="1:20" ht="122.5" customHeight="1" x14ac:dyDescent="0.2">
      <c r="A10" s="8" t="str">
        <f>A9</f>
        <v>1.</v>
      </c>
      <c r="B10" s="9" t="s">
        <v>16</v>
      </c>
      <c r="C10" s="487" t="s">
        <v>362</v>
      </c>
      <c r="D10" s="414"/>
      <c r="E10" s="414"/>
      <c r="F10" s="414"/>
      <c r="G10" s="414"/>
      <c r="H10" s="414"/>
      <c r="I10" s="414"/>
      <c r="J10" s="414"/>
      <c r="K10" s="414"/>
      <c r="L10" s="488"/>
      <c r="M10" s="13" t="s">
        <v>10</v>
      </c>
      <c r="N10" s="152">
        <v>1</v>
      </c>
      <c r="O10" s="152"/>
      <c r="P10" s="153"/>
      <c r="Q10" s="153"/>
      <c r="R10" s="152">
        <f t="shared" si="0"/>
        <v>0</v>
      </c>
      <c r="S10" s="152"/>
      <c r="T10" s="154"/>
    </row>
    <row r="11" spans="1:20" ht="193.5" customHeight="1" x14ac:dyDescent="0.2">
      <c r="A11" s="31" t="str">
        <f>A10</f>
        <v>1.</v>
      </c>
      <c r="B11" s="32" t="s">
        <v>18</v>
      </c>
      <c r="C11" s="487" t="s">
        <v>17</v>
      </c>
      <c r="D11" s="414"/>
      <c r="E11" s="414"/>
      <c r="F11" s="414"/>
      <c r="G11" s="414"/>
      <c r="H11" s="414"/>
      <c r="I11" s="414"/>
      <c r="J11" s="414"/>
      <c r="K11" s="414"/>
      <c r="L11" s="488"/>
      <c r="M11" s="59" t="s">
        <v>10</v>
      </c>
      <c r="N11" s="553">
        <v>5</v>
      </c>
      <c r="O11" s="554"/>
      <c r="P11" s="557"/>
      <c r="Q11" s="558"/>
      <c r="R11" s="553">
        <f t="shared" si="0"/>
        <v>0</v>
      </c>
      <c r="S11" s="561"/>
      <c r="T11" s="562"/>
    </row>
    <row r="12" spans="1:20" ht="172" customHeight="1" x14ac:dyDescent="0.2">
      <c r="A12" s="11">
        <v>1</v>
      </c>
      <c r="B12" s="12" t="s">
        <v>20</v>
      </c>
      <c r="C12" s="489" t="s">
        <v>363</v>
      </c>
      <c r="D12" s="490"/>
      <c r="E12" s="490"/>
      <c r="F12" s="490"/>
      <c r="G12" s="490"/>
      <c r="H12" s="490"/>
      <c r="I12" s="490"/>
      <c r="J12" s="490"/>
      <c r="K12" s="490"/>
      <c r="L12" s="491"/>
      <c r="M12" s="17" t="s">
        <v>10</v>
      </c>
      <c r="N12" s="152">
        <v>1</v>
      </c>
      <c r="O12" s="152"/>
      <c r="P12" s="153"/>
      <c r="Q12" s="153"/>
      <c r="R12" s="152">
        <f t="shared" si="0"/>
        <v>0</v>
      </c>
      <c r="S12" s="152"/>
      <c r="T12" s="154"/>
    </row>
    <row r="13" spans="1:20" ht="109" customHeight="1" x14ac:dyDescent="0.2">
      <c r="A13" s="11">
        <v>1</v>
      </c>
      <c r="B13" s="12" t="s">
        <v>23</v>
      </c>
      <c r="C13" s="489" t="s">
        <v>364</v>
      </c>
      <c r="D13" s="490"/>
      <c r="E13" s="490"/>
      <c r="F13" s="490"/>
      <c r="G13" s="490"/>
      <c r="H13" s="490"/>
      <c r="I13" s="490"/>
      <c r="J13" s="490"/>
      <c r="K13" s="490"/>
      <c r="L13" s="491"/>
      <c r="M13" s="13" t="s">
        <v>10</v>
      </c>
      <c r="N13" s="152">
        <v>1</v>
      </c>
      <c r="O13" s="152"/>
      <c r="P13" s="153"/>
      <c r="Q13" s="153"/>
      <c r="R13" s="152">
        <f t="shared" si="0"/>
        <v>0</v>
      </c>
      <c r="S13" s="152"/>
      <c r="T13" s="154"/>
    </row>
    <row r="14" spans="1:20" ht="123.65" customHeight="1" x14ac:dyDescent="0.2">
      <c r="A14" s="11">
        <v>1</v>
      </c>
      <c r="B14" s="12" t="s">
        <v>28</v>
      </c>
      <c r="C14" s="489" t="s">
        <v>365</v>
      </c>
      <c r="D14" s="490"/>
      <c r="E14" s="490"/>
      <c r="F14" s="490"/>
      <c r="G14" s="490"/>
      <c r="H14" s="490"/>
      <c r="I14" s="490"/>
      <c r="J14" s="490"/>
      <c r="K14" s="490"/>
      <c r="L14" s="491"/>
      <c r="M14" s="13" t="s">
        <v>93</v>
      </c>
      <c r="N14" s="152">
        <v>1</v>
      </c>
      <c r="O14" s="152"/>
      <c r="P14" s="153"/>
      <c r="Q14" s="153"/>
      <c r="R14" s="152">
        <f t="shared" si="0"/>
        <v>0</v>
      </c>
      <c r="S14" s="152"/>
      <c r="T14" s="154"/>
    </row>
    <row r="15" spans="1:20" ht="106" customHeight="1" x14ac:dyDescent="0.2">
      <c r="A15" s="11">
        <v>1</v>
      </c>
      <c r="B15" s="12" t="s">
        <v>30</v>
      </c>
      <c r="C15" s="489" t="s">
        <v>366</v>
      </c>
      <c r="D15" s="490"/>
      <c r="E15" s="490"/>
      <c r="F15" s="490"/>
      <c r="G15" s="490"/>
      <c r="H15" s="490"/>
      <c r="I15" s="490"/>
      <c r="J15" s="490"/>
      <c r="K15" s="490"/>
      <c r="L15" s="491"/>
      <c r="M15" s="13" t="s">
        <v>10</v>
      </c>
      <c r="N15" s="152">
        <v>1</v>
      </c>
      <c r="O15" s="152"/>
      <c r="P15" s="153"/>
      <c r="Q15" s="153"/>
      <c r="R15" s="152">
        <f t="shared" ref="R15:R17" si="1">N15*P15</f>
        <v>0</v>
      </c>
      <c r="S15" s="152"/>
      <c r="T15" s="154"/>
    </row>
    <row r="16" spans="1:20" ht="83.5" customHeight="1" x14ac:dyDescent="0.2">
      <c r="A16" s="11">
        <v>1</v>
      </c>
      <c r="B16" s="12" t="s">
        <v>33</v>
      </c>
      <c r="C16" s="489" t="s">
        <v>367</v>
      </c>
      <c r="D16" s="490"/>
      <c r="E16" s="490"/>
      <c r="F16" s="490"/>
      <c r="G16" s="490"/>
      <c r="H16" s="490"/>
      <c r="I16" s="490"/>
      <c r="J16" s="490"/>
      <c r="K16" s="490"/>
      <c r="L16" s="491"/>
      <c r="M16" s="13" t="s">
        <v>10</v>
      </c>
      <c r="N16" s="152">
        <v>1</v>
      </c>
      <c r="O16" s="152"/>
      <c r="P16" s="153"/>
      <c r="Q16" s="153"/>
      <c r="R16" s="152">
        <f t="shared" si="1"/>
        <v>0</v>
      </c>
      <c r="S16" s="152"/>
      <c r="T16" s="154"/>
    </row>
    <row r="17" spans="1:20" ht="123.65" customHeight="1" x14ac:dyDescent="0.2">
      <c r="A17" s="11">
        <v>1</v>
      </c>
      <c r="B17" s="12" t="s">
        <v>37</v>
      </c>
      <c r="C17" s="489" t="s">
        <v>21</v>
      </c>
      <c r="D17" s="490"/>
      <c r="E17" s="490"/>
      <c r="F17" s="490"/>
      <c r="G17" s="490"/>
      <c r="H17" s="490"/>
      <c r="I17" s="490"/>
      <c r="J17" s="490"/>
      <c r="K17" s="490"/>
      <c r="L17" s="491"/>
      <c r="M17" s="14" t="s">
        <v>26</v>
      </c>
      <c r="N17" s="152">
        <v>20</v>
      </c>
      <c r="O17" s="152"/>
      <c r="P17" s="153"/>
      <c r="Q17" s="153"/>
      <c r="R17" s="152">
        <f t="shared" si="1"/>
        <v>0</v>
      </c>
      <c r="S17" s="152"/>
      <c r="T17" s="154"/>
    </row>
    <row r="18" spans="1:20" ht="108" customHeight="1" x14ac:dyDescent="0.2">
      <c r="A18" s="192" t="str">
        <f>A11</f>
        <v>1.</v>
      </c>
      <c r="B18" s="195" t="s">
        <v>40</v>
      </c>
      <c r="C18" s="493" t="s">
        <v>226</v>
      </c>
      <c r="D18" s="494"/>
      <c r="E18" s="494"/>
      <c r="F18" s="494"/>
      <c r="G18" s="494"/>
      <c r="H18" s="494"/>
      <c r="I18" s="494"/>
      <c r="J18" s="494"/>
      <c r="K18" s="494"/>
      <c r="L18" s="495"/>
      <c r="M18" s="37"/>
      <c r="N18" s="353"/>
      <c r="O18" s="353"/>
      <c r="P18" s="353"/>
      <c r="Q18" s="353"/>
      <c r="R18" s="353"/>
      <c r="S18" s="353"/>
      <c r="T18" s="354"/>
    </row>
    <row r="19" spans="1:20" ht="13.5" x14ac:dyDescent="0.2">
      <c r="A19" s="193"/>
      <c r="B19" s="196"/>
      <c r="C19" s="448" t="s">
        <v>25</v>
      </c>
      <c r="D19" s="449"/>
      <c r="E19" s="449"/>
      <c r="F19" s="449"/>
      <c r="G19" s="449"/>
      <c r="H19" s="449"/>
      <c r="I19" s="449"/>
      <c r="J19" s="449"/>
      <c r="K19" s="449"/>
      <c r="L19" s="450"/>
      <c r="M19" s="14" t="s">
        <v>26</v>
      </c>
      <c r="N19" s="180">
        <v>25</v>
      </c>
      <c r="O19" s="180"/>
      <c r="P19" s="181"/>
      <c r="Q19" s="181"/>
      <c r="R19" s="180">
        <f t="shared" ref="R19:R21" si="2">N19*P19</f>
        <v>0</v>
      </c>
      <c r="S19" s="180"/>
      <c r="T19" s="444"/>
    </row>
    <row r="20" spans="1:20" ht="13.5" x14ac:dyDescent="0.2">
      <c r="A20" s="194"/>
      <c r="B20" s="197"/>
      <c r="C20" s="445" t="s">
        <v>27</v>
      </c>
      <c r="D20" s="446"/>
      <c r="E20" s="446"/>
      <c r="F20" s="446"/>
      <c r="G20" s="446"/>
      <c r="H20" s="446"/>
      <c r="I20" s="446"/>
      <c r="J20" s="446"/>
      <c r="K20" s="446"/>
      <c r="L20" s="447"/>
      <c r="M20" s="14" t="s">
        <v>26</v>
      </c>
      <c r="N20" s="361">
        <v>25</v>
      </c>
      <c r="O20" s="524"/>
      <c r="P20" s="525"/>
      <c r="Q20" s="526"/>
      <c r="R20" s="361">
        <f t="shared" si="2"/>
        <v>0</v>
      </c>
      <c r="S20" s="362"/>
      <c r="T20" s="363"/>
    </row>
    <row r="21" spans="1:20" ht="96" customHeight="1" x14ac:dyDescent="0.2">
      <c r="A21" s="11">
        <v>1</v>
      </c>
      <c r="B21" s="12" t="s">
        <v>41</v>
      </c>
      <c r="C21" s="489" t="s">
        <v>368</v>
      </c>
      <c r="D21" s="490"/>
      <c r="E21" s="490"/>
      <c r="F21" s="490"/>
      <c r="G21" s="490"/>
      <c r="H21" s="490"/>
      <c r="I21" s="490"/>
      <c r="J21" s="490"/>
      <c r="K21" s="490"/>
      <c r="L21" s="491"/>
      <c r="M21" s="14" t="s">
        <v>26</v>
      </c>
      <c r="N21" s="152">
        <v>80</v>
      </c>
      <c r="O21" s="152"/>
      <c r="P21" s="153"/>
      <c r="Q21" s="153"/>
      <c r="R21" s="152">
        <f t="shared" si="2"/>
        <v>0</v>
      </c>
      <c r="S21" s="152"/>
      <c r="T21" s="154"/>
    </row>
    <row r="22" spans="1:20" ht="82" customHeight="1" x14ac:dyDescent="0.2">
      <c r="A22" s="192" t="str">
        <f>A10</f>
        <v>1.</v>
      </c>
      <c r="B22" s="195" t="s">
        <v>43</v>
      </c>
      <c r="C22" s="493" t="s">
        <v>104</v>
      </c>
      <c r="D22" s="494"/>
      <c r="E22" s="494"/>
      <c r="F22" s="494"/>
      <c r="G22" s="494"/>
      <c r="H22" s="494"/>
      <c r="I22" s="494"/>
      <c r="J22" s="494"/>
      <c r="K22" s="494"/>
      <c r="L22" s="495"/>
      <c r="M22" s="37"/>
      <c r="N22" s="353"/>
      <c r="O22" s="353"/>
      <c r="P22" s="353"/>
      <c r="Q22" s="353"/>
      <c r="R22" s="353"/>
      <c r="S22" s="353"/>
      <c r="T22" s="354"/>
    </row>
    <row r="23" spans="1:20" ht="12.5" x14ac:dyDescent="0.2">
      <c r="A23" s="193"/>
      <c r="B23" s="196"/>
      <c r="C23" s="448" t="s">
        <v>369</v>
      </c>
      <c r="D23" s="449"/>
      <c r="E23" s="449"/>
      <c r="F23" s="449"/>
      <c r="G23" s="449"/>
      <c r="H23" s="449"/>
      <c r="I23" s="449"/>
      <c r="J23" s="449"/>
      <c r="K23" s="449"/>
      <c r="L23" s="450"/>
      <c r="M23" s="14" t="s">
        <v>10</v>
      </c>
      <c r="N23" s="180">
        <v>1</v>
      </c>
      <c r="O23" s="180"/>
      <c r="P23" s="181"/>
      <c r="Q23" s="181"/>
      <c r="R23" s="180">
        <f t="shared" ref="R23:R24" si="3">N23*P23</f>
        <v>0</v>
      </c>
      <c r="S23" s="180"/>
      <c r="T23" s="444"/>
    </row>
    <row r="24" spans="1:20" ht="12.5" x14ac:dyDescent="0.2">
      <c r="A24" s="194"/>
      <c r="B24" s="197"/>
      <c r="C24" s="445" t="s">
        <v>370</v>
      </c>
      <c r="D24" s="446"/>
      <c r="E24" s="446"/>
      <c r="F24" s="446"/>
      <c r="G24" s="446"/>
      <c r="H24" s="446"/>
      <c r="I24" s="446"/>
      <c r="J24" s="446"/>
      <c r="K24" s="446"/>
      <c r="L24" s="447"/>
      <c r="M24" s="16" t="s">
        <v>10</v>
      </c>
      <c r="N24" s="188">
        <v>1</v>
      </c>
      <c r="O24" s="188"/>
      <c r="P24" s="189"/>
      <c r="Q24" s="189"/>
      <c r="R24" s="188">
        <f t="shared" si="3"/>
        <v>0</v>
      </c>
      <c r="S24" s="188"/>
      <c r="T24" s="492"/>
    </row>
    <row r="25" spans="1:20" ht="109.5" customHeight="1" x14ac:dyDescent="0.2">
      <c r="A25" s="192">
        <f>A13</f>
        <v>1</v>
      </c>
      <c r="B25" s="195" t="s">
        <v>165</v>
      </c>
      <c r="C25" s="493" t="s">
        <v>371</v>
      </c>
      <c r="D25" s="494"/>
      <c r="E25" s="494"/>
      <c r="F25" s="494"/>
      <c r="G25" s="494"/>
      <c r="H25" s="494"/>
      <c r="I25" s="494"/>
      <c r="J25" s="494"/>
      <c r="K25" s="494"/>
      <c r="L25" s="495"/>
      <c r="M25" s="37"/>
      <c r="N25" s="353"/>
      <c r="O25" s="353"/>
      <c r="P25" s="353"/>
      <c r="Q25" s="353"/>
      <c r="R25" s="353"/>
      <c r="S25" s="353"/>
      <c r="T25" s="354"/>
    </row>
    <row r="26" spans="1:20" ht="12.5" x14ac:dyDescent="0.2">
      <c r="A26" s="193"/>
      <c r="B26" s="196"/>
      <c r="C26" s="448" t="s">
        <v>35</v>
      </c>
      <c r="D26" s="449"/>
      <c r="E26" s="449"/>
      <c r="F26" s="449"/>
      <c r="G26" s="449"/>
      <c r="H26" s="449"/>
      <c r="I26" s="449"/>
      <c r="J26" s="449"/>
      <c r="K26" s="449"/>
      <c r="L26" s="450"/>
      <c r="M26" s="14" t="s">
        <v>10</v>
      </c>
      <c r="N26" s="180">
        <v>19</v>
      </c>
      <c r="O26" s="180"/>
      <c r="P26" s="181"/>
      <c r="Q26" s="181"/>
      <c r="R26" s="180">
        <f t="shared" ref="R26:R27" si="4">N26*P26</f>
        <v>0</v>
      </c>
      <c r="S26" s="180"/>
      <c r="T26" s="444"/>
    </row>
    <row r="27" spans="1:20" ht="12.5" x14ac:dyDescent="0.2">
      <c r="A27" s="194"/>
      <c r="B27" s="197"/>
      <c r="C27" s="445" t="s">
        <v>36</v>
      </c>
      <c r="D27" s="446"/>
      <c r="E27" s="446"/>
      <c r="F27" s="446"/>
      <c r="G27" s="446"/>
      <c r="H27" s="446"/>
      <c r="I27" s="446"/>
      <c r="J27" s="446"/>
      <c r="K27" s="446"/>
      <c r="L27" s="447"/>
      <c r="M27" s="16" t="s">
        <v>10</v>
      </c>
      <c r="N27" s="188">
        <v>2</v>
      </c>
      <c r="O27" s="188"/>
      <c r="P27" s="189"/>
      <c r="Q27" s="189"/>
      <c r="R27" s="188">
        <f t="shared" si="4"/>
        <v>0</v>
      </c>
      <c r="S27" s="188"/>
      <c r="T27" s="492"/>
    </row>
    <row r="28" spans="1:20" ht="105" customHeight="1" x14ac:dyDescent="0.2">
      <c r="A28" s="3" t="str">
        <f>A6</f>
        <v>1.</v>
      </c>
      <c r="B28" s="4" t="s">
        <v>166</v>
      </c>
      <c r="C28" s="487" t="s">
        <v>372</v>
      </c>
      <c r="D28" s="414"/>
      <c r="E28" s="414"/>
      <c r="F28" s="414"/>
      <c r="G28" s="414"/>
      <c r="H28" s="414"/>
      <c r="I28" s="414"/>
      <c r="J28" s="414"/>
      <c r="K28" s="414"/>
      <c r="L28" s="488"/>
      <c r="M28" s="17" t="s">
        <v>12</v>
      </c>
      <c r="N28" s="152">
        <v>250</v>
      </c>
      <c r="O28" s="152"/>
      <c r="P28" s="153"/>
      <c r="Q28" s="153"/>
      <c r="R28" s="152">
        <f t="shared" ref="R28:R29" si="5">N28*P28</f>
        <v>0</v>
      </c>
      <c r="S28" s="152"/>
      <c r="T28" s="154"/>
    </row>
    <row r="29" spans="1:20" ht="108" customHeight="1" x14ac:dyDescent="0.2">
      <c r="A29" s="3" t="str">
        <f>A8</f>
        <v>1.</v>
      </c>
      <c r="B29" s="4" t="s">
        <v>167</v>
      </c>
      <c r="C29" s="487" t="s">
        <v>105</v>
      </c>
      <c r="D29" s="414"/>
      <c r="E29" s="414"/>
      <c r="F29" s="414"/>
      <c r="G29" s="414"/>
      <c r="H29" s="414"/>
      <c r="I29" s="414"/>
      <c r="J29" s="414"/>
      <c r="K29" s="414"/>
      <c r="L29" s="488"/>
      <c r="M29" s="17" t="s">
        <v>10</v>
      </c>
      <c r="N29" s="152">
        <v>5</v>
      </c>
      <c r="O29" s="152"/>
      <c r="P29" s="153"/>
      <c r="Q29" s="153"/>
      <c r="R29" s="152">
        <f t="shared" si="5"/>
        <v>0</v>
      </c>
      <c r="S29" s="152"/>
      <c r="T29" s="154"/>
    </row>
    <row r="30" spans="1:20" ht="132" customHeight="1" x14ac:dyDescent="0.2">
      <c r="A30" s="8" t="s">
        <v>7</v>
      </c>
      <c r="B30" s="9" t="s">
        <v>168</v>
      </c>
      <c r="C30" s="348" t="s">
        <v>373</v>
      </c>
      <c r="D30" s="349"/>
      <c r="E30" s="349"/>
      <c r="F30" s="349"/>
      <c r="G30" s="349"/>
      <c r="H30" s="349"/>
      <c r="I30" s="349"/>
      <c r="J30" s="349"/>
      <c r="K30" s="349"/>
      <c r="L30" s="350"/>
      <c r="M30" s="17" t="s">
        <v>12</v>
      </c>
      <c r="N30" s="152">
        <v>150</v>
      </c>
      <c r="O30" s="152"/>
      <c r="P30" s="153"/>
      <c r="Q30" s="153"/>
      <c r="R30" s="152">
        <f t="shared" si="0"/>
        <v>0</v>
      </c>
      <c r="S30" s="152"/>
      <c r="T30" s="154"/>
    </row>
    <row r="31" spans="1:20" ht="71.5" customHeight="1" x14ac:dyDescent="0.2">
      <c r="A31" s="8" t="s">
        <v>7</v>
      </c>
      <c r="B31" s="19">
        <v>20</v>
      </c>
      <c r="C31" s="348" t="s">
        <v>44</v>
      </c>
      <c r="D31" s="349"/>
      <c r="E31" s="349"/>
      <c r="F31" s="349"/>
      <c r="G31" s="349"/>
      <c r="H31" s="349"/>
      <c r="I31" s="349"/>
      <c r="J31" s="349"/>
      <c r="K31" s="349"/>
      <c r="L31" s="350"/>
      <c r="M31" s="10" t="s">
        <v>39</v>
      </c>
      <c r="N31" s="152">
        <v>520</v>
      </c>
      <c r="O31" s="152"/>
      <c r="P31" s="153"/>
      <c r="Q31" s="153"/>
      <c r="R31" s="152">
        <f t="shared" si="0"/>
        <v>0</v>
      </c>
      <c r="S31" s="152"/>
      <c r="T31" s="154"/>
    </row>
    <row r="32" spans="1:20" ht="15.5" x14ac:dyDescent="0.2">
      <c r="A32" s="177" t="s">
        <v>45</v>
      </c>
      <c r="B32" s="178"/>
      <c r="C32" s="174" t="s">
        <v>46</v>
      </c>
      <c r="D32" s="174"/>
      <c r="E32" s="174"/>
      <c r="F32" s="174"/>
      <c r="G32" s="174"/>
      <c r="H32" s="174"/>
      <c r="I32" s="174"/>
      <c r="J32" s="174"/>
      <c r="K32" s="174"/>
      <c r="L32" s="174"/>
      <c r="M32" s="38"/>
      <c r="N32" s="39"/>
      <c r="O32" s="39"/>
      <c r="P32" s="40"/>
      <c r="Q32" s="40"/>
      <c r="R32" s="175">
        <f>SUM(R33:T34)</f>
        <v>0</v>
      </c>
      <c r="S32" s="175"/>
      <c r="T32" s="176"/>
    </row>
    <row r="33" spans="1:20" ht="170.15" customHeight="1" x14ac:dyDescent="0.2">
      <c r="A33" s="21" t="s">
        <v>45</v>
      </c>
      <c r="B33" s="9" t="s">
        <v>7</v>
      </c>
      <c r="C33" s="348" t="s">
        <v>47</v>
      </c>
      <c r="D33" s="349"/>
      <c r="E33" s="349"/>
      <c r="F33" s="349"/>
      <c r="G33" s="349"/>
      <c r="H33" s="349"/>
      <c r="I33" s="349"/>
      <c r="J33" s="349"/>
      <c r="K33" s="349"/>
      <c r="L33" s="350"/>
      <c r="M33" s="17" t="s">
        <v>170</v>
      </c>
      <c r="N33" s="214">
        <v>3</v>
      </c>
      <c r="O33" s="214"/>
      <c r="P33" s="210"/>
      <c r="Q33" s="210"/>
      <c r="R33" s="214">
        <f>N33*P33</f>
        <v>0</v>
      </c>
      <c r="S33" s="214"/>
      <c r="T33" s="215"/>
    </row>
    <row r="34" spans="1:20" ht="130.5" customHeight="1" x14ac:dyDescent="0.2">
      <c r="A34" s="21" t="s">
        <v>45</v>
      </c>
      <c r="B34" s="9" t="s">
        <v>45</v>
      </c>
      <c r="C34" s="348" t="s">
        <v>49</v>
      </c>
      <c r="D34" s="349"/>
      <c r="E34" s="349"/>
      <c r="F34" s="349"/>
      <c r="G34" s="349"/>
      <c r="H34" s="349"/>
      <c r="I34" s="349"/>
      <c r="J34" s="349"/>
      <c r="K34" s="349"/>
      <c r="L34" s="350"/>
      <c r="M34" s="17" t="s">
        <v>22</v>
      </c>
      <c r="N34" s="214">
        <v>80</v>
      </c>
      <c r="O34" s="214"/>
      <c r="P34" s="210"/>
      <c r="Q34" s="210"/>
      <c r="R34" s="214">
        <f>N34*P34</f>
        <v>0</v>
      </c>
      <c r="S34" s="214"/>
      <c r="T34" s="215"/>
    </row>
    <row r="35" spans="1:20" ht="15.5" x14ac:dyDescent="0.2">
      <c r="A35" s="177" t="s">
        <v>50</v>
      </c>
      <c r="B35" s="178"/>
      <c r="C35" s="174" t="s">
        <v>51</v>
      </c>
      <c r="D35" s="174"/>
      <c r="E35" s="174"/>
      <c r="F35" s="174"/>
      <c r="G35" s="174"/>
      <c r="H35" s="174"/>
      <c r="I35" s="174"/>
      <c r="J35" s="174"/>
      <c r="K35" s="174"/>
      <c r="L35" s="174"/>
      <c r="M35" s="38"/>
      <c r="N35" s="39"/>
      <c r="O35" s="39"/>
      <c r="P35" s="40"/>
      <c r="Q35" s="40"/>
      <c r="R35" s="175">
        <f>SUM(R37:T38)</f>
        <v>0</v>
      </c>
      <c r="S35" s="175"/>
      <c r="T35" s="176"/>
    </row>
    <row r="36" spans="1:20" ht="30.65" customHeight="1" x14ac:dyDescent="0.2">
      <c r="A36" s="206" t="s">
        <v>52</v>
      </c>
      <c r="B36" s="207"/>
      <c r="C36" s="207"/>
      <c r="D36" s="207"/>
      <c r="E36" s="207"/>
      <c r="F36" s="207"/>
      <c r="G36" s="207"/>
      <c r="H36" s="207"/>
      <c r="I36" s="207"/>
      <c r="J36" s="207"/>
      <c r="K36" s="207"/>
      <c r="L36" s="207"/>
      <c r="M36" s="207"/>
      <c r="N36" s="207"/>
      <c r="O36" s="207"/>
      <c r="P36" s="207"/>
      <c r="Q36" s="207"/>
      <c r="R36" s="207"/>
      <c r="S36" s="207"/>
      <c r="T36" s="208"/>
    </row>
    <row r="37" spans="1:20" ht="144.65" customHeight="1" x14ac:dyDescent="0.2">
      <c r="A37" s="21" t="s">
        <v>50</v>
      </c>
      <c r="B37" s="9" t="s">
        <v>7</v>
      </c>
      <c r="C37" s="191" t="s">
        <v>53</v>
      </c>
      <c r="D37" s="191"/>
      <c r="E37" s="191"/>
      <c r="F37" s="191"/>
      <c r="G37" s="191"/>
      <c r="H37" s="191"/>
      <c r="I37" s="191"/>
      <c r="J37" s="191"/>
      <c r="K37" s="191"/>
      <c r="L37" s="191"/>
      <c r="M37" s="17" t="s">
        <v>22</v>
      </c>
      <c r="N37" s="214">
        <v>120</v>
      </c>
      <c r="O37" s="214"/>
      <c r="P37" s="210"/>
      <c r="Q37" s="210"/>
      <c r="R37" s="214">
        <f>N37*P37</f>
        <v>0</v>
      </c>
      <c r="S37" s="214"/>
      <c r="T37" s="215"/>
    </row>
    <row r="38" spans="1:20" ht="94" customHeight="1" x14ac:dyDescent="0.2">
      <c r="A38" s="21" t="s">
        <v>50</v>
      </c>
      <c r="B38" s="9" t="s">
        <v>45</v>
      </c>
      <c r="C38" s="348" t="s">
        <v>374</v>
      </c>
      <c r="D38" s="349"/>
      <c r="E38" s="349"/>
      <c r="F38" s="349"/>
      <c r="G38" s="349"/>
      <c r="H38" s="349"/>
      <c r="I38" s="349"/>
      <c r="J38" s="349"/>
      <c r="K38" s="349"/>
      <c r="L38" s="350"/>
      <c r="M38" s="17" t="s">
        <v>22</v>
      </c>
      <c r="N38" s="214">
        <v>150</v>
      </c>
      <c r="O38" s="214"/>
      <c r="P38" s="210"/>
      <c r="Q38" s="210"/>
      <c r="R38" s="214">
        <f>N38*P38</f>
        <v>0</v>
      </c>
      <c r="S38" s="214"/>
      <c r="T38" s="215"/>
    </row>
    <row r="39" spans="1:20" ht="15.5" x14ac:dyDescent="0.2">
      <c r="A39" s="41" t="s">
        <v>14</v>
      </c>
      <c r="B39" s="42"/>
      <c r="C39" s="218" t="s">
        <v>56</v>
      </c>
      <c r="D39" s="218"/>
      <c r="E39" s="218"/>
      <c r="F39" s="218"/>
      <c r="G39" s="218"/>
      <c r="H39" s="218"/>
      <c r="I39" s="218"/>
      <c r="J39" s="218"/>
      <c r="K39" s="218"/>
      <c r="L39" s="218"/>
      <c r="M39" s="42"/>
      <c r="N39" s="43"/>
      <c r="O39" s="43"/>
      <c r="P39" s="44"/>
      <c r="Q39" s="44"/>
      <c r="R39" s="216">
        <f>SUM(R40:T42)</f>
        <v>0</v>
      </c>
      <c r="S39" s="216"/>
      <c r="T39" s="217"/>
    </row>
    <row r="40" spans="1:20" ht="186" customHeight="1" x14ac:dyDescent="0.2">
      <c r="A40" s="73" t="s">
        <v>14</v>
      </c>
      <c r="B40" s="74" t="s">
        <v>7</v>
      </c>
      <c r="C40" s="348" t="s">
        <v>57</v>
      </c>
      <c r="D40" s="349"/>
      <c r="E40" s="349"/>
      <c r="F40" s="349"/>
      <c r="G40" s="349"/>
      <c r="H40" s="349"/>
      <c r="I40" s="349"/>
      <c r="J40" s="349"/>
      <c r="K40" s="349"/>
      <c r="L40" s="350"/>
      <c r="M40" s="17" t="s">
        <v>22</v>
      </c>
      <c r="N40" s="214">
        <v>80</v>
      </c>
      <c r="O40" s="214"/>
      <c r="P40" s="210"/>
      <c r="Q40" s="210"/>
      <c r="R40" s="214">
        <f>N40*P40</f>
        <v>0</v>
      </c>
      <c r="S40" s="214"/>
      <c r="T40" s="215"/>
    </row>
    <row r="41" spans="1:20" ht="130.5" customHeight="1" x14ac:dyDescent="0.2">
      <c r="A41" s="73" t="s">
        <v>14</v>
      </c>
      <c r="B41" s="74" t="s">
        <v>45</v>
      </c>
      <c r="C41" s="348" t="s">
        <v>58</v>
      </c>
      <c r="D41" s="349"/>
      <c r="E41" s="349"/>
      <c r="F41" s="349"/>
      <c r="G41" s="349"/>
      <c r="H41" s="349"/>
      <c r="I41" s="349"/>
      <c r="J41" s="349"/>
      <c r="K41" s="349"/>
      <c r="L41" s="350"/>
      <c r="M41" s="17" t="s">
        <v>22</v>
      </c>
      <c r="N41" s="214">
        <v>25</v>
      </c>
      <c r="O41" s="214"/>
      <c r="P41" s="210"/>
      <c r="Q41" s="210"/>
      <c r="R41" s="214">
        <f>N41*P41</f>
        <v>0</v>
      </c>
      <c r="S41" s="214"/>
      <c r="T41" s="215"/>
    </row>
    <row r="42" spans="1:20" ht="195" customHeight="1" x14ac:dyDescent="0.2">
      <c r="A42" s="73" t="s">
        <v>14</v>
      </c>
      <c r="B42" s="74" t="s">
        <v>50</v>
      </c>
      <c r="C42" s="391" t="s">
        <v>428</v>
      </c>
      <c r="D42" s="369"/>
      <c r="E42" s="369"/>
      <c r="F42" s="369"/>
      <c r="G42" s="369"/>
      <c r="H42" s="369"/>
      <c r="I42" s="369"/>
      <c r="J42" s="369"/>
      <c r="K42" s="369"/>
      <c r="L42" s="392"/>
      <c r="M42" s="17" t="s">
        <v>22</v>
      </c>
      <c r="N42" s="214">
        <v>25</v>
      </c>
      <c r="O42" s="214"/>
      <c r="P42" s="210"/>
      <c r="Q42" s="210"/>
      <c r="R42" s="214">
        <f>N42*P42</f>
        <v>0</v>
      </c>
      <c r="S42" s="214"/>
      <c r="T42" s="215"/>
    </row>
    <row r="43" spans="1:20" ht="17.5" x14ac:dyDescent="0.2">
      <c r="A43" s="219" t="s">
        <v>16</v>
      </c>
      <c r="B43" s="220"/>
      <c r="C43" s="221" t="s">
        <v>59</v>
      </c>
      <c r="D43" s="221"/>
      <c r="E43" s="221"/>
      <c r="F43" s="221"/>
      <c r="G43" s="221"/>
      <c r="H43" s="221"/>
      <c r="I43" s="221"/>
      <c r="J43" s="221"/>
      <c r="K43" s="221"/>
      <c r="L43" s="221"/>
      <c r="M43" s="221"/>
      <c r="N43" s="45"/>
      <c r="O43" s="45"/>
      <c r="P43" s="45"/>
      <c r="Q43" s="45"/>
      <c r="R43" s="216">
        <f>SUM(R47:T54)</f>
        <v>0</v>
      </c>
      <c r="S43" s="216"/>
      <c r="T43" s="217"/>
    </row>
    <row r="44" spans="1:20" ht="212.5" customHeight="1" x14ac:dyDescent="0.2">
      <c r="A44" s="192" t="str">
        <f>A43</f>
        <v>5.</v>
      </c>
      <c r="B44" s="195">
        <v>1</v>
      </c>
      <c r="C44" s="406" t="s">
        <v>376</v>
      </c>
      <c r="D44" s="407"/>
      <c r="E44" s="407"/>
      <c r="F44" s="407"/>
      <c r="G44" s="407"/>
      <c r="H44" s="407"/>
      <c r="I44" s="407"/>
      <c r="J44" s="407"/>
      <c r="K44" s="407"/>
      <c r="L44" s="437"/>
      <c r="M44" s="24"/>
      <c r="N44" s="222"/>
      <c r="O44" s="222"/>
      <c r="P44" s="222"/>
      <c r="Q44" s="222"/>
      <c r="R44" s="222"/>
      <c r="S44" s="222"/>
      <c r="T44" s="223"/>
    </row>
    <row r="45" spans="1:20" ht="268" customHeight="1" x14ac:dyDescent="0.2">
      <c r="A45" s="193"/>
      <c r="B45" s="196"/>
      <c r="C45" s="576" t="s">
        <v>235</v>
      </c>
      <c r="D45" s="577"/>
      <c r="E45" s="577"/>
      <c r="F45" s="577"/>
      <c r="G45" s="577"/>
      <c r="H45" s="577"/>
      <c r="I45" s="577"/>
      <c r="J45" s="577"/>
      <c r="K45" s="577"/>
      <c r="L45" s="578"/>
      <c r="M45" s="25"/>
      <c r="N45" s="571"/>
      <c r="O45" s="571"/>
      <c r="P45" s="571"/>
      <c r="Q45" s="571"/>
      <c r="R45" s="571"/>
      <c r="S45" s="571"/>
      <c r="T45" s="572"/>
    </row>
    <row r="46" spans="1:20" ht="132.65" customHeight="1" x14ac:dyDescent="0.2">
      <c r="A46" s="193"/>
      <c r="B46" s="196"/>
      <c r="C46" s="573" t="s">
        <v>139</v>
      </c>
      <c r="D46" s="574"/>
      <c r="E46" s="574"/>
      <c r="F46" s="574"/>
      <c r="G46" s="574"/>
      <c r="H46" s="574"/>
      <c r="I46" s="574"/>
      <c r="J46" s="574"/>
      <c r="K46" s="574"/>
      <c r="L46" s="575"/>
      <c r="M46" s="25"/>
      <c r="N46" s="571"/>
      <c r="O46" s="571"/>
      <c r="P46" s="571"/>
      <c r="Q46" s="571"/>
      <c r="R46" s="571"/>
      <c r="S46" s="571"/>
      <c r="T46" s="572"/>
    </row>
    <row r="47" spans="1:20" ht="12.65" customHeight="1" x14ac:dyDescent="0.2">
      <c r="A47" s="193"/>
      <c r="B47" s="196"/>
      <c r="C47" s="496" t="s">
        <v>377</v>
      </c>
      <c r="D47" s="497"/>
      <c r="E47" s="497"/>
      <c r="F47" s="497"/>
      <c r="G47" s="497"/>
      <c r="H47" s="497"/>
      <c r="I47" s="497"/>
      <c r="J47" s="497"/>
      <c r="K47" s="497"/>
      <c r="L47" s="498"/>
      <c r="M47" s="22" t="s">
        <v>10</v>
      </c>
      <c r="N47" s="228">
        <v>7</v>
      </c>
      <c r="O47" s="229"/>
      <c r="P47" s="230"/>
      <c r="Q47" s="231"/>
      <c r="R47" s="236">
        <f>N47*P47</f>
        <v>0</v>
      </c>
      <c r="S47" s="236"/>
      <c r="T47" s="499"/>
    </row>
    <row r="48" spans="1:20" ht="12.65" customHeight="1" x14ac:dyDescent="0.2">
      <c r="A48" s="193"/>
      <c r="B48" s="196"/>
      <c r="C48" s="496" t="s">
        <v>378</v>
      </c>
      <c r="D48" s="497"/>
      <c r="E48" s="497"/>
      <c r="F48" s="497"/>
      <c r="G48" s="497"/>
      <c r="H48" s="497"/>
      <c r="I48" s="497"/>
      <c r="J48" s="497"/>
      <c r="K48" s="497"/>
      <c r="L48" s="498"/>
      <c r="M48" s="22" t="s">
        <v>10</v>
      </c>
      <c r="N48" s="228">
        <v>2</v>
      </c>
      <c r="O48" s="229"/>
      <c r="P48" s="230"/>
      <c r="Q48" s="231"/>
      <c r="R48" s="236">
        <f t="shared" ref="R48:R53" si="6">N48*P48</f>
        <v>0</v>
      </c>
      <c r="S48" s="236"/>
      <c r="T48" s="499"/>
    </row>
    <row r="49" spans="1:20" ht="12.65" customHeight="1" x14ac:dyDescent="0.2">
      <c r="A49" s="193"/>
      <c r="B49" s="196"/>
      <c r="C49" s="496" t="s">
        <v>379</v>
      </c>
      <c r="D49" s="497"/>
      <c r="E49" s="497"/>
      <c r="F49" s="497"/>
      <c r="G49" s="497"/>
      <c r="H49" s="497"/>
      <c r="I49" s="497"/>
      <c r="J49" s="497"/>
      <c r="K49" s="497"/>
      <c r="L49" s="498"/>
      <c r="M49" s="22" t="s">
        <v>10</v>
      </c>
      <c r="N49" s="228">
        <v>2</v>
      </c>
      <c r="O49" s="229"/>
      <c r="P49" s="230"/>
      <c r="Q49" s="231"/>
      <c r="R49" s="236">
        <f t="shared" si="6"/>
        <v>0</v>
      </c>
      <c r="S49" s="236"/>
      <c r="T49" s="499"/>
    </row>
    <row r="50" spans="1:20" ht="12.65" customHeight="1" x14ac:dyDescent="0.2">
      <c r="A50" s="193"/>
      <c r="B50" s="196"/>
      <c r="C50" s="496" t="s">
        <v>380</v>
      </c>
      <c r="D50" s="497"/>
      <c r="E50" s="497"/>
      <c r="F50" s="497"/>
      <c r="G50" s="497"/>
      <c r="H50" s="497"/>
      <c r="I50" s="497"/>
      <c r="J50" s="497"/>
      <c r="K50" s="497"/>
      <c r="L50" s="498"/>
      <c r="M50" s="22" t="s">
        <v>10</v>
      </c>
      <c r="N50" s="228">
        <v>5</v>
      </c>
      <c r="O50" s="229"/>
      <c r="P50" s="230"/>
      <c r="Q50" s="231"/>
      <c r="R50" s="236">
        <f t="shared" si="6"/>
        <v>0</v>
      </c>
      <c r="S50" s="236"/>
      <c r="T50" s="499"/>
    </row>
    <row r="51" spans="1:20" ht="12.65" customHeight="1" x14ac:dyDescent="0.2">
      <c r="A51" s="193"/>
      <c r="B51" s="196"/>
      <c r="C51" s="496" t="s">
        <v>381</v>
      </c>
      <c r="D51" s="497"/>
      <c r="E51" s="497"/>
      <c r="F51" s="497"/>
      <c r="G51" s="497"/>
      <c r="H51" s="497"/>
      <c r="I51" s="497"/>
      <c r="J51" s="497"/>
      <c r="K51" s="497"/>
      <c r="L51" s="498"/>
      <c r="M51" s="22" t="s">
        <v>10</v>
      </c>
      <c r="N51" s="228">
        <v>1</v>
      </c>
      <c r="O51" s="229"/>
      <c r="P51" s="230"/>
      <c r="Q51" s="231"/>
      <c r="R51" s="236">
        <f t="shared" si="6"/>
        <v>0</v>
      </c>
      <c r="S51" s="236"/>
      <c r="T51" s="499"/>
    </row>
    <row r="52" spans="1:20" ht="12.65" customHeight="1" x14ac:dyDescent="0.2">
      <c r="A52" s="193"/>
      <c r="B52" s="196"/>
      <c r="C52" s="496" t="s">
        <v>382</v>
      </c>
      <c r="D52" s="497"/>
      <c r="E52" s="497"/>
      <c r="F52" s="497"/>
      <c r="G52" s="497"/>
      <c r="H52" s="497"/>
      <c r="I52" s="497"/>
      <c r="J52" s="497"/>
      <c r="K52" s="497"/>
      <c r="L52" s="498"/>
      <c r="M52" s="22" t="s">
        <v>10</v>
      </c>
      <c r="N52" s="228">
        <v>3</v>
      </c>
      <c r="O52" s="229"/>
      <c r="P52" s="230"/>
      <c r="Q52" s="231"/>
      <c r="R52" s="236">
        <f t="shared" si="6"/>
        <v>0</v>
      </c>
      <c r="S52" s="236"/>
      <c r="T52" s="499"/>
    </row>
    <row r="53" spans="1:20" ht="12.65" customHeight="1" x14ac:dyDescent="0.2">
      <c r="A53" s="193"/>
      <c r="B53" s="196"/>
      <c r="C53" s="496" t="s">
        <v>383</v>
      </c>
      <c r="D53" s="497"/>
      <c r="E53" s="497"/>
      <c r="F53" s="497"/>
      <c r="G53" s="497"/>
      <c r="H53" s="497"/>
      <c r="I53" s="497"/>
      <c r="J53" s="497"/>
      <c r="K53" s="497"/>
      <c r="L53" s="498"/>
      <c r="M53" s="22" t="s">
        <v>10</v>
      </c>
      <c r="N53" s="247">
        <v>1</v>
      </c>
      <c r="O53" s="548"/>
      <c r="P53" s="549"/>
      <c r="Q53" s="550"/>
      <c r="R53" s="236">
        <f t="shared" si="6"/>
        <v>0</v>
      </c>
      <c r="S53" s="236"/>
      <c r="T53" s="499"/>
    </row>
    <row r="54" spans="1:20" ht="158.5" customHeight="1" x14ac:dyDescent="0.2">
      <c r="A54" s="8" t="s">
        <v>16</v>
      </c>
      <c r="B54" s="13" t="s">
        <v>45</v>
      </c>
      <c r="C54" s="386" t="s">
        <v>69</v>
      </c>
      <c r="D54" s="387"/>
      <c r="E54" s="387"/>
      <c r="F54" s="387"/>
      <c r="G54" s="387"/>
      <c r="H54" s="387"/>
      <c r="I54" s="387"/>
      <c r="J54" s="387"/>
      <c r="K54" s="387"/>
      <c r="L54" s="388"/>
      <c r="M54" s="17" t="s">
        <v>22</v>
      </c>
      <c r="N54" s="251">
        <v>25</v>
      </c>
      <c r="O54" s="251"/>
      <c r="P54" s="252"/>
      <c r="Q54" s="252"/>
      <c r="R54" s="503">
        <f>N54*P54</f>
        <v>0</v>
      </c>
      <c r="S54" s="503"/>
      <c r="T54" s="504"/>
    </row>
    <row r="55" spans="1:20" ht="17.5" x14ac:dyDescent="0.2">
      <c r="A55" s="238" t="s">
        <v>18</v>
      </c>
      <c r="B55" s="239"/>
      <c r="C55" s="240" t="s">
        <v>70</v>
      </c>
      <c r="D55" s="240"/>
      <c r="E55" s="240"/>
      <c r="F55" s="240"/>
      <c r="G55" s="240"/>
      <c r="H55" s="240"/>
      <c r="I55" s="240"/>
      <c r="J55" s="240"/>
      <c r="K55" s="240"/>
      <c r="L55" s="240"/>
      <c r="M55" s="240"/>
      <c r="N55" s="46"/>
      <c r="O55" s="46"/>
      <c r="P55" s="46"/>
      <c r="Q55" s="46"/>
      <c r="R55" s="241">
        <f>SUM(R56:T67)</f>
        <v>0</v>
      </c>
      <c r="S55" s="241"/>
      <c r="T55" s="242"/>
    </row>
    <row r="56" spans="1:20" ht="149.5" customHeight="1" x14ac:dyDescent="0.2">
      <c r="A56" s="11" t="str">
        <f>A55</f>
        <v>6.</v>
      </c>
      <c r="B56" s="9">
        <v>1</v>
      </c>
      <c r="C56" s="348" t="s">
        <v>242</v>
      </c>
      <c r="D56" s="349"/>
      <c r="E56" s="349"/>
      <c r="F56" s="349"/>
      <c r="G56" s="349"/>
      <c r="H56" s="349"/>
      <c r="I56" s="349"/>
      <c r="J56" s="349"/>
      <c r="K56" s="349"/>
      <c r="L56" s="350"/>
      <c r="M56" s="10" t="s">
        <v>39</v>
      </c>
      <c r="N56" s="209">
        <v>520</v>
      </c>
      <c r="O56" s="209"/>
      <c r="P56" s="210"/>
      <c r="Q56" s="210"/>
      <c r="R56" s="214">
        <f>N56*P56</f>
        <v>0</v>
      </c>
      <c r="S56" s="214"/>
      <c r="T56" s="215"/>
    </row>
    <row r="57" spans="1:20" ht="157" customHeight="1" x14ac:dyDescent="0.2">
      <c r="A57" s="303" t="str">
        <f>A55</f>
        <v>6.</v>
      </c>
      <c r="B57" s="195">
        <v>2</v>
      </c>
      <c r="C57" s="511" t="s">
        <v>384</v>
      </c>
      <c r="D57" s="512"/>
      <c r="E57" s="512"/>
      <c r="F57" s="512"/>
      <c r="G57" s="512"/>
      <c r="H57" s="512"/>
      <c r="I57" s="512"/>
      <c r="J57" s="512"/>
      <c r="K57" s="512"/>
      <c r="L57" s="513"/>
      <c r="M57" s="256" t="s">
        <v>186</v>
      </c>
      <c r="N57" s="257"/>
      <c r="O57" s="257"/>
      <c r="P57" s="257"/>
      <c r="Q57" s="257"/>
      <c r="R57" s="257"/>
      <c r="S57" s="257"/>
      <c r="T57" s="258"/>
    </row>
    <row r="58" spans="1:20" ht="244.5" customHeight="1" x14ac:dyDescent="0.2">
      <c r="A58" s="304"/>
      <c r="B58" s="196"/>
      <c r="C58" s="372" t="s">
        <v>385</v>
      </c>
      <c r="D58" s="373"/>
      <c r="E58" s="373"/>
      <c r="F58" s="373"/>
      <c r="G58" s="373"/>
      <c r="H58" s="373"/>
      <c r="I58" s="373"/>
      <c r="J58" s="373"/>
      <c r="K58" s="373"/>
      <c r="L58" s="463"/>
      <c r="M58" s="29"/>
      <c r="N58" s="269"/>
      <c r="O58" s="269"/>
      <c r="P58" s="269"/>
      <c r="Q58" s="269"/>
      <c r="R58" s="269"/>
      <c r="S58" s="269"/>
      <c r="T58" s="270"/>
    </row>
    <row r="59" spans="1:20" ht="100.5" customHeight="1" x14ac:dyDescent="0.2">
      <c r="A59" s="304"/>
      <c r="B59" s="196"/>
      <c r="C59" s="514" t="s">
        <v>107</v>
      </c>
      <c r="D59" s="515"/>
      <c r="E59" s="515"/>
      <c r="F59" s="515"/>
      <c r="G59" s="515"/>
      <c r="H59" s="515"/>
      <c r="I59" s="515"/>
      <c r="J59" s="515"/>
      <c r="K59" s="515"/>
      <c r="L59" s="516"/>
      <c r="M59" s="517" t="s">
        <v>181</v>
      </c>
      <c r="N59" s="518"/>
      <c r="O59" s="518"/>
      <c r="P59" s="518"/>
      <c r="Q59" s="518"/>
      <c r="R59" s="518"/>
      <c r="S59" s="518"/>
      <c r="T59" s="519"/>
    </row>
    <row r="60" spans="1:20" ht="13.5" x14ac:dyDescent="0.2">
      <c r="A60" s="304"/>
      <c r="B60" s="196"/>
      <c r="C60" s="464" t="s">
        <v>386</v>
      </c>
      <c r="D60" s="465"/>
      <c r="E60" s="465"/>
      <c r="F60" s="465"/>
      <c r="G60" s="465"/>
      <c r="H60" s="465"/>
      <c r="I60" s="465"/>
      <c r="J60" s="465"/>
      <c r="K60" s="465"/>
      <c r="L60" s="466"/>
      <c r="M60" s="72" t="s">
        <v>39</v>
      </c>
      <c r="N60" s="508">
        <v>300</v>
      </c>
      <c r="O60" s="508"/>
      <c r="P60" s="509"/>
      <c r="Q60" s="509"/>
      <c r="R60" s="508">
        <f>N60*P60</f>
        <v>0</v>
      </c>
      <c r="S60" s="508"/>
      <c r="T60" s="510"/>
    </row>
    <row r="61" spans="1:20" ht="13.5" x14ac:dyDescent="0.2">
      <c r="A61" s="304"/>
      <c r="B61" s="196"/>
      <c r="C61" s="460" t="s">
        <v>74</v>
      </c>
      <c r="D61" s="461"/>
      <c r="E61" s="461"/>
      <c r="F61" s="461"/>
      <c r="G61" s="461"/>
      <c r="H61" s="461"/>
      <c r="I61" s="461"/>
      <c r="J61" s="461"/>
      <c r="K61" s="461"/>
      <c r="L61" s="462"/>
      <c r="M61" s="72" t="s">
        <v>39</v>
      </c>
      <c r="N61" s="508">
        <v>130</v>
      </c>
      <c r="O61" s="508"/>
      <c r="P61" s="509"/>
      <c r="Q61" s="509"/>
      <c r="R61" s="508">
        <f>N61*P61</f>
        <v>0</v>
      </c>
      <c r="S61" s="508"/>
      <c r="T61" s="510"/>
    </row>
    <row r="62" spans="1:20" ht="146.15" customHeight="1" x14ac:dyDescent="0.2">
      <c r="A62" s="303" t="str">
        <f>A56</f>
        <v>6.</v>
      </c>
      <c r="B62" s="195" t="s">
        <v>50</v>
      </c>
      <c r="C62" s="511" t="s">
        <v>75</v>
      </c>
      <c r="D62" s="512"/>
      <c r="E62" s="512"/>
      <c r="F62" s="512"/>
      <c r="G62" s="512"/>
      <c r="H62" s="512"/>
      <c r="I62" s="512"/>
      <c r="J62" s="512"/>
      <c r="K62" s="512"/>
      <c r="L62" s="513"/>
      <c r="M62" s="256" t="s">
        <v>186</v>
      </c>
      <c r="N62" s="257"/>
      <c r="O62" s="257"/>
      <c r="P62" s="257"/>
      <c r="Q62" s="257"/>
      <c r="R62" s="257"/>
      <c r="S62" s="257"/>
      <c r="T62" s="258"/>
    </row>
    <row r="63" spans="1:20" ht="193.5" customHeight="1" x14ac:dyDescent="0.2">
      <c r="A63" s="304"/>
      <c r="B63" s="196"/>
      <c r="C63" s="224" t="s">
        <v>108</v>
      </c>
      <c r="D63" s="224"/>
      <c r="E63" s="224"/>
      <c r="F63" s="224"/>
      <c r="G63" s="224"/>
      <c r="H63" s="224"/>
      <c r="I63" s="224"/>
      <c r="J63" s="224"/>
      <c r="K63" s="224"/>
      <c r="L63" s="224"/>
      <c r="M63" s="29"/>
      <c r="N63" s="269"/>
      <c r="O63" s="269"/>
      <c r="P63" s="269"/>
      <c r="Q63" s="269"/>
      <c r="R63" s="269"/>
      <c r="S63" s="269"/>
      <c r="T63" s="270"/>
    </row>
    <row r="64" spans="1:20" ht="73" customHeight="1" x14ac:dyDescent="0.2">
      <c r="A64" s="304"/>
      <c r="B64" s="196"/>
      <c r="C64" s="226" t="s">
        <v>109</v>
      </c>
      <c r="D64" s="226"/>
      <c r="E64" s="226"/>
      <c r="F64" s="226"/>
      <c r="G64" s="226"/>
      <c r="H64" s="226"/>
      <c r="I64" s="226"/>
      <c r="J64" s="226"/>
      <c r="K64" s="226"/>
      <c r="L64" s="226"/>
      <c r="M64" s="271" t="s">
        <v>187</v>
      </c>
      <c r="N64" s="272"/>
      <c r="O64" s="272"/>
      <c r="P64" s="272"/>
      <c r="Q64" s="272"/>
      <c r="R64" s="272"/>
      <c r="S64" s="272"/>
      <c r="T64" s="273"/>
    </row>
    <row r="65" spans="1:20" ht="45.65" customHeight="1" x14ac:dyDescent="0.2">
      <c r="A65" s="306"/>
      <c r="B65" s="197"/>
      <c r="C65" s="274" t="s">
        <v>76</v>
      </c>
      <c r="D65" s="274"/>
      <c r="E65" s="274"/>
      <c r="F65" s="274"/>
      <c r="G65" s="274"/>
      <c r="H65" s="274"/>
      <c r="I65" s="274"/>
      <c r="J65" s="274"/>
      <c r="K65" s="274"/>
      <c r="L65" s="274"/>
      <c r="M65" s="16" t="s">
        <v>39</v>
      </c>
      <c r="N65" s="275">
        <v>40</v>
      </c>
      <c r="O65" s="275"/>
      <c r="P65" s="276"/>
      <c r="Q65" s="276"/>
      <c r="R65" s="275">
        <f>N65*P65</f>
        <v>0</v>
      </c>
      <c r="S65" s="275"/>
      <c r="T65" s="277"/>
    </row>
    <row r="66" spans="1:20" ht="186" customHeight="1" x14ac:dyDescent="0.2">
      <c r="A66" s="11" t="str">
        <f>A55</f>
        <v>6.</v>
      </c>
      <c r="B66" s="30" t="s">
        <v>14</v>
      </c>
      <c r="C66" s="150" t="s">
        <v>77</v>
      </c>
      <c r="D66" s="191"/>
      <c r="E66" s="191"/>
      <c r="F66" s="191"/>
      <c r="G66" s="191"/>
      <c r="H66" s="191"/>
      <c r="I66" s="191"/>
      <c r="J66" s="191"/>
      <c r="K66" s="191"/>
      <c r="L66" s="191"/>
      <c r="M66" s="10" t="s">
        <v>39</v>
      </c>
      <c r="N66" s="214">
        <v>430</v>
      </c>
      <c r="O66" s="214"/>
      <c r="P66" s="210"/>
      <c r="Q66" s="210"/>
      <c r="R66" s="214">
        <f>N66*P66</f>
        <v>0</v>
      </c>
      <c r="S66" s="214"/>
      <c r="T66" s="215"/>
    </row>
    <row r="67" spans="1:20" ht="197.15" customHeight="1" x14ac:dyDescent="0.2">
      <c r="A67" s="11" t="str">
        <f>A55</f>
        <v>6.</v>
      </c>
      <c r="B67" s="30" t="s">
        <v>16</v>
      </c>
      <c r="C67" s="391" t="s">
        <v>246</v>
      </c>
      <c r="D67" s="369"/>
      <c r="E67" s="369"/>
      <c r="F67" s="369"/>
      <c r="G67" s="369"/>
      <c r="H67" s="369"/>
      <c r="I67" s="369"/>
      <c r="J67" s="369"/>
      <c r="K67" s="369"/>
      <c r="L67" s="392"/>
      <c r="M67" s="10" t="s">
        <v>39</v>
      </c>
      <c r="N67" s="214">
        <v>40</v>
      </c>
      <c r="O67" s="214"/>
      <c r="P67" s="210"/>
      <c r="Q67" s="210"/>
      <c r="R67" s="214">
        <f>N67*P67</f>
        <v>0</v>
      </c>
      <c r="S67" s="214"/>
      <c r="T67" s="215"/>
    </row>
    <row r="68" spans="1:20" ht="15.5" x14ac:dyDescent="0.2">
      <c r="A68" s="238" t="s">
        <v>20</v>
      </c>
      <c r="B68" s="239"/>
      <c r="C68" s="174" t="s">
        <v>79</v>
      </c>
      <c r="D68" s="174"/>
      <c r="E68" s="174"/>
      <c r="F68" s="174"/>
      <c r="G68" s="174"/>
      <c r="H68" s="174"/>
      <c r="I68" s="174"/>
      <c r="J68" s="174"/>
      <c r="K68" s="174"/>
      <c r="L68" s="174"/>
      <c r="M68" s="47"/>
      <c r="N68" s="67"/>
      <c r="O68" s="67"/>
      <c r="P68" s="68"/>
      <c r="Q68" s="68"/>
      <c r="R68" s="278">
        <f>SUM(R69:T70)+R72+R73+R74+R76+R77+R78+R79+R80+R81</f>
        <v>0</v>
      </c>
      <c r="S68" s="278"/>
      <c r="T68" s="279"/>
    </row>
    <row r="69" spans="1:20" ht="88.5" customHeight="1" x14ac:dyDescent="0.2">
      <c r="A69" s="8" t="str">
        <f>A68</f>
        <v>7.</v>
      </c>
      <c r="B69" s="9">
        <f>1</f>
        <v>1</v>
      </c>
      <c r="C69" s="348" t="s">
        <v>387</v>
      </c>
      <c r="D69" s="349"/>
      <c r="E69" s="349"/>
      <c r="F69" s="349"/>
      <c r="G69" s="349"/>
      <c r="H69" s="349"/>
      <c r="I69" s="349"/>
      <c r="J69" s="349"/>
      <c r="K69" s="349"/>
      <c r="L69" s="350"/>
      <c r="M69" s="17" t="s">
        <v>12</v>
      </c>
      <c r="N69" s="214">
        <v>250</v>
      </c>
      <c r="O69" s="214"/>
      <c r="P69" s="210"/>
      <c r="Q69" s="210"/>
      <c r="R69" s="214">
        <f>N69*P69</f>
        <v>0</v>
      </c>
      <c r="S69" s="214"/>
      <c r="T69" s="215"/>
    </row>
    <row r="70" spans="1:20" ht="129.65" customHeight="1" x14ac:dyDescent="0.2">
      <c r="A70" s="192" t="str">
        <f>A69</f>
        <v>7.</v>
      </c>
      <c r="B70" s="195">
        <f>B69+1</f>
        <v>2</v>
      </c>
      <c r="C70" s="185" t="s">
        <v>388</v>
      </c>
      <c r="D70" s="185"/>
      <c r="E70" s="185"/>
      <c r="F70" s="185"/>
      <c r="G70" s="185"/>
      <c r="H70" s="185"/>
      <c r="I70" s="185"/>
      <c r="J70" s="185"/>
      <c r="K70" s="185"/>
      <c r="L70" s="185"/>
      <c r="M70" s="34"/>
      <c r="N70" s="280"/>
      <c r="O70" s="280"/>
      <c r="P70" s="280"/>
      <c r="Q70" s="280"/>
      <c r="R70" s="280"/>
      <c r="S70" s="280"/>
      <c r="T70" s="281"/>
    </row>
    <row r="71" spans="1:20" ht="123.65" customHeight="1" x14ac:dyDescent="0.2">
      <c r="A71" s="193"/>
      <c r="B71" s="196"/>
      <c r="C71" s="226" t="s">
        <v>110</v>
      </c>
      <c r="D71" s="226"/>
      <c r="E71" s="226"/>
      <c r="F71" s="226"/>
      <c r="G71" s="226"/>
      <c r="H71" s="226"/>
      <c r="I71" s="226"/>
      <c r="J71" s="226"/>
      <c r="K71" s="226"/>
      <c r="L71" s="226"/>
      <c r="M71" s="271" t="s">
        <v>184</v>
      </c>
      <c r="N71" s="272"/>
      <c r="O71" s="272"/>
      <c r="P71" s="272"/>
      <c r="Q71" s="272"/>
      <c r="R71" s="272"/>
      <c r="S71" s="272"/>
      <c r="T71" s="273"/>
    </row>
    <row r="72" spans="1:20" ht="14.5" x14ac:dyDescent="0.2">
      <c r="A72" s="198"/>
      <c r="B72" s="199"/>
      <c r="C72" s="285" t="s">
        <v>82</v>
      </c>
      <c r="D72" s="285"/>
      <c r="E72" s="285"/>
      <c r="F72" s="285"/>
      <c r="G72" s="285"/>
      <c r="H72" s="285"/>
      <c r="I72" s="285"/>
      <c r="J72" s="285"/>
      <c r="K72" s="285"/>
      <c r="L72" s="285"/>
      <c r="M72" s="6" t="s">
        <v>12</v>
      </c>
      <c r="N72" s="264">
        <v>250</v>
      </c>
      <c r="O72" s="264"/>
      <c r="P72" s="265"/>
      <c r="Q72" s="265"/>
      <c r="R72" s="264">
        <f>N72*P72</f>
        <v>0</v>
      </c>
      <c r="S72" s="264"/>
      <c r="T72" s="286"/>
    </row>
    <row r="73" spans="1:20" ht="323.5" customHeight="1" x14ac:dyDescent="0.2">
      <c r="A73" s="8" t="str">
        <f>A70</f>
        <v>7.</v>
      </c>
      <c r="B73" s="9">
        <f>B70+1</f>
        <v>3</v>
      </c>
      <c r="C73" s="348" t="s">
        <v>389</v>
      </c>
      <c r="D73" s="349"/>
      <c r="E73" s="349"/>
      <c r="F73" s="349"/>
      <c r="G73" s="349"/>
      <c r="H73" s="349"/>
      <c r="I73" s="349"/>
      <c r="J73" s="349"/>
      <c r="K73" s="349"/>
      <c r="L73" s="350"/>
      <c r="M73" s="17" t="s">
        <v>12</v>
      </c>
      <c r="N73" s="214">
        <v>250</v>
      </c>
      <c r="O73" s="214"/>
      <c r="P73" s="210"/>
      <c r="Q73" s="210"/>
      <c r="R73" s="214">
        <f>N73*P73</f>
        <v>0</v>
      </c>
      <c r="S73" s="214"/>
      <c r="T73" s="215"/>
    </row>
    <row r="74" spans="1:20" ht="116.15" customHeight="1" x14ac:dyDescent="0.2">
      <c r="A74" s="31" t="str">
        <f>A73</f>
        <v>7.</v>
      </c>
      <c r="B74" s="32">
        <f>B73+1</f>
        <v>4</v>
      </c>
      <c r="C74" s="348" t="s">
        <v>390</v>
      </c>
      <c r="D74" s="349"/>
      <c r="E74" s="349"/>
      <c r="F74" s="349"/>
      <c r="G74" s="349"/>
      <c r="H74" s="349"/>
      <c r="I74" s="349"/>
      <c r="J74" s="349"/>
      <c r="K74" s="349"/>
      <c r="L74" s="350"/>
      <c r="M74" s="33" t="s">
        <v>22</v>
      </c>
      <c r="N74" s="283">
        <v>15</v>
      </c>
      <c r="O74" s="283"/>
      <c r="P74" s="284"/>
      <c r="Q74" s="284"/>
      <c r="R74" s="411">
        <f>N74*P74</f>
        <v>0</v>
      </c>
      <c r="S74" s="411"/>
      <c r="T74" s="523"/>
    </row>
    <row r="75" spans="1:20" ht="119.5" customHeight="1" x14ac:dyDescent="0.2">
      <c r="A75" s="192" t="str">
        <f>A74</f>
        <v>7.</v>
      </c>
      <c r="B75" s="195">
        <f>B74+1</f>
        <v>5</v>
      </c>
      <c r="C75" s="406" t="s">
        <v>85</v>
      </c>
      <c r="D75" s="407"/>
      <c r="E75" s="407"/>
      <c r="F75" s="407"/>
      <c r="G75" s="407"/>
      <c r="H75" s="407"/>
      <c r="I75" s="407"/>
      <c r="J75" s="407"/>
      <c r="K75" s="407"/>
      <c r="L75" s="437"/>
      <c r="M75" s="35"/>
      <c r="N75" s="288"/>
      <c r="O75" s="288"/>
      <c r="P75" s="288"/>
      <c r="Q75" s="288"/>
      <c r="R75" s="288"/>
      <c r="S75" s="288"/>
      <c r="T75" s="289"/>
    </row>
    <row r="76" spans="1:20" ht="14.5" x14ac:dyDescent="0.2">
      <c r="A76" s="193"/>
      <c r="B76" s="196"/>
      <c r="C76" s="468" t="s">
        <v>86</v>
      </c>
      <c r="D76" s="469"/>
      <c r="E76" s="469"/>
      <c r="F76" s="469"/>
      <c r="G76" s="469"/>
      <c r="H76" s="469"/>
      <c r="I76" s="469"/>
      <c r="J76" s="469"/>
      <c r="K76" s="469"/>
      <c r="L76" s="470"/>
      <c r="M76" s="5" t="s">
        <v>22</v>
      </c>
      <c r="N76" s="260">
        <v>15</v>
      </c>
      <c r="O76" s="260"/>
      <c r="P76" s="261"/>
      <c r="Q76" s="261"/>
      <c r="R76" s="260">
        <f>N76*P76</f>
        <v>0</v>
      </c>
      <c r="S76" s="260"/>
      <c r="T76" s="262"/>
    </row>
    <row r="77" spans="1:20" ht="14.5" x14ac:dyDescent="0.2">
      <c r="A77" s="193"/>
      <c r="B77" s="196"/>
      <c r="C77" s="468" t="s">
        <v>87</v>
      </c>
      <c r="D77" s="469"/>
      <c r="E77" s="469"/>
      <c r="F77" s="469"/>
      <c r="G77" s="469"/>
      <c r="H77" s="469"/>
      <c r="I77" s="469"/>
      <c r="J77" s="469"/>
      <c r="K77" s="469"/>
      <c r="L77" s="470"/>
      <c r="M77" s="5" t="s">
        <v>22</v>
      </c>
      <c r="N77" s="260">
        <v>15</v>
      </c>
      <c r="O77" s="260"/>
      <c r="P77" s="261"/>
      <c r="Q77" s="261"/>
      <c r="R77" s="260">
        <f>N77*P77</f>
        <v>0</v>
      </c>
      <c r="S77" s="260"/>
      <c r="T77" s="262"/>
    </row>
    <row r="78" spans="1:20" ht="14.5" x14ac:dyDescent="0.2">
      <c r="A78" s="198"/>
      <c r="B78" s="199"/>
      <c r="C78" s="484" t="s">
        <v>88</v>
      </c>
      <c r="D78" s="485"/>
      <c r="E78" s="485"/>
      <c r="F78" s="485"/>
      <c r="G78" s="485"/>
      <c r="H78" s="485"/>
      <c r="I78" s="485"/>
      <c r="J78" s="485"/>
      <c r="K78" s="485"/>
      <c r="L78" s="486"/>
      <c r="M78" s="6" t="s">
        <v>22</v>
      </c>
      <c r="N78" s="264">
        <v>15</v>
      </c>
      <c r="O78" s="264"/>
      <c r="P78" s="265"/>
      <c r="Q78" s="265"/>
      <c r="R78" s="264">
        <f>N78*P78</f>
        <v>0</v>
      </c>
      <c r="S78" s="264"/>
      <c r="T78" s="286"/>
    </row>
    <row r="79" spans="1:20" ht="95.5" customHeight="1" x14ac:dyDescent="0.2">
      <c r="A79" s="31" t="s">
        <v>20</v>
      </c>
      <c r="B79" s="32" t="s">
        <v>18</v>
      </c>
      <c r="C79" s="348" t="s">
        <v>391</v>
      </c>
      <c r="D79" s="349"/>
      <c r="E79" s="349"/>
      <c r="F79" s="349"/>
      <c r="G79" s="349"/>
      <c r="H79" s="349"/>
      <c r="I79" s="349"/>
      <c r="J79" s="349"/>
      <c r="K79" s="349"/>
      <c r="L79" s="350"/>
      <c r="M79" s="33" t="s">
        <v>22</v>
      </c>
      <c r="N79" s="283">
        <v>15</v>
      </c>
      <c r="O79" s="283"/>
      <c r="P79" s="284"/>
      <c r="Q79" s="284"/>
      <c r="R79" s="411">
        <f t="shared" ref="R79:R81" si="7">N79*P79</f>
        <v>0</v>
      </c>
      <c r="S79" s="411"/>
      <c r="T79" s="523"/>
    </row>
    <row r="80" spans="1:20" ht="113.15" customHeight="1" x14ac:dyDescent="0.2">
      <c r="A80" s="31" t="s">
        <v>20</v>
      </c>
      <c r="B80" s="32" t="s">
        <v>20</v>
      </c>
      <c r="C80" s="348" t="s">
        <v>90</v>
      </c>
      <c r="D80" s="349"/>
      <c r="E80" s="349"/>
      <c r="F80" s="349"/>
      <c r="G80" s="349"/>
      <c r="H80" s="349"/>
      <c r="I80" s="349"/>
      <c r="J80" s="349"/>
      <c r="K80" s="349"/>
      <c r="L80" s="350"/>
      <c r="M80" s="33" t="s">
        <v>10</v>
      </c>
      <c r="N80" s="283">
        <v>4</v>
      </c>
      <c r="O80" s="283"/>
      <c r="P80" s="284"/>
      <c r="Q80" s="284"/>
      <c r="R80" s="411">
        <f t="shared" si="7"/>
        <v>0</v>
      </c>
      <c r="S80" s="411"/>
      <c r="T80" s="523"/>
    </row>
    <row r="81" spans="1:20" ht="136" customHeight="1" x14ac:dyDescent="0.2">
      <c r="A81" s="31" t="str">
        <f t="shared" ref="A81" si="8">A80</f>
        <v>7.</v>
      </c>
      <c r="B81" s="32" t="s">
        <v>23</v>
      </c>
      <c r="C81" s="400" t="s">
        <v>91</v>
      </c>
      <c r="D81" s="579"/>
      <c r="E81" s="579"/>
      <c r="F81" s="579"/>
      <c r="G81" s="579"/>
      <c r="H81" s="579"/>
      <c r="I81" s="579"/>
      <c r="J81" s="579"/>
      <c r="K81" s="579"/>
      <c r="L81" s="580"/>
      <c r="M81" s="33" t="s">
        <v>10</v>
      </c>
      <c r="N81" s="283">
        <v>4</v>
      </c>
      <c r="O81" s="283"/>
      <c r="P81" s="284"/>
      <c r="Q81" s="284"/>
      <c r="R81" s="411">
        <f t="shared" si="7"/>
        <v>0</v>
      </c>
      <c r="S81" s="411"/>
      <c r="T81" s="523"/>
    </row>
    <row r="82" spans="1:20" ht="15.5" x14ac:dyDescent="0.2">
      <c r="A82" s="219" t="s">
        <v>23</v>
      </c>
      <c r="B82" s="220"/>
      <c r="C82" s="218" t="s">
        <v>94</v>
      </c>
      <c r="D82" s="218"/>
      <c r="E82" s="218"/>
      <c r="F82" s="218"/>
      <c r="G82" s="218"/>
      <c r="H82" s="218"/>
      <c r="I82" s="218"/>
      <c r="J82" s="218"/>
      <c r="K82" s="218"/>
      <c r="L82" s="218"/>
      <c r="M82" s="42"/>
      <c r="N82" s="75"/>
      <c r="O82" s="75"/>
      <c r="P82" s="76"/>
      <c r="Q82" s="76"/>
      <c r="R82" s="307">
        <f>SUM(R83:T83)</f>
        <v>0</v>
      </c>
      <c r="S82" s="307"/>
      <c r="T82" s="308"/>
    </row>
    <row r="83" spans="1:20" ht="71.150000000000006" customHeight="1" x14ac:dyDescent="0.2">
      <c r="A83" s="8" t="str">
        <f>A82</f>
        <v>8.</v>
      </c>
      <c r="B83" s="9">
        <f>1</f>
        <v>1</v>
      </c>
      <c r="C83" s="348" t="s">
        <v>392</v>
      </c>
      <c r="D83" s="349"/>
      <c r="E83" s="349"/>
      <c r="F83" s="349"/>
      <c r="G83" s="349"/>
      <c r="H83" s="349"/>
      <c r="I83" s="349"/>
      <c r="J83" s="349"/>
      <c r="K83" s="349"/>
      <c r="L83" s="350"/>
      <c r="M83" s="17" t="s">
        <v>93</v>
      </c>
      <c r="N83" s="214">
        <v>1</v>
      </c>
      <c r="O83" s="214"/>
      <c r="P83" s="210"/>
      <c r="Q83" s="210"/>
      <c r="R83" s="214">
        <f>N83*P83</f>
        <v>0</v>
      </c>
      <c r="S83" s="214"/>
      <c r="T83" s="215"/>
    </row>
    <row r="84" spans="1:20" ht="69.650000000000006" customHeight="1" x14ac:dyDescent="0.2">
      <c r="A84" s="294" t="s">
        <v>96</v>
      </c>
      <c r="B84" s="295"/>
      <c r="C84" s="295"/>
      <c r="D84" s="295"/>
      <c r="E84" s="295"/>
      <c r="F84" s="295"/>
      <c r="G84" s="295"/>
      <c r="H84" s="295"/>
      <c r="I84" s="295"/>
      <c r="J84" s="295"/>
      <c r="K84" s="295"/>
      <c r="L84" s="295"/>
      <c r="M84" s="295"/>
      <c r="N84" s="295"/>
      <c r="O84" s="295"/>
      <c r="P84" s="295"/>
      <c r="Q84" s="295"/>
      <c r="R84" s="295"/>
      <c r="S84" s="295"/>
      <c r="T84" s="296"/>
    </row>
    <row r="85" spans="1:20" ht="35.15" customHeight="1" x14ac:dyDescent="0.2">
      <c r="A85" s="300" t="s">
        <v>437</v>
      </c>
      <c r="B85" s="301"/>
      <c r="C85" s="301"/>
      <c r="D85" s="301"/>
      <c r="E85" s="301"/>
      <c r="F85" s="301"/>
      <c r="G85" s="301"/>
      <c r="H85" s="301"/>
      <c r="I85" s="301"/>
      <c r="J85" s="301"/>
      <c r="K85" s="301"/>
      <c r="L85" s="301"/>
      <c r="M85" s="301"/>
      <c r="N85" s="301"/>
      <c r="O85" s="301"/>
      <c r="P85" s="301"/>
      <c r="Q85" s="301"/>
      <c r="R85" s="301"/>
      <c r="S85" s="301"/>
      <c r="T85" s="302"/>
    </row>
    <row r="86" spans="1:20" ht="25.5" customHeight="1" x14ac:dyDescent="0.2">
      <c r="A86" s="315" t="s">
        <v>7</v>
      </c>
      <c r="B86" s="316"/>
      <c r="C86" s="299" t="str">
        <f>C5</f>
        <v>PRIPREMNI RADOVI I RADOVI UKLANJANJA</v>
      </c>
      <c r="D86" s="299"/>
      <c r="E86" s="299"/>
      <c r="F86" s="299"/>
      <c r="G86" s="299"/>
      <c r="H86" s="299"/>
      <c r="I86" s="299"/>
      <c r="J86" s="299"/>
      <c r="K86" s="299"/>
      <c r="L86" s="299"/>
      <c r="M86" s="299"/>
      <c r="N86" s="299"/>
      <c r="O86" s="299"/>
      <c r="P86" s="297">
        <f>R5</f>
        <v>0</v>
      </c>
      <c r="Q86" s="297"/>
      <c r="R86" s="297"/>
      <c r="S86" s="297"/>
      <c r="T86" s="298"/>
    </row>
    <row r="87" spans="1:20" ht="25.5" customHeight="1" x14ac:dyDescent="0.2">
      <c r="A87" s="315" t="s">
        <v>45</v>
      </c>
      <c r="B87" s="316"/>
      <c r="C87" s="299" t="str">
        <f>C32</f>
        <v>TESARSKI RADOVI</v>
      </c>
      <c r="D87" s="299"/>
      <c r="E87" s="299"/>
      <c r="F87" s="299"/>
      <c r="G87" s="299"/>
      <c r="H87" s="299"/>
      <c r="I87" s="299"/>
      <c r="J87" s="299"/>
      <c r="K87" s="299"/>
      <c r="L87" s="299"/>
      <c r="M87" s="299"/>
      <c r="N87" s="299"/>
      <c r="O87" s="299"/>
      <c r="P87" s="297">
        <f>R32</f>
        <v>0</v>
      </c>
      <c r="Q87" s="297"/>
      <c r="R87" s="297"/>
      <c r="S87" s="297"/>
      <c r="T87" s="298"/>
    </row>
    <row r="88" spans="1:20" ht="25.5" customHeight="1" x14ac:dyDescent="0.2">
      <c r="A88" s="315" t="s">
        <v>50</v>
      </c>
      <c r="B88" s="316"/>
      <c r="C88" s="299" t="str">
        <f>C35</f>
        <v>ZIDARSKI RADOVI</v>
      </c>
      <c r="D88" s="299"/>
      <c r="E88" s="299"/>
      <c r="F88" s="299"/>
      <c r="G88" s="299"/>
      <c r="H88" s="299"/>
      <c r="I88" s="299"/>
      <c r="J88" s="299"/>
      <c r="K88" s="299"/>
      <c r="L88" s="299"/>
      <c r="M88" s="299"/>
      <c r="N88" s="299"/>
      <c r="O88" s="299"/>
      <c r="P88" s="297">
        <f>R35</f>
        <v>0</v>
      </c>
      <c r="Q88" s="297"/>
      <c r="R88" s="297"/>
      <c r="S88" s="297"/>
      <c r="T88" s="298"/>
    </row>
    <row r="89" spans="1:20" ht="25.5" customHeight="1" x14ac:dyDescent="0.2">
      <c r="A89" s="315" t="s">
        <v>14</v>
      </c>
      <c r="B89" s="316"/>
      <c r="C89" s="299" t="str">
        <f>C39</f>
        <v>LIMARSKI RADOVI</v>
      </c>
      <c r="D89" s="299"/>
      <c r="E89" s="299"/>
      <c r="F89" s="299"/>
      <c r="G89" s="299"/>
      <c r="H89" s="299"/>
      <c r="I89" s="299"/>
      <c r="J89" s="299"/>
      <c r="K89" s="299"/>
      <c r="L89" s="299"/>
      <c r="M89" s="299"/>
      <c r="N89" s="299"/>
      <c r="O89" s="299"/>
      <c r="P89" s="297">
        <f>R39</f>
        <v>0</v>
      </c>
      <c r="Q89" s="297"/>
      <c r="R89" s="297"/>
      <c r="S89" s="297"/>
      <c r="T89" s="298"/>
    </row>
    <row r="90" spans="1:20" ht="25.5" customHeight="1" x14ac:dyDescent="0.2">
      <c r="A90" s="315" t="s">
        <v>16</v>
      </c>
      <c r="B90" s="316"/>
      <c r="C90" s="399" t="str">
        <f>C43</f>
        <v>STOLARSKI RADOVI</v>
      </c>
      <c r="D90" s="299"/>
      <c r="E90" s="299"/>
      <c r="F90" s="299"/>
      <c r="G90" s="299"/>
      <c r="H90" s="299"/>
      <c r="I90" s="299"/>
      <c r="J90" s="299"/>
      <c r="K90" s="299"/>
      <c r="L90" s="299"/>
      <c r="M90" s="299"/>
      <c r="N90" s="299"/>
      <c r="O90" s="299"/>
      <c r="P90" s="297">
        <f>R43</f>
        <v>0</v>
      </c>
      <c r="Q90" s="297"/>
      <c r="R90" s="297"/>
      <c r="S90" s="297"/>
      <c r="T90" s="298"/>
    </row>
    <row r="91" spans="1:20" ht="25.5" customHeight="1" x14ac:dyDescent="0.2">
      <c r="A91" s="315" t="s">
        <v>18</v>
      </c>
      <c r="B91" s="316"/>
      <c r="C91" s="299" t="str">
        <f>C55</f>
        <v>FASADERSKI RADOVI</v>
      </c>
      <c r="D91" s="299"/>
      <c r="E91" s="299"/>
      <c r="F91" s="299"/>
      <c r="G91" s="299"/>
      <c r="H91" s="299"/>
      <c r="I91" s="299"/>
      <c r="J91" s="299"/>
      <c r="K91" s="299"/>
      <c r="L91" s="299"/>
      <c r="M91" s="299"/>
      <c r="N91" s="299"/>
      <c r="O91" s="299"/>
      <c r="P91" s="297">
        <f>R55</f>
        <v>0</v>
      </c>
      <c r="Q91" s="297"/>
      <c r="R91" s="297"/>
      <c r="S91" s="297"/>
      <c r="T91" s="298"/>
    </row>
    <row r="92" spans="1:20" ht="25.5" customHeight="1" x14ac:dyDescent="0.2">
      <c r="A92" s="315" t="s">
        <v>20</v>
      </c>
      <c r="B92" s="316"/>
      <c r="C92" s="299" t="str">
        <f>C68</f>
        <v>IZOLATERSKI RADOVI</v>
      </c>
      <c r="D92" s="299"/>
      <c r="E92" s="299"/>
      <c r="F92" s="299"/>
      <c r="G92" s="299"/>
      <c r="H92" s="299"/>
      <c r="I92" s="299"/>
      <c r="J92" s="299"/>
      <c r="K92" s="299"/>
      <c r="L92" s="299"/>
      <c r="M92" s="299"/>
      <c r="N92" s="299"/>
      <c r="O92" s="299"/>
      <c r="P92" s="297">
        <f>R68</f>
        <v>0</v>
      </c>
      <c r="Q92" s="297"/>
      <c r="R92" s="297"/>
      <c r="S92" s="297"/>
      <c r="T92" s="298"/>
    </row>
    <row r="93" spans="1:20" ht="25.5" customHeight="1" x14ac:dyDescent="0.2">
      <c r="A93" s="315" t="s">
        <v>23</v>
      </c>
      <c r="B93" s="316"/>
      <c r="C93" s="299" t="str">
        <f>C82</f>
        <v>OSTALI RADOVI</v>
      </c>
      <c r="D93" s="299"/>
      <c r="E93" s="299"/>
      <c r="F93" s="299"/>
      <c r="G93" s="299"/>
      <c r="H93" s="299"/>
      <c r="I93" s="299"/>
      <c r="J93" s="299"/>
      <c r="K93" s="299"/>
      <c r="L93" s="299"/>
      <c r="M93" s="299"/>
      <c r="N93" s="299"/>
      <c r="O93" s="299"/>
      <c r="P93" s="297">
        <f>R82</f>
        <v>0</v>
      </c>
      <c r="Q93" s="297"/>
      <c r="R93" s="297"/>
      <c r="S93" s="297"/>
      <c r="T93" s="298"/>
    </row>
    <row r="94" spans="1:20" ht="25.5" customHeight="1" x14ac:dyDescent="0.2">
      <c r="A94" s="309" t="s">
        <v>98</v>
      </c>
      <c r="B94" s="310"/>
      <c r="C94" s="311" t="s">
        <v>99</v>
      </c>
      <c r="D94" s="312"/>
      <c r="E94" s="312"/>
      <c r="F94" s="312"/>
      <c r="G94" s="312"/>
      <c r="H94" s="312"/>
      <c r="I94" s="312"/>
      <c r="J94" s="312"/>
      <c r="K94" s="312"/>
      <c r="L94" s="312"/>
      <c r="M94" s="312"/>
      <c r="N94" s="312"/>
      <c r="O94" s="313"/>
      <c r="P94" s="314">
        <f>SUM(P86:T93)</f>
        <v>0</v>
      </c>
      <c r="Q94" s="314"/>
      <c r="R94" s="314"/>
      <c r="S94" s="314"/>
      <c r="T94" s="314"/>
    </row>
    <row r="95" spans="1:20" ht="25.5" customHeight="1" x14ac:dyDescent="0.2">
      <c r="A95" s="309" t="s">
        <v>100</v>
      </c>
      <c r="B95" s="310"/>
      <c r="C95" s="311" t="s">
        <v>101</v>
      </c>
      <c r="D95" s="312"/>
      <c r="E95" s="312"/>
      <c r="F95" s="312"/>
      <c r="G95" s="312"/>
      <c r="H95" s="312"/>
      <c r="I95" s="312"/>
      <c r="J95" s="312"/>
      <c r="K95" s="312"/>
      <c r="L95" s="312"/>
      <c r="M95" s="312"/>
      <c r="N95" s="312"/>
      <c r="O95" s="313"/>
      <c r="P95" s="314">
        <f>0.25*P94</f>
        <v>0</v>
      </c>
      <c r="Q95" s="314"/>
      <c r="R95" s="314"/>
      <c r="S95" s="314"/>
      <c r="T95" s="314"/>
    </row>
    <row r="96" spans="1:20" ht="25.5" customHeight="1" x14ac:dyDescent="0.2">
      <c r="A96" s="309" t="s">
        <v>102</v>
      </c>
      <c r="B96" s="310"/>
      <c r="C96" s="311" t="s">
        <v>103</v>
      </c>
      <c r="D96" s="312"/>
      <c r="E96" s="312"/>
      <c r="F96" s="312"/>
      <c r="G96" s="312"/>
      <c r="H96" s="312"/>
      <c r="I96" s="312"/>
      <c r="J96" s="312"/>
      <c r="K96" s="312"/>
      <c r="L96" s="312"/>
      <c r="M96" s="312"/>
      <c r="N96" s="312"/>
      <c r="O96" s="313"/>
      <c r="P96" s="314">
        <f>P94+P95</f>
        <v>0</v>
      </c>
      <c r="Q96" s="314"/>
      <c r="R96" s="314"/>
      <c r="S96" s="314"/>
      <c r="T96" s="314"/>
    </row>
  </sheetData>
  <sheetProtection algorithmName="SHA-512" hashValue="Fga1rE/yusrwqbvTfUfietmjIKMhgzierYNEfqZMABkHDqyACcyFMej4Ct2l8IicJWwcYMpBja+2s8ElPV5MMQ==" saltValue="jTfIMXdyqDk/Sj/k59JbpQ==" spinCount="100000" sheet="1" objects="1" scenarios="1"/>
  <mergeCells count="351">
    <mergeCell ref="A93:B93"/>
    <mergeCell ref="C93:O93"/>
    <mergeCell ref="P93:T93"/>
    <mergeCell ref="A90:B90"/>
    <mergeCell ref="C90:O90"/>
    <mergeCell ref="P90:T90"/>
    <mergeCell ref="C80:L80"/>
    <mergeCell ref="N80:O80"/>
    <mergeCell ref="P80:Q80"/>
    <mergeCell ref="R80:T80"/>
    <mergeCell ref="C81:L81"/>
    <mergeCell ref="N81:O81"/>
    <mergeCell ref="P81:Q81"/>
    <mergeCell ref="R81:T81"/>
    <mergeCell ref="P88:T88"/>
    <mergeCell ref="A89:B89"/>
    <mergeCell ref="C89:O89"/>
    <mergeCell ref="P89:T89"/>
    <mergeCell ref="A84:T84"/>
    <mergeCell ref="A85:T85"/>
    <mergeCell ref="A86:B86"/>
    <mergeCell ref="C86:O86"/>
    <mergeCell ref="P86:T86"/>
    <mergeCell ref="A87:B87"/>
    <mergeCell ref="C79:L79"/>
    <mergeCell ref="N79:O79"/>
    <mergeCell ref="P79:Q79"/>
    <mergeCell ref="R79:T79"/>
    <mergeCell ref="C76:L76"/>
    <mergeCell ref="N76:O76"/>
    <mergeCell ref="P76:Q76"/>
    <mergeCell ref="R76:T76"/>
    <mergeCell ref="C77:L77"/>
    <mergeCell ref="N77:O77"/>
    <mergeCell ref="P77:Q77"/>
    <mergeCell ref="R77:T77"/>
    <mergeCell ref="C74:L74"/>
    <mergeCell ref="N74:O74"/>
    <mergeCell ref="P74:Q74"/>
    <mergeCell ref="R74:T74"/>
    <mergeCell ref="A75:A78"/>
    <mergeCell ref="B75:B78"/>
    <mergeCell ref="C75:L75"/>
    <mergeCell ref="N75:O75"/>
    <mergeCell ref="P75:Q75"/>
    <mergeCell ref="R75:T75"/>
    <mergeCell ref="C78:L78"/>
    <mergeCell ref="N78:O78"/>
    <mergeCell ref="P78:Q78"/>
    <mergeCell ref="R78:T78"/>
    <mergeCell ref="A70:A72"/>
    <mergeCell ref="B70:B72"/>
    <mergeCell ref="C70:L70"/>
    <mergeCell ref="N70:O70"/>
    <mergeCell ref="P70:Q70"/>
    <mergeCell ref="R70:T70"/>
    <mergeCell ref="C71:L71"/>
    <mergeCell ref="M71:T71"/>
    <mergeCell ref="C72:L72"/>
    <mergeCell ref="N72:O72"/>
    <mergeCell ref="P67:Q67"/>
    <mergeCell ref="R67:T67"/>
    <mergeCell ref="C65:L65"/>
    <mergeCell ref="N65:O65"/>
    <mergeCell ref="P72:Q72"/>
    <mergeCell ref="R72:T72"/>
    <mergeCell ref="C73:L73"/>
    <mergeCell ref="N73:O73"/>
    <mergeCell ref="P73:Q73"/>
    <mergeCell ref="R73:T73"/>
    <mergeCell ref="C21:L21"/>
    <mergeCell ref="N21:O21"/>
    <mergeCell ref="P21:Q21"/>
    <mergeCell ref="R21:T21"/>
    <mergeCell ref="A25:A27"/>
    <mergeCell ref="B25:B27"/>
    <mergeCell ref="C27:L27"/>
    <mergeCell ref="N27:O27"/>
    <mergeCell ref="P27:Q27"/>
    <mergeCell ref="R27:T27"/>
    <mergeCell ref="C26:L26"/>
    <mergeCell ref="N26:O26"/>
    <mergeCell ref="P26:Q26"/>
    <mergeCell ref="R26:T26"/>
    <mergeCell ref="A22:A24"/>
    <mergeCell ref="B22:B24"/>
    <mergeCell ref="C22:L22"/>
    <mergeCell ref="N22:O22"/>
    <mergeCell ref="P22:Q22"/>
    <mergeCell ref="R22:T22"/>
    <mergeCell ref="C23:L23"/>
    <mergeCell ref="N23:O23"/>
    <mergeCell ref="P23:Q23"/>
    <mergeCell ref="R23:T23"/>
    <mergeCell ref="R16:T16"/>
    <mergeCell ref="C17:L17"/>
    <mergeCell ref="N17:O17"/>
    <mergeCell ref="P17:Q17"/>
    <mergeCell ref="R17:T17"/>
    <mergeCell ref="A18:A20"/>
    <mergeCell ref="B18:B20"/>
    <mergeCell ref="C18:L18"/>
    <mergeCell ref="N18:O18"/>
    <mergeCell ref="P18:Q18"/>
    <mergeCell ref="R18:T18"/>
    <mergeCell ref="C19:L19"/>
    <mergeCell ref="N19:O19"/>
    <mergeCell ref="P19:Q19"/>
    <mergeCell ref="R19:T19"/>
    <mergeCell ref="C20:L20"/>
    <mergeCell ref="N20:O20"/>
    <mergeCell ref="P20:Q20"/>
    <mergeCell ref="R20:T20"/>
    <mergeCell ref="A96:B96"/>
    <mergeCell ref="C96:O96"/>
    <mergeCell ref="P96:T96"/>
    <mergeCell ref="C15:L15"/>
    <mergeCell ref="N15:O15"/>
    <mergeCell ref="P15:Q15"/>
    <mergeCell ref="R15:T15"/>
    <mergeCell ref="C16:L16"/>
    <mergeCell ref="N16:O16"/>
    <mergeCell ref="P16:Q16"/>
    <mergeCell ref="A94:B94"/>
    <mergeCell ref="C94:O94"/>
    <mergeCell ref="P94:T94"/>
    <mergeCell ref="A95:B95"/>
    <mergeCell ref="C95:O95"/>
    <mergeCell ref="P95:T95"/>
    <mergeCell ref="A91:B91"/>
    <mergeCell ref="C91:O91"/>
    <mergeCell ref="P91:T91"/>
    <mergeCell ref="A92:B92"/>
    <mergeCell ref="C92:O92"/>
    <mergeCell ref="P92:T92"/>
    <mergeCell ref="A88:B88"/>
    <mergeCell ref="C88:O88"/>
    <mergeCell ref="C64:L64"/>
    <mergeCell ref="M64:T64"/>
    <mergeCell ref="C87:O87"/>
    <mergeCell ref="P87:T87"/>
    <mergeCell ref="A82:B82"/>
    <mergeCell ref="C82:L82"/>
    <mergeCell ref="R82:T82"/>
    <mergeCell ref="C83:L83"/>
    <mergeCell ref="N83:O83"/>
    <mergeCell ref="P83:Q83"/>
    <mergeCell ref="R83:T83"/>
    <mergeCell ref="A68:B68"/>
    <mergeCell ref="C68:L68"/>
    <mergeCell ref="R68:T68"/>
    <mergeCell ref="C69:L69"/>
    <mergeCell ref="N69:O69"/>
    <mergeCell ref="P69:Q69"/>
    <mergeCell ref="R69:T69"/>
    <mergeCell ref="C66:L66"/>
    <mergeCell ref="N66:O66"/>
    <mergeCell ref="P66:Q66"/>
    <mergeCell ref="R66:T66"/>
    <mergeCell ref="C67:L67"/>
    <mergeCell ref="N67:O67"/>
    <mergeCell ref="R61:T61"/>
    <mergeCell ref="C56:L56"/>
    <mergeCell ref="N56:O56"/>
    <mergeCell ref="P56:Q56"/>
    <mergeCell ref="R56:T56"/>
    <mergeCell ref="P65:Q65"/>
    <mergeCell ref="R65:T65"/>
    <mergeCell ref="A57:A61"/>
    <mergeCell ref="B57:B61"/>
    <mergeCell ref="C57:L57"/>
    <mergeCell ref="M57:T57"/>
    <mergeCell ref="C58:L58"/>
    <mergeCell ref="N58:O58"/>
    <mergeCell ref="C61:L61"/>
    <mergeCell ref="N61:O61"/>
    <mergeCell ref="P61:Q61"/>
    <mergeCell ref="A62:A65"/>
    <mergeCell ref="B62:B65"/>
    <mergeCell ref="C62:L62"/>
    <mergeCell ref="M62:T62"/>
    <mergeCell ref="C63:L63"/>
    <mergeCell ref="N63:O63"/>
    <mergeCell ref="P63:Q63"/>
    <mergeCell ref="R63:T63"/>
    <mergeCell ref="C54:L54"/>
    <mergeCell ref="N54:O54"/>
    <mergeCell ref="P54:Q54"/>
    <mergeCell ref="R54:T54"/>
    <mergeCell ref="A55:B55"/>
    <mergeCell ref="C55:M55"/>
    <mergeCell ref="R55:T55"/>
    <mergeCell ref="C60:L60"/>
    <mergeCell ref="N60:O60"/>
    <mergeCell ref="P60:Q60"/>
    <mergeCell ref="R60:T60"/>
    <mergeCell ref="P58:Q58"/>
    <mergeCell ref="R58:T58"/>
    <mergeCell ref="C59:L59"/>
    <mergeCell ref="M59:T59"/>
    <mergeCell ref="C53:L53"/>
    <mergeCell ref="N53:O53"/>
    <mergeCell ref="P53:Q53"/>
    <mergeCell ref="R53:T53"/>
    <mergeCell ref="C51:L51"/>
    <mergeCell ref="N51:O51"/>
    <mergeCell ref="P51:Q51"/>
    <mergeCell ref="R51:T51"/>
    <mergeCell ref="C52:L52"/>
    <mergeCell ref="N52:O52"/>
    <mergeCell ref="P52:Q52"/>
    <mergeCell ref="R52:T52"/>
    <mergeCell ref="R50:T50"/>
    <mergeCell ref="C47:L47"/>
    <mergeCell ref="N47:O47"/>
    <mergeCell ref="P47:Q47"/>
    <mergeCell ref="R47:T47"/>
    <mergeCell ref="C48:L48"/>
    <mergeCell ref="N48:O48"/>
    <mergeCell ref="P48:Q48"/>
    <mergeCell ref="R48:T48"/>
    <mergeCell ref="N45:O45"/>
    <mergeCell ref="P45:Q45"/>
    <mergeCell ref="R45:T45"/>
    <mergeCell ref="C46:L46"/>
    <mergeCell ref="N46:O46"/>
    <mergeCell ref="P46:Q46"/>
    <mergeCell ref="R46:T46"/>
    <mergeCell ref="A43:B43"/>
    <mergeCell ref="C43:M43"/>
    <mergeCell ref="R43:T43"/>
    <mergeCell ref="A44:A53"/>
    <mergeCell ref="B44:B53"/>
    <mergeCell ref="C44:L44"/>
    <mergeCell ref="N44:O44"/>
    <mergeCell ref="P44:Q44"/>
    <mergeCell ref="R44:T44"/>
    <mergeCell ref="C45:L45"/>
    <mergeCell ref="C49:L49"/>
    <mergeCell ref="N49:O49"/>
    <mergeCell ref="P49:Q49"/>
    <mergeCell ref="R49:T49"/>
    <mergeCell ref="C50:L50"/>
    <mergeCell ref="N50:O50"/>
    <mergeCell ref="P50:Q50"/>
    <mergeCell ref="C42:L42"/>
    <mergeCell ref="N42:O42"/>
    <mergeCell ref="P42:Q42"/>
    <mergeCell ref="R42:T42"/>
    <mergeCell ref="C40:L40"/>
    <mergeCell ref="N40:O40"/>
    <mergeCell ref="P40:Q40"/>
    <mergeCell ref="R40:T40"/>
    <mergeCell ref="C41:L41"/>
    <mergeCell ref="N41:O41"/>
    <mergeCell ref="P41:Q41"/>
    <mergeCell ref="R41:T41"/>
    <mergeCell ref="A35:B35"/>
    <mergeCell ref="C35:L35"/>
    <mergeCell ref="R35:T35"/>
    <mergeCell ref="A32:B32"/>
    <mergeCell ref="C33:L33"/>
    <mergeCell ref="C39:L39"/>
    <mergeCell ref="R39:T39"/>
    <mergeCell ref="A36:T36"/>
    <mergeCell ref="C37:L37"/>
    <mergeCell ref="N37:O37"/>
    <mergeCell ref="P37:Q37"/>
    <mergeCell ref="R37:T37"/>
    <mergeCell ref="C38:L38"/>
    <mergeCell ref="N38:O38"/>
    <mergeCell ref="P38:Q38"/>
    <mergeCell ref="R38:T38"/>
    <mergeCell ref="N33:O33"/>
    <mergeCell ref="P33:Q33"/>
    <mergeCell ref="R33:T33"/>
    <mergeCell ref="C34:L34"/>
    <mergeCell ref="N34:O34"/>
    <mergeCell ref="P34:Q34"/>
    <mergeCell ref="R34:T34"/>
    <mergeCell ref="C30:L30"/>
    <mergeCell ref="N30:O30"/>
    <mergeCell ref="P30:Q30"/>
    <mergeCell ref="R30:T30"/>
    <mergeCell ref="C32:L32"/>
    <mergeCell ref="R32:T32"/>
    <mergeCell ref="C29:L29"/>
    <mergeCell ref="N29:O29"/>
    <mergeCell ref="P29:Q29"/>
    <mergeCell ref="R29:T29"/>
    <mergeCell ref="C31:L31"/>
    <mergeCell ref="N31:O31"/>
    <mergeCell ref="P31:Q31"/>
    <mergeCell ref="R31:T31"/>
    <mergeCell ref="C28:L28"/>
    <mergeCell ref="N28:O28"/>
    <mergeCell ref="P28:Q28"/>
    <mergeCell ref="R28:T28"/>
    <mergeCell ref="C24:L24"/>
    <mergeCell ref="N24:O24"/>
    <mergeCell ref="P24:Q24"/>
    <mergeCell ref="R24:T24"/>
    <mergeCell ref="C25:L25"/>
    <mergeCell ref="N25:O25"/>
    <mergeCell ref="P25:Q25"/>
    <mergeCell ref="R25:T25"/>
    <mergeCell ref="C13:L13"/>
    <mergeCell ref="N13:O13"/>
    <mergeCell ref="P13:Q13"/>
    <mergeCell ref="R13:T13"/>
    <mergeCell ref="C14:L14"/>
    <mergeCell ref="N14:O14"/>
    <mergeCell ref="P14:Q14"/>
    <mergeCell ref="R14:T14"/>
    <mergeCell ref="C11:L11"/>
    <mergeCell ref="N11:O11"/>
    <mergeCell ref="P11:Q11"/>
    <mergeCell ref="R11:T11"/>
    <mergeCell ref="C12:L12"/>
    <mergeCell ref="N12:O12"/>
    <mergeCell ref="P12:Q12"/>
    <mergeCell ref="R12:T12"/>
    <mergeCell ref="C9:L9"/>
    <mergeCell ref="N9:O9"/>
    <mergeCell ref="P9:Q9"/>
    <mergeCell ref="R9:T9"/>
    <mergeCell ref="C10:L10"/>
    <mergeCell ref="N10:O10"/>
    <mergeCell ref="P10:Q10"/>
    <mergeCell ref="R10:T10"/>
    <mergeCell ref="C7:L7"/>
    <mergeCell ref="N7:O7"/>
    <mergeCell ref="P7:Q7"/>
    <mergeCell ref="R7:T7"/>
    <mergeCell ref="C8:L8"/>
    <mergeCell ref="N8:O8"/>
    <mergeCell ref="P8:Q8"/>
    <mergeCell ref="R8:T8"/>
    <mergeCell ref="A5:B5"/>
    <mergeCell ref="C5:L5"/>
    <mergeCell ref="R5:T5"/>
    <mergeCell ref="C6:L6"/>
    <mergeCell ref="N6:O6"/>
    <mergeCell ref="P6:Q6"/>
    <mergeCell ref="R6:T6"/>
    <mergeCell ref="A2:T2"/>
    <mergeCell ref="A4:B4"/>
    <mergeCell ref="C4:L4"/>
    <mergeCell ref="N4:O4"/>
    <mergeCell ref="P4:Q4"/>
    <mergeCell ref="R4:T4"/>
  </mergeCells>
  <phoneticPr fontId="0" type="noConversion"/>
  <pageMargins left="0.55118110236220474" right="0.15748031496062992" top="0.31496062992125984" bottom="0.59055118110236227" header="0.27559055118110237" footer="0.31496062992125984"/>
  <pageSetup paperSize="9" scale="98" firstPageNumber="6" orientation="portrait"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CE,Kurziv"Projektiranje,  nadzor,  i  inženjering u graditeljstvu, OIB : 20293328923 , Slavonski Brod, Osječka br. 125&amp;R&amp;11________________
</oddFooter>
  </headerFooter>
  <rowBreaks count="2" manualBreakCount="2">
    <brk id="44" max="19" man="1"/>
    <brk id="5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14</vt:i4>
      </vt:variant>
    </vt:vector>
  </HeadingPairs>
  <TitlesOfParts>
    <vt:vector size="28" baseType="lpstr">
      <vt:lpstr>NASLOVNA</vt:lpstr>
      <vt:lpstr>01 DEZINATURA</vt:lpstr>
      <vt:lpstr>02 POGON UZ DORADU</vt:lpstr>
      <vt:lpstr>03 ISTOČNI TRAKT</vt:lpstr>
      <vt:lpstr>04 SKLADIŠTE</vt:lpstr>
      <vt:lpstr>05 ZAPADNI TRAKT</vt:lpstr>
      <vt:lpstr>06 DIGITALNI TISAK</vt:lpstr>
      <vt:lpstr>07 POGON SMS</vt:lpstr>
      <vt:lpstr>08 AMBULANTA</vt:lpstr>
      <vt:lpstr>09 DUĆAN</vt:lpstr>
      <vt:lpstr>UKUPNO GRAĐEVINA</vt:lpstr>
      <vt:lpstr>STROJARSTVO</vt:lpstr>
      <vt:lpstr>ELEKTRO</vt:lpstr>
      <vt:lpstr>REKAPITULACIJA TROŠKOVNIKA</vt:lpstr>
      <vt:lpstr>'01 DEZINATURA'!Podrucje_ispisa</vt:lpstr>
      <vt:lpstr>'02 POGON UZ DORADU'!Podrucje_ispisa</vt:lpstr>
      <vt:lpstr>'03 ISTOČNI TRAKT'!Podrucje_ispisa</vt:lpstr>
      <vt:lpstr>'04 SKLADIŠTE'!Podrucje_ispisa</vt:lpstr>
      <vt:lpstr>'05 ZAPADNI TRAKT'!Podrucje_ispisa</vt:lpstr>
      <vt:lpstr>'06 DIGITALNI TISAK'!Podrucje_ispisa</vt:lpstr>
      <vt:lpstr>'07 POGON SMS'!Podrucje_ispisa</vt:lpstr>
      <vt:lpstr>'08 AMBULANTA'!Podrucje_ispisa</vt:lpstr>
      <vt:lpstr>'09 DUĆAN'!Podrucje_ispisa</vt:lpstr>
      <vt:lpstr>ELEKTRO!Podrucje_ispisa</vt:lpstr>
      <vt:lpstr>NASLOVNA!Podrucje_ispisa</vt:lpstr>
      <vt:lpstr>'REKAPITULACIJA TROŠKOVNIKA'!Podrucje_ispisa</vt:lpstr>
      <vt:lpstr>STROJARSTVO!Podrucje_ispisa</vt:lpstr>
      <vt:lpstr>'UKUPNO GRAĐEVINA'!Podrucje_ispisa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Glavaš</dc:creator>
  <cp:lastModifiedBy>Ivana Glavaš</cp:lastModifiedBy>
  <cp:lastPrinted>2022-10-14T14:04:54Z</cp:lastPrinted>
  <dcterms:created xsi:type="dcterms:W3CDTF">2022-10-13T07:43:05Z</dcterms:created>
  <dcterms:modified xsi:type="dcterms:W3CDTF">2022-11-30T14:42:20Z</dcterms:modified>
</cp:coreProperties>
</file>