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49.10\CoreConsulting\EU FONDOVI\STRUKTURNI FONDOVI\8. ENERGETSKA 2020\2. PRIMA MOBILIS d.o.o\6. Provedba\Nabava\Fotonaponska el\"/>
    </mc:Choice>
  </mc:AlternateContent>
  <xr:revisionPtr revIDLastSave="0" documentId="13_ncr:1_{766E4F64-6461-4219-B854-8C78022BD280}" xr6:coauthVersionLast="47" xr6:coauthVersionMax="47" xr10:uidLastSave="{00000000-0000-0000-0000-000000000000}"/>
  <bookViews>
    <workbookView xWindow="-28920" yWindow="-120" windowWidth="29040" windowHeight="15720" tabRatio="694" activeTab="1" xr2:uid="{00000000-000D-0000-FFFF-FFFF00000000}"/>
  </bookViews>
  <sheets>
    <sheet name="NASLOVNA" sheetId="16" r:id="rId1"/>
    <sheet name="FOTONAPONSKA ELEKTRANA" sheetId="21" r:id="rId2"/>
  </sheets>
  <definedNames>
    <definedName name="_ftn1" localSheetId="0">#REF!</definedName>
    <definedName name="_ftn1">#REF!</definedName>
    <definedName name="_ftn1_1" localSheetId="0">#REF!</definedName>
    <definedName name="_ftn1_1">#REF!</definedName>
    <definedName name="_ftnref1" localSheetId="0">#REF!</definedName>
    <definedName name="_ftnref1">#REF!</definedName>
    <definedName name="_ftnref1_1" localSheetId="0">#REF!</definedName>
    <definedName name="_ftnref1_1">#REF!</definedName>
    <definedName name="Excel_BuiltIn_Print_Area_1">NA()</definedName>
    <definedName name="Excel_BuiltIn_Print_Area_1_1">0</definedName>
    <definedName name="Excel_BuiltIn_Print_Area_2">"$#REF!.$A$1:$H$44"</definedName>
    <definedName name="Excel_BuiltIn_Print_Area_2_1">NA()</definedName>
    <definedName name="Excel_BuiltIn_Print_Area_2_1_1">NA()</definedName>
    <definedName name="Excel_BuiltIn_Print_Area_3">"$#REF!.$A$1:$H$152"</definedName>
    <definedName name="Excel_BuiltIn_Print_Area_3_1">"$#REF!.$A$1:$G$4"</definedName>
    <definedName name="Excel_BuiltIn_Print_Area_3_1_1">NA()</definedName>
    <definedName name="Excel_BuiltIn_Print_Area_3_1_1_1">"$#REF!.$A$1:$G$24"</definedName>
    <definedName name="Excel_BuiltIn_Print_Area_4">"$#REF!.$A$1:$G$16"</definedName>
    <definedName name="Excel_BuiltIn_Print_Area_4_1">NA()</definedName>
    <definedName name="Excel_BuiltIn_Print_Area_4_1_1">"$#REF!.$A$1:$G$54"</definedName>
    <definedName name="Excel_BuiltIn_Print_Area_5">"$#REF!.$A$1:$H$144"</definedName>
    <definedName name="Excel_BuiltIn_Print_Area_5_1">#REF!</definedName>
    <definedName name="Excel_BuiltIn_Print_Area_5_1_1">NA()</definedName>
    <definedName name="Excel_BuiltIn_Print_Area_5_1_1_1">NA()</definedName>
    <definedName name="Excel_BuiltIn_Print_Area_5_1_1_1_1">NA()</definedName>
    <definedName name="Excel_BuiltIn_Print_Area_6_1">NA()</definedName>
    <definedName name="Excel_BuiltIn_Print_Area_6_1_1">NA()</definedName>
    <definedName name="Excel_BuiltIn_Print_Area_7">NA()</definedName>
    <definedName name="Excel_BuiltIn_Print_Area_8">NA()</definedName>
    <definedName name="Excel_BuiltIn_Print_Titles" localSheetId="0">#REF!</definedName>
    <definedName name="Excel_BuiltIn_Print_Titles">#REF!</definedName>
    <definedName name="Excel_BuiltIn_Print_Titles_1">NA()</definedName>
    <definedName name="Excel_BuiltIn_Print_Titles_1_1">NA()</definedName>
    <definedName name="Excel_BuiltIn_Print_Titles_2">NA()</definedName>
    <definedName name="Excel_BuiltIn_Print_Titles_2_1">NA()</definedName>
    <definedName name="Excel_BuiltIn_Print_Titles_3">NA()</definedName>
    <definedName name="Excel_BuiltIn_Print_Titles_4">NA()</definedName>
    <definedName name="Excel_BuiltIn_Print_Titles_5">NA()</definedName>
    <definedName name="Excel_BuiltIn_Print_Titles_5_1">NA()</definedName>
    <definedName name="Excel_BuiltIn_Print_Titles_5_1_1">NA()</definedName>
    <definedName name="Excel_BuiltIn_Print_Titles_6">NA()</definedName>
    <definedName name="Excel_BuiltIn_Print_Titles_7">NA()</definedName>
    <definedName name="_xlnm.Print_Area" localSheetId="0">NASLOVNA!$A$3:$J$49</definedName>
    <definedName name="_xlnm.Print_Titles" localSheetId="1">'FOTONAPONSKA ELEKTRANA'!$1:$3</definedName>
    <definedName name="Ventilacija" localSheetId="0">#REF!</definedName>
    <definedName name="Ventilacija">#REF!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90" i="21" l="1"/>
  <c r="F593" i="21"/>
  <c r="F594" i="21"/>
  <c r="F595" i="21"/>
  <c r="F596" i="21"/>
  <c r="F599" i="21"/>
  <c r="F744" i="21" s="1"/>
  <c r="F714" i="21"/>
  <c r="F745" i="21" s="1"/>
  <c r="F739" i="21"/>
  <c r="F736" i="21"/>
  <c r="F733" i="21"/>
  <c r="F746" i="21"/>
  <c r="F729" i="21"/>
  <c r="F728" i="21"/>
  <c r="F725" i="21"/>
  <c r="F722" i="21"/>
  <c r="F719" i="21"/>
  <c r="F712" i="21"/>
  <c r="F709" i="21"/>
  <c r="F706" i="21"/>
  <c r="F703" i="21"/>
  <c r="F700" i="21"/>
  <c r="F697" i="21"/>
  <c r="F694" i="21"/>
  <c r="F691" i="21"/>
  <c r="F688" i="21"/>
  <c r="F685" i="21"/>
  <c r="F682" i="21"/>
  <c r="F679" i="21"/>
  <c r="F676" i="21"/>
  <c r="F673" i="21"/>
  <c r="F670" i="21"/>
  <c r="F667" i="21"/>
  <c r="F664" i="21"/>
  <c r="F661" i="21"/>
  <c r="F658" i="21"/>
  <c r="F655" i="21"/>
  <c r="F652" i="21"/>
  <c r="F649" i="21"/>
  <c r="F646" i="21"/>
  <c r="F643" i="21"/>
  <c r="F640" i="21"/>
  <c r="F637" i="21"/>
  <c r="F634" i="21"/>
  <c r="F631" i="21"/>
  <c r="F628" i="21"/>
  <c r="F625" i="21"/>
  <c r="F622" i="21"/>
  <c r="F619" i="21"/>
  <c r="F616" i="21"/>
  <c r="F613" i="21"/>
  <c r="F610" i="21"/>
  <c r="F607" i="21"/>
  <c r="F604" i="21"/>
  <c r="F439" i="21"/>
  <c r="F589" i="21"/>
  <c r="F588" i="21"/>
  <c r="F587" i="21"/>
  <c r="F583" i="21"/>
  <c r="F582" i="21"/>
  <c r="F581" i="21"/>
  <c r="F580" i="21"/>
  <c r="F579" i="21"/>
  <c r="F578" i="21"/>
  <c r="F577" i="21"/>
  <c r="F576" i="21"/>
  <c r="F575" i="21"/>
  <c r="F574" i="21"/>
  <c r="F573" i="21"/>
  <c r="F572" i="21"/>
  <c r="F571" i="21"/>
  <c r="F570" i="21"/>
  <c r="F567" i="21"/>
  <c r="F556" i="21"/>
  <c r="F553" i="21"/>
  <c r="F550" i="21"/>
  <c r="F547" i="21"/>
  <c r="F544" i="21"/>
  <c r="F541" i="21"/>
  <c r="F538" i="21"/>
  <c r="F535" i="21"/>
  <c r="F532" i="21"/>
  <c r="F529" i="21"/>
  <c r="F526" i="21"/>
  <c r="F523" i="21"/>
  <c r="F520" i="21"/>
  <c r="F517" i="21"/>
  <c r="F514" i="21"/>
  <c r="F511" i="21"/>
  <c r="F508" i="21"/>
  <c r="F486" i="21"/>
  <c r="F460" i="21"/>
  <c r="F455" i="21"/>
  <c r="F427" i="21"/>
  <c r="F391" i="21"/>
  <c r="F355" i="21"/>
  <c r="F319" i="21"/>
  <c r="F313" i="21"/>
  <c r="F274" i="21"/>
  <c r="F238" i="21"/>
  <c r="F230" i="21"/>
  <c r="F194" i="21"/>
  <c r="F188" i="21"/>
  <c r="F151" i="21"/>
  <c r="F145" i="21"/>
  <c r="F109" i="21"/>
  <c r="F103" i="21"/>
  <c r="F66" i="21"/>
  <c r="F60" i="21"/>
  <c r="F55" i="21"/>
  <c r="F50" i="21"/>
  <c r="F45" i="21"/>
  <c r="F40" i="21"/>
  <c r="F37" i="21"/>
  <c r="F34" i="21"/>
  <c r="F31" i="21"/>
  <c r="F28" i="21"/>
  <c r="F23" i="21"/>
  <c r="F22" i="21"/>
  <c r="F21" i="21"/>
  <c r="F20" i="21"/>
  <c r="F19" i="21"/>
  <c r="F18" i="21"/>
  <c r="F14" i="21"/>
  <c r="F750" i="21" l="1"/>
  <c r="F751" i="21" s="1"/>
  <c r="F754" i="21" s="1"/>
  <c r="B739" i="21"/>
  <c r="B746" i="21" s="1"/>
  <c r="B719" i="21"/>
  <c r="A718" i="21"/>
  <c r="B714" i="21"/>
  <c r="B745" i="21" s="1"/>
  <c r="D679" i="21"/>
  <c r="D670" i="21"/>
  <c r="D661" i="21"/>
  <c r="D658" i="21"/>
  <c r="D655" i="21"/>
  <c r="D652" i="21"/>
  <c r="D649" i="21"/>
  <c r="D646" i="21"/>
  <c r="D643" i="21"/>
  <c r="D640" i="21"/>
  <c r="D637" i="21"/>
  <c r="D634" i="21"/>
  <c r="D631" i="21"/>
  <c r="D625" i="21"/>
  <c r="B604" i="21"/>
  <c r="A603" i="21"/>
  <c r="B599" i="21"/>
  <c r="B744" i="21" s="1"/>
  <c r="F446" i="21"/>
  <c r="A721" i="21" l="1"/>
  <c r="B725" i="21" s="1"/>
  <c r="B722" i="21"/>
  <c r="B24" i="21"/>
  <c r="A606" i="21"/>
  <c r="B607" i="21"/>
  <c r="A724" i="21" l="1"/>
  <c r="A727" i="21" s="1"/>
  <c r="B610" i="21"/>
  <c r="A609" i="21"/>
  <c r="B31" i="21" l="1"/>
  <c r="B613" i="21"/>
  <c r="A732" i="21"/>
  <c r="A30" i="21"/>
  <c r="B34" i="21" s="1"/>
  <c r="B733" i="21"/>
  <c r="A612" i="21"/>
  <c r="B616" i="21" s="1"/>
  <c r="B730" i="21"/>
  <c r="A33" i="21" l="1"/>
  <c r="A36" i="21" s="1"/>
  <c r="B40" i="21" s="1"/>
  <c r="A615" i="21"/>
  <c r="A618" i="21" s="1"/>
  <c r="B736" i="21"/>
  <c r="A735" i="21"/>
  <c r="B37" i="21" l="1"/>
  <c r="B619" i="21"/>
  <c r="A621" i="21"/>
  <c r="A624" i="21" s="1"/>
  <c r="A627" i="21" s="1"/>
  <c r="B631" i="21" s="1"/>
  <c r="B622" i="21"/>
  <c r="A39" i="21"/>
  <c r="B628" i="21" l="1"/>
  <c r="A630" i="21"/>
  <c r="A633" i="21" s="1"/>
  <c r="B625" i="21"/>
  <c r="A42" i="21"/>
  <c r="A47" i="21" s="1"/>
  <c r="B45" i="21"/>
  <c r="B637" i="21" l="1"/>
  <c r="A636" i="21"/>
  <c r="B640" i="21" s="1"/>
  <c r="B634" i="21"/>
  <c r="B55" i="21"/>
  <c r="A52" i="21"/>
  <c r="A57" i="21" s="1"/>
  <c r="B50" i="21"/>
  <c r="A639" i="21" l="1"/>
  <c r="B643" i="21" s="1"/>
  <c r="A62" i="21"/>
  <c r="B66" i="21"/>
  <c r="B60" i="21"/>
  <c r="A642" i="21" l="1"/>
  <c r="B646" i="21" s="1"/>
  <c r="B103" i="21"/>
  <c r="A68" i="21"/>
  <c r="A645" i="21" l="1"/>
  <c r="B649" i="21" s="1"/>
  <c r="B109" i="21"/>
  <c r="A105" i="21"/>
  <c r="A648" i="21" l="1"/>
  <c r="B652" i="21" s="1"/>
  <c r="A111" i="21"/>
  <c r="B145" i="21"/>
  <c r="A651" i="21" l="1"/>
  <c r="A654" i="21" s="1"/>
  <c r="A147" i="21"/>
  <c r="B151" i="21"/>
  <c r="B655" i="21" l="1"/>
  <c r="B658" i="21"/>
  <c r="A657" i="21"/>
  <c r="A153" i="21"/>
  <c r="B188" i="21"/>
  <c r="B194" i="21" l="1"/>
  <c r="A190" i="21"/>
  <c r="B661" i="21"/>
  <c r="A660" i="21"/>
  <c r="B664" i="21" l="1"/>
  <c r="A663" i="21"/>
  <c r="A196" i="21"/>
  <c r="B230" i="21"/>
  <c r="A232" i="21" l="1"/>
  <c r="B238" i="21"/>
  <c r="A666" i="21"/>
  <c r="B667" i="21"/>
  <c r="A669" i="21" l="1"/>
  <c r="B670" i="21"/>
  <c r="B274" i="21"/>
  <c r="A240" i="21"/>
  <c r="B313" i="21" l="1"/>
  <c r="A276" i="21"/>
  <c r="B673" i="21"/>
  <c r="A672" i="21"/>
  <c r="B676" i="21" l="1"/>
  <c r="A675" i="21"/>
  <c r="A315" i="21"/>
  <c r="B319" i="21"/>
  <c r="A321" i="21" l="1"/>
  <c r="B355" i="21"/>
  <c r="B679" i="21"/>
  <c r="A678" i="21"/>
  <c r="A681" i="21" l="1"/>
  <c r="B682" i="21"/>
  <c r="A357" i="21"/>
  <c r="B391" i="21"/>
  <c r="A684" i="21" l="1"/>
  <c r="B685" i="21"/>
  <c r="B427" i="21"/>
  <c r="A393" i="21"/>
  <c r="A429" i="21" l="1"/>
  <c r="B439" i="21"/>
  <c r="B688" i="21"/>
  <c r="A687" i="21"/>
  <c r="B691" i="21" l="1"/>
  <c r="A690" i="21"/>
  <c r="A441" i="21"/>
  <c r="B446" i="21"/>
  <c r="B455" i="21" l="1"/>
  <c r="A448" i="21"/>
  <c r="A693" i="21"/>
  <c r="B694" i="21"/>
  <c r="B697" i="21" l="1"/>
  <c r="A696" i="21"/>
  <c r="A457" i="21"/>
  <c r="B460" i="21"/>
  <c r="B486" i="21" l="1"/>
  <c r="A462" i="21"/>
  <c r="A699" i="21"/>
  <c r="B700" i="21"/>
  <c r="B703" i="21" l="1"/>
  <c r="A702" i="21"/>
  <c r="A488" i="21"/>
  <c r="B508" i="21"/>
  <c r="A510" i="21" l="1"/>
  <c r="B511" i="21"/>
  <c r="A705" i="21"/>
  <c r="B706" i="21"/>
  <c r="B709" i="21" l="1"/>
  <c r="A708" i="21"/>
  <c r="B514" i="21"/>
  <c r="A513" i="21"/>
  <c r="A516" i="21" l="1"/>
  <c r="B517" i="21"/>
  <c r="B712" i="21"/>
  <c r="A711" i="21"/>
  <c r="A519" i="21" l="1"/>
  <c r="B520" i="21"/>
  <c r="A522" i="21" l="1"/>
  <c r="B523" i="21"/>
  <c r="B526" i="21" l="1"/>
  <c r="A525" i="21"/>
  <c r="A528" i="21" l="1"/>
  <c r="B529" i="21"/>
  <c r="A531" i="21" l="1"/>
  <c r="B532" i="21"/>
  <c r="B535" i="21" l="1"/>
  <c r="A534" i="21"/>
  <c r="B538" i="21" l="1"/>
  <c r="A537" i="21"/>
  <c r="B541" i="21" l="1"/>
  <c r="A540" i="21"/>
  <c r="A543" i="21" l="1"/>
  <c r="B544" i="21"/>
  <c r="A546" i="21" l="1"/>
  <c r="B547" i="21"/>
  <c r="A549" i="21" l="1"/>
  <c r="B550" i="21"/>
  <c r="A552" i="21" l="1"/>
  <c r="B553" i="21"/>
  <c r="A555" i="21" l="1"/>
  <c r="B556" i="21"/>
  <c r="A558" i="21" l="1"/>
  <c r="B584" i="21" l="1"/>
  <c r="A569" i="21"/>
  <c r="A586" i="21" l="1"/>
</calcChain>
</file>

<file path=xl/sharedStrings.xml><?xml version="1.0" encoding="utf-8"?>
<sst xmlns="http://schemas.openxmlformats.org/spreadsheetml/2006/main" count="1022" uniqueCount="312">
  <si>
    <t>kom</t>
  </si>
  <si>
    <t>1.1.</t>
  </si>
  <si>
    <t>1.2.</t>
  </si>
  <si>
    <t>kompl</t>
  </si>
  <si>
    <t>1.3.</t>
  </si>
  <si>
    <t>F.1.</t>
  </si>
  <si>
    <t>Pred-montirni element za prihvat FN modula (srednji)</t>
  </si>
  <si>
    <t>Pred-montirni element za prihvat FN modula (krajnji)</t>
  </si>
  <si>
    <t>Isporuka i dobava uređaja za kontrolu i nadzor rada fotonaponske elektrane</t>
  </si>
  <si>
    <t>Uređaj za nadzor i kontrolu rada fotonaponske elektrane: 
 - max broj spojenih uređaja: 80
 - komunikacija: WAN, LAN, RS485, MBUS
 - digitalni ulazi: 4
 - analogni ulazi : 2
 - izlazi (analogni) : 4
 - komunikacijski protokoli: Modbus-TCP, Modbus-RTU
 - 2.0x1 USB 
 - max duljina operativnog ranga: 4.000 m
 - AC napajanje: 100V~240V, 50 / 60 Hz
 - DC napajanje: 12 / 24 V</t>
  </si>
  <si>
    <t>DI modul:
 - broj ulaza: 16
 - Snaga: 1.6 W
 - Napajanje: 24 V DC</t>
  </si>
  <si>
    <t>kabel J-Y(St)Y 2x2x0,8mm²</t>
  </si>
  <si>
    <t>m</t>
  </si>
  <si>
    <t>Isporuka i dobava MC4 konektora za fotonaponske module  + pol.</t>
  </si>
  <si>
    <t>Isporuka i dobava MC4 konektora za fotonaponske module – pol.</t>
  </si>
  <si>
    <t>cilindrično kućište sa prihvatnim konektorima tipski atestirano za prekid struje kratkog spoja i nazivnih naponda DC 1000V</t>
  </si>
  <si>
    <t>ORMAR:</t>
  </si>
  <si>
    <t>Usponski profili 2000mm</t>
  </si>
  <si>
    <t>Bočna stranica 2000x400mm, stupanj zaštite IP65</t>
  </si>
  <si>
    <t>Maska podnožja 400x100mm</t>
  </si>
  <si>
    <t>Džep za dokumentaciju A4</t>
  </si>
  <si>
    <t>OPREMA:</t>
  </si>
  <si>
    <t>Doprema, unošenje i povezivanje ormara s kablovima na objektu, sa ispitivanjem i izdavanjem atesta:</t>
  </si>
  <si>
    <t>Podne klizne uvodnice 600x400mm</t>
  </si>
  <si>
    <t>Prednja vrata 2000x600mm, stupanj zaštite IP65</t>
  </si>
  <si>
    <t>Maska podnožja 600x100mm</t>
  </si>
  <si>
    <t>Podnožje/krov ormara 600x400mm, stupanj zaštite IP65</t>
  </si>
  <si>
    <t>Stražnja ploča 2000x600mm, stupanj zaštite IP65</t>
  </si>
  <si>
    <t>Temeljna ploča 2000x600mm</t>
  </si>
  <si>
    <t xml:space="preserve">Isporuka i dobava kučišta za ugradnju GIP sabirnice. Stavka obuhvaća isporuku i dobavu kučišta za ugradnju GIP sabirnice s poklopcem, kabelskih uvodnica i ostalog nespecificiranog spojnog i montažnog materijala za dovođenje stavke u potpunu funkcionalnost. </t>
  </si>
  <si>
    <t>Isporuka i dobava materijala za izradu i/ili dogradnja uzemljenja i sustava zaštite od munje za fotonaponsko postrojenje na postojećim građevinama:</t>
  </si>
  <si>
    <t>Križne spojnice za dva Al vodiča 8-10 mm2. Stavka obuhvaća isporuku I dobavu križne spojnice s odgovarajući mamticama I vijcima</t>
  </si>
  <si>
    <t>Okrugli vodič od aluminija promjera 8 mm2. Stavka obuhvaća isporuku I dobavu vodiča.</t>
  </si>
  <si>
    <t>Krovni nosač primjeren za kosi krov. Stavka obuhvaća isporuku I dobavu nosača.</t>
  </si>
  <si>
    <t>Stezaljka za vodič. Stavka obuhvaća isporuku i dobavu stezaljke sa odgovarajućim vijkom i maticom.</t>
  </si>
  <si>
    <t>kompl.</t>
  </si>
  <si>
    <t>Isporuka i dobava ostalog materijala:</t>
  </si>
  <si>
    <t>PK kanal 100/6 s poklopcem</t>
  </si>
  <si>
    <t>F.2.</t>
  </si>
  <si>
    <t>MONTAŽA, UGRADNJA I SPAJANJE</t>
  </si>
  <si>
    <t>F.3.</t>
  </si>
  <si>
    <t>PROJEKTIRANJE, ISPITIVANJE I PUŠTANJE U POGON</t>
  </si>
  <si>
    <t>Izrada statičkog elaborata građevine i krovnih ploha za potrebe ugradnje fotonaponskih panela.</t>
  </si>
  <si>
    <t xml:space="preserve">Tipsko ispitivanje fotonaponskog sustava. Stavka obuhvaća provođenje tipskih ispitivanja i izradu izvješća o ispitivanjima sukladno propisima i zahtjevima HEP ODS-a. </t>
  </si>
  <si>
    <t>Mjerenje kvalitete isporučene električne energije sukladno propisima i zahtjevima HEP ODS-a.</t>
  </si>
  <si>
    <t>Izrada elaborata i ishođenje potvrde HEP-ODS d.o.o. na izrađen elaborate:</t>
  </si>
  <si>
    <t>Elaborat utjecaja elektrane na mrežu (tri primjerka).</t>
  </si>
  <si>
    <t>Elaborata usklađenja zaštite (tri primjerka).</t>
  </si>
  <si>
    <t>Provođenje ispitivanja u pokusnom radu, izrada završnog izvješća izvođača radova, dostava svih dokumenata o certificiranom izvođaču radova, voditelju radova, odgovornim osobama, izjava o izvedenim radovima, davanje izjave o postotku udijela domaće opreme i radova na građevini i sl. Stavka obuhvaća dostavu svih potrebnih dokumenta koje bi HROTE ili HEP mogli tražiti od izvođača.</t>
  </si>
  <si>
    <t>Izrada projekta izvedenog stanja građevine. Stavka obuhvaća građevinski i elektrotehnički projekt izrađen od strane tvrtke i projektanta ovlaštenog za izradu projektne dokumentacije. Isporučuje se u dva primjerka.</t>
  </si>
  <si>
    <t>R E K A P I T U L A C I J A</t>
  </si>
  <si>
    <t>PDV</t>
  </si>
  <si>
    <t>OSNOVNA OPREMA</t>
  </si>
  <si>
    <t>Isporuka i dobava konstrukcije za smještaj fotonaponske opreme na građevinu sa kosim krovom krovom.</t>
  </si>
  <si>
    <t>Osnovni nosač 36x45  6.2m</t>
  </si>
  <si>
    <t>Trapezna papuča od nehrđajućeg čelika za prihvat nosača na pokrov od trapeznog lima</t>
  </si>
  <si>
    <t>Dobava, postava i spajanje DC zaštite 50kW</t>
  </si>
  <si>
    <t>Dobava, postava i spajanje DC zaštite 36kW</t>
  </si>
  <si>
    <t>Dobava, postava i spajanje DC zaštite 20kW</t>
  </si>
  <si>
    <t>Dogradnja postojećeg NN dijela trafostanice</t>
  </si>
  <si>
    <t>Razdjelnik GRO-12</t>
  </si>
  <si>
    <t>Dobava i ugradnja u postojeći ormar:</t>
  </si>
  <si>
    <t>Četveropolni rastavljač osigurač 160A, za ugradnju na temeljnu ploču</t>
  </si>
  <si>
    <t>Razdjelnik GRO-E12</t>
  </si>
  <si>
    <t xml:space="preserve">Dobava, montaža i spajanje razvodnog ormara oznake +GRO, dimenzija [600x(2000+100)x 400mm].Ormar je slobodnostojeći, metalni, s punim metalnim vratima, sa stupnjem zaštite IP65.
Potrebno predvidjeti 20% rezervnog prostora u svrhu budućih nadogradnji.
Stavka uključuje sav potreban montažni materijal za potpunu funkcionalnost. </t>
  </si>
  <si>
    <t xml:space="preserve">Tropolni minijaturni automatski prekidač B50A, prekidne moći 10kA </t>
  </si>
  <si>
    <t>Pomoćni kontakti 1Q+1SY 250 V XT1-XT4</t>
  </si>
  <si>
    <t>Jednopolni minijaturni automatski prekidač C6A, prekidne moći 15kA</t>
  </si>
  <si>
    <t>Tipkalo gljiva za isključenje u slučaju nužde, 1NO+1NC, 230VAC otpuštanje povlačenjem</t>
  </si>
  <si>
    <t>Odvojni transformator 63VA 12-24V AC</t>
  </si>
  <si>
    <t>Dvopolni minijaturni automatski prekidač C6A, prekidne moći 15kA</t>
  </si>
  <si>
    <t>Minijaturni relej 4CO,6A, 24VDC, sa LED lampicom</t>
  </si>
  <si>
    <t xml:space="preserve">Podnožje minijaturnog releja CR-M4SS </t>
  </si>
  <si>
    <t>Metalni držač za podnožje utičnog releja</t>
  </si>
  <si>
    <t>Oznaka za podnožje utičnog releja</t>
  </si>
  <si>
    <t>Četveropolna strujna zaštitna sklopka 80/0.3A, tip A</t>
  </si>
  <si>
    <t>Četveropolni minijaturni automatski prekidač B80A, prekidne moći 10kA</t>
  </si>
  <si>
    <t>Redne stezaljke - komplet prema el. shemi</t>
  </si>
  <si>
    <t>Tropolna shema izvedenog stanja razdjelnika +GRO,</t>
  </si>
  <si>
    <t>Vodiči, stopice, kanali i ostali pomoćni materijal</t>
  </si>
  <si>
    <t>Razdjelnik GRO-15</t>
  </si>
  <si>
    <t>Razdjelnik GRO-E15</t>
  </si>
  <si>
    <t>Tropolni minijaturni automatski prekidač B50A, prekidne moći 10kA</t>
  </si>
  <si>
    <t>Razdjelnik GRO-21</t>
  </si>
  <si>
    <t>Četveropolni rastavljač osigurač 250A, za ugradnju na temeljnu ploču</t>
  </si>
  <si>
    <t>Razdjelnik GRO-E21</t>
  </si>
  <si>
    <t>Tropolna shema izvedenog stanja razdjelnika +GRO</t>
  </si>
  <si>
    <t>Razdjelnik GRO-2</t>
  </si>
  <si>
    <t>Razdjelnik GRO-E2</t>
  </si>
  <si>
    <t>Razdjelnik GRO-22</t>
  </si>
  <si>
    <t>Četveropolni rastavljač osigurač 400A, za ugradnju na temeljnu ploču</t>
  </si>
  <si>
    <t>Četveropolni rastavljač osigurač 200A, za ugradnju na temeljnu ploču</t>
  </si>
  <si>
    <t>Razdjelnik GRO-E22</t>
  </si>
  <si>
    <t xml:space="preserve">Jednopolni minijaturni automatski prekidač C6A, prekidne moći 15kA </t>
  </si>
  <si>
    <t>Razdjelnik GRO-E22´</t>
  </si>
  <si>
    <t xml:space="preserve">Dvopolni minijaturni automatski prekidač C6A, prekidne moći 15kA </t>
  </si>
  <si>
    <t>Četveropolni minijaturni automatski prekidač B40A, prekidne moći 10kA</t>
  </si>
  <si>
    <t>Razdjelnik GRO-16´</t>
  </si>
  <si>
    <t>Razdjelnik GRO-E16´</t>
  </si>
  <si>
    <t xml:space="preserve">Četveropolni minijaturni automatski prekidač B63A, prekidne moći 10kA </t>
  </si>
  <si>
    <t>Razdjelnik GRO-ES2</t>
  </si>
  <si>
    <t>Razdjelnik GRO-ES1</t>
  </si>
  <si>
    <t>Srednjenaponsko postrojenje VVV, 24kV, 630A, 16kArms</t>
  </si>
  <si>
    <t xml:space="preserve">Srednjenaponski sklopni blok, čini plinom SF6 izolirano potpuno oklopljeno i od opasnog napona dodira zaštićeno sklopno postrojenje.
Po konstrukciji, sklopno postrojenje je samostojeći ormar s lako pristupačnim priključcima i elementima upravljanja. Prednja strana je opremljena slijepom shemom sa signalizacijom stanja pojedinih sklopnih aparata.
Postrojenje se sastoji od sljedećih modula:
	- Transformatorsko polje
	- Transformatorsko polje
	- Transformatorsko polje
</t>
  </si>
  <si>
    <t xml:space="preserve">ELEKTRIČNI PODACI - 24kV:
Nominalni napon:  20 kV
Nazivna struje sabirnica: 630 A
Nazivna struja rastavnih sklopki u vodnim poljima: 
630 A
Kratkotrajna struja k.s. rastavne sklopke (3s): 
21 kArms
Kratkotrajna struja k.s. vakuumskog prekidača (1s): 
16 kArms
Nazivna struja transformatorskog polja: 200/630 A
Podnosivi udarni napon : 125 kV
Podnosivi napon industrijske frekvencije 50 Hz: 50kV
</t>
  </si>
  <si>
    <t>Transformatorsko polje s vakuumskim prekidačem +J1 - DOVODNO POLJE:</t>
  </si>
  <si>
    <t>Transformatorsko polje s vakuumskim prekidačem +J2 –TRAFO1:</t>
  </si>
  <si>
    <t>Transformatorsko polje s vakuumskim prekidačem +J3 –TRAFO2:</t>
  </si>
  <si>
    <t>Demontažni i građevinski radovi</t>
  </si>
  <si>
    <t>izvid na terenu prije davanja ponude</t>
  </si>
  <si>
    <t>sati</t>
  </si>
  <si>
    <t>demontaža postojeće SN opreme, sva demontriana oprema se sa popisom predaje investitoru</t>
  </si>
  <si>
    <t>SPECIFIKACIJA OPREME, MATERIJALA I RADOVA NA SN PRIKLJUČNOM KABELU</t>
  </si>
  <si>
    <t>Spojnice za postojeće SN kabele koji se demontiraju sa postojećeg postrojenja i spajaju na novo postrojenje. Spojnice je potrebno ponuditi nakon detaljnog izvida i detekcije tipa kabela. Spojnica za jednožilne SN kabele.</t>
  </si>
  <si>
    <t>Adapter SN transformatorski priključni TPA 03 za zaštitu na kabelskom utičnom završetku RSES, set je za tri faze</t>
  </si>
  <si>
    <t>set</t>
  </si>
  <si>
    <t>Vijčana stopica za spoj na uzemljenje za presjek vodiča 25-95mm²</t>
  </si>
  <si>
    <t>ELEKTROMONTAŽNI RADOVI NA SN KABELSKOM VODU</t>
  </si>
  <si>
    <t>Montaža adaptera SN transformatorski priključni TPA 03 za zaštitu na kabelskom utičnom završetku RSES, set je za tri faze</t>
  </si>
  <si>
    <t>MONTAŽNI I OSTALI RADOVI</t>
  </si>
  <si>
    <t>Transport, istovar, unošenje i postavljanje (s niveliranjem) SN postrojenja 24 kV na pripremljeno mjest, te učvršćivanje pomoću sidrenih kompleta, komplet SN postrojenje</t>
  </si>
  <si>
    <t>Izrada kabelskih spojeva</t>
  </si>
  <si>
    <t>Izrada spoja transformatora s SN blokom pomoću kabela XHE 49-A 1×70/16 mm², izrada kabelskih završetaka i  montaža kabelskih utičnih završetaka na oba kraja, komplet za tri faze</t>
  </si>
  <si>
    <t>Polaganje i spajanje kabela za instalaciju zaštite transformatora</t>
  </si>
  <si>
    <t>Ostali nepredviđeni materijal i radovi</t>
  </si>
  <si>
    <t>Izrada uzemljenja</t>
  </si>
  <si>
    <t>Polaganje pocinčane FeZn trake 25×4 mm na zidne potporne nosače i povezivanje s elementima uzemljenja transformatorske stanice</t>
  </si>
  <si>
    <t>Izrada uzemljenja svih metalnih masa s fleksibilnim bakrenim vodičima z/ž H07V-K 16 mm² Cu i kabelskim stopicama</t>
  </si>
  <si>
    <t>Ispitivanje uzemljenja</t>
  </si>
  <si>
    <t>Izrada instalacije zaštite transformatora</t>
  </si>
  <si>
    <t>Izrada spoja SN i NN postrojenja signalnim kabelom PP00 3×2.5 mm² u PNT instalacijske cijevi</t>
  </si>
  <si>
    <t>Ostali radovi</t>
  </si>
  <si>
    <t>Isporuka i postavljanje jednopolne sheme u trafostanici</t>
  </si>
  <si>
    <t>Isporuka i postavljanje uputstva za rad u trafostanici</t>
  </si>
  <si>
    <t>Isporuka i postavljanje uputstva za prvu pomoć u trafostanici</t>
  </si>
  <si>
    <t>Isporuka i postavljanje stalka za pogonski dnevnik u trafostanici</t>
  </si>
  <si>
    <t>Utovar, prijevoz elektroopreme i istovar opreme na lokaciju trafostanice</t>
  </si>
  <si>
    <t>Prijevoz radnika i materijala</t>
  </si>
  <si>
    <t>Upotreba dizalice</t>
  </si>
  <si>
    <t>Isporuka potrebnih protokola, ispitnih listova te uputa za rad i održavanje za svu ugrađenu i isporučenu elektroopremu</t>
  </si>
  <si>
    <t>Izvedba potrebnih mjerenja i ispitivanja na lokaciji TS</t>
  </si>
  <si>
    <t>Puštanje u pogon postrojenja</t>
  </si>
  <si>
    <t>Isporuka dokumentacije izvedenog stanja</t>
  </si>
  <si>
    <t>OPREMA ZA DALJINSKU KOMUNIKACIJU SUSRETNOG POSTROJENJA</t>
  </si>
  <si>
    <t>ORMARIĆ ZA SIGNALIZACIJU STANJA ELEKTRANE - +RO-S1 / +RO-S2</t>
  </si>
  <si>
    <t>Uređaj za beskprekidno napajanje 230VAC/230VAC, Dual Line, snage 600W</t>
  </si>
  <si>
    <t>PLC oprema:</t>
  </si>
  <si>
    <t>Doprema i polaganje energetskog kabela presjeka 3x2,5mm2</t>
  </si>
  <si>
    <t>Doprema i polaganje signalnog kabela presjeka 7x1,5mm2</t>
  </si>
  <si>
    <t>Isporuka i dobava kabela N2XY 4×185mm2 za povezivanje razdjelnog ormara elektrane i glavnih razvodnih ormara objekta, te sav spojni i montažni pribor.</t>
  </si>
  <si>
    <t>Isporuka i dobava kabela NA2XY 4×185mm2 za povezivanje razdjelnog ormara elektrane i NN strane trafostanice PRIMA TS, te sav spojni i montažni pribor.</t>
  </si>
  <si>
    <t>Isporuka i dobava kabela N2XY 4×150mm2 za povezivanje razdjelnog ormara elektrane i glavnih razvodnih ormara objekta, te sav spojni i montažni pribor.</t>
  </si>
  <si>
    <t>Isporuka i dobava kabela N2XY 4×70mm2 za povezivanje razdjelnog ormara elektrane i glavnih razvodnih ormara objekta, te sav spojni i montažni pribor.</t>
  </si>
  <si>
    <t>Isporuka i dobava kabela NA2XY 4×70mm2 za povezivanje invertera i razvodnog ormara elektrane te sav spojni i montažni pribor.</t>
  </si>
  <si>
    <t>Isporuka i dobava kabela NA2XY 4×50mm2 za povezivanje invertera i razvodnog ormara elektrane te sav spojni i montažni pribor.</t>
  </si>
  <si>
    <t>Isporuka i dobava kabela NA2XY 4×35mm2 za povezivanje invertera i razvodnog ormara elektrane te sav spojni i montažni pribor.</t>
  </si>
  <si>
    <t>Isporuka i dobava kabela P/F 1×120mm2 za povezivanje  ormara i te sav spojni i montažni pribor.</t>
  </si>
  <si>
    <t>Isporuka i dobava kabela P/F 1×95mm2 za povezivanje  ormara i te sav spojni i montažni pribor.</t>
  </si>
  <si>
    <t>Isporuka i dobava kabela P/F 1×50mm2 za povezivanje  ormara i te sav spojni i montažni pribor.</t>
  </si>
  <si>
    <t>Isporuka i dobava kabela P/F 1×35mm2 za povezivanje  ormara i te sav spojni i montažni pribor.</t>
  </si>
  <si>
    <t>Isporuka i dobava trake za uzemljenje Fe/Zn 30x3,5mm trasa susretno postrojenje i trafostanica PRIMA TS u vlasništvu investitora trasa dužine 340 m, te sav spojni i montažni pribor.</t>
  </si>
  <si>
    <t>Dobava ugradnja i montaža Montažni zdenac MZ D1-E/125 kN komplet sa svim montažnim, pripremnim i završnim radovima sastavljen od slijedećih sastavnih elemenata:</t>
  </si>
  <si>
    <t xml:space="preserve">čepovi za prazne otvore </t>
  </si>
  <si>
    <t>Mjerni spoj 3x58 RF, 8-10mm/ 30x3.5 mm</t>
  </si>
  <si>
    <t>Zidni nosač RF-V8-10mm, komples s vijkom 50 mm</t>
  </si>
  <si>
    <t>Dobava postavljanje i spajanje trake Fe/Zn 25x4mm, po odvodu komplet sa spojnicama Fe/Zn - AL</t>
  </si>
  <si>
    <t>Dobava postavljanje i spajanje trake za temeljni uzemljivač Fe/Zn 40x4mm</t>
  </si>
  <si>
    <t>Križna spojnica za međusobnog povezivanja plosnatih vodiča širine do 40 mm</t>
  </si>
  <si>
    <t>Dobava postavljanje i spajanje izolirane loveće palice visine h= 3,5m</t>
  </si>
  <si>
    <t>Dobava postavljanje i spajanje izolirane loveće palice visine h= 3m</t>
  </si>
  <si>
    <t>Dobava postavljanje i spajanje izolirane loveće palice visine h= 2,5m</t>
  </si>
  <si>
    <t>Izrada spojeva s metalnim masama varenjem ili tvrdim lemom</t>
  </si>
  <si>
    <t>PK kanal 50/6 s poklopcem</t>
  </si>
  <si>
    <t>PK kanal 200/6 s poklopcem</t>
  </si>
  <si>
    <t>Montaža, ugradnja i spajanje čelične/aluminijske konstrukcije za smještaj fotonaponske opreme. Stavka obuhvaća sav rad potreban za ugradnju i spajanje konstrukcije za prihvat fotonaponskih modula prema stavci br. F.1.2.</t>
  </si>
  <si>
    <t>Montaža i spajanje konektora za fotonaponske panele "+" i "-" pol prema stavci F.1.6. i F.1.7. Stavka obuhvaća sav rad potreban za dovođenje stavke u potpunu funkcionalnost.</t>
  </si>
  <si>
    <t>m3</t>
  </si>
  <si>
    <t>Polaganje kabela NA2XY 4×185mm2 u novo iskopani rov, za spajanje razdjelnog ormara fotonaponske elektrane sa NN stranom trafostanice PRIMA TS.
pod stavkom F.1.36.</t>
  </si>
  <si>
    <t>TROŠKOVNIK FOTONAPONSKE ELEKTRANE</t>
  </si>
  <si>
    <t>Opis</t>
  </si>
  <si>
    <t>Jedinica</t>
  </si>
  <si>
    <t>Cijena</t>
  </si>
  <si>
    <t>Cijena ukupno</t>
  </si>
  <si>
    <t>St.</t>
  </si>
  <si>
    <t>kompl.st.1.1</t>
  </si>
  <si>
    <t>Spojnica osnovnog nosača</t>
  </si>
  <si>
    <t xml:space="preserve">Samonarezni vijak s finim navojem za trapeznu papuču, s podloškom i gumicom </t>
  </si>
  <si>
    <t>Isporuka i dobava fotonaponskog izmjenjivača snage izlazne AC snage 50kW sa ugrađenom prenaponskom zaštitom  i zaštitom diferencijalne struje, sa min. 6 MPPT trakera (A i B ulaz), maks. ulazne DC snage do 79.2 kW, zaštite IP65 za ugradnju na otvorenom, vlastite potrošnje (noćni režim) &lt;1W, predviđen za rad u temperaturnim uvjetima od 25°C do +60°C te ukupno 12 + i 12 – DC ulaznih konektora.</t>
  </si>
  <si>
    <t>kompl.st.1.3</t>
  </si>
  <si>
    <t>ultrabrzi fotonaponski cilindrični osigurač , 1100 VDC</t>
  </si>
  <si>
    <t xml:space="preserve">ultrabrzi fotonaponski cilindrični osigurač , 1100 VDC
</t>
  </si>
  <si>
    <t>Tropolna isklopiva izolirana rastavna osiguračka pruga vel 2 do 400A, 690V, okomita izvedba za ugradnju na sabirnički sustav 185mm, s priključcima izvedenim prema dolje, pokrivenim zaštitnim izolacijskim poklopcem,  sa «V» direkta stezaljkama za direktan priključak žila kabela do 300 mm2 i priključna V-stopica s oprugom</t>
  </si>
  <si>
    <t xml:space="preserve">Rastalni umetak 160 A sa indikacijom prorade
</t>
  </si>
  <si>
    <t xml:space="preserve">Četveropolni kompaktni prekidač snage 160A, bez zaštitne jedinice, prekidne moći 36kA </t>
  </si>
  <si>
    <t>Zaštitna jedinica 160 XT2N - pod-nad naponska, pod-nad frekvencija</t>
  </si>
  <si>
    <t xml:space="preserve">Pomoćni kontakti 1Q+1SY 250 V </t>
  </si>
  <si>
    <t>Naponski okidač SOR od 220 do 240 V AC / od 220 do 250 V DC</t>
  </si>
  <si>
    <t xml:space="preserve">Podnožje minijaturnog releja </t>
  </si>
  <si>
    <t xml:space="preserve">
</t>
  </si>
  <si>
    <t>Odvodnik prenapona, 275V, 3N, utični</t>
  </si>
  <si>
    <t xml:space="preserve">Rastalni umetak 160 </t>
  </si>
  <si>
    <t>Odvodnik prenapona T2, 275V, 3N, utični</t>
  </si>
  <si>
    <t xml:space="preserve">Četveropolni kompaktni prekidač snage 250A, bez zaštitne jedinice, prekidne moći 36kA </t>
  </si>
  <si>
    <t>Naponski okidač SOR od 220 do 240V AC / od 220 do 250V DC</t>
  </si>
  <si>
    <t>Rastalni umetak O250 sa indikacijom prorade
i</t>
  </si>
  <si>
    <t>Odvodnik prenapona  T2, 275V, 3N, utični</t>
  </si>
  <si>
    <t>Zaštitna jedinica  160 XT2N -  - pod-nad naponska, pod-nad frekvencija</t>
  </si>
  <si>
    <t xml:space="preserve">Rastalni umetak 250 sa indikacijom prorade
</t>
  </si>
  <si>
    <t>Četveropolni kompaktni prekidač snage 250A, bez zaštitne jedinice, prekidne moći 36kA</t>
  </si>
  <si>
    <t>Zaštitna jedinica 250 XT4N  - pod-nad naponska, pod-nad frekvencija</t>
  </si>
  <si>
    <t xml:space="preserve">Rastalni umetak 400 sa indikacijom prorade
</t>
  </si>
  <si>
    <t xml:space="preserve">Rastalni umetak 200 sa indikacijom prorade
</t>
  </si>
  <si>
    <t>Četveropolni kompaktni prekidač snage 400A, bez zaštitne jedinice, prekidne moći 36kA</t>
  </si>
  <si>
    <t>Zaštitna jedinica  LSI 400 XT5N  - pod-nad naponska, pod-nad frekvencija</t>
  </si>
  <si>
    <t>Naponski okidač YO XT5-XT6 od 110 do 240 VAC - od 110 do 250 VDC</t>
  </si>
  <si>
    <t>Zaštitna jedinica LSI 250 XT4N  - pod-nad naponska, pod-nad frekvencija</t>
  </si>
  <si>
    <t>Naponski okidač SOR od 220 do 240V AC /od 220 do 250V DC</t>
  </si>
  <si>
    <t>Zaštitna jedinica LSI 400 XT5N  - pod-nad naponska, pod-nad frekvencija</t>
  </si>
  <si>
    <t>Naponski okidač YO XT5-XT6 110 do 240 VAC - 110 do 250 VDC</t>
  </si>
  <si>
    <t>Odvodnik prenapona tT2, 275V, 3N, utični</t>
  </si>
  <si>
    <t xml:space="preserve">Četveropolni kompaktni prekidač snage 400A, bez zaštitne jedinice, prekidne moći 36kA </t>
  </si>
  <si>
    <t>Jednožilni energetski kabel s aluminijskim vodičima i izolacijom od umreženog polietilena, uzdužno vodonepropusne izvedbe, sljedećih tehničkih karakteristika:
- nazivni napon                   12/20 kV
- presjek vodiča                  150 mm²
- presjek ekrana                 25 mm²
XHE 49-A,</t>
  </si>
  <si>
    <t xml:space="preserve">Unutarnji završeci za jednožilne kabele s izolacijom od umjetne mase, slijedećih tehničkih karakteristika:
- nazivni napon                  12/20 kV
- za presjek vodiča             150 mm²
- izvedba toploskupljajuća 
</t>
  </si>
  <si>
    <t xml:space="preserve">Kompresijska kabelska cijevna stopica Cu, presjek vodiča 150 mm², vijak M12
</t>
  </si>
  <si>
    <r>
      <t xml:space="preserve">Ormarić za signalizaciju načina pogona elektane </t>
    </r>
    <r>
      <rPr>
        <b/>
        <sz val="10"/>
        <rFont val="Arial"/>
        <family val="2"/>
        <charset val="238"/>
      </rPr>
      <t>+RO-S1 / +RO-S2</t>
    </r>
    <r>
      <rPr>
        <sz val="10"/>
        <rFont val="Arial"/>
        <family val="2"/>
        <charset val="238"/>
      </rPr>
      <t xml:space="preserve"> odnosno razmjenu signala sa susretnim postrojenjem.  Oprema se ugrađuje u zidni ormarić dimenzija 600×1000×250mm, zaštite IP65. Ormarić je tvornički kompletiran i ispitan sa ugrađenom opremom.
</t>
    </r>
  </si>
  <si>
    <t>Dvopolna izborna preklopka 0-I, 16A, ugradnja na DIN nosač</t>
  </si>
  <si>
    <t>Držač cilindričnog osigurača 1P+N, 32A</t>
  </si>
  <si>
    <t>Cilindrični osigurač 16A</t>
  </si>
  <si>
    <t>Pomoćni kontakt 1N+1NC</t>
  </si>
  <si>
    <t>Dvopolni automatski zaštitni prekidač za 24V DC, 6A, sa magnetsko-termičkim zaštitnim uređajem C karakteristike</t>
  </si>
  <si>
    <t>Dvopolni automatski zaštitni prekidač za 230V, 50Hz, 6A, sa magnetsko-termičkim zaštitnim uređajem C karakteristike</t>
  </si>
  <si>
    <t xml:space="preserve">Tropolna shema izvedenog stanja razdjelnika +RO-S1 / +RO-S2 </t>
  </si>
  <si>
    <t xml:space="preserve">Dobava i isporuka kabela 6mm2, crni, UV otporan, izolacija. Stavka obuhvaća dobavu kabela i svog spojnog i montažnog pribora.
</t>
  </si>
  <si>
    <r>
      <t xml:space="preserve">Isporuka i dobava PEHD </t>
    </r>
    <r>
      <rPr>
        <sz val="10"/>
        <rFont val="Times New Roman"/>
        <family val="1"/>
      </rPr>
      <t>Ø50mm</t>
    </r>
    <r>
      <rPr>
        <vertAlign val="superscript"/>
        <sz val="10"/>
        <rFont val="Times New Roman"/>
        <family val="1"/>
      </rPr>
      <t xml:space="preserve">2 </t>
    </r>
    <r>
      <rPr>
        <sz val="10"/>
        <rFont val="Arial"/>
        <family val="2"/>
      </rPr>
      <t xml:space="preserve">cijevi trasa susretno postrojenje i trafostanica PRIMA TS u vlasništvu investitora trasa dužine 340 m, te sav spojni i montažni pribor.
</t>
    </r>
  </si>
  <si>
    <r>
      <t>Isporuka i dobava Svjetlovodnog kabela za vanjsku primjenu, 3x4E9/125 12 niti, singlemode.</t>
    </r>
    <r>
      <rPr>
        <sz val="10"/>
        <rFont val="Arial"/>
        <family val="2"/>
      </rPr>
      <t xml:space="preserve">trasa od susretnog postrojenja do trafostanice PRIMA TS u vlasništvu investitora trasa dužine 340 m, te sav spojni i montažni pribor.
</t>
    </r>
  </si>
  <si>
    <t>donji element</t>
  </si>
  <si>
    <t>srednji element</t>
  </si>
  <si>
    <t>gornji element</t>
  </si>
  <si>
    <t>poklopac komplet</t>
  </si>
  <si>
    <t>uvodna ploča 110/50-4/4</t>
  </si>
  <si>
    <t>uvodna ploča 110/50-4/2</t>
  </si>
  <si>
    <t>uvodna pločaS 0/0</t>
  </si>
  <si>
    <t>WI-FI kontroler, mogućnost programiranja putem CPT alata:
 - 1.2 GHz 
 - 48 MHz procesor za I/O
 - 512 MB RAM-a
 - 8 GB NAND Flash
 - Držač SD kartice
 - 1 x 10/100 mrežni port
 - 1 x Mini USB
 - 2x RS485
 - 24 V AC/DC 
 - 16 x UI</t>
  </si>
  <si>
    <t>Montaža i spajanje fotonaponskih modula. Stavka obuhvaća sav potreban rad i montažni i pričvrsni pribor za stavljanje stavke u potpunu funkcionalnost.</t>
  </si>
  <si>
    <t>Montaža i spajanje fotonaponskog izmjenjivača snage. Stavka obuhvaća sav potreban rad te montažni i pričvrsni pribor za stavljanje stavke u potpunu funkcionalnost.</t>
  </si>
  <si>
    <t>Montaža, izrada i spajanje spojne DC zaštite, opremljena opremom materijalom, te funkcionalno spojene prema jednopolnoj shemi i ispitan. Stavka obuhvaća sav potreban sitni spojni i montažni materijal. (stopice, podlošci, sabirnice, oznake, vodiči za unutarnje ožičenje i sl.)</t>
  </si>
  <si>
    <t>Dogradnja NN dijela trafostanice</t>
  </si>
  <si>
    <t xml:space="preserve">Montaža i spajanje GIP sabirnice </t>
  </si>
  <si>
    <t>Polaganje i označavanje kabela 6mm2,  UV otporan</t>
  </si>
  <si>
    <t xml:space="preserve">Polaganje, označavanje i spajanje kabela N2XY 4×185mm2 za povezivanje razdjelnog ormara elektrane i glavnog razvodnog ormara objekta
</t>
  </si>
  <si>
    <t xml:space="preserve">Polaganje, označavanje i spajanje kabela N2XY 4×150mm2 za povezivanje razdjelnog ormara elektrane i glavnog razvodnog ormara objekta,
</t>
  </si>
  <si>
    <t xml:space="preserve">Polaganje, označavanje i spajanje kabela N2XY 4×70mm2 za povezivanje razdjelnog ormara elektrane i glavnog razvodnog ormara objekt
</t>
  </si>
  <si>
    <t>Polaganje, označavanje i spajanje kabela NA2XY 4×70mm2 za povezivanje invertera i razdjelnog ormara elektrane</t>
  </si>
  <si>
    <t>Polaganje, označavanje i spajanje kabela NA2XY 4×50mm2 za povezivanje invertera i razdjelnog ormara elektrane</t>
  </si>
  <si>
    <t>Polaganje, označavanje i spajanje kabela NA2XY 4×35mm2 za povezivanje invertera i razdjelnog ormara elektrane</t>
  </si>
  <si>
    <t>Polaganje, označavanje i spajanje kabela P/F 1x120mm² za uzemljenje metalnih masa</t>
  </si>
  <si>
    <t>Polaganje, označavanje i spajanje kabela P/F 1x95mm² za uzemljenje metalnih masa</t>
  </si>
  <si>
    <t>Polaganje, označavanje i spajanje kabela P/F 1x50mm² za uzemljenje metalnih masa</t>
  </si>
  <si>
    <t>Polaganje, označavanje i spajanje kabela P/F 1x35mm² za uzemljenje metalnih masa</t>
  </si>
  <si>
    <t xml:space="preserve">Izrada i/ili dogradnja uzemljenja i sustava zaštite od munje za fotonaponsko postrojenje na postojećim građevinama te ugradnja svog materijala </t>
  </si>
  <si>
    <t>Izrada iskopa za polaganje temeljnog uzemljivača. Dimenzije rova: 0,8 x 0,55 (m) [dxš]
Izvedba iskopa se radi u više faza, sukladno dinamici gradnje - prosječno 70% strojni iskop, a 30% ručni iskop</t>
  </si>
  <si>
    <t xml:space="preserve">Polaganje temeljnog uzemljivača za zaštitu fotonaponskog postrojenja na postoječim građevinama </t>
  </si>
  <si>
    <t xml:space="preserve">Zakopavanje rova s položenim temeljnim uzemljivačem. Dimenzije rova: 0,8 x 0,55 (m) [dxš]
Izvedba zakopa se radi u više faza, sukladno dinamici gradnje - prosječno 70% strojni zakop, a 30% ručni zakop,
</t>
  </si>
  <si>
    <t xml:space="preserve">Izrada iskopa za polaganje kabela za spajanje razdjelnog ormara fotonaponske elektrane sa NN stranom trafostanice PRIMA TS. Dimenzije rova: 0,8 x 0,55 (m) [dxš]
Izvedba iskopa se radi u više faza, sukladno dinamici gradnje - prosječno 70% strojni iskop, a 30% ručni iskop,
</t>
  </si>
  <si>
    <t xml:space="preserve">Dobava i izrada posteljice od finog pjeska prije polaganja kabela i poslije polaganja kabela za spajanje razdjelnog ormara fotonaponske elektrane sa NN stranom trafostanice PRIMA TS. Dimenzije posteljice prije polaganja kabela: 0,8 x 0,1 (m) [dxš], dimenzije posteljice poslije polaganja kabela: 0,8 x 0,1 (m) [dxš],
</t>
  </si>
  <si>
    <t>Zakopavanje rova s položenim kabelom za spajanje razdjelnog ormara fotonaponske elektrane sa NN stranom trafostanice PRIMA TS. Dimenzije rova: 0,8 x 0,35 (m) [dxš]
Izvedba zakopa se radi u više faza, sukladno dinamici gradnje - prosječno 70% strojni zakop, a 30% ručni zakop,</t>
  </si>
  <si>
    <t xml:space="preserve">Izrada iskopa za polaganje kabela za spajanje susretnog postrojenja i trafostanice PRIMA TS u vlasništvu investitora. Dimenzije rova: 0,8 x 0,55 (m) [dxš]
Izvedba iskopa se radi u više faza, sukladno dinamici gradnje - prosječno 70% strojni iskop, a 30% ručni iskop,
</t>
  </si>
  <si>
    <t xml:space="preserve">Polaganje kabela 3x(XHE-49 A 1×150mm2) u novo iskopani rov, za spajanje razdjelnog ormara fotonaponske elektrane sa NN stranom trafostanice PRIMA TS.
</t>
  </si>
  <si>
    <t xml:space="preserve">Polaganje kabela trake za uzemljenje Fe/Zn 30x3,5mm trasa susretno postrojenje i trafostanica PRIMA TS u vlasništvu investitora trasa dužine 340 m,
</t>
  </si>
  <si>
    <t>Polaganje kabela PEHD Ø50mm2 cijevi trasa susretno postrojenje i trafostanica PRIMA TS u vlasništvu investitora trasa dužine 340 m</t>
  </si>
  <si>
    <t xml:space="preserve">Dobava i izrada posteljice od finog pjeska prije polaganja kabela i poslije polaganja kabela za spajanje susretnog postrojenja i trafostanice PRIMA TS. Dimenzije posteljice prije polaganja kabela: 0,8 x 0,1 (m) [dxš], dimenzije posteljice poslije polaganja kabela: 0,8 x 0,1 (m) [dxš],
</t>
  </si>
  <si>
    <t xml:space="preserve">Zakopavanje rova s položenim kabelom za spajanje susretnog postrojenja i trafostanice PRIMA TS. Dimenzije rova: 0,8 x 0,35 (m) [dxš]
Izvedba zakopa se radi u više faza, sukladno dinamici gradnje - prosječno 70% strojni zakop, a 30% ručni zakop,
</t>
  </si>
  <si>
    <t>Montaža, izrada i spajanje kabelskih kanala. Stavka obuhvaća sav montažni i pričvrsni pribor za stavljanje stavke u potpunu funkcionalnost.</t>
  </si>
  <si>
    <t xml:space="preserve">Montaža ormarića za signalizaciju stanja elektrane
</t>
  </si>
  <si>
    <t>Montaža uređaja za kontrolu i nadzor rada fotonaponske elektrane</t>
  </si>
  <si>
    <t>nastavljiva ploča za loveče palice 2-4 m za limeni krov</t>
  </si>
  <si>
    <t>kompl.st.1.49</t>
  </si>
  <si>
    <t xml:space="preserve">Cijena za svaku točku troškovnika mora obuhvatiti dobavu, montažu, spajanje po potrebi, uzemljenje, te dovođenje stavke u stanje potpune funkcionalnosti. U cijenu također ukalkulirati sav potreban materijal, spojni, montažni i ostali materijal potreban za potpuno kunkcioniranje pojedine stavke. Radeći ponudu treba imati na umu najnovije važeće propise za pojedine vrste instalacija. Investitor sklapa s izvođačem radova ugovor na osnovu važećih zakonskih propisa Sl. 13/58, 32/58, 42/60 i 45/61 odabranog projekta, proračuna i troškovnika i tehničkih uvjeta koji se nalaze u sklopu projekta. Ponuđena suma je obavezna za izvođača. Povećanje može nastati samo kao višak rada, koji pismeno naređuje i odobrava nadzorni inženjer investitora.
</t>
  </si>
  <si>
    <t xml:space="preserve">Izvođač je odgovoran za kvalitetu radova i ugrađenog materijala kako su radovi izvođeni po projektu. Ukoliko izvođač izvrši izmjene bez suglasnosti projektanta i nadzornog organa, snosi odgovornost za nepravilno funkcioniranje instalacija.Izvoditelj izvodi instalaciju u svemu prema odobrenom projektu i s materijalom </t>
  </si>
  <si>
    <t xml:space="preserve">predviđenim ovim projektom, te odgovara za ispravno funkcioniranje instalacije. Samovoljno mijenjanje projekta od strane izvoditelja nije dozvoljeno.Radovi montaže predviđeni ovim projektom se mogu povjeriti samo izvoditelju registriranom za tu vrstu poslova i koji raspolaže kvalificiranom radnom snagom za obavljanje montažno-instalacijskih poslova na projektom predviđenim instalacijama.
</t>
  </si>
  <si>
    <t>Četveropolna strujna zaštitna sklopka 80/0.3A, karakteristike A</t>
  </si>
  <si>
    <t>Četveropolna strujna zaštitna sklopka 40/0.3A, karakteristike A</t>
  </si>
  <si>
    <t>Četveropolna strujna zaštitna sklopka 63/0.3A, karakteristike A</t>
  </si>
  <si>
    <t>Četveropolna strujna zaštitna sklopka 80/0.3A, karakteristika A</t>
  </si>
  <si>
    <t xml:space="preserve">Modul V je modul sa vakuumskim prekidačem, opremljen tropoložajnim rastavljačem/zemljospojnikom,
 sabirnicama, medublokadama, sabirnicom za uzemljenje i opružnim A-mehanizmom.
- nazivna struja prekidača 630A
- manometar
- motorni pogon, 48 VDC
- indikacija položaja vakuumskog prekidača 2NO + 2NC
- indikacija položaja rastavljača 2NO + 2NC
- indikacija položaja zemljospojnika 2NO + 2NC
- standardni kabelski odjeljak
- zaštitni samonapajajući relej sa kratkospojnom, prekostrujnom i zemljospojnom zaštitom 
- strujni transformatori za zaštitu 32-112A
- provodni izolatori za priključak kabela C serije 400, 630A, vijčani
- utičnice za kapacitivne indikatore napona, HR modul 10-24kV
</t>
  </si>
  <si>
    <t xml:space="preserve">Modul V je modul sa vakuumskim prekidačem, opremljen tropoložajnim rastavljačem/zemljospojnikom,
 sabirnicama, medublokadama, sabirnicom za uzemljenje i opružnim A-mehanizmom.
- nazivna struja prekidača 200A
- ručni pogon, opružni mehanizam sa svitkom za isklop
- pomoćni napon svitka 230 V AC
- indikacija položaja vakuumskog prekidača 2NO + 2NC
- indikacija položaja rastavljača 2NO + 2NC
- indikacija položaja zemljospojnika 2NO + 2NC
- standardni kabelski odjeljak
- zaštitni samonapajajući relej sa kratkospojnom, prekostrujnom i zemljospojnom zaštitom 
- strujni transformatori za zaštitu 
- provodni izolatori za priključak kabela A serije 200, utični
- utičnice za kapacitivne indikatore napona, HR modul 10-24kV
</t>
  </si>
  <si>
    <t xml:space="preserve">Modul V je modul sa vakuumskim prekidačem, opremljen tropoložajnim rastavljačem/zemljospojnikom,
sabirnicama, medublokadama, sabirnicom za uzemljenje i opružnim A-mehanizmom.
- nazivna struja prekidača 200A
- ručni pogon, opružni mehanizam sa svitkom za isklop
- pomoćni napon svitka 230 V AC
- indikacija položaja vakuumskog prekidača 2NO + 2NC
- indikacija položaja rastavljača 2NO + 2NC
- indikacija položaja zemljospojnika 2NO + 2NC
- standardni kabelski odjeljak
- zaštitni samonapajajući relej sa kratkospojnom, prekostrujnom i zemljospojnom zaštitom 
- strujni transformatori za zaštitu 
- provodni izolatori za priključak kabela A serije 200, utični
- utičnice za kapacitivne indikatore napona, HR modul 10-24kV
Oprema koja se isporučuje zasebno ili montirana u odgovarajući modul
- standardni držač kabela
- indikacija napona VIM-1 3 kom
</t>
  </si>
  <si>
    <t xml:space="preserve">Montaža kabelskog završetka
</t>
  </si>
  <si>
    <t>Jednopolni+N katodni odvodnik prenapona karakteristike 1+2</t>
  </si>
  <si>
    <t>Modularni ispravljač 230VAC/24VDC, 2.5A</t>
  </si>
  <si>
    <t>Zaštitna jedinica 250 XT2N - pod-nad naponska, pod-nad frekvencija</t>
  </si>
  <si>
    <t>predvidjeti radne sate radnika od</t>
  </si>
  <si>
    <t>PRIMA MOBILIS d.o.o. za trgovinu i usluge</t>
  </si>
  <si>
    <t>43000 Bjelovar</t>
  </si>
  <si>
    <t xml:space="preserve">Republika Hrvatska </t>
  </si>
  <si>
    <t>OIB: 33182375860</t>
  </si>
  <si>
    <t>Tel.:  00385 43 242 492</t>
  </si>
  <si>
    <t>Fax:  /</t>
  </si>
  <si>
    <t xml:space="preserve">E-mail: gverino.spanjoli@prima-namjestaj.hr </t>
  </si>
  <si>
    <t>Naziv projekta: Povećanje energetske učinkovitosti i korištenja obnovljivih izvora energije društva PRIMA MOBILIS, KK.04.1.1.03.0091</t>
  </si>
  <si>
    <t xml:space="preserve">PRILOG B </t>
  </si>
  <si>
    <t xml:space="preserve">TROŠKOVNIK </t>
  </si>
  <si>
    <t>Evidencijski broj nabave: 01/2022</t>
  </si>
  <si>
    <t>Predmet nabave:Fotonaponska elektrana</t>
  </si>
  <si>
    <t>kompl.st.1.51</t>
  </si>
  <si>
    <t>UKUPNO BEZ PDV-a</t>
  </si>
  <si>
    <t>UKUPNO S PDV-om</t>
  </si>
  <si>
    <t>Pakračka 2</t>
  </si>
  <si>
    <t xml:space="preserve">Isporuka i dobava fotonaponskog izmjenjivača snage izlazne AC snage 36kW sa ugrađenom prenaponskom zaštitom  i zaštitom diferencijalne struje, sa min. 2 MPPT trakera (A i B ulaz), maks. ulazne DC snage 45 kW, zaštite IP65 za ugradnju na otvorenom, vlastite potrošnje (noćni režim) &lt;1W, predviđen za rad u temperaturnim uvjetima od 25°C do +60°C te ukupno 8 + i 8 – DC ulaznih konektora.
ili tip jednakovrijedan:__________________
</t>
  </si>
  <si>
    <t xml:space="preserve">Isporuka i dobava fotonaponskog izmjenjivača snage izlazne AC snage 20kW sa ugrađenom prenaponskom zaštitom  i zaštitom diferencijalne struje, sa min. 2 MPPT trakera (A i B ulaz), maks. ulazne DC snage 26.88 kW, zaštite IP65 za ugradnju na otvorenom, vlastite potrošnje (noćni režim) &lt;1W, predviđen za rad u temperaturnim uvjetima od 25°C do +60°C te ukupno 4 + i 4 – DC ulaznih konektora.
ili tip jednakovrijedan:______________________
</t>
  </si>
  <si>
    <t>Dobava i isporuka fotonaponskih modula sa monokristalnim ćelijama (144 polućelija) halfcut, efikasnosti min. 19.8%, snage 430Wp, s tolerancijom snage od 0 do +10W, sa min. 3 ˝Bypass˝ diode "ili jednakovrijedno"_________, dimenzija 2094x1038x35mm, ±1%</t>
  </si>
  <si>
    <t xml:space="preserve">STANDARDI I TEHNIČKI PODACI:
	Metalom oklopljena postrojena
	Sklopke za opću namjenu
	Rastavljači i zemljospojnici
	Kombinacija osigurača i rastavne sklopke
	Prekidači
	Tlak SF6 plina:	1.4 bar na 20 °C
	Provodni izolatori za priključak kabela:	DIN 47636 "ili jednakovrijedno" _____________
	Temperaturni razred:	-25 °C + 40°C (unutrašnja)
	Mehanički stupanj zaštite:
	-	SF6 tank:	IP 67
	-	Kućište osigurača:	IP 67
	-	Prednji pokrov:	IP 2X
	-	Kabelski pokrov:	IP 3X
	Sabirnice:	240 mm2 Cu
	Sabirnica za uzemljenje (vanjska):	100 mm2 Cu - vijak: M10
	Debljina nehrđajućeg lima tanka:	3.0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</si>
</sst>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 &quot;kn&quot;_-;\-* #,##0.00\ &quot;kn&quot;_-;_-* &quot;-&quot;??\ &quot;kn&quot;_-;_-@_-"/>
    <numFmt numFmtId="165" formatCode="_-* #,##0.00_-;\-* #,##0.00_-;_-* &quot;-&quot;??_-;_-@_-"/>
    <numFmt numFmtId="166" formatCode="_-* #,##0.00\ _k_n_-;\-* #,##0.00\ _k_n_-;_-* &quot;-&quot;??\ _k_n_-;_-@_-"/>
    <numFmt numFmtId="167" formatCode="#,##0.00\ _k_n"/>
    <numFmt numFmtId="168" formatCode="#,##0.00\ &quot;kn&quot;"/>
    <numFmt numFmtId="169" formatCode="#,##0.00_ ;[Red]\-#,##0.00\ "/>
  </numFmts>
  <fonts count="47">
    <font>
      <sz val="10"/>
      <name val="Arial"/>
      <family val="2"/>
      <charset val="238"/>
    </font>
    <font>
      <sz val="11"/>
      <color theme="1"/>
      <name val="Calibri"/>
      <family val="2"/>
      <scheme val="minor"/>
    </font>
    <font>
      <sz val="11"/>
      <color theme="1"/>
      <name val="Calibri"/>
      <family val="2"/>
      <scheme val="minor"/>
    </font>
    <font>
      <sz val="11"/>
      <color theme="1"/>
      <name val="Calibri"/>
      <family val="2"/>
      <charset val="238"/>
      <scheme val="minor"/>
    </font>
    <font>
      <b/>
      <sz val="11"/>
      <name val="Arial"/>
      <family val="2"/>
      <charset val="238"/>
    </font>
    <font>
      <sz val="12"/>
      <name val="Arial"/>
      <family val="2"/>
      <charset val="238"/>
    </font>
    <font>
      <b/>
      <sz val="10"/>
      <name val="Arial"/>
      <family val="2"/>
      <charset val="238"/>
    </font>
    <font>
      <sz val="10"/>
      <color indexed="10"/>
      <name val="Arial"/>
      <family val="2"/>
      <charset val="238"/>
    </font>
    <font>
      <i/>
      <sz val="10"/>
      <name val="Arial"/>
      <family val="2"/>
      <charset val="238"/>
    </font>
    <font>
      <b/>
      <sz val="14"/>
      <name val="Arial"/>
      <family val="2"/>
      <charset val="238"/>
    </font>
    <font>
      <sz val="10"/>
      <name val="Arial"/>
      <family val="2"/>
      <charset val="238"/>
    </font>
    <font>
      <sz val="10"/>
      <name val="Arial"/>
      <family val="2"/>
    </font>
    <font>
      <sz val="11"/>
      <name val="Arial"/>
      <family val="1"/>
    </font>
    <font>
      <sz val="12"/>
      <name val="Arial CE"/>
      <charset val="238"/>
    </font>
    <font>
      <sz val="10"/>
      <name val="Helv"/>
    </font>
    <font>
      <sz val="10"/>
      <color indexed="8"/>
      <name val="MS Sans Serif"/>
      <family val="2"/>
      <charset val="238"/>
    </font>
    <font>
      <sz val="12"/>
      <name val="Tms Rmn"/>
    </font>
    <font>
      <sz val="10"/>
      <name val="Arial"/>
      <family val="2"/>
      <charset val="1"/>
    </font>
    <font>
      <sz val="11"/>
      <color indexed="8"/>
      <name val="Helvetica Neue"/>
    </font>
    <font>
      <sz val="12"/>
      <color indexed="8"/>
      <name val="Helvetica Neue"/>
    </font>
    <font>
      <sz val="10"/>
      <name val="Myriad Pro"/>
      <family val="2"/>
    </font>
    <font>
      <sz val="11"/>
      <color theme="1"/>
      <name val="Calibri"/>
      <family val="2"/>
      <charset val="238"/>
      <scheme val="minor"/>
    </font>
    <font>
      <sz val="10"/>
      <color theme="1"/>
      <name val="Myriad Pro"/>
      <family val="2"/>
      <charset val="238"/>
    </font>
    <font>
      <sz val="11"/>
      <color theme="1"/>
      <name val="Myriad Pro"/>
      <family val="2"/>
      <charset val="238"/>
    </font>
    <font>
      <b/>
      <sz val="10"/>
      <name val="Arial"/>
      <family val="2"/>
    </font>
    <font>
      <sz val="11"/>
      <color theme="1"/>
      <name val="Calibri"/>
      <family val="2"/>
      <scheme val="minor"/>
    </font>
    <font>
      <b/>
      <sz val="10"/>
      <color indexed="8"/>
      <name val="Arial"/>
      <family val="2"/>
      <charset val="238"/>
    </font>
    <font>
      <sz val="10"/>
      <color theme="1"/>
      <name val="Arial"/>
      <family val="2"/>
      <charset val="238"/>
    </font>
    <font>
      <sz val="10"/>
      <color rgb="FFFF0000"/>
      <name val="Arial"/>
      <family val="2"/>
    </font>
    <font>
      <sz val="10"/>
      <color indexed="8"/>
      <name val="Arial"/>
      <family val="2"/>
      <charset val="238"/>
    </font>
    <font>
      <b/>
      <sz val="10"/>
      <color rgb="FFFF0000"/>
      <name val="Arial"/>
      <family val="2"/>
    </font>
    <font>
      <b/>
      <u/>
      <sz val="10"/>
      <name val="Arial"/>
      <family val="2"/>
      <charset val="238"/>
    </font>
    <font>
      <sz val="11"/>
      <color indexed="8"/>
      <name val="Calibri"/>
      <family val="2"/>
      <charset val="238"/>
    </font>
    <font>
      <b/>
      <sz val="14"/>
      <color indexed="8"/>
      <name val="Calibri"/>
      <family val="2"/>
      <charset val="1"/>
      <scheme val="minor"/>
    </font>
    <font>
      <sz val="11"/>
      <color indexed="8"/>
      <name val="Calibri"/>
      <family val="2"/>
      <charset val="1"/>
      <scheme val="minor"/>
    </font>
    <font>
      <sz val="10"/>
      <name val="Calibri"/>
      <family val="2"/>
      <charset val="1"/>
      <scheme val="minor"/>
    </font>
    <font>
      <sz val="11"/>
      <color rgb="FF000000"/>
      <name val="Calibri"/>
      <family val="2"/>
      <charset val="238"/>
    </font>
    <font>
      <sz val="10"/>
      <name val="Arial"/>
      <family val="2"/>
    </font>
    <font>
      <sz val="10"/>
      <name val="Times New Roman"/>
      <family val="1"/>
    </font>
    <font>
      <vertAlign val="superscript"/>
      <sz val="10"/>
      <name val="Times New Roman"/>
      <family val="1"/>
    </font>
    <font>
      <sz val="10"/>
      <color rgb="FF7030A0"/>
      <name val="Arial"/>
      <family val="2"/>
    </font>
    <font>
      <sz val="11"/>
      <name val="Calibri"/>
      <family val="2"/>
    </font>
    <font>
      <sz val="11"/>
      <name val="Calibri"/>
      <family val="2"/>
      <charset val="238"/>
    </font>
    <font>
      <u/>
      <sz val="10"/>
      <color theme="10"/>
      <name val="Arial"/>
      <family val="2"/>
      <charset val="238"/>
    </font>
    <font>
      <b/>
      <sz val="12"/>
      <name val="Times New Roman"/>
      <family val="1"/>
    </font>
    <font>
      <sz val="12"/>
      <name val="Times New Roman"/>
      <family val="1"/>
    </font>
    <font>
      <b/>
      <sz val="14"/>
      <name val="CRO_Swiss-Normal"/>
    </font>
  </fonts>
  <fills count="1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indexed="2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s>
  <cellStyleXfs count="248">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19" fillId="0" borderId="0" applyFont="0" applyFill="0" applyBorder="0" applyAlignment="0" applyProtection="0"/>
    <xf numFmtId="164" fontId="10" fillId="0" borderId="0" applyFont="0" applyFill="0" applyBorder="0" applyAlignment="0" applyProtection="0"/>
    <xf numFmtId="0" fontId="10" fillId="0" borderId="0"/>
    <xf numFmtId="0" fontId="11" fillId="0" borderId="0">
      <alignment horizontal="justify" vertical="top"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6" fillId="0" borderId="0"/>
    <xf numFmtId="0" fontId="10" fillId="0" borderId="0"/>
    <xf numFmtId="0" fontId="21" fillId="0" borderId="0"/>
    <xf numFmtId="0" fontId="21" fillId="0" borderId="0"/>
    <xf numFmtId="0" fontId="21" fillId="0" borderId="0"/>
    <xf numFmtId="0" fontId="21" fillId="0" borderId="0"/>
    <xf numFmtId="0" fontId="22" fillId="0" borderId="0"/>
    <xf numFmtId="0" fontId="12"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8" fillId="0" borderId="0" applyNumberFormat="0" applyFill="0" applyBorder="0" applyProtection="0">
      <alignment vertical="top"/>
    </xf>
    <xf numFmtId="0" fontId="10" fillId="0" borderId="0"/>
    <xf numFmtId="0" fontId="10" fillId="0" borderId="0"/>
    <xf numFmtId="0" fontId="17" fillId="0" borderId="0"/>
    <xf numFmtId="0" fontId="20" fillId="0" borderId="0"/>
    <xf numFmtId="0" fontId="10" fillId="0" borderId="0"/>
    <xf numFmtId="0" fontId="21" fillId="0" borderId="0"/>
    <xf numFmtId="0" fontId="21" fillId="0" borderId="0"/>
    <xf numFmtId="0" fontId="21" fillId="0" borderId="0"/>
    <xf numFmtId="0" fontId="21" fillId="0" borderId="0"/>
    <xf numFmtId="0" fontId="22" fillId="0" borderId="0"/>
    <xf numFmtId="0" fontId="10" fillId="0" borderId="0"/>
    <xf numFmtId="0" fontId="21" fillId="0" borderId="0"/>
    <xf numFmtId="0" fontId="21" fillId="0" borderId="0"/>
    <xf numFmtId="0" fontId="21" fillId="0" borderId="0"/>
    <xf numFmtId="0" fontId="21" fillId="0" borderId="0"/>
    <xf numFmtId="0" fontId="10" fillId="0" borderId="0"/>
    <xf numFmtId="0" fontId="23" fillId="0" borderId="0"/>
    <xf numFmtId="0" fontId="10" fillId="0" borderId="0"/>
    <xf numFmtId="0" fontId="10" fillId="0" borderId="0"/>
    <xf numFmtId="0" fontId="15" fillId="0" borderId="0"/>
    <xf numFmtId="0" fontId="21" fillId="14" borderId="1" applyNumberFormat="0" applyFont="0" applyAlignment="0" applyProtection="0"/>
    <xf numFmtId="0" fontId="21" fillId="14" borderId="1" applyNumberFormat="0" applyFont="0" applyAlignment="0" applyProtection="0"/>
    <xf numFmtId="0" fontId="21" fillId="14" borderId="1" applyNumberFormat="0" applyFont="0" applyAlignment="0" applyProtection="0"/>
    <xf numFmtId="0" fontId="21" fillId="14" borderId="1" applyNumberFormat="0" applyFont="0" applyAlignment="0" applyProtection="0"/>
    <xf numFmtId="0" fontId="10" fillId="0" borderId="0"/>
    <xf numFmtId="9" fontId="19" fillId="0" borderId="0" applyFont="0" applyFill="0" applyBorder="0" applyAlignment="0" applyProtection="0"/>
    <xf numFmtId="0" fontId="10" fillId="0" borderId="0"/>
    <xf numFmtId="0" fontId="14" fillId="0" borderId="0"/>
    <xf numFmtId="0" fontId="14" fillId="0" borderId="0"/>
    <xf numFmtId="0" fontId="10" fillId="0" borderId="0"/>
    <xf numFmtId="0" fontId="10" fillId="0" borderId="0"/>
    <xf numFmtId="166" fontId="10" fillId="0" borderId="0" applyFont="0" applyFill="0" applyBorder="0" applyAlignment="0" applyProtection="0"/>
    <xf numFmtId="0" fontId="11" fillId="0" borderId="0"/>
    <xf numFmtId="0" fontId="25"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32" fillId="0" borderId="0"/>
    <xf numFmtId="0" fontId="25" fillId="0" borderId="0"/>
    <xf numFmtId="0" fontId="36" fillId="0" borderId="0"/>
    <xf numFmtId="0" fontId="37" fillId="0" borderId="0"/>
    <xf numFmtId="0" fontId="11" fillId="0" borderId="0"/>
    <xf numFmtId="0" fontId="11" fillId="0" borderId="0"/>
    <xf numFmtId="0" fontId="11" fillId="0" borderId="0"/>
    <xf numFmtId="0" fontId="11" fillId="0" borderId="0"/>
    <xf numFmtId="0" fontId="11" fillId="0" borderId="0"/>
    <xf numFmtId="0" fontId="3" fillId="0" borderId="0"/>
    <xf numFmtId="166" fontId="3" fillId="0" borderId="0" applyFont="0" applyFill="0" applyBorder="0" applyAlignment="0" applyProtection="0"/>
    <xf numFmtId="0" fontId="3" fillId="0" borderId="0"/>
    <xf numFmtId="0" fontId="41" fillId="0" borderId="0"/>
    <xf numFmtId="166" fontId="3" fillId="0" borderId="0" applyFont="0" applyFill="0" applyBorder="0" applyAlignment="0" applyProtection="0"/>
    <xf numFmtId="165" fontId="42" fillId="0" borderId="0" applyFont="0" applyFill="0" applyBorder="0" applyAlignment="0" applyProtection="0"/>
    <xf numFmtId="164"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3" fillId="14" borderId="1" applyNumberFormat="0" applyFont="0" applyAlignment="0" applyProtection="0"/>
    <xf numFmtId="0" fontId="2" fillId="0" borderId="0"/>
    <xf numFmtId="0" fontId="2" fillId="0" borderId="0"/>
    <xf numFmtId="0" fontId="11" fillId="0" borderId="0"/>
    <xf numFmtId="0" fontId="1" fillId="0" borderId="0"/>
    <xf numFmtId="0" fontId="1" fillId="0" borderId="0"/>
    <xf numFmtId="0" fontId="43" fillId="0" borderId="0" applyNumberFormat="0" applyFill="0" applyBorder="0" applyAlignment="0" applyProtection="0"/>
  </cellStyleXfs>
  <cellXfs count="205">
    <xf numFmtId="0" fontId="0" fillId="0" borderId="0" xfId="0"/>
    <xf numFmtId="0" fontId="10" fillId="0" borderId="0" xfId="132"/>
    <xf numFmtId="0" fontId="7" fillId="0" borderId="0" xfId="132" applyFont="1"/>
    <xf numFmtId="0" fontId="5" fillId="0" borderId="0" xfId="132" applyFont="1"/>
    <xf numFmtId="0" fontId="34" fillId="0" borderId="0" xfId="140" applyFont="1" applyBorder="1"/>
    <xf numFmtId="0" fontId="35" fillId="0" borderId="0" xfId="41" applyFont="1" applyBorder="1"/>
    <xf numFmtId="0" fontId="10" fillId="0" borderId="0" xfId="0" applyFont="1" applyBorder="1"/>
    <xf numFmtId="0" fontId="10" fillId="0" borderId="0" xfId="0" applyFont="1" applyBorder="1" applyAlignment="1">
      <alignment horizontal="right"/>
    </xf>
    <xf numFmtId="0" fontId="0" fillId="0" borderId="0" xfId="0" applyFont="1" applyBorder="1" applyAlignment="1">
      <alignment horizontal="left" vertical="top"/>
    </xf>
    <xf numFmtId="0" fontId="10" fillId="0" borderId="0" xfId="0" applyFont="1" applyBorder="1" applyAlignment="1">
      <alignment horizontal="center" vertical="top"/>
    </xf>
    <xf numFmtId="2" fontId="10" fillId="0" borderId="0" xfId="0" applyNumberFormat="1" applyFont="1" applyBorder="1" applyAlignment="1">
      <alignment horizontal="right" vertical="top"/>
    </xf>
    <xf numFmtId="4" fontId="10" fillId="0" borderId="0" xfId="0" applyNumberFormat="1" applyFont="1" applyBorder="1" applyAlignment="1">
      <alignment horizontal="right" vertical="top"/>
    </xf>
    <xf numFmtId="0" fontId="11" fillId="0" borderId="0" xfId="51" applyFont="1" applyBorder="1" applyAlignment="1">
      <alignment horizontal="left" vertical="top"/>
    </xf>
    <xf numFmtId="0" fontId="11" fillId="0" borderId="0" xfId="51" applyFont="1" applyBorder="1" applyAlignment="1">
      <alignment horizontal="justify" vertical="top" wrapText="1"/>
    </xf>
    <xf numFmtId="0" fontId="11" fillId="0" borderId="0" xfId="51" applyFont="1" applyBorder="1" applyAlignment="1">
      <alignment horizontal="right"/>
    </xf>
    <xf numFmtId="1" fontId="11" fillId="0" borderId="0" xfId="51" applyNumberFormat="1" applyFont="1" applyBorder="1" applyAlignment="1">
      <alignment horizontal="right"/>
    </xf>
    <xf numFmtId="167" fontId="11" fillId="0" borderId="0" xfId="51" applyNumberFormat="1" applyFont="1" applyBorder="1" applyAlignment="1">
      <alignment horizontal="right"/>
    </xf>
    <xf numFmtId="168" fontId="11" fillId="0" borderId="0" xfId="51" applyNumberFormat="1" applyFont="1" applyBorder="1" applyAlignment="1">
      <alignment vertical="top"/>
    </xf>
    <xf numFmtId="0" fontId="11" fillId="0" borderId="0" xfId="51" applyFont="1" applyBorder="1" applyAlignment="1">
      <alignment vertical="top"/>
    </xf>
    <xf numFmtId="0" fontId="14" fillId="0" borderId="0" xfId="143" applyFont="1" applyBorder="1" applyAlignment="1">
      <alignment horizontal="left"/>
    </xf>
    <xf numFmtId="0" fontId="6" fillId="0" borderId="0" xfId="143" applyFont="1" applyBorder="1" applyAlignment="1">
      <alignment vertical="top"/>
    </xf>
    <xf numFmtId="0" fontId="14" fillId="0" borderId="0" xfId="143" applyFont="1" applyBorder="1" applyAlignment="1">
      <alignment horizontal="right"/>
    </xf>
    <xf numFmtId="1" fontId="14" fillId="0" borderId="0" xfId="143" applyNumberFormat="1" applyFont="1" applyBorder="1"/>
    <xf numFmtId="167" fontId="14" fillId="0" borderId="0" xfId="143" applyNumberFormat="1" applyFont="1" applyBorder="1" applyAlignment="1">
      <alignment horizontal="right"/>
    </xf>
    <xf numFmtId="168" fontId="11" fillId="0" borderId="0" xfId="143" applyNumberFormat="1" applyFont="1" applyBorder="1"/>
    <xf numFmtId="0" fontId="11" fillId="0" borderId="0" xfId="143" applyFont="1" applyBorder="1"/>
    <xf numFmtId="0" fontId="14" fillId="0" borderId="0" xfId="143" applyFont="1" applyBorder="1" applyAlignment="1">
      <alignment vertical="top"/>
    </xf>
    <xf numFmtId="0" fontId="6" fillId="15" borderId="0" xfId="143" applyFont="1" applyFill="1" applyBorder="1" applyAlignment="1">
      <alignment horizontal="left" vertical="top"/>
    </xf>
    <xf numFmtId="0" fontId="6" fillId="15" borderId="0" xfId="143" applyFont="1" applyFill="1" applyBorder="1" applyAlignment="1">
      <alignment horizontal="justify" vertical="top" wrapText="1"/>
    </xf>
    <xf numFmtId="0" fontId="10" fillId="15" borderId="0" xfId="143" applyFont="1" applyFill="1" applyBorder="1" applyAlignment="1">
      <alignment horizontal="right"/>
    </xf>
    <xf numFmtId="1" fontId="10" fillId="15" borderId="0" xfId="143" applyNumberFormat="1" applyFont="1" applyFill="1" applyBorder="1" applyAlignment="1">
      <alignment horizontal="right"/>
    </xf>
    <xf numFmtId="167" fontId="10" fillId="15" borderId="0" xfId="143" applyNumberFormat="1" applyFont="1" applyFill="1" applyBorder="1" applyAlignment="1">
      <alignment horizontal="right"/>
    </xf>
    <xf numFmtId="168" fontId="10" fillId="15" borderId="0" xfId="143" applyNumberFormat="1" applyFont="1" applyFill="1" applyBorder="1" applyAlignment="1">
      <alignment horizontal="right"/>
    </xf>
    <xf numFmtId="0" fontId="11" fillId="0" borderId="0" xfId="143" applyFont="1" applyBorder="1" applyAlignment="1">
      <alignment vertical="top"/>
    </xf>
    <xf numFmtId="0" fontId="11" fillId="0" borderId="0" xfId="143" applyFont="1" applyBorder="1" applyAlignment="1">
      <alignment horizontal="left" vertical="top"/>
    </xf>
    <xf numFmtId="168" fontId="11" fillId="0" borderId="0" xfId="143" applyNumberFormat="1" applyFont="1" applyBorder="1" applyAlignment="1">
      <alignment vertical="top" wrapText="1"/>
    </xf>
    <xf numFmtId="1" fontId="11" fillId="0" borderId="0" xfId="143" applyNumberFormat="1" applyFont="1" applyBorder="1" applyAlignment="1">
      <alignment horizontal="right"/>
    </xf>
    <xf numFmtId="4" fontId="11" fillId="0" borderId="0" xfId="143" applyNumberFormat="1" applyFont="1" applyBorder="1" applyAlignment="1">
      <alignment horizontal="right" vertical="top"/>
    </xf>
    <xf numFmtId="168" fontId="11" fillId="0" borderId="0" xfId="143" applyNumberFormat="1" applyFont="1" applyBorder="1" applyAlignment="1">
      <alignment vertical="top"/>
    </xf>
    <xf numFmtId="0" fontId="11" fillId="0" borderId="0" xfId="143" applyFont="1" applyBorder="1" applyAlignment="1">
      <alignment horizontal="left" vertical="top" wrapText="1"/>
    </xf>
    <xf numFmtId="0" fontId="11" fillId="0" borderId="0" xfId="143" applyFont="1" applyBorder="1" applyAlignment="1">
      <alignment horizontal="right"/>
    </xf>
    <xf numFmtId="0" fontId="11" fillId="0" borderId="0" xfId="143" applyFont="1" applyBorder="1" applyAlignment="1">
      <alignment horizontal="justify" vertical="top" wrapText="1"/>
    </xf>
    <xf numFmtId="167" fontId="11" fillId="0" borderId="0" xfId="143" applyNumberFormat="1" applyFont="1" applyBorder="1" applyAlignment="1">
      <alignment horizontal="right" wrapText="1"/>
    </xf>
    <xf numFmtId="4" fontId="11" fillId="0" borderId="0" xfId="143" applyNumberFormat="1" applyFont="1" applyBorder="1" applyAlignment="1">
      <alignment horizontal="right"/>
    </xf>
    <xf numFmtId="168" fontId="11" fillId="0" borderId="0" xfId="143" applyNumberFormat="1" applyFont="1" applyBorder="1" applyAlignment="1">
      <alignment horizontal="right"/>
    </xf>
    <xf numFmtId="167" fontId="11" fillId="0" borderId="0" xfId="143" applyNumberFormat="1" applyFont="1" applyBorder="1" applyAlignment="1">
      <alignment horizontal="right"/>
    </xf>
    <xf numFmtId="0" fontId="11" fillId="0" borderId="0" xfId="144" applyBorder="1" applyAlignment="1">
      <alignment vertical="center" wrapText="1"/>
    </xf>
    <xf numFmtId="0" fontId="24" fillId="0" borderId="0" xfId="143" applyFont="1" applyBorder="1" applyAlignment="1">
      <alignment horizontal="justify" vertical="top" wrapText="1"/>
    </xf>
    <xf numFmtId="167" fontId="11" fillId="0" borderId="0" xfId="143" applyNumberFormat="1" applyFont="1" applyBorder="1" applyAlignment="1">
      <alignment horizontal="left" vertical="top" wrapText="1"/>
    </xf>
    <xf numFmtId="0" fontId="28" fillId="0" borderId="0" xfId="143" applyFont="1" applyBorder="1" applyAlignment="1">
      <alignment horizontal="left" vertical="top"/>
    </xf>
    <xf numFmtId="0" fontId="28" fillId="0" borderId="0" xfId="143" applyFont="1" applyBorder="1" applyAlignment="1">
      <alignment horizontal="left" vertical="top" wrapText="1"/>
    </xf>
    <xf numFmtId="0" fontId="28" fillId="0" borderId="0" xfId="143" applyFont="1" applyBorder="1" applyAlignment="1">
      <alignment horizontal="right"/>
    </xf>
    <xf numFmtId="1" fontId="28" fillId="0" borderId="0" xfId="143" applyNumberFormat="1" applyFont="1" applyBorder="1" applyAlignment="1">
      <alignment horizontal="right"/>
    </xf>
    <xf numFmtId="4" fontId="28" fillId="0" borderId="0" xfId="143" applyNumberFormat="1" applyFont="1" applyBorder="1" applyAlignment="1">
      <alignment horizontal="right" vertical="top"/>
    </xf>
    <xf numFmtId="168" fontId="28" fillId="0" borderId="0" xfId="143" applyNumberFormat="1" applyFont="1" applyBorder="1"/>
    <xf numFmtId="0" fontId="28" fillId="0" borderId="0" xfId="143" applyFont="1" applyBorder="1" applyAlignment="1">
      <alignment vertical="top"/>
    </xf>
    <xf numFmtId="0" fontId="10" fillId="0" borderId="0" xfId="143" applyFont="1" applyBorder="1" applyAlignment="1">
      <alignment horizontal="justify" vertical="top" wrapText="1"/>
    </xf>
    <xf numFmtId="169" fontId="6" fillId="0" borderId="0" xfId="143" applyNumberFormat="1" applyFont="1" applyBorder="1" applyAlignment="1">
      <alignment horizontal="justify" wrapText="1"/>
    </xf>
    <xf numFmtId="169" fontId="6" fillId="0" borderId="0" xfId="143" applyNumberFormat="1" applyFont="1" applyBorder="1" applyAlignment="1">
      <alignment horizontal="justify"/>
    </xf>
    <xf numFmtId="0" fontId="27" fillId="0" borderId="0" xfId="143" applyFont="1" applyBorder="1" applyAlignment="1">
      <alignment horizontal="justify" vertical="top" wrapText="1"/>
    </xf>
    <xf numFmtId="4" fontId="24" fillId="0" borderId="0" xfId="41" applyNumberFormat="1" applyFont="1" applyBorder="1" applyAlignment="1">
      <alignment horizontal="left"/>
    </xf>
    <xf numFmtId="0" fontId="6" fillId="0" borderId="0" xfId="143" applyFont="1" applyBorder="1" applyAlignment="1">
      <alignment horizontal="left" vertical="center" wrapText="1"/>
    </xf>
    <xf numFmtId="0" fontId="6" fillId="0" borderId="0" xfId="143" applyFont="1" applyBorder="1" applyAlignment="1">
      <alignment horizontal="justify" vertical="top" wrapText="1"/>
    </xf>
    <xf numFmtId="0" fontId="29" fillId="0" borderId="0" xfId="143" applyFont="1" applyBorder="1" applyAlignment="1">
      <alignment horizontal="justify" vertical="top" wrapText="1"/>
    </xf>
    <xf numFmtId="0" fontId="11" fillId="0" borderId="0" xfId="145" applyBorder="1" applyAlignment="1">
      <alignment horizontal="left" vertical="top"/>
    </xf>
    <xf numFmtId="0" fontId="11" fillId="0" borderId="0" xfId="145" applyBorder="1" applyAlignment="1">
      <alignment horizontal="right"/>
    </xf>
    <xf numFmtId="1" fontId="28" fillId="0" borderId="0" xfId="145" applyNumberFormat="1" applyFont="1" applyBorder="1" applyAlignment="1">
      <alignment horizontal="right"/>
    </xf>
    <xf numFmtId="4" fontId="11" fillId="0" borderId="0" xfId="145" applyNumberFormat="1" applyBorder="1" applyAlignment="1">
      <alignment horizontal="right" vertical="top"/>
    </xf>
    <xf numFmtId="167" fontId="11" fillId="0" borderId="0" xfId="145" applyNumberFormat="1" applyBorder="1" applyAlignment="1">
      <alignment horizontal="left" vertical="top" wrapText="1"/>
    </xf>
    <xf numFmtId="1" fontId="11" fillId="0" borderId="0" xfId="145" applyNumberFormat="1" applyBorder="1" applyAlignment="1">
      <alignment horizontal="right"/>
    </xf>
    <xf numFmtId="168" fontId="11" fillId="0" borderId="0" xfId="145" applyNumberFormat="1" applyBorder="1" applyAlignment="1">
      <alignment vertical="top"/>
    </xf>
    <xf numFmtId="0" fontId="10" fillId="0" borderId="0" xfId="143" applyFont="1" applyBorder="1" applyAlignment="1">
      <alignment horizontal="left" vertical="top"/>
    </xf>
    <xf numFmtId="0" fontId="10" fillId="0" borderId="0" xfId="143" applyFont="1" applyBorder="1" applyAlignment="1">
      <alignment horizontal="right"/>
    </xf>
    <xf numFmtId="4" fontId="10" fillId="0" borderId="0" xfId="143" applyNumberFormat="1" applyFont="1" applyBorder="1" applyAlignment="1">
      <alignment horizontal="right" vertical="top"/>
    </xf>
    <xf numFmtId="0" fontId="10" fillId="0" borderId="0" xfId="143" applyFont="1" applyBorder="1" applyAlignment="1">
      <alignment vertical="top"/>
    </xf>
    <xf numFmtId="1" fontId="10" fillId="0" borderId="0" xfId="143" applyNumberFormat="1" applyFont="1" applyBorder="1" applyAlignment="1">
      <alignment horizontal="right"/>
    </xf>
    <xf numFmtId="168" fontId="10" fillId="0" borderId="0" xfId="143" applyNumberFormat="1" applyFont="1" applyBorder="1"/>
    <xf numFmtId="0" fontId="10" fillId="0" borderId="0" xfId="143" applyFont="1" applyBorder="1" applyAlignment="1">
      <alignment horizontal="left" vertical="top" wrapText="1"/>
    </xf>
    <xf numFmtId="168" fontId="10" fillId="0" borderId="0" xfId="143" applyNumberFormat="1" applyFont="1" applyBorder="1" applyAlignment="1">
      <alignment horizontal="right"/>
    </xf>
    <xf numFmtId="0" fontId="40" fillId="0" borderId="0" xfId="143" applyFont="1" applyBorder="1"/>
    <xf numFmtId="0" fontId="10" fillId="0" borderId="0" xfId="143" applyFont="1" applyBorder="1" applyAlignment="1">
      <alignment horizontal="left" wrapText="1"/>
    </xf>
    <xf numFmtId="0" fontId="10" fillId="0" borderId="0" xfId="143" applyFont="1" applyBorder="1" applyAlignment="1">
      <alignment horizontal="right" wrapText="1"/>
    </xf>
    <xf numFmtId="0" fontId="28" fillId="0" borderId="0" xfId="145" applyFont="1" applyBorder="1" applyAlignment="1">
      <alignment horizontal="left" vertical="top"/>
    </xf>
    <xf numFmtId="0" fontId="28" fillId="0" borderId="0" xfId="145" applyFont="1" applyBorder="1" applyAlignment="1">
      <alignment horizontal="right"/>
    </xf>
    <xf numFmtId="4" fontId="28" fillId="0" borderId="0" xfId="145" applyNumberFormat="1" applyFont="1" applyBorder="1" applyAlignment="1">
      <alignment horizontal="right" vertical="top"/>
    </xf>
    <xf numFmtId="4" fontId="11" fillId="0" borderId="0" xfId="143" applyNumberFormat="1" applyFont="1" applyBorder="1" applyAlignment="1">
      <alignment vertical="top"/>
    </xf>
    <xf numFmtId="168" fontId="28" fillId="0" borderId="0" xfId="143" applyNumberFormat="1" applyFont="1" applyBorder="1" applyAlignment="1">
      <alignment vertical="top"/>
    </xf>
    <xf numFmtId="0" fontId="24" fillId="15" borderId="0" xfId="143" applyFont="1" applyFill="1" applyBorder="1" applyAlignment="1">
      <alignment horizontal="left" vertical="top" wrapText="1"/>
    </xf>
    <xf numFmtId="0" fontId="24" fillId="15" borderId="0" xfId="143" applyFont="1" applyFill="1" applyBorder="1" applyAlignment="1">
      <alignment horizontal="justify" vertical="top" wrapText="1"/>
    </xf>
    <xf numFmtId="0" fontId="24" fillId="15" borderId="0" xfId="143" applyFont="1" applyFill="1" applyBorder="1" applyAlignment="1">
      <alignment horizontal="right" vertical="top" wrapText="1"/>
    </xf>
    <xf numFmtId="1" fontId="24" fillId="15" borderId="0" xfId="143" applyNumberFormat="1" applyFont="1" applyFill="1" applyBorder="1" applyAlignment="1">
      <alignment horizontal="justify" vertical="top" wrapText="1"/>
    </xf>
    <xf numFmtId="167" fontId="24" fillId="15" borderId="0" xfId="143" applyNumberFormat="1" applyFont="1" applyFill="1" applyBorder="1" applyAlignment="1">
      <alignment horizontal="right" vertical="top" wrapText="1"/>
    </xf>
    <xf numFmtId="168" fontId="11" fillId="15" borderId="0" xfId="143" applyNumberFormat="1" applyFont="1" applyFill="1" applyBorder="1" applyAlignment="1">
      <alignment horizontal="right" vertical="top"/>
    </xf>
    <xf numFmtId="0" fontId="24" fillId="15" borderId="0" xfId="143" applyFont="1" applyFill="1" applyBorder="1" applyAlignment="1">
      <alignment horizontal="left" vertical="top"/>
    </xf>
    <xf numFmtId="0" fontId="11" fillId="15" borderId="0" xfId="143" applyFont="1" applyFill="1" applyBorder="1" applyAlignment="1">
      <alignment horizontal="right"/>
    </xf>
    <xf numFmtId="1" fontId="11" fillId="15" borderId="0" xfId="143" applyNumberFormat="1" applyFont="1" applyFill="1" applyBorder="1" applyAlignment="1">
      <alignment horizontal="right"/>
    </xf>
    <xf numFmtId="167" fontId="11" fillId="15" borderId="0" xfId="143" applyNumberFormat="1" applyFont="1" applyFill="1" applyBorder="1" applyAlignment="1">
      <alignment horizontal="right"/>
    </xf>
    <xf numFmtId="168" fontId="11" fillId="15" borderId="0" xfId="143" applyNumberFormat="1" applyFont="1" applyFill="1" applyBorder="1" applyAlignment="1">
      <alignment horizontal="right"/>
    </xf>
    <xf numFmtId="168" fontId="11" fillId="0" borderId="0" xfId="143" applyNumberFormat="1" applyFont="1" applyBorder="1" applyAlignment="1">
      <alignment horizontal="right" vertical="top"/>
    </xf>
    <xf numFmtId="167" fontId="11" fillId="0" borderId="0" xfId="130" applyNumberFormat="1" applyBorder="1" applyAlignment="1">
      <alignment horizontal="left" vertical="top" wrapText="1"/>
    </xf>
    <xf numFmtId="167" fontId="11" fillId="0" borderId="0" xfId="147" applyNumberFormat="1" applyBorder="1" applyAlignment="1">
      <alignment horizontal="left" vertical="top" wrapText="1"/>
    </xf>
    <xf numFmtId="167" fontId="11" fillId="0" borderId="0" xfId="148" applyNumberFormat="1" applyBorder="1" applyAlignment="1">
      <alignment horizontal="left" vertical="top" wrapText="1"/>
    </xf>
    <xf numFmtId="0" fontId="24" fillId="0" borderId="0" xfId="143" applyFont="1" applyBorder="1" applyAlignment="1">
      <alignment horizontal="left" vertical="top" wrapText="1"/>
    </xf>
    <xf numFmtId="0" fontId="24" fillId="0" borderId="0" xfId="143" applyFont="1" applyBorder="1" applyAlignment="1">
      <alignment horizontal="right"/>
    </xf>
    <xf numFmtId="0" fontId="24" fillId="0" borderId="0" xfId="143" applyFont="1" applyBorder="1" applyAlignment="1">
      <alignment horizontal="center"/>
    </xf>
    <xf numFmtId="1" fontId="11" fillId="0" borderId="0" xfId="143" applyNumberFormat="1" applyFont="1" applyBorder="1" applyAlignment="1">
      <alignment horizontal="center"/>
    </xf>
    <xf numFmtId="167" fontId="11" fillId="0" borderId="0" xfId="143" applyNumberFormat="1" applyFont="1" applyBorder="1" applyAlignment="1">
      <alignment horizontal="center"/>
    </xf>
    <xf numFmtId="168" fontId="11" fillId="0" borderId="0" xfId="143" applyNumberFormat="1" applyFont="1" applyBorder="1" applyAlignment="1">
      <alignment horizontal="center" vertical="top"/>
    </xf>
    <xf numFmtId="4" fontId="11" fillId="0" borderId="0" xfId="143" applyNumberFormat="1" applyFont="1" applyBorder="1" applyAlignment="1">
      <alignment horizontal="center" vertical="top"/>
    </xf>
    <xf numFmtId="168" fontId="11" fillId="0" borderId="0" xfId="143" applyNumberFormat="1" applyFont="1" applyBorder="1" applyAlignment="1">
      <alignment horizontal="center"/>
    </xf>
    <xf numFmtId="0" fontId="24" fillId="0" borderId="0" xfId="143" applyFont="1" applyBorder="1" applyAlignment="1">
      <alignment horizontal="center" vertical="top" wrapText="1"/>
    </xf>
    <xf numFmtId="0" fontId="11" fillId="0" borderId="0" xfId="143" applyFont="1" applyBorder="1" applyAlignment="1">
      <alignment horizontal="center"/>
    </xf>
    <xf numFmtId="0" fontId="24" fillId="0" borderId="0" xfId="143" applyFont="1" applyBorder="1" applyAlignment="1">
      <alignment horizontal="center" vertical="top"/>
    </xf>
    <xf numFmtId="0" fontId="24" fillId="0" borderId="0" xfId="143" applyFont="1" applyBorder="1" applyAlignment="1">
      <alignment vertical="top"/>
    </xf>
    <xf numFmtId="0" fontId="30" fillId="0" borderId="0" xfId="143" applyFont="1" applyBorder="1" applyAlignment="1">
      <alignment horizontal="left" vertical="top" wrapText="1"/>
    </xf>
    <xf numFmtId="0" fontId="30" fillId="0" borderId="0" xfId="143" applyFont="1" applyBorder="1" applyAlignment="1">
      <alignment horizontal="justify" vertical="top" wrapText="1"/>
    </xf>
    <xf numFmtId="0" fontId="30" fillId="0" borderId="0" xfId="143" applyFont="1" applyBorder="1" applyAlignment="1">
      <alignment horizontal="right"/>
    </xf>
    <xf numFmtId="167" fontId="28" fillId="0" borderId="0" xfId="143" applyNumberFormat="1" applyFont="1" applyBorder="1" applyAlignment="1">
      <alignment horizontal="right"/>
    </xf>
    <xf numFmtId="167" fontId="10" fillId="0" borderId="0" xfId="143" applyNumberFormat="1" applyFont="1" applyBorder="1" applyAlignment="1">
      <alignment horizontal="right"/>
    </xf>
    <xf numFmtId="168" fontId="10" fillId="0" borderId="0" xfId="143" applyNumberFormat="1" applyFont="1" applyBorder="1" applyAlignment="1">
      <alignment vertical="top"/>
    </xf>
    <xf numFmtId="0" fontId="31" fillId="0" borderId="0" xfId="143" applyFont="1" applyBorder="1" applyAlignment="1">
      <alignment horizontal="justify" vertical="top" wrapText="1"/>
    </xf>
    <xf numFmtId="0" fontId="6" fillId="15" borderId="0" xfId="143" applyFont="1" applyFill="1" applyBorder="1" applyAlignment="1">
      <alignment horizontal="left" vertical="top" wrapText="1"/>
    </xf>
    <xf numFmtId="0" fontId="6" fillId="15" borderId="0" xfId="143" applyFont="1" applyFill="1" applyBorder="1" applyAlignment="1">
      <alignment horizontal="right" vertical="top" wrapText="1"/>
    </xf>
    <xf numFmtId="1" fontId="6" fillId="15" borderId="0" xfId="143" applyNumberFormat="1" applyFont="1" applyFill="1" applyBorder="1" applyAlignment="1">
      <alignment horizontal="justify" vertical="top" wrapText="1"/>
    </xf>
    <xf numFmtId="167" fontId="6" fillId="15" borderId="0" xfId="143" applyNumberFormat="1" applyFont="1" applyFill="1" applyBorder="1" applyAlignment="1">
      <alignment horizontal="right" vertical="top" wrapText="1"/>
    </xf>
    <xf numFmtId="0" fontId="6" fillId="0" borderId="0" xfId="143" applyFont="1" applyBorder="1" applyAlignment="1">
      <alignment horizontal="right"/>
    </xf>
    <xf numFmtId="0" fontId="6" fillId="0" borderId="0" xfId="143" applyFont="1" applyBorder="1" applyAlignment="1">
      <alignment horizontal="justify" vertical="center" wrapText="1"/>
    </xf>
    <xf numFmtId="167" fontId="6" fillId="0" borderId="0" xfId="143" applyNumberFormat="1" applyFont="1" applyBorder="1" applyAlignment="1">
      <alignment horizontal="right"/>
    </xf>
    <xf numFmtId="168" fontId="6" fillId="0" borderId="0" xfId="143" applyNumberFormat="1" applyFont="1" applyBorder="1" applyAlignment="1">
      <alignment horizontal="right" vertical="top"/>
    </xf>
    <xf numFmtId="0" fontId="6" fillId="0" borderId="0" xfId="143" applyFont="1" applyBorder="1" applyAlignment="1">
      <alignment horizontal="left" vertical="top" wrapText="1"/>
    </xf>
    <xf numFmtId="1" fontId="6" fillId="0" borderId="0" xfId="143" applyNumberFormat="1" applyFont="1" applyBorder="1" applyAlignment="1">
      <alignment horizontal="right"/>
    </xf>
    <xf numFmtId="10" fontId="6" fillId="0" borderId="0" xfId="143" applyNumberFormat="1" applyFont="1" applyBorder="1" applyAlignment="1">
      <alignment horizontal="right"/>
    </xf>
    <xf numFmtId="168" fontId="24" fillId="0" borderId="0" xfId="143" applyNumberFormat="1" applyFont="1" applyBorder="1" applyAlignment="1">
      <alignment vertical="top"/>
    </xf>
    <xf numFmtId="0" fontId="11" fillId="0" borderId="0" xfId="143" applyFont="1" applyBorder="1" applyAlignment="1">
      <alignment horizontal="right" vertical="top"/>
    </xf>
    <xf numFmtId="0" fontId="0" fillId="0" borderId="0" xfId="143" applyFont="1" applyBorder="1" applyAlignment="1">
      <alignment horizontal="justify" vertical="top" wrapText="1"/>
    </xf>
    <xf numFmtId="0" fontId="10" fillId="0" borderId="0" xfId="143" applyFont="1" applyFill="1" applyBorder="1" applyAlignment="1">
      <alignment horizontal="justify" vertical="top" wrapText="1"/>
    </xf>
    <xf numFmtId="168" fontId="11" fillId="0" borderId="0" xfId="143" applyNumberFormat="1" applyFont="1" applyFill="1" applyBorder="1" applyAlignment="1">
      <alignment horizontal="right"/>
    </xf>
    <xf numFmtId="1" fontId="11" fillId="0" borderId="0" xfId="143" applyNumberFormat="1" applyFont="1" applyFill="1" applyBorder="1" applyAlignment="1">
      <alignment horizontal="right"/>
    </xf>
    <xf numFmtId="4" fontId="11" fillId="0" borderId="0" xfId="143" applyNumberFormat="1" applyFont="1" applyFill="1" applyBorder="1" applyAlignment="1">
      <alignment horizontal="right" vertical="top"/>
    </xf>
    <xf numFmtId="168" fontId="11" fillId="0" borderId="0" xfId="143" applyNumberFormat="1" applyFont="1" applyFill="1" applyBorder="1" applyAlignment="1">
      <alignment vertical="top"/>
    </xf>
    <xf numFmtId="0" fontId="11" fillId="0" borderId="0" xfId="143" applyFont="1" applyFill="1" applyBorder="1" applyAlignment="1">
      <alignment vertical="top"/>
    </xf>
    <xf numFmtId="167" fontId="0" fillId="0" borderId="0" xfId="143" applyNumberFormat="1" applyFont="1" applyBorder="1" applyAlignment="1">
      <alignment horizontal="left" vertical="top" wrapText="1"/>
    </xf>
    <xf numFmtId="0" fontId="0" fillId="0" borderId="0" xfId="143" applyFont="1" applyBorder="1" applyAlignment="1">
      <alignment horizontal="left" vertical="top" wrapText="1"/>
    </xf>
    <xf numFmtId="0" fontId="11" fillId="0" borderId="0" xfId="143" applyFont="1" applyBorder="1" applyAlignment="1">
      <alignment vertical="center" wrapText="1"/>
    </xf>
    <xf numFmtId="0" fontId="6" fillId="0" borderId="2" xfId="0" applyFont="1" applyBorder="1" applyAlignment="1">
      <alignment horizontal="justify" vertical="top" wrapText="1"/>
    </xf>
    <xf numFmtId="168" fontId="11" fillId="0" borderId="2" xfId="0" applyNumberFormat="1" applyFont="1" applyBorder="1" applyAlignment="1">
      <alignment horizontal="right"/>
    </xf>
    <xf numFmtId="1" fontId="11" fillId="0" borderId="2" xfId="0" applyNumberFormat="1" applyFont="1" applyBorder="1" applyAlignment="1">
      <alignment horizontal="right"/>
    </xf>
    <xf numFmtId="49" fontId="6" fillId="0" borderId="0" xfId="132" applyNumberFormat="1" applyFont="1" applyAlignment="1">
      <alignment horizontal="left" indent="1"/>
    </xf>
    <xf numFmtId="0" fontId="10" fillId="0" borderId="0" xfId="132" applyAlignment="1">
      <alignment horizontal="left"/>
    </xf>
    <xf numFmtId="49" fontId="11" fillId="0" borderId="0" xfId="41" applyNumberFormat="1" applyFont="1" applyBorder="1" applyAlignment="1">
      <alignment horizontal="left" vertical="top" wrapText="1"/>
    </xf>
    <xf numFmtId="0" fontId="28" fillId="0" borderId="0" xfId="143" applyFont="1" applyFill="1" applyBorder="1" applyAlignment="1">
      <alignment vertical="top" wrapText="1"/>
    </xf>
    <xf numFmtId="0" fontId="11" fillId="0" borderId="0" xfId="244" applyFont="1" applyBorder="1" applyAlignment="1">
      <alignment horizontal="left" vertical="top" wrapText="1"/>
    </xf>
    <xf numFmtId="0" fontId="11" fillId="0" borderId="0" xfId="244" applyFont="1" applyBorder="1" applyAlignment="1">
      <alignment horizontal="right"/>
    </xf>
    <xf numFmtId="1" fontId="11" fillId="0" borderId="0" xfId="244" applyNumberFormat="1" applyFont="1" applyBorder="1" applyAlignment="1">
      <alignment horizontal="center"/>
    </xf>
    <xf numFmtId="4" fontId="11" fillId="0" borderId="0" xfId="244" applyNumberFormat="1" applyFont="1" applyBorder="1" applyAlignment="1">
      <alignment horizontal="center" vertical="top"/>
    </xf>
    <xf numFmtId="168" fontId="11" fillId="0" borderId="0" xfId="244" applyNumberFormat="1" applyFont="1" applyBorder="1" applyAlignment="1">
      <alignment horizontal="center"/>
    </xf>
    <xf numFmtId="0" fontId="24" fillId="0" borderId="0" xfId="244" applyFont="1" applyBorder="1" applyAlignment="1">
      <alignment horizontal="center" vertical="top" wrapText="1"/>
    </xf>
    <xf numFmtId="0" fontId="0" fillId="0" borderId="0" xfId="132" applyFont="1" applyAlignment="1"/>
    <xf numFmtId="0" fontId="10" fillId="0" borderId="0" xfId="132" applyAlignment="1"/>
    <xf numFmtId="49" fontId="6" fillId="0" borderId="0" xfId="132" applyNumberFormat="1" applyFont="1" applyAlignment="1"/>
    <xf numFmtId="49" fontId="0" fillId="0" borderId="0" xfId="42" applyNumberFormat="1" applyFont="1" applyAlignment="1"/>
    <xf numFmtId="49" fontId="10" fillId="0" borderId="0" xfId="42" applyNumberFormat="1" applyAlignment="1"/>
    <xf numFmtId="0" fontId="10" fillId="0" borderId="0" xfId="42" applyAlignment="1"/>
    <xf numFmtId="0" fontId="5" fillId="0" borderId="0" xfId="132" applyFont="1" applyAlignment="1"/>
    <xf numFmtId="0" fontId="9" fillId="0" borderId="0" xfId="132" applyFont="1" applyAlignment="1">
      <alignment wrapText="1"/>
    </xf>
    <xf numFmtId="49" fontId="4" fillId="0" borderId="0" xfId="132" applyNumberFormat="1" applyFont="1" applyAlignment="1"/>
    <xf numFmtId="0" fontId="4" fillId="0" borderId="0" xfId="132" applyFont="1" applyAlignment="1"/>
    <xf numFmtId="0" fontId="6" fillId="0" borderId="0" xfId="132" applyFont="1" applyAlignment="1"/>
    <xf numFmtId="0" fontId="8" fillId="0" borderId="0" xfId="132" applyFont="1" applyAlignment="1">
      <alignment vertical="top"/>
    </xf>
    <xf numFmtId="0" fontId="26" fillId="0" borderId="0" xfId="132" applyFont="1" applyAlignment="1">
      <alignment vertical="top" wrapText="1"/>
    </xf>
    <xf numFmtId="168" fontId="11" fillId="0" borderId="0" xfId="143" applyNumberFormat="1" applyFont="1" applyFill="1" applyBorder="1" applyAlignment="1">
      <alignment vertical="top" wrapText="1"/>
    </xf>
    <xf numFmtId="168" fontId="11" fillId="0" borderId="0" xfId="146" applyNumberFormat="1" applyFill="1" applyBorder="1"/>
    <xf numFmtId="4" fontId="11" fillId="0" borderId="0" xfId="146" applyNumberFormat="1" applyFill="1" applyBorder="1" applyAlignment="1">
      <alignment horizontal="right"/>
    </xf>
    <xf numFmtId="1" fontId="11" fillId="0" borderId="0" xfId="146" applyNumberFormat="1" applyFill="1" applyBorder="1" applyAlignment="1">
      <alignment horizontal="right"/>
    </xf>
    <xf numFmtId="0" fontId="11" fillId="0" borderId="0" xfId="146" applyFill="1" applyBorder="1" applyAlignment="1">
      <alignment horizontal="right"/>
    </xf>
    <xf numFmtId="167" fontId="11" fillId="0" borderId="0" xfId="143" applyNumberFormat="1" applyFont="1" applyFill="1" applyBorder="1" applyAlignment="1">
      <alignment horizontal="left" vertical="top" wrapText="1"/>
    </xf>
    <xf numFmtId="0" fontId="28" fillId="0" borderId="0" xfId="143" applyFont="1" applyFill="1" applyBorder="1"/>
    <xf numFmtId="0" fontId="29" fillId="0" borderId="0" xfId="143" applyFont="1" applyFill="1" applyBorder="1" applyAlignment="1">
      <alignment horizontal="justify" vertical="top" wrapText="1"/>
    </xf>
    <xf numFmtId="0" fontId="11" fillId="0" borderId="0" xfId="143" applyFont="1" applyFill="1" applyBorder="1" applyAlignment="1"/>
    <xf numFmtId="0" fontId="0" fillId="0" borderId="0" xfId="143" applyFont="1" applyFill="1" applyBorder="1" applyAlignment="1">
      <alignment horizontal="justify" vertical="top" wrapText="1"/>
    </xf>
    <xf numFmtId="168" fontId="11" fillId="0" borderId="0" xfId="143" applyNumberFormat="1" applyFont="1" applyFill="1" applyBorder="1"/>
    <xf numFmtId="4" fontId="11" fillId="0" borderId="0" xfId="143" applyNumberFormat="1" applyFont="1" applyFill="1" applyBorder="1" applyAlignment="1">
      <alignment horizontal="right"/>
    </xf>
    <xf numFmtId="167" fontId="11" fillId="0" borderId="0" xfId="143" applyNumberFormat="1" applyFont="1" applyFill="1" applyBorder="1" applyAlignment="1">
      <alignment horizontal="right" wrapText="1"/>
    </xf>
    <xf numFmtId="0" fontId="11" fillId="0" borderId="0" xfId="143" applyFont="1" applyFill="1" applyBorder="1" applyAlignment="1">
      <alignment horizontal="left" vertical="top" wrapText="1"/>
    </xf>
    <xf numFmtId="0" fontId="11" fillId="0" borderId="0" xfId="143" applyFont="1" applyFill="1" applyBorder="1" applyAlignment="1">
      <alignment horizontal="right"/>
    </xf>
    <xf numFmtId="0" fontId="11" fillId="0" borderId="0" xfId="143" applyFont="1" applyFill="1" applyBorder="1" applyAlignment="1">
      <alignment horizontal="justify" vertical="top" wrapText="1"/>
    </xf>
    <xf numFmtId="168" fontId="10" fillId="0" borderId="0" xfId="143" applyNumberFormat="1" applyFont="1" applyFill="1" applyBorder="1" applyAlignment="1">
      <alignment horizontal="right"/>
    </xf>
    <xf numFmtId="0" fontId="28" fillId="0" borderId="0" xfId="143" applyFont="1" applyFill="1" applyBorder="1" applyAlignment="1">
      <alignment vertical="top"/>
    </xf>
    <xf numFmtId="0" fontId="40" fillId="0" borderId="0" xfId="143" applyFont="1" applyFill="1" applyBorder="1"/>
    <xf numFmtId="4" fontId="10" fillId="0" borderId="0" xfId="143" applyNumberFormat="1" applyFont="1" applyFill="1" applyBorder="1" applyAlignment="1">
      <alignment horizontal="right"/>
    </xf>
    <xf numFmtId="0" fontId="10" fillId="0" borderId="0" xfId="143" applyFont="1" applyFill="1" applyBorder="1" applyAlignment="1">
      <alignment horizontal="left" vertical="top"/>
    </xf>
    <xf numFmtId="0" fontId="11" fillId="0" borderId="0" xfId="143" applyFont="1" applyFill="1" applyBorder="1" applyAlignment="1">
      <alignment horizontal="left" vertical="top"/>
    </xf>
    <xf numFmtId="0" fontId="0" fillId="0" borderId="0" xfId="0"/>
    <xf numFmtId="0" fontId="44" fillId="0" borderId="0" xfId="0" applyFont="1" applyAlignment="1">
      <alignment vertical="center"/>
    </xf>
    <xf numFmtId="0" fontId="45" fillId="0" borderId="0" xfId="0" applyFont="1" applyAlignment="1">
      <alignment vertical="center"/>
    </xf>
    <xf numFmtId="0" fontId="43" fillId="0" borderId="0" xfId="247"/>
    <xf numFmtId="0" fontId="46" fillId="0" borderId="0" xfId="0" applyFont="1"/>
    <xf numFmtId="0" fontId="0" fillId="0" borderId="0" xfId="143" applyFont="1" applyBorder="1" applyAlignment="1">
      <alignment vertical="center" wrapText="1"/>
    </xf>
    <xf numFmtId="0" fontId="0" fillId="0" borderId="0" xfId="0" applyFill="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8" fillId="0" borderId="0" xfId="132" applyFont="1" applyAlignment="1">
      <alignment horizontal="left" vertical="top"/>
    </xf>
    <xf numFmtId="0" fontId="6" fillId="0" borderId="0" xfId="132" applyFont="1" applyAlignment="1">
      <alignment horizontal="left" indent="1"/>
    </xf>
    <xf numFmtId="0" fontId="10" fillId="0" borderId="0" xfId="0" applyFont="1" applyAlignment="1">
      <alignment horizontal="left" vertical="top" wrapText="1"/>
    </xf>
    <xf numFmtId="0" fontId="33" fillId="0" borderId="0" xfId="140" applyFont="1" applyBorder="1" applyAlignment="1">
      <alignment horizontal="center"/>
    </xf>
  </cellXfs>
  <cellStyles count="248">
    <cellStyle name="20% - Accent1 2" xfId="1" xr:uid="{00000000-0005-0000-0000-000000000000}"/>
    <cellStyle name="20% - Accent1 2 2" xfId="2" xr:uid="{00000000-0005-0000-0000-000001000000}"/>
    <cellStyle name="20% - Accent1 2 2 2" xfId="157" xr:uid="{D312C03B-3503-4A69-8C62-FAFDD3CEB74B}"/>
    <cellStyle name="20% - Accent1 2 3" xfId="156" xr:uid="{F756D9F8-B6C1-4731-8332-AF9A878F6DB3}"/>
    <cellStyle name="20% - Accent1 3" xfId="3" xr:uid="{00000000-0005-0000-0000-000002000000}"/>
    <cellStyle name="20% - Accent1 3 2" xfId="158" xr:uid="{AB1508AE-6667-443F-BE3C-D3CF65BC2452}"/>
    <cellStyle name="20% - Accent2 2" xfId="4" xr:uid="{00000000-0005-0000-0000-000003000000}"/>
    <cellStyle name="20% - Accent2 2 2" xfId="5" xr:uid="{00000000-0005-0000-0000-000004000000}"/>
    <cellStyle name="20% - Accent2 2 2 2" xfId="160" xr:uid="{6BF69C41-8F14-4A20-847D-98CE32721279}"/>
    <cellStyle name="20% - Accent2 2 3" xfId="159" xr:uid="{6B6771F7-58E6-47CF-BCFC-71F41F3881D1}"/>
    <cellStyle name="20% - Accent2 3" xfId="6" xr:uid="{00000000-0005-0000-0000-000005000000}"/>
    <cellStyle name="20% - Accent2 3 2" xfId="161" xr:uid="{A1A8A9A3-BAF2-41BE-B341-12819A7C9F38}"/>
    <cellStyle name="20% - Accent3 2" xfId="7" xr:uid="{00000000-0005-0000-0000-000006000000}"/>
    <cellStyle name="20% - Accent3 2 2" xfId="8" xr:uid="{00000000-0005-0000-0000-000007000000}"/>
    <cellStyle name="20% - Accent3 2 2 2" xfId="163" xr:uid="{0308C200-1596-4C5E-9648-12E2813C9896}"/>
    <cellStyle name="20% - Accent3 2 3" xfId="162" xr:uid="{8A024172-AA3F-41A3-A951-276CFED4FAC4}"/>
    <cellStyle name="20% - Accent3 3" xfId="9" xr:uid="{00000000-0005-0000-0000-000008000000}"/>
    <cellStyle name="20% - Accent3 3 2" xfId="164" xr:uid="{48E0308D-6E67-48EA-97EB-45E261D793DE}"/>
    <cellStyle name="20% - Accent4 2" xfId="10" xr:uid="{00000000-0005-0000-0000-000009000000}"/>
    <cellStyle name="20% - Accent4 2 2" xfId="11" xr:uid="{00000000-0005-0000-0000-00000A000000}"/>
    <cellStyle name="20% - Accent4 2 2 2" xfId="166" xr:uid="{9249F892-A689-4B7C-9D8D-CDDBD0BDBF67}"/>
    <cellStyle name="20% - Accent4 2 3" xfId="165" xr:uid="{8B71D76B-993B-4C81-8862-C8DC7829BF4F}"/>
    <cellStyle name="20% - Accent4 3" xfId="12" xr:uid="{00000000-0005-0000-0000-00000B000000}"/>
    <cellStyle name="20% - Accent4 3 2" xfId="167" xr:uid="{21974E26-41F9-40D2-8912-F7297E4F6BF7}"/>
    <cellStyle name="20% - Accent5 2" xfId="13" xr:uid="{00000000-0005-0000-0000-00000C000000}"/>
    <cellStyle name="20% - Accent5 2 2" xfId="14" xr:uid="{00000000-0005-0000-0000-00000D000000}"/>
    <cellStyle name="20% - Accent5 2 2 2" xfId="169" xr:uid="{74D615C8-222E-4806-8146-818F6EB7BF18}"/>
    <cellStyle name="20% - Accent5 2 3" xfId="168" xr:uid="{34FD99C3-9FE7-456D-9165-1C5B3FEA6E31}"/>
    <cellStyle name="20% - Accent5 3" xfId="15" xr:uid="{00000000-0005-0000-0000-00000E000000}"/>
    <cellStyle name="20% - Accent5 3 2" xfId="170" xr:uid="{0754D5C5-749A-4A15-839F-9F68540C37FF}"/>
    <cellStyle name="20% - Accent6 2" xfId="16" xr:uid="{00000000-0005-0000-0000-00000F000000}"/>
    <cellStyle name="20% - Accent6 2 2" xfId="17" xr:uid="{00000000-0005-0000-0000-000010000000}"/>
    <cellStyle name="20% - Accent6 2 2 2" xfId="172" xr:uid="{52FD181B-93DC-4E5A-915E-F22EF9106A03}"/>
    <cellStyle name="20% - Accent6 2 3" xfId="171" xr:uid="{7BA42872-C113-4381-AF39-C89537933781}"/>
    <cellStyle name="20% - Accent6 3" xfId="18" xr:uid="{00000000-0005-0000-0000-000011000000}"/>
    <cellStyle name="20% - Accent6 3 2" xfId="173" xr:uid="{4BE986ED-4767-44A3-A714-ECFB451C4ACD}"/>
    <cellStyle name="40% - Accent1 2" xfId="19" xr:uid="{00000000-0005-0000-0000-000012000000}"/>
    <cellStyle name="40% - Accent1 2 2" xfId="20" xr:uid="{00000000-0005-0000-0000-000013000000}"/>
    <cellStyle name="40% - Accent1 2 2 2" xfId="175" xr:uid="{ED99EAE7-FEA5-45B2-A895-23D32C2D4070}"/>
    <cellStyle name="40% - Accent1 2 3" xfId="174" xr:uid="{AA7B5E3F-AADB-428C-827E-843CC4B84F45}"/>
    <cellStyle name="40% - Accent1 3" xfId="21" xr:uid="{00000000-0005-0000-0000-000014000000}"/>
    <cellStyle name="40% - Accent1 3 2" xfId="176" xr:uid="{C5FB2AD1-A105-48CB-A952-3DC3A0EC0350}"/>
    <cellStyle name="40% - Accent2 2" xfId="22" xr:uid="{00000000-0005-0000-0000-000015000000}"/>
    <cellStyle name="40% - Accent2 2 2" xfId="23" xr:uid="{00000000-0005-0000-0000-000016000000}"/>
    <cellStyle name="40% - Accent2 2 2 2" xfId="178" xr:uid="{2EE5B2A9-ABA1-4431-9B56-16DE7AD16761}"/>
    <cellStyle name="40% - Accent2 2 3" xfId="177" xr:uid="{EA4C0782-74F7-40AD-8D45-1DB2BF1ACA9C}"/>
    <cellStyle name="40% - Accent2 3" xfId="24" xr:uid="{00000000-0005-0000-0000-000017000000}"/>
    <cellStyle name="40% - Accent2 3 2" xfId="179" xr:uid="{0E991ED4-02D5-47CE-B715-5229E10F8665}"/>
    <cellStyle name="40% - Accent3 2" xfId="25" xr:uid="{00000000-0005-0000-0000-000018000000}"/>
    <cellStyle name="40% - Accent3 2 2" xfId="26" xr:uid="{00000000-0005-0000-0000-000019000000}"/>
    <cellStyle name="40% - Accent3 2 2 2" xfId="181" xr:uid="{9E8B38B0-F1C4-4DD6-B878-797F10B1D920}"/>
    <cellStyle name="40% - Accent3 2 3" xfId="180" xr:uid="{FA0AD44E-1B9B-4284-986B-976A926BC931}"/>
    <cellStyle name="40% - Accent3 3" xfId="27" xr:uid="{00000000-0005-0000-0000-00001A000000}"/>
    <cellStyle name="40% - Accent3 3 2" xfId="182" xr:uid="{B40A852D-0BD2-43D2-B6DE-FD1AB77866CB}"/>
    <cellStyle name="40% - Accent4 2" xfId="28" xr:uid="{00000000-0005-0000-0000-00001B000000}"/>
    <cellStyle name="40% - Accent4 2 2" xfId="29" xr:uid="{00000000-0005-0000-0000-00001C000000}"/>
    <cellStyle name="40% - Accent4 2 2 2" xfId="184" xr:uid="{83F54E67-F6BF-41B3-9149-6EB6DE45F544}"/>
    <cellStyle name="40% - Accent4 2 3" xfId="183" xr:uid="{A104A3DB-BB5B-4738-B0A3-82678A768B02}"/>
    <cellStyle name="40% - Accent4 3" xfId="30" xr:uid="{00000000-0005-0000-0000-00001D000000}"/>
    <cellStyle name="40% - Accent4 3 2" xfId="185" xr:uid="{222CEEEE-5664-435D-BD17-57FB5A259CB3}"/>
    <cellStyle name="40% - Accent5 2" xfId="31" xr:uid="{00000000-0005-0000-0000-00001E000000}"/>
    <cellStyle name="40% - Accent5 2 2" xfId="32" xr:uid="{00000000-0005-0000-0000-00001F000000}"/>
    <cellStyle name="40% - Accent5 2 2 2" xfId="187" xr:uid="{8BAFB36E-3F96-4F7B-A4F3-F01A98E67859}"/>
    <cellStyle name="40% - Accent5 2 3" xfId="186" xr:uid="{F32AD2A1-1364-4DBE-AAA0-1317FB342A8A}"/>
    <cellStyle name="40% - Accent5 3" xfId="33" xr:uid="{00000000-0005-0000-0000-000020000000}"/>
    <cellStyle name="40% - Accent5 3 2" xfId="188" xr:uid="{62F42650-AF05-40E8-831B-C3732B1ABC9E}"/>
    <cellStyle name="40% - Accent6 2" xfId="34" xr:uid="{00000000-0005-0000-0000-000021000000}"/>
    <cellStyle name="40% - Accent6 2 2" xfId="35" xr:uid="{00000000-0005-0000-0000-000022000000}"/>
    <cellStyle name="40% - Accent6 2 2 2" xfId="190" xr:uid="{CEC1E32F-A35A-4319-9552-DCF29E37C4B5}"/>
    <cellStyle name="40% - Accent6 2 3" xfId="189" xr:uid="{561DD85A-84C5-4559-8B07-FC70234AF61D}"/>
    <cellStyle name="40% - Accent6 3" xfId="36" xr:uid="{00000000-0005-0000-0000-000023000000}"/>
    <cellStyle name="40% - Accent6 3 2" xfId="191" xr:uid="{7A0C7875-AF4E-4070-B3FF-8D2B3FA9E872}"/>
    <cellStyle name="Comma 2" xfId="37" xr:uid="{00000000-0005-0000-0000-000025000000}"/>
    <cellStyle name="Comma 3" xfId="154" xr:uid="{00000000-0005-0000-0000-000026000000}"/>
    <cellStyle name="Currency 2" xfId="38" xr:uid="{00000000-0005-0000-0000-000027000000}"/>
    <cellStyle name="Excel Built-in Normal" xfId="39" xr:uid="{00000000-0005-0000-0000-000028000000}"/>
    <cellStyle name="Excel Built-in Normal 2" xfId="140" xr:uid="{00000000-0005-0000-0000-000029000000}"/>
    <cellStyle name="Excel Built-in Normal 3" xfId="142" xr:uid="{00000000-0005-0000-0000-00002A000000}"/>
    <cellStyle name="Hyperlink" xfId="247" builtinId="8"/>
    <cellStyle name="merge" xfId="40" xr:uid="{00000000-0005-0000-0000-00002B000000}"/>
    <cellStyle name="Normal" xfId="0" builtinId="0"/>
    <cellStyle name="Normal 10" xfId="41" xr:uid="{00000000-0005-0000-0000-00002D000000}"/>
    <cellStyle name="Normal 10 2" xfId="127" xr:uid="{00000000-0005-0000-0000-00002E000000}"/>
    <cellStyle name="Normal 11" xfId="42" xr:uid="{00000000-0005-0000-0000-00002F000000}"/>
    <cellStyle name="Normal 11 11" xfId="132" xr:uid="{00000000-0005-0000-0000-000030000000}"/>
    <cellStyle name="Normal 12" xfId="43" xr:uid="{00000000-0005-0000-0000-000031000000}"/>
    <cellStyle name="Normal 13" xfId="44" xr:uid="{00000000-0005-0000-0000-000032000000}"/>
    <cellStyle name="Normal 14" xfId="45" xr:uid="{00000000-0005-0000-0000-000033000000}"/>
    <cellStyle name="Normal 15" xfId="46" xr:uid="{00000000-0005-0000-0000-000034000000}"/>
    <cellStyle name="Normal 16" xfId="47" xr:uid="{00000000-0005-0000-0000-000035000000}"/>
    <cellStyle name="Normal 17" xfId="48" xr:uid="{00000000-0005-0000-0000-000036000000}"/>
    <cellStyle name="Normal 18" xfId="49" xr:uid="{00000000-0005-0000-0000-000037000000}"/>
    <cellStyle name="Normal 19" xfId="50" xr:uid="{00000000-0005-0000-0000-000038000000}"/>
    <cellStyle name="Normal 2" xfId="51" xr:uid="{00000000-0005-0000-0000-000039000000}"/>
    <cellStyle name="Normal 2 2" xfId="52" xr:uid="{00000000-0005-0000-0000-00003A000000}"/>
    <cellStyle name="Normal 2 2 2" xfId="53" xr:uid="{00000000-0005-0000-0000-00003B000000}"/>
    <cellStyle name="Normal 2 2 3" xfId="54" xr:uid="{00000000-0005-0000-0000-00003C000000}"/>
    <cellStyle name="Normal 2 2 4" xfId="131" xr:uid="{00000000-0005-0000-0000-00003D000000}"/>
    <cellStyle name="Normal 2 2 4 2" xfId="242" xr:uid="{E8C5C004-58A6-4625-A2BC-7B0201C34DEC}"/>
    <cellStyle name="Normal 2 2 4 3" xfId="245" xr:uid="{D200DB57-5F17-45CD-89C2-9D158C5D5736}"/>
    <cellStyle name="Normal 2 3" xfId="55" xr:uid="{00000000-0005-0000-0000-00003E000000}"/>
    <cellStyle name="Normal 2 3 2" xfId="56" xr:uid="{00000000-0005-0000-0000-00003F000000}"/>
    <cellStyle name="Normal 2 3 2 2" xfId="57" xr:uid="{00000000-0005-0000-0000-000040000000}"/>
    <cellStyle name="Normal 2 3 2 2 2" xfId="194" xr:uid="{1CF24F18-9462-4EB9-8691-C31D296EA69C}"/>
    <cellStyle name="Normal 2 3 2 3" xfId="193" xr:uid="{98808425-31F8-4421-ADB6-BE682893E18E}"/>
    <cellStyle name="Normal 2 3 3" xfId="58" xr:uid="{00000000-0005-0000-0000-000041000000}"/>
    <cellStyle name="Normal 2 3 3 2" xfId="195" xr:uid="{5DDC5974-0DF9-4F25-AB05-546E366FC9BB}"/>
    <cellStyle name="Normal 2 3 4" xfId="192" xr:uid="{DF925FE9-B143-4BC8-A763-F5BFD44B50F0}"/>
    <cellStyle name="Normal 2 4" xfId="59" xr:uid="{00000000-0005-0000-0000-000042000000}"/>
    <cellStyle name="Normal 2 5" xfId="130" xr:uid="{00000000-0005-0000-0000-000043000000}"/>
    <cellStyle name="Normal 20" xfId="60" xr:uid="{00000000-0005-0000-0000-000044000000}"/>
    <cellStyle name="Normal 21" xfId="143" xr:uid="{00000000-0005-0000-0000-000045000000}"/>
    <cellStyle name="Normal 21 2" xfId="244" xr:uid="{33D60153-4901-4AF0-BA7F-6C0250BD9F12}"/>
    <cellStyle name="Normal 22" xfId="152" xr:uid="{00000000-0005-0000-0000-000046000000}"/>
    <cellStyle name="Normal 24" xfId="145" xr:uid="{00000000-0005-0000-0000-000047000000}"/>
    <cellStyle name="Normal 3" xfId="61" xr:uid="{00000000-0005-0000-0000-000048000000}"/>
    <cellStyle name="Normal 3 2" xfId="62" xr:uid="{00000000-0005-0000-0000-000049000000}"/>
    <cellStyle name="Normal 3 2 2" xfId="63" xr:uid="{00000000-0005-0000-0000-00004A000000}"/>
    <cellStyle name="Normal 3 2 2 2" xfId="64" xr:uid="{00000000-0005-0000-0000-00004B000000}"/>
    <cellStyle name="Normal 3 2 2 2 2" xfId="65" xr:uid="{00000000-0005-0000-0000-00004C000000}"/>
    <cellStyle name="Normal 3 2 2 2 2 2" xfId="66" xr:uid="{00000000-0005-0000-0000-00004D000000}"/>
    <cellStyle name="Normal 3 2 2 2 2 2 2" xfId="200" xr:uid="{07E6742A-8EAC-409A-961F-D5A190E00B42}"/>
    <cellStyle name="Normal 3 2 2 2 2 3" xfId="199" xr:uid="{9F3C0787-E7DC-43D3-AE3D-F5FA3BEE1613}"/>
    <cellStyle name="Normal 3 2 2 2 3" xfId="67" xr:uid="{00000000-0005-0000-0000-00004E000000}"/>
    <cellStyle name="Normal 3 2 2 2 3 2" xfId="201" xr:uid="{D4F9D0FE-D894-4899-BC1A-763E04C9CE38}"/>
    <cellStyle name="Normal 3 2 2 2 4" xfId="198" xr:uid="{EE288486-3F94-466E-AD00-788861FE9241}"/>
    <cellStyle name="Normal 3 2 2 3" xfId="68" xr:uid="{00000000-0005-0000-0000-00004F000000}"/>
    <cellStyle name="Normal 3 2 2 3 2" xfId="69" xr:uid="{00000000-0005-0000-0000-000050000000}"/>
    <cellStyle name="Normal 3 2 2 3 2 2" xfId="203" xr:uid="{85B5866D-D4A6-45B9-A3F2-4D9F7A7525A9}"/>
    <cellStyle name="Normal 3 2 2 3 3" xfId="202" xr:uid="{F7D87999-A80F-4319-9906-A1705268A12C}"/>
    <cellStyle name="Normal 3 2 2 4" xfId="70" xr:uid="{00000000-0005-0000-0000-000051000000}"/>
    <cellStyle name="Normal 3 2 2 4 2" xfId="71" xr:uid="{00000000-0005-0000-0000-000052000000}"/>
    <cellStyle name="Normal 3 2 2 4 2 2" xfId="205" xr:uid="{52985EE0-2ED5-4FAF-8D1F-27F007ACB1F7}"/>
    <cellStyle name="Normal 3 2 2 4 3" xfId="204" xr:uid="{F04190D1-BA6B-4819-9041-5850AD5ABA85}"/>
    <cellStyle name="Normal 3 2 2 5" xfId="72" xr:uid="{00000000-0005-0000-0000-000053000000}"/>
    <cellStyle name="Normal 3 2 2 5 2" xfId="206" xr:uid="{DC3DDA2D-DAB7-4B8C-B2E0-186CCC26488E}"/>
    <cellStyle name="Normal 3 2 2 6" xfId="197" xr:uid="{0BFFA3F3-443D-4057-B239-43781F3B6F8E}"/>
    <cellStyle name="Normal 3 2 3" xfId="73" xr:uid="{00000000-0005-0000-0000-000054000000}"/>
    <cellStyle name="Normal 3 2 3 2" xfId="74" xr:uid="{00000000-0005-0000-0000-000055000000}"/>
    <cellStyle name="Normal 3 2 3 2 2" xfId="75" xr:uid="{00000000-0005-0000-0000-000056000000}"/>
    <cellStyle name="Normal 3 2 3 2 2 2" xfId="76" xr:uid="{00000000-0005-0000-0000-000057000000}"/>
    <cellStyle name="Normal 3 2 3 2 2 2 2" xfId="210" xr:uid="{1EB61B45-DA17-460E-9B8A-19F9503258BB}"/>
    <cellStyle name="Normal 3 2 3 2 2 3" xfId="209" xr:uid="{876B6AC7-A684-4E4A-8817-CCAB2BAF5B03}"/>
    <cellStyle name="Normal 3 2 3 2 3" xfId="77" xr:uid="{00000000-0005-0000-0000-000058000000}"/>
    <cellStyle name="Normal 3 2 3 2 3 2" xfId="211" xr:uid="{A9D1D2E6-2450-47C3-ACEC-6FDBDE05241C}"/>
    <cellStyle name="Normal 3 2 3 2 4" xfId="208" xr:uid="{79DDC6DC-E3DA-4AAA-853D-BAD1CAB5FF5D}"/>
    <cellStyle name="Normal 3 2 3 3" xfId="78" xr:uid="{00000000-0005-0000-0000-000059000000}"/>
    <cellStyle name="Normal 3 2 3 3 2" xfId="79" xr:uid="{00000000-0005-0000-0000-00005A000000}"/>
    <cellStyle name="Normal 3 2 3 3 2 2" xfId="80" xr:uid="{00000000-0005-0000-0000-00005B000000}"/>
    <cellStyle name="Normal 3 2 3 3 2 2 2" xfId="214" xr:uid="{2EFD77FD-0D43-48ED-AC93-C64E68294EA0}"/>
    <cellStyle name="Normal 3 2 3 3 2 3" xfId="213" xr:uid="{91AEBDB0-CC60-44D5-922D-299E7F270EEE}"/>
    <cellStyle name="Normal 3 2 3 3 3" xfId="81" xr:uid="{00000000-0005-0000-0000-00005C000000}"/>
    <cellStyle name="Normal 3 2 3 3 3 2" xfId="215" xr:uid="{7C1854D1-5E8B-4D06-83BC-D072EAC588FA}"/>
    <cellStyle name="Normal 3 2 3 3 4" xfId="212" xr:uid="{6B3B299F-95AA-49EC-A570-D884CF5592E0}"/>
    <cellStyle name="Normal 3 2 3 4" xfId="82" xr:uid="{00000000-0005-0000-0000-00005D000000}"/>
    <cellStyle name="Normal 3 2 3 4 2" xfId="83" xr:uid="{00000000-0005-0000-0000-00005E000000}"/>
    <cellStyle name="Normal 3 2 3 4 2 2" xfId="217" xr:uid="{04F28C80-E7EF-451F-ADF7-E90D70AD6EE4}"/>
    <cellStyle name="Normal 3 2 3 4 3" xfId="216" xr:uid="{6F8F67A1-B6A1-4ABC-8640-8E9C42956A7E}"/>
    <cellStyle name="Normal 3 2 3 5" xfId="84" xr:uid="{00000000-0005-0000-0000-00005F000000}"/>
    <cellStyle name="Normal 3 2 3 5 2" xfId="85" xr:uid="{00000000-0005-0000-0000-000060000000}"/>
    <cellStyle name="Normal 3 2 3 5 2 2" xfId="219" xr:uid="{7F3EDA17-9185-4759-A2BE-8D8BB0C874E3}"/>
    <cellStyle name="Normal 3 2 3 5 3" xfId="218" xr:uid="{6FB4A2F8-320F-410B-8F1B-ABB700C80BC3}"/>
    <cellStyle name="Normal 3 2 3 6" xfId="86" xr:uid="{00000000-0005-0000-0000-000061000000}"/>
    <cellStyle name="Normal 3 2 3 6 2" xfId="220" xr:uid="{38CF8E60-E35D-431C-94DA-B64E100F5024}"/>
    <cellStyle name="Normal 3 2 3 7" xfId="207" xr:uid="{AADA1875-DDA3-4401-9D4C-75C18A20741A}"/>
    <cellStyle name="Normal 3 2 4" xfId="87" xr:uid="{00000000-0005-0000-0000-000062000000}"/>
    <cellStyle name="Normal 3 2 4 2" xfId="88" xr:uid="{00000000-0005-0000-0000-000063000000}"/>
    <cellStyle name="Normal 3 2 4 2 2" xfId="89" xr:uid="{00000000-0005-0000-0000-000064000000}"/>
    <cellStyle name="Normal 3 2 4 2 2 2" xfId="223" xr:uid="{FCEDE6FB-E307-410C-A160-0C3AB909D4CC}"/>
    <cellStyle name="Normal 3 2 4 2 3" xfId="222" xr:uid="{0D57121D-D980-4AE3-9D66-36B23E18578B}"/>
    <cellStyle name="Normal 3 2 4 3" xfId="90" xr:uid="{00000000-0005-0000-0000-000065000000}"/>
    <cellStyle name="Normal 3 2 4 3 2" xfId="224" xr:uid="{EC2EBE12-8C83-47C0-8C57-2E0E8762553C}"/>
    <cellStyle name="Normal 3 2 4 4" xfId="221" xr:uid="{A222AEA9-7075-4664-B80E-892B01806733}"/>
    <cellStyle name="Normal 3 2 5" xfId="91" xr:uid="{00000000-0005-0000-0000-000066000000}"/>
    <cellStyle name="Normal 3 2 5 2" xfId="92" xr:uid="{00000000-0005-0000-0000-000067000000}"/>
    <cellStyle name="Normal 3 2 5 2 2" xfId="226" xr:uid="{E1FDA7A4-249C-4CC0-A6DC-9E1A24533BA6}"/>
    <cellStyle name="Normal 3 2 5 3" xfId="225" xr:uid="{B7C2F5B2-0944-47EA-9ECB-30BE9F1ABE25}"/>
    <cellStyle name="Normal 3 2 6" xfId="93" xr:uid="{00000000-0005-0000-0000-000068000000}"/>
    <cellStyle name="Normal 3 2 6 2" xfId="94" xr:uid="{00000000-0005-0000-0000-000069000000}"/>
    <cellStyle name="Normal 3 2 6 2 2" xfId="228" xr:uid="{19B67A85-6131-4239-A039-8FB4BD8A5C81}"/>
    <cellStyle name="Normal 3 2 6 3" xfId="227" xr:uid="{E5F6B93D-4228-41E2-B330-D51A574BF468}"/>
    <cellStyle name="Normal 3 2 7" xfId="95" xr:uid="{00000000-0005-0000-0000-00006A000000}"/>
    <cellStyle name="Normal 3 2 7 2" xfId="229" xr:uid="{1B82614E-D2D5-4116-8205-2863FD3474A4}"/>
    <cellStyle name="Normal 3 2 8" xfId="196" xr:uid="{4C841768-6174-424E-B8BE-FD373D620130}"/>
    <cellStyle name="Normal 3 3" xfId="96" xr:uid="{00000000-0005-0000-0000-00006B000000}"/>
    <cellStyle name="Normal 3 4" xfId="97" xr:uid="{00000000-0005-0000-0000-00006C000000}"/>
    <cellStyle name="Normal 3 5" xfId="141" xr:uid="{00000000-0005-0000-0000-00006D000000}"/>
    <cellStyle name="Normal 3 5 2" xfId="243" xr:uid="{4A318487-DF4D-45DB-9C98-90003032013C}"/>
    <cellStyle name="Normal 3 5 3" xfId="246" xr:uid="{D1D62D0E-10BD-4BD5-9CF9-1AC4F68AB692}"/>
    <cellStyle name="Normal 4" xfId="98" xr:uid="{00000000-0005-0000-0000-00006E000000}"/>
    <cellStyle name="Normal 4 2" xfId="99" xr:uid="{00000000-0005-0000-0000-00006F000000}"/>
    <cellStyle name="Normal 4 3" xfId="100" xr:uid="{00000000-0005-0000-0000-000070000000}"/>
    <cellStyle name="Normal 4 4" xfId="101" xr:uid="{00000000-0005-0000-0000-000071000000}"/>
    <cellStyle name="Normal 40" xfId="144" xr:uid="{00000000-0005-0000-0000-000072000000}"/>
    <cellStyle name="Normal 41" xfId="146" xr:uid="{00000000-0005-0000-0000-000073000000}"/>
    <cellStyle name="Normal 43" xfId="147" xr:uid="{00000000-0005-0000-0000-000074000000}"/>
    <cellStyle name="Normal 44" xfId="148" xr:uid="{00000000-0005-0000-0000-000075000000}"/>
    <cellStyle name="Normal 45" xfId="133" xr:uid="{00000000-0005-0000-0000-000076000000}"/>
    <cellStyle name="Normal 46" xfId="134" xr:uid="{00000000-0005-0000-0000-000077000000}"/>
    <cellStyle name="Normal 47" xfId="135" xr:uid="{00000000-0005-0000-0000-000078000000}"/>
    <cellStyle name="Normal 48" xfId="136" xr:uid="{00000000-0005-0000-0000-000079000000}"/>
    <cellStyle name="Normal 49" xfId="137" xr:uid="{00000000-0005-0000-0000-00007A000000}"/>
    <cellStyle name="Normal 5" xfId="102" xr:uid="{00000000-0005-0000-0000-00007B000000}"/>
    <cellStyle name="Normal 5 2" xfId="103" xr:uid="{00000000-0005-0000-0000-00007C000000}"/>
    <cellStyle name="Normal 5 2 2" xfId="104" xr:uid="{00000000-0005-0000-0000-00007D000000}"/>
    <cellStyle name="Normal 5 2 2 2" xfId="105" xr:uid="{00000000-0005-0000-0000-00007E000000}"/>
    <cellStyle name="Normal 5 2 2 2 2" xfId="232" xr:uid="{CF9BDB35-BD56-4919-B034-A8818D2711B5}"/>
    <cellStyle name="Normal 5 2 2 3" xfId="231" xr:uid="{C82C8B4E-3330-4C4B-898B-AB083671D858}"/>
    <cellStyle name="Normal 5 2 3" xfId="106" xr:uid="{00000000-0005-0000-0000-00007F000000}"/>
    <cellStyle name="Normal 5 2 3 2" xfId="233" xr:uid="{B16A7B55-0818-4330-B7A5-CECE782B14D1}"/>
    <cellStyle name="Normal 5 2 4" xfId="230" xr:uid="{5708EF98-EEA2-4F37-ACE7-9156EC843977}"/>
    <cellStyle name="Normal 5 3" xfId="107" xr:uid="{00000000-0005-0000-0000-000080000000}"/>
    <cellStyle name="Normal 50" xfId="139" xr:uid="{00000000-0005-0000-0000-000081000000}"/>
    <cellStyle name="Normal 6" xfId="108" xr:uid="{00000000-0005-0000-0000-000082000000}"/>
    <cellStyle name="Normal 6 2" xfId="109" xr:uid="{00000000-0005-0000-0000-000083000000}"/>
    <cellStyle name="Normal 6 2 2" xfId="110" xr:uid="{00000000-0005-0000-0000-000084000000}"/>
    <cellStyle name="Normal 6 2 2 2" xfId="235" xr:uid="{B9E1A92B-610C-4795-A139-D70DE8601FF8}"/>
    <cellStyle name="Normal 6 2 3" xfId="234" xr:uid="{34E0D857-E3C1-4438-8458-83DD1698DC78}"/>
    <cellStyle name="Normal 6 3" xfId="111" xr:uid="{00000000-0005-0000-0000-000085000000}"/>
    <cellStyle name="Normal 6 3 2" xfId="236" xr:uid="{27F93A76-C4FC-4BC8-B2B8-D7EB2D537828}"/>
    <cellStyle name="Normal 6 4" xfId="112" xr:uid="{00000000-0005-0000-0000-000086000000}"/>
    <cellStyle name="Normal 6 4 2" xfId="237" xr:uid="{F85388A4-36CB-4630-876F-4A6CB122646A}"/>
    <cellStyle name="Normal 7" xfId="113" xr:uid="{00000000-0005-0000-0000-000087000000}"/>
    <cellStyle name="Normal 7 2" xfId="114" xr:uid="{00000000-0005-0000-0000-000088000000}"/>
    <cellStyle name="Normal 8" xfId="115" xr:uid="{00000000-0005-0000-0000-000089000000}"/>
    <cellStyle name="Normal 9" xfId="116" xr:uid="{00000000-0005-0000-0000-00008A000000}"/>
    <cellStyle name="Normalno 2" xfId="117" xr:uid="{00000000-0005-0000-0000-00008C000000}"/>
    <cellStyle name="Normalno 3" xfId="128" xr:uid="{00000000-0005-0000-0000-00008D000000}"/>
    <cellStyle name="Normalno 3 2" xfId="149" xr:uid="{00000000-0005-0000-0000-00008E000000}"/>
    <cellStyle name="Normalno 4" xfId="151" xr:uid="{00000000-0005-0000-0000-00008F000000}"/>
    <cellStyle name="Note 2" xfId="118" xr:uid="{00000000-0005-0000-0000-000090000000}"/>
    <cellStyle name="Note 2 2" xfId="119" xr:uid="{00000000-0005-0000-0000-000091000000}"/>
    <cellStyle name="Note 2 2 2" xfId="120" xr:uid="{00000000-0005-0000-0000-000092000000}"/>
    <cellStyle name="Note 2 2 2 2" xfId="240" xr:uid="{C18035B9-A3B9-4F41-83F7-639B6878FBD9}"/>
    <cellStyle name="Note 2 2 3" xfId="239" xr:uid="{8FCBE9A7-2336-40AB-B3E5-6C851780D2D1}"/>
    <cellStyle name="Note 2 3" xfId="121" xr:uid="{00000000-0005-0000-0000-000093000000}"/>
    <cellStyle name="Note 2 3 2" xfId="241" xr:uid="{4E5E4B43-8D47-4ED5-858C-9CE58A8D5279}"/>
    <cellStyle name="Note 2 4" xfId="238" xr:uid="{72BD1801-088F-4CB8-B890-5CFEA8D04955}"/>
    <cellStyle name="Obično 2" xfId="122" xr:uid="{00000000-0005-0000-0000-000094000000}"/>
    <cellStyle name="Obično_Špranca" xfId="138" xr:uid="{00000000-0005-0000-0000-000095000000}"/>
    <cellStyle name="Percent 2" xfId="123" xr:uid="{00000000-0005-0000-0000-000096000000}"/>
    <cellStyle name="Stil 1" xfId="124" xr:uid="{00000000-0005-0000-0000-000097000000}"/>
    <cellStyle name="Stil 1 2" xfId="125" xr:uid="{00000000-0005-0000-0000-000098000000}"/>
    <cellStyle name="Style 1" xfId="126" xr:uid="{00000000-0005-0000-0000-000099000000}"/>
    <cellStyle name="Valuta 2" xfId="155" xr:uid="{00000000-0005-0000-0000-00009A000000}"/>
    <cellStyle name="Zarez 2" xfId="129" xr:uid="{00000000-0005-0000-0000-00009B000000}"/>
    <cellStyle name="Zarez 2 2" xfId="150" xr:uid="{00000000-0005-0000-0000-00009C000000}"/>
    <cellStyle name="Zarez 3" xfId="153" xr:uid="{00000000-0005-0000-0000-00009D000000}"/>
  </cellStyles>
  <dxfs count="1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u-oie@bmd.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view="pageBreakPreview" zoomScale="70" zoomScaleNormal="70" zoomScaleSheetLayoutView="70" zoomScalePageLayoutView="85" workbookViewId="0">
      <selection activeCell="C35" sqref="C35"/>
    </sheetView>
  </sheetViews>
  <sheetFormatPr defaultColWidth="9" defaultRowHeight="12.75"/>
  <cols>
    <col min="1" max="2" width="9" style="1" customWidth="1"/>
    <col min="3" max="3" width="17.28515625" style="1" customWidth="1"/>
    <col min="4" max="8" width="9" style="1" customWidth="1"/>
    <col min="9" max="9" width="11" style="1" customWidth="1"/>
    <col min="10" max="10" width="10.5703125" style="1" customWidth="1"/>
    <col min="11" max="256" width="9" style="1"/>
    <col min="257" max="258" width="9" style="1" customWidth="1"/>
    <col min="259" max="259" width="17.28515625" style="1" customWidth="1"/>
    <col min="260" max="265" width="9" style="1" customWidth="1"/>
    <col min="266" max="266" width="0" style="1" hidden="1" customWidth="1"/>
    <col min="267" max="512" width="9" style="1"/>
    <col min="513" max="514" width="9" style="1" customWidth="1"/>
    <col min="515" max="515" width="17.28515625" style="1" customWidth="1"/>
    <col min="516" max="521" width="9" style="1" customWidth="1"/>
    <col min="522" max="522" width="0" style="1" hidden="1" customWidth="1"/>
    <col min="523" max="768" width="9" style="1"/>
    <col min="769" max="770" width="9" style="1" customWidth="1"/>
    <col min="771" max="771" width="17.28515625" style="1" customWidth="1"/>
    <col min="772" max="777" width="9" style="1" customWidth="1"/>
    <col min="778" max="778" width="0" style="1" hidden="1" customWidth="1"/>
    <col min="779" max="1024" width="9" style="1"/>
    <col min="1025" max="1026" width="9" style="1" customWidth="1"/>
    <col min="1027" max="1027" width="17.28515625" style="1" customWidth="1"/>
    <col min="1028" max="1033" width="9" style="1" customWidth="1"/>
    <col min="1034" max="1034" width="0" style="1" hidden="1" customWidth="1"/>
    <col min="1035" max="1280" width="9" style="1"/>
    <col min="1281" max="1282" width="9" style="1" customWidth="1"/>
    <col min="1283" max="1283" width="17.28515625" style="1" customWidth="1"/>
    <col min="1284" max="1289" width="9" style="1" customWidth="1"/>
    <col min="1290" max="1290" width="0" style="1" hidden="1" customWidth="1"/>
    <col min="1291" max="1536" width="9" style="1"/>
    <col min="1537" max="1538" width="9" style="1" customWidth="1"/>
    <col min="1539" max="1539" width="17.28515625" style="1" customWidth="1"/>
    <col min="1540" max="1545" width="9" style="1" customWidth="1"/>
    <col min="1546" max="1546" width="0" style="1" hidden="1" customWidth="1"/>
    <col min="1547" max="1792" width="9" style="1"/>
    <col min="1793" max="1794" width="9" style="1" customWidth="1"/>
    <col min="1795" max="1795" width="17.28515625" style="1" customWidth="1"/>
    <col min="1796" max="1801" width="9" style="1" customWidth="1"/>
    <col min="1802" max="1802" width="0" style="1" hidden="1" customWidth="1"/>
    <col min="1803" max="2048" width="9" style="1"/>
    <col min="2049" max="2050" width="9" style="1" customWidth="1"/>
    <col min="2051" max="2051" width="17.28515625" style="1" customWidth="1"/>
    <col min="2052" max="2057" width="9" style="1" customWidth="1"/>
    <col min="2058" max="2058" width="0" style="1" hidden="1" customWidth="1"/>
    <col min="2059" max="2304" width="9" style="1"/>
    <col min="2305" max="2306" width="9" style="1" customWidth="1"/>
    <col min="2307" max="2307" width="17.28515625" style="1" customWidth="1"/>
    <col min="2308" max="2313" width="9" style="1" customWidth="1"/>
    <col min="2314" max="2314" width="0" style="1" hidden="1" customWidth="1"/>
    <col min="2315" max="2560" width="9" style="1"/>
    <col min="2561" max="2562" width="9" style="1" customWidth="1"/>
    <col min="2563" max="2563" width="17.28515625" style="1" customWidth="1"/>
    <col min="2564" max="2569" width="9" style="1" customWidth="1"/>
    <col min="2570" max="2570" width="0" style="1" hidden="1" customWidth="1"/>
    <col min="2571" max="2816" width="9" style="1"/>
    <col min="2817" max="2818" width="9" style="1" customWidth="1"/>
    <col min="2819" max="2819" width="17.28515625" style="1" customWidth="1"/>
    <col min="2820" max="2825" width="9" style="1" customWidth="1"/>
    <col min="2826" max="2826" width="0" style="1" hidden="1" customWidth="1"/>
    <col min="2827" max="3072" width="9" style="1"/>
    <col min="3073" max="3074" width="9" style="1" customWidth="1"/>
    <col min="3075" max="3075" width="17.28515625" style="1" customWidth="1"/>
    <col min="3076" max="3081" width="9" style="1" customWidth="1"/>
    <col min="3082" max="3082" width="0" style="1" hidden="1" customWidth="1"/>
    <col min="3083" max="3328" width="9" style="1"/>
    <col min="3329" max="3330" width="9" style="1" customWidth="1"/>
    <col min="3331" max="3331" width="17.28515625" style="1" customWidth="1"/>
    <col min="3332" max="3337" width="9" style="1" customWidth="1"/>
    <col min="3338" max="3338" width="0" style="1" hidden="1" customWidth="1"/>
    <col min="3339" max="3584" width="9" style="1"/>
    <col min="3585" max="3586" width="9" style="1" customWidth="1"/>
    <col min="3587" max="3587" width="17.28515625" style="1" customWidth="1"/>
    <col min="3588" max="3593" width="9" style="1" customWidth="1"/>
    <col min="3594" max="3594" width="0" style="1" hidden="1" customWidth="1"/>
    <col min="3595" max="3840" width="9" style="1"/>
    <col min="3841" max="3842" width="9" style="1" customWidth="1"/>
    <col min="3843" max="3843" width="17.28515625" style="1" customWidth="1"/>
    <col min="3844" max="3849" width="9" style="1" customWidth="1"/>
    <col min="3850" max="3850" width="0" style="1" hidden="1" customWidth="1"/>
    <col min="3851" max="4096" width="9" style="1"/>
    <col min="4097" max="4098" width="9" style="1" customWidth="1"/>
    <col min="4099" max="4099" width="17.28515625" style="1" customWidth="1"/>
    <col min="4100" max="4105" width="9" style="1" customWidth="1"/>
    <col min="4106" max="4106" width="0" style="1" hidden="1" customWidth="1"/>
    <col min="4107" max="4352" width="9" style="1"/>
    <col min="4353" max="4354" width="9" style="1" customWidth="1"/>
    <col min="4355" max="4355" width="17.28515625" style="1" customWidth="1"/>
    <col min="4356" max="4361" width="9" style="1" customWidth="1"/>
    <col min="4362" max="4362" width="0" style="1" hidden="1" customWidth="1"/>
    <col min="4363" max="4608" width="9" style="1"/>
    <col min="4609" max="4610" width="9" style="1" customWidth="1"/>
    <col min="4611" max="4611" width="17.28515625" style="1" customWidth="1"/>
    <col min="4612" max="4617" width="9" style="1" customWidth="1"/>
    <col min="4618" max="4618" width="0" style="1" hidden="1" customWidth="1"/>
    <col min="4619" max="4864" width="9" style="1"/>
    <col min="4865" max="4866" width="9" style="1" customWidth="1"/>
    <col min="4867" max="4867" width="17.28515625" style="1" customWidth="1"/>
    <col min="4868" max="4873" width="9" style="1" customWidth="1"/>
    <col min="4874" max="4874" width="0" style="1" hidden="1" customWidth="1"/>
    <col min="4875" max="5120" width="9" style="1"/>
    <col min="5121" max="5122" width="9" style="1" customWidth="1"/>
    <col min="5123" max="5123" width="17.28515625" style="1" customWidth="1"/>
    <col min="5124" max="5129" width="9" style="1" customWidth="1"/>
    <col min="5130" max="5130" width="0" style="1" hidden="1" customWidth="1"/>
    <col min="5131" max="5376" width="9" style="1"/>
    <col min="5377" max="5378" width="9" style="1" customWidth="1"/>
    <col min="5379" max="5379" width="17.28515625" style="1" customWidth="1"/>
    <col min="5380" max="5385" width="9" style="1" customWidth="1"/>
    <col min="5386" max="5386" width="0" style="1" hidden="1" customWidth="1"/>
    <col min="5387" max="5632" width="9" style="1"/>
    <col min="5633" max="5634" width="9" style="1" customWidth="1"/>
    <col min="5635" max="5635" width="17.28515625" style="1" customWidth="1"/>
    <col min="5636" max="5641" width="9" style="1" customWidth="1"/>
    <col min="5642" max="5642" width="0" style="1" hidden="1" customWidth="1"/>
    <col min="5643" max="5888" width="9" style="1"/>
    <col min="5889" max="5890" width="9" style="1" customWidth="1"/>
    <col min="5891" max="5891" width="17.28515625" style="1" customWidth="1"/>
    <col min="5892" max="5897" width="9" style="1" customWidth="1"/>
    <col min="5898" max="5898" width="0" style="1" hidden="1" customWidth="1"/>
    <col min="5899" max="6144" width="9" style="1"/>
    <col min="6145" max="6146" width="9" style="1" customWidth="1"/>
    <col min="6147" max="6147" width="17.28515625" style="1" customWidth="1"/>
    <col min="6148" max="6153" width="9" style="1" customWidth="1"/>
    <col min="6154" max="6154" width="0" style="1" hidden="1" customWidth="1"/>
    <col min="6155" max="6400" width="9" style="1"/>
    <col min="6401" max="6402" width="9" style="1" customWidth="1"/>
    <col min="6403" max="6403" width="17.28515625" style="1" customWidth="1"/>
    <col min="6404" max="6409" width="9" style="1" customWidth="1"/>
    <col min="6410" max="6410" width="0" style="1" hidden="1" customWidth="1"/>
    <col min="6411" max="6656" width="9" style="1"/>
    <col min="6657" max="6658" width="9" style="1" customWidth="1"/>
    <col min="6659" max="6659" width="17.28515625" style="1" customWidth="1"/>
    <col min="6660" max="6665" width="9" style="1" customWidth="1"/>
    <col min="6666" max="6666" width="0" style="1" hidden="1" customWidth="1"/>
    <col min="6667" max="6912" width="9" style="1"/>
    <col min="6913" max="6914" width="9" style="1" customWidth="1"/>
    <col min="6915" max="6915" width="17.28515625" style="1" customWidth="1"/>
    <col min="6916" max="6921" width="9" style="1" customWidth="1"/>
    <col min="6922" max="6922" width="0" style="1" hidden="1" customWidth="1"/>
    <col min="6923" max="7168" width="9" style="1"/>
    <col min="7169" max="7170" width="9" style="1" customWidth="1"/>
    <col min="7171" max="7171" width="17.28515625" style="1" customWidth="1"/>
    <col min="7172" max="7177" width="9" style="1" customWidth="1"/>
    <col min="7178" max="7178" width="0" style="1" hidden="1" customWidth="1"/>
    <col min="7179" max="7424" width="9" style="1"/>
    <col min="7425" max="7426" width="9" style="1" customWidth="1"/>
    <col min="7427" max="7427" width="17.28515625" style="1" customWidth="1"/>
    <col min="7428" max="7433" width="9" style="1" customWidth="1"/>
    <col min="7434" max="7434" width="0" style="1" hidden="1" customWidth="1"/>
    <col min="7435" max="7680" width="9" style="1"/>
    <col min="7681" max="7682" width="9" style="1" customWidth="1"/>
    <col min="7683" max="7683" width="17.28515625" style="1" customWidth="1"/>
    <col min="7684" max="7689" width="9" style="1" customWidth="1"/>
    <col min="7690" max="7690" width="0" style="1" hidden="1" customWidth="1"/>
    <col min="7691" max="7936" width="9" style="1"/>
    <col min="7937" max="7938" width="9" style="1" customWidth="1"/>
    <col min="7939" max="7939" width="17.28515625" style="1" customWidth="1"/>
    <col min="7940" max="7945" width="9" style="1" customWidth="1"/>
    <col min="7946" max="7946" width="0" style="1" hidden="1" customWidth="1"/>
    <col min="7947" max="8192" width="9" style="1"/>
    <col min="8193" max="8194" width="9" style="1" customWidth="1"/>
    <col min="8195" max="8195" width="17.28515625" style="1" customWidth="1"/>
    <col min="8196" max="8201" width="9" style="1" customWidth="1"/>
    <col min="8202" max="8202" width="0" style="1" hidden="1" customWidth="1"/>
    <col min="8203" max="8448" width="9" style="1"/>
    <col min="8449" max="8450" width="9" style="1" customWidth="1"/>
    <col min="8451" max="8451" width="17.28515625" style="1" customWidth="1"/>
    <col min="8452" max="8457" width="9" style="1" customWidth="1"/>
    <col min="8458" max="8458" width="0" style="1" hidden="1" customWidth="1"/>
    <col min="8459" max="8704" width="9" style="1"/>
    <col min="8705" max="8706" width="9" style="1" customWidth="1"/>
    <col min="8707" max="8707" width="17.28515625" style="1" customWidth="1"/>
    <col min="8708" max="8713" width="9" style="1" customWidth="1"/>
    <col min="8714" max="8714" width="0" style="1" hidden="1" customWidth="1"/>
    <col min="8715" max="8960" width="9" style="1"/>
    <col min="8961" max="8962" width="9" style="1" customWidth="1"/>
    <col min="8963" max="8963" width="17.28515625" style="1" customWidth="1"/>
    <col min="8964" max="8969" width="9" style="1" customWidth="1"/>
    <col min="8970" max="8970" width="0" style="1" hidden="1" customWidth="1"/>
    <col min="8971" max="9216" width="9" style="1"/>
    <col min="9217" max="9218" width="9" style="1" customWidth="1"/>
    <col min="9219" max="9219" width="17.28515625" style="1" customWidth="1"/>
    <col min="9220" max="9225" width="9" style="1" customWidth="1"/>
    <col min="9226" max="9226" width="0" style="1" hidden="1" customWidth="1"/>
    <col min="9227" max="9472" width="9" style="1"/>
    <col min="9473" max="9474" width="9" style="1" customWidth="1"/>
    <col min="9475" max="9475" width="17.28515625" style="1" customWidth="1"/>
    <col min="9476" max="9481" width="9" style="1" customWidth="1"/>
    <col min="9482" max="9482" width="0" style="1" hidden="1" customWidth="1"/>
    <col min="9483" max="9728" width="9" style="1"/>
    <col min="9729" max="9730" width="9" style="1" customWidth="1"/>
    <col min="9731" max="9731" width="17.28515625" style="1" customWidth="1"/>
    <col min="9732" max="9737" width="9" style="1" customWidth="1"/>
    <col min="9738" max="9738" width="0" style="1" hidden="1" customWidth="1"/>
    <col min="9739" max="9984" width="9" style="1"/>
    <col min="9985" max="9986" width="9" style="1" customWidth="1"/>
    <col min="9987" max="9987" width="17.28515625" style="1" customWidth="1"/>
    <col min="9988" max="9993" width="9" style="1" customWidth="1"/>
    <col min="9994" max="9994" width="0" style="1" hidden="1" customWidth="1"/>
    <col min="9995" max="10240" width="9" style="1"/>
    <col min="10241" max="10242" width="9" style="1" customWidth="1"/>
    <col min="10243" max="10243" width="17.28515625" style="1" customWidth="1"/>
    <col min="10244" max="10249" width="9" style="1" customWidth="1"/>
    <col min="10250" max="10250" width="0" style="1" hidden="1" customWidth="1"/>
    <col min="10251" max="10496" width="9" style="1"/>
    <col min="10497" max="10498" width="9" style="1" customWidth="1"/>
    <col min="10499" max="10499" width="17.28515625" style="1" customWidth="1"/>
    <col min="10500" max="10505" width="9" style="1" customWidth="1"/>
    <col min="10506" max="10506" width="0" style="1" hidden="1" customWidth="1"/>
    <col min="10507" max="10752" width="9" style="1"/>
    <col min="10753" max="10754" width="9" style="1" customWidth="1"/>
    <col min="10755" max="10755" width="17.28515625" style="1" customWidth="1"/>
    <col min="10756" max="10761" width="9" style="1" customWidth="1"/>
    <col min="10762" max="10762" width="0" style="1" hidden="1" customWidth="1"/>
    <col min="10763" max="11008" width="9" style="1"/>
    <col min="11009" max="11010" width="9" style="1" customWidth="1"/>
    <col min="11011" max="11011" width="17.28515625" style="1" customWidth="1"/>
    <col min="11012" max="11017" width="9" style="1" customWidth="1"/>
    <col min="11018" max="11018" width="0" style="1" hidden="1" customWidth="1"/>
    <col min="11019" max="11264" width="9" style="1"/>
    <col min="11265" max="11266" width="9" style="1" customWidth="1"/>
    <col min="11267" max="11267" width="17.28515625" style="1" customWidth="1"/>
    <col min="11268" max="11273" width="9" style="1" customWidth="1"/>
    <col min="11274" max="11274" width="0" style="1" hidden="1" customWidth="1"/>
    <col min="11275" max="11520" width="9" style="1"/>
    <col min="11521" max="11522" width="9" style="1" customWidth="1"/>
    <col min="11523" max="11523" width="17.28515625" style="1" customWidth="1"/>
    <col min="11524" max="11529" width="9" style="1" customWidth="1"/>
    <col min="11530" max="11530" width="0" style="1" hidden="1" customWidth="1"/>
    <col min="11531" max="11776" width="9" style="1"/>
    <col min="11777" max="11778" width="9" style="1" customWidth="1"/>
    <col min="11779" max="11779" width="17.28515625" style="1" customWidth="1"/>
    <col min="11780" max="11785" width="9" style="1" customWidth="1"/>
    <col min="11786" max="11786" width="0" style="1" hidden="1" customWidth="1"/>
    <col min="11787" max="12032" width="9" style="1"/>
    <col min="12033" max="12034" width="9" style="1" customWidth="1"/>
    <col min="12035" max="12035" width="17.28515625" style="1" customWidth="1"/>
    <col min="12036" max="12041" width="9" style="1" customWidth="1"/>
    <col min="12042" max="12042" width="0" style="1" hidden="1" customWidth="1"/>
    <col min="12043" max="12288" width="9" style="1"/>
    <col min="12289" max="12290" width="9" style="1" customWidth="1"/>
    <col min="12291" max="12291" width="17.28515625" style="1" customWidth="1"/>
    <col min="12292" max="12297" width="9" style="1" customWidth="1"/>
    <col min="12298" max="12298" width="0" style="1" hidden="1" customWidth="1"/>
    <col min="12299" max="12544" width="9" style="1"/>
    <col min="12545" max="12546" width="9" style="1" customWidth="1"/>
    <col min="12547" max="12547" width="17.28515625" style="1" customWidth="1"/>
    <col min="12548" max="12553" width="9" style="1" customWidth="1"/>
    <col min="12554" max="12554" width="0" style="1" hidden="1" customWidth="1"/>
    <col min="12555" max="12800" width="9" style="1"/>
    <col min="12801" max="12802" width="9" style="1" customWidth="1"/>
    <col min="12803" max="12803" width="17.28515625" style="1" customWidth="1"/>
    <col min="12804" max="12809" width="9" style="1" customWidth="1"/>
    <col min="12810" max="12810" width="0" style="1" hidden="1" customWidth="1"/>
    <col min="12811" max="13056" width="9" style="1"/>
    <col min="13057" max="13058" width="9" style="1" customWidth="1"/>
    <col min="13059" max="13059" width="17.28515625" style="1" customWidth="1"/>
    <col min="13060" max="13065" width="9" style="1" customWidth="1"/>
    <col min="13066" max="13066" width="0" style="1" hidden="1" customWidth="1"/>
    <col min="13067" max="13312" width="9" style="1"/>
    <col min="13313" max="13314" width="9" style="1" customWidth="1"/>
    <col min="13315" max="13315" width="17.28515625" style="1" customWidth="1"/>
    <col min="13316" max="13321" width="9" style="1" customWidth="1"/>
    <col min="13322" max="13322" width="0" style="1" hidden="1" customWidth="1"/>
    <col min="13323" max="13568" width="9" style="1"/>
    <col min="13569" max="13570" width="9" style="1" customWidth="1"/>
    <col min="13571" max="13571" width="17.28515625" style="1" customWidth="1"/>
    <col min="13572" max="13577" width="9" style="1" customWidth="1"/>
    <col min="13578" max="13578" width="0" style="1" hidden="1" customWidth="1"/>
    <col min="13579" max="13824" width="9" style="1"/>
    <col min="13825" max="13826" width="9" style="1" customWidth="1"/>
    <col min="13827" max="13827" width="17.28515625" style="1" customWidth="1"/>
    <col min="13828" max="13833" width="9" style="1" customWidth="1"/>
    <col min="13834" max="13834" width="0" style="1" hidden="1" customWidth="1"/>
    <col min="13835" max="14080" width="9" style="1"/>
    <col min="14081" max="14082" width="9" style="1" customWidth="1"/>
    <col min="14083" max="14083" width="17.28515625" style="1" customWidth="1"/>
    <col min="14084" max="14089" width="9" style="1" customWidth="1"/>
    <col min="14090" max="14090" width="0" style="1" hidden="1" customWidth="1"/>
    <col min="14091" max="14336" width="9" style="1"/>
    <col min="14337" max="14338" width="9" style="1" customWidth="1"/>
    <col min="14339" max="14339" width="17.28515625" style="1" customWidth="1"/>
    <col min="14340" max="14345" width="9" style="1" customWidth="1"/>
    <col min="14346" max="14346" width="0" style="1" hidden="1" customWidth="1"/>
    <col min="14347" max="14592" width="9" style="1"/>
    <col min="14593" max="14594" width="9" style="1" customWidth="1"/>
    <col min="14595" max="14595" width="17.28515625" style="1" customWidth="1"/>
    <col min="14596" max="14601" width="9" style="1" customWidth="1"/>
    <col min="14602" max="14602" width="0" style="1" hidden="1" customWidth="1"/>
    <col min="14603" max="14848" width="9" style="1"/>
    <col min="14849" max="14850" width="9" style="1" customWidth="1"/>
    <col min="14851" max="14851" width="17.28515625" style="1" customWidth="1"/>
    <col min="14852" max="14857" width="9" style="1" customWidth="1"/>
    <col min="14858" max="14858" width="0" style="1" hidden="1" customWidth="1"/>
    <col min="14859" max="15104" width="9" style="1"/>
    <col min="15105" max="15106" width="9" style="1" customWidth="1"/>
    <col min="15107" max="15107" width="17.28515625" style="1" customWidth="1"/>
    <col min="15108" max="15113" width="9" style="1" customWidth="1"/>
    <col min="15114" max="15114" width="0" style="1" hidden="1" customWidth="1"/>
    <col min="15115" max="15360" width="9" style="1"/>
    <col min="15361" max="15362" width="9" style="1" customWidth="1"/>
    <col min="15363" max="15363" width="17.28515625" style="1" customWidth="1"/>
    <col min="15364" max="15369" width="9" style="1" customWidth="1"/>
    <col min="15370" max="15370" width="0" style="1" hidden="1" customWidth="1"/>
    <col min="15371" max="15616" width="9" style="1"/>
    <col min="15617" max="15618" width="9" style="1" customWidth="1"/>
    <col min="15619" max="15619" width="17.28515625" style="1" customWidth="1"/>
    <col min="15620" max="15625" width="9" style="1" customWidth="1"/>
    <col min="15626" max="15626" width="0" style="1" hidden="1" customWidth="1"/>
    <col min="15627" max="15872" width="9" style="1"/>
    <col min="15873" max="15874" width="9" style="1" customWidth="1"/>
    <col min="15875" max="15875" width="17.28515625" style="1" customWidth="1"/>
    <col min="15876" max="15881" width="9" style="1" customWidth="1"/>
    <col min="15882" max="15882" width="0" style="1" hidden="1" customWidth="1"/>
    <col min="15883" max="16128" width="9" style="1"/>
    <col min="16129" max="16130" width="9" style="1" customWidth="1"/>
    <col min="16131" max="16131" width="17.28515625" style="1" customWidth="1"/>
    <col min="16132" max="16137" width="9" style="1" customWidth="1"/>
    <col min="16138" max="16138" width="0" style="1" hidden="1" customWidth="1"/>
    <col min="16139" max="16384" width="9" style="1"/>
  </cols>
  <sheetData>
    <row r="1" spans="1:10">
      <c r="A1" s="201"/>
      <c r="B1" s="201"/>
      <c r="C1" s="201"/>
      <c r="D1" s="201"/>
      <c r="E1" s="201"/>
      <c r="F1" s="201"/>
      <c r="G1" s="201"/>
      <c r="H1" s="201"/>
      <c r="I1" s="201"/>
      <c r="J1" s="201"/>
    </row>
    <row r="2" spans="1:10">
      <c r="A2" s="202"/>
      <c r="B2" s="202"/>
      <c r="C2" s="202"/>
      <c r="D2" s="202"/>
      <c r="E2" s="202"/>
      <c r="F2" s="202"/>
      <c r="G2" s="202"/>
      <c r="H2" s="202"/>
      <c r="I2" s="202"/>
      <c r="J2" s="202"/>
    </row>
    <row r="3" spans="1:10">
      <c r="A3" s="167"/>
      <c r="B3" s="167"/>
      <c r="C3" s="167"/>
      <c r="D3" s="167"/>
      <c r="E3" s="167"/>
      <c r="F3" s="167"/>
      <c r="G3" s="167"/>
      <c r="H3" s="167"/>
      <c r="I3" s="167"/>
      <c r="J3" s="167"/>
    </row>
    <row r="4" spans="1:10" ht="15.75">
      <c r="A4" s="158"/>
      <c r="B4" s="193" t="s">
        <v>292</v>
      </c>
      <c r="C4" s="192"/>
      <c r="D4" s="192"/>
      <c r="E4" s="192"/>
      <c r="F4" s="192"/>
      <c r="G4" s="192"/>
      <c r="H4" s="192"/>
      <c r="I4" s="192"/>
      <c r="J4" s="158"/>
    </row>
    <row r="5" spans="1:10" ht="15.75">
      <c r="A5" s="167"/>
      <c r="B5" s="194" t="s">
        <v>307</v>
      </c>
      <c r="C5" s="192"/>
      <c r="D5" s="192"/>
      <c r="E5" s="192"/>
      <c r="F5" s="192"/>
      <c r="G5" s="192"/>
      <c r="H5" s="192"/>
      <c r="I5" s="192"/>
      <c r="J5" s="167"/>
    </row>
    <row r="6" spans="1:10" ht="15.75">
      <c r="A6" s="158"/>
      <c r="B6" s="194" t="s">
        <v>293</v>
      </c>
      <c r="C6" s="192"/>
      <c r="D6" s="192"/>
      <c r="E6" s="192"/>
      <c r="F6" s="192"/>
      <c r="G6" s="192"/>
      <c r="H6" s="192"/>
      <c r="I6" s="192"/>
      <c r="J6" s="158"/>
    </row>
    <row r="7" spans="1:10" ht="15.75">
      <c r="A7" s="168"/>
      <c r="B7" s="194" t="s">
        <v>294</v>
      </c>
      <c r="C7" s="192"/>
      <c r="D7" s="192"/>
      <c r="E7" s="192"/>
      <c r="F7" s="192"/>
      <c r="G7" s="192"/>
      <c r="H7" s="192"/>
      <c r="I7" s="192"/>
      <c r="J7" s="168"/>
    </row>
    <row r="8" spans="1:10" ht="15.75">
      <c r="A8" s="168"/>
      <c r="B8" s="194" t="s">
        <v>295</v>
      </c>
      <c r="C8" s="192"/>
      <c r="D8" s="192"/>
      <c r="E8" s="192"/>
      <c r="F8" s="192"/>
      <c r="G8" s="192"/>
      <c r="H8" s="192"/>
      <c r="I8" s="192"/>
      <c r="J8" s="168"/>
    </row>
    <row r="9" spans="1:10" ht="15.75">
      <c r="A9" s="168"/>
      <c r="B9" s="194" t="s">
        <v>296</v>
      </c>
      <c r="C9" s="192"/>
      <c r="D9" s="192"/>
      <c r="E9" s="192"/>
      <c r="F9" s="192"/>
      <c r="G9" s="192"/>
      <c r="H9" s="192"/>
      <c r="I9" s="192"/>
      <c r="J9" s="168"/>
    </row>
    <row r="10" spans="1:10" ht="15.75">
      <c r="A10" s="168"/>
      <c r="B10" s="194" t="s">
        <v>297</v>
      </c>
      <c r="C10" s="192"/>
      <c r="D10" s="192"/>
      <c r="E10" s="192"/>
      <c r="F10" s="192"/>
      <c r="G10" s="192"/>
      <c r="H10" s="192"/>
      <c r="I10" s="192"/>
      <c r="J10" s="168"/>
    </row>
    <row r="11" spans="1:10">
      <c r="A11" s="168"/>
      <c r="B11" s="195" t="s">
        <v>298</v>
      </c>
      <c r="C11" s="192"/>
      <c r="D11" s="192"/>
      <c r="E11" s="192"/>
      <c r="F11" s="192"/>
      <c r="G11" s="192"/>
      <c r="H11" s="192"/>
      <c r="I11" s="192"/>
      <c r="J11" s="168"/>
    </row>
    <row r="12" spans="1:10">
      <c r="A12" s="167"/>
      <c r="B12" s="167"/>
      <c r="C12" s="167"/>
      <c r="D12" s="167"/>
      <c r="E12" s="167"/>
      <c r="F12" s="167"/>
      <c r="G12" s="167"/>
      <c r="H12" s="167"/>
      <c r="I12" s="167"/>
      <c r="J12" s="167"/>
    </row>
    <row r="13" spans="1:10">
      <c r="A13" s="167"/>
      <c r="B13" s="198" t="s">
        <v>302</v>
      </c>
      <c r="C13" s="198"/>
      <c r="D13" s="198"/>
      <c r="E13" s="198"/>
      <c r="F13" s="198"/>
      <c r="G13" s="198"/>
      <c r="H13" s="198"/>
      <c r="I13" s="198"/>
      <c r="J13" s="167"/>
    </row>
    <row r="14" spans="1:10">
      <c r="A14" s="158"/>
      <c r="B14" s="158"/>
      <c r="C14" s="158"/>
      <c r="D14" s="158"/>
      <c r="E14" s="158"/>
      <c r="F14" s="158"/>
      <c r="G14" s="158"/>
      <c r="H14" s="158"/>
      <c r="I14" s="158"/>
      <c r="J14" s="158"/>
    </row>
    <row r="15" spans="1:10">
      <c r="A15" s="168"/>
      <c r="B15" s="199" t="s">
        <v>303</v>
      </c>
      <c r="C15" s="199"/>
      <c r="D15" s="199"/>
      <c r="E15" s="199"/>
      <c r="F15" s="199"/>
      <c r="G15" s="199"/>
      <c r="H15" s="199"/>
      <c r="I15" s="199"/>
      <c r="J15" s="168"/>
    </row>
    <row r="16" spans="1:10" s="2" customFormat="1" ht="12.75" customHeight="1">
      <c r="A16" s="169"/>
      <c r="B16" s="169"/>
      <c r="C16" s="169"/>
      <c r="D16" s="169"/>
      <c r="E16" s="169"/>
      <c r="F16" s="169"/>
      <c r="G16" s="169"/>
      <c r="H16" s="169"/>
      <c r="I16" s="169"/>
      <c r="J16" s="169"/>
    </row>
    <row r="17" spans="1:10" ht="12.75" customHeight="1">
      <c r="A17" s="168"/>
      <c r="B17" s="200" t="s">
        <v>299</v>
      </c>
      <c r="C17" s="200"/>
      <c r="D17" s="200"/>
      <c r="E17" s="200"/>
      <c r="F17" s="200"/>
      <c r="G17" s="200"/>
      <c r="H17" s="200"/>
      <c r="I17" s="200"/>
      <c r="J17" s="168"/>
    </row>
    <row r="18" spans="1:10">
      <c r="A18" s="159"/>
      <c r="B18" s="200"/>
      <c r="C18" s="200"/>
      <c r="D18" s="200"/>
      <c r="E18" s="200"/>
      <c r="F18" s="200"/>
      <c r="G18" s="200"/>
      <c r="H18" s="200"/>
      <c r="I18" s="200"/>
      <c r="J18" s="159"/>
    </row>
    <row r="19" spans="1:10">
      <c r="A19" s="159"/>
      <c r="B19" s="159"/>
      <c r="C19" s="159"/>
      <c r="D19" s="159"/>
      <c r="E19" s="159"/>
      <c r="F19" s="159"/>
      <c r="G19" s="159"/>
      <c r="H19" s="159"/>
      <c r="I19" s="159"/>
      <c r="J19" s="159"/>
    </row>
    <row r="20" spans="1:10">
      <c r="A20" s="159"/>
      <c r="B20" s="159"/>
      <c r="C20" s="159"/>
      <c r="D20" s="159"/>
      <c r="E20" s="159"/>
      <c r="F20" s="159"/>
      <c r="G20" s="159"/>
      <c r="H20" s="159"/>
      <c r="I20" s="159"/>
      <c r="J20" s="159"/>
    </row>
    <row r="21" spans="1:10" ht="18">
      <c r="A21" s="167"/>
      <c r="B21" s="167"/>
      <c r="C21" s="167"/>
      <c r="D21" s="196" t="s">
        <v>300</v>
      </c>
      <c r="E21" s="196"/>
      <c r="F21" s="196"/>
      <c r="G21" s="167"/>
      <c r="H21" s="167"/>
      <c r="I21" s="167"/>
      <c r="J21" s="167"/>
    </row>
    <row r="22" spans="1:10" ht="18">
      <c r="A22" s="158"/>
      <c r="B22" s="158"/>
      <c r="C22" s="158"/>
      <c r="D22" s="196" t="s">
        <v>301</v>
      </c>
      <c r="E22" s="196"/>
      <c r="F22" s="196"/>
      <c r="G22" s="158"/>
      <c r="H22" s="158"/>
      <c r="I22" s="158"/>
      <c r="J22" s="158"/>
    </row>
    <row r="23" spans="1:10">
      <c r="A23" s="158"/>
      <c r="B23" s="158"/>
      <c r="C23" s="158"/>
      <c r="D23" s="158"/>
      <c r="E23" s="158"/>
      <c r="F23" s="158"/>
      <c r="G23" s="158"/>
      <c r="H23" s="158"/>
      <c r="I23" s="158"/>
      <c r="J23" s="158"/>
    </row>
    <row r="24" spans="1:10">
      <c r="A24" s="158"/>
      <c r="B24" s="158"/>
      <c r="C24" s="158"/>
      <c r="D24" s="158"/>
      <c r="E24" s="158"/>
      <c r="F24" s="158"/>
      <c r="G24" s="158"/>
      <c r="H24" s="158"/>
      <c r="I24" s="158"/>
      <c r="J24" s="158"/>
    </row>
    <row r="25" spans="1:10">
      <c r="A25" s="158"/>
      <c r="B25" s="158"/>
      <c r="C25" s="158"/>
      <c r="D25" s="158"/>
      <c r="E25" s="158"/>
      <c r="F25" s="158"/>
      <c r="G25" s="158"/>
      <c r="H25" s="158"/>
      <c r="I25" s="158"/>
      <c r="J25" s="158"/>
    </row>
    <row r="26" spans="1:10" ht="12.75" customHeight="1">
      <c r="A26" s="164"/>
      <c r="B26" s="164"/>
      <c r="C26" s="164"/>
      <c r="D26" s="164"/>
      <c r="E26" s="164"/>
      <c r="F26" s="164"/>
      <c r="G26" s="164"/>
      <c r="H26" s="164"/>
      <c r="I26" s="164"/>
      <c r="J26" s="164"/>
    </row>
    <row r="27" spans="1:10" ht="12.75" customHeight="1">
      <c r="A27" s="164"/>
      <c r="B27" s="164"/>
      <c r="C27" s="164"/>
      <c r="D27" s="164"/>
      <c r="E27" s="164"/>
      <c r="F27" s="164"/>
      <c r="G27" s="164"/>
      <c r="H27" s="164"/>
      <c r="I27" s="164"/>
      <c r="J27" s="164"/>
    </row>
    <row r="28" spans="1:10">
      <c r="A28" s="159"/>
      <c r="B28" s="159"/>
      <c r="C28" s="159"/>
      <c r="D28" s="159"/>
      <c r="E28" s="159"/>
      <c r="F28" s="159"/>
      <c r="G28" s="159"/>
      <c r="H28" s="159"/>
      <c r="I28" s="159"/>
      <c r="J28" s="159"/>
    </row>
    <row r="29" spans="1:10" ht="15">
      <c r="A29" s="165"/>
      <c r="B29" s="165"/>
      <c r="C29" s="165"/>
      <c r="D29" s="165"/>
      <c r="E29" s="165"/>
      <c r="F29" s="165"/>
      <c r="G29" s="165"/>
      <c r="H29" s="165"/>
      <c r="I29" s="165"/>
      <c r="J29" s="165"/>
    </row>
    <row r="30" spans="1:10" ht="15">
      <c r="A30" s="166"/>
      <c r="B30" s="166"/>
      <c r="C30" s="166"/>
      <c r="D30" s="166"/>
      <c r="E30" s="166"/>
      <c r="F30" s="166"/>
      <c r="G30" s="166"/>
      <c r="H30" s="166"/>
      <c r="I30" s="166"/>
      <c r="J30" s="166"/>
    </row>
    <row r="31" spans="1:10" ht="15">
      <c r="A31" s="165"/>
      <c r="B31" s="165"/>
      <c r="C31" s="165"/>
      <c r="D31" s="165"/>
      <c r="E31" s="165"/>
      <c r="F31" s="165"/>
      <c r="G31" s="165"/>
      <c r="H31" s="165"/>
      <c r="I31" s="165"/>
      <c r="J31" s="165"/>
    </row>
    <row r="32" spans="1:10">
      <c r="A32" s="158"/>
      <c r="B32" s="158"/>
      <c r="C32" s="158"/>
      <c r="D32" s="158"/>
      <c r="E32" s="158"/>
      <c r="F32" s="158"/>
      <c r="G32" s="158"/>
      <c r="H32" s="158"/>
      <c r="I32" s="158"/>
      <c r="J32" s="158"/>
    </row>
    <row r="33" spans="1:10">
      <c r="A33" s="158"/>
      <c r="B33" s="158"/>
      <c r="C33" s="158"/>
      <c r="D33" s="158"/>
      <c r="E33" s="158"/>
      <c r="F33" s="158"/>
      <c r="G33" s="158"/>
      <c r="H33" s="158"/>
      <c r="I33" s="158"/>
      <c r="J33" s="158"/>
    </row>
    <row r="34" spans="1:10">
      <c r="A34" s="162"/>
      <c r="B34" s="162"/>
      <c r="C34" s="162"/>
      <c r="D34" s="162"/>
      <c r="E34" s="162"/>
      <c r="F34" s="162"/>
      <c r="G34" s="162"/>
      <c r="H34" s="162"/>
      <c r="I34" s="162"/>
      <c r="J34" s="162"/>
    </row>
    <row r="35" spans="1:10">
      <c r="A35" s="157"/>
      <c r="B35" s="158"/>
      <c r="C35" s="158"/>
      <c r="D35" s="158"/>
      <c r="E35" s="158"/>
      <c r="F35" s="158"/>
      <c r="G35" s="158"/>
      <c r="H35" s="147"/>
      <c r="I35" s="147"/>
      <c r="J35" s="147"/>
    </row>
    <row r="36" spans="1:10">
      <c r="A36" s="159"/>
      <c r="B36" s="159"/>
      <c r="C36" s="159"/>
      <c r="D36" s="159"/>
      <c r="E36" s="159"/>
      <c r="F36" s="159"/>
      <c r="G36" s="159"/>
      <c r="H36" s="159"/>
      <c r="I36" s="159"/>
      <c r="J36" s="159"/>
    </row>
    <row r="37" spans="1:10">
      <c r="A37" s="159"/>
      <c r="B37" s="159"/>
      <c r="C37" s="159"/>
      <c r="D37" s="159"/>
      <c r="E37" s="159"/>
      <c r="F37" s="159"/>
      <c r="G37" s="159"/>
      <c r="H37" s="159"/>
      <c r="I37" s="159"/>
      <c r="J37" s="159"/>
    </row>
    <row r="38" spans="1:10">
      <c r="A38" s="159"/>
      <c r="B38" s="159"/>
      <c r="C38" s="159"/>
      <c r="D38" s="159"/>
      <c r="E38" s="159"/>
      <c r="F38" s="159"/>
      <c r="G38" s="159"/>
      <c r="H38" s="159"/>
      <c r="I38" s="159"/>
      <c r="J38" s="159"/>
    </row>
    <row r="39" spans="1:10">
      <c r="A39" s="159"/>
      <c r="B39" s="159"/>
      <c r="C39" s="159"/>
      <c r="D39" s="159"/>
      <c r="E39" s="159"/>
      <c r="F39" s="159"/>
      <c r="G39" s="159"/>
      <c r="H39" s="159"/>
      <c r="I39" s="159"/>
      <c r="J39" s="159"/>
    </row>
    <row r="40" spans="1:10">
      <c r="A40" s="162"/>
      <c r="B40" s="162"/>
      <c r="C40" s="162"/>
      <c r="D40" s="162"/>
      <c r="E40" s="162"/>
      <c r="F40" s="162"/>
      <c r="G40" s="162"/>
      <c r="H40" s="162"/>
      <c r="I40" s="162"/>
      <c r="J40" s="162"/>
    </row>
    <row r="41" spans="1:10">
      <c r="A41" s="157"/>
      <c r="B41" s="158"/>
      <c r="C41" s="158"/>
      <c r="D41" s="158"/>
      <c r="E41" s="158"/>
      <c r="F41" s="158"/>
      <c r="G41" s="158"/>
      <c r="H41" s="158"/>
      <c r="I41" s="158"/>
      <c r="J41" s="158"/>
    </row>
    <row r="42" spans="1:10">
      <c r="A42" s="158"/>
      <c r="B42" s="158"/>
      <c r="C42" s="158"/>
    </row>
    <row r="43" spans="1:10" ht="15">
      <c r="A43" s="163"/>
      <c r="B43" s="163"/>
      <c r="C43" s="163"/>
      <c r="D43" s="163"/>
      <c r="E43" s="163"/>
      <c r="F43" s="163"/>
      <c r="G43" s="163"/>
      <c r="H43" s="163"/>
      <c r="I43" s="3"/>
      <c r="J43" s="3"/>
    </row>
    <row r="44" spans="1:10">
      <c r="A44" s="161"/>
      <c r="B44" s="161"/>
      <c r="C44" s="161"/>
      <c r="D44" s="161"/>
      <c r="E44" s="161"/>
      <c r="F44" s="161"/>
      <c r="G44" s="161"/>
      <c r="H44" s="161"/>
      <c r="I44" s="161"/>
      <c r="J44" s="161"/>
    </row>
    <row r="45" spans="1:10">
      <c r="A45" s="158"/>
      <c r="B45" s="158"/>
      <c r="C45" s="158"/>
      <c r="D45" s="158"/>
      <c r="E45" s="158"/>
      <c r="F45" s="158"/>
      <c r="G45" s="158"/>
      <c r="H45" s="158"/>
      <c r="I45" s="148"/>
      <c r="J45" s="148"/>
    </row>
    <row r="46" spans="1:10">
      <c r="A46" s="158"/>
      <c r="B46" s="158"/>
      <c r="C46" s="158"/>
      <c r="D46" s="158"/>
      <c r="E46" s="158"/>
      <c r="F46" s="158"/>
      <c r="G46" s="158"/>
      <c r="H46" s="158"/>
      <c r="I46" s="148"/>
      <c r="J46" s="148"/>
    </row>
    <row r="47" spans="1:10">
      <c r="A47" s="159"/>
      <c r="B47" s="159"/>
      <c r="C47" s="159"/>
      <c r="D47" s="159"/>
      <c r="E47" s="159"/>
      <c r="F47" s="159"/>
      <c r="G47" s="159"/>
      <c r="H47" s="159"/>
      <c r="I47" s="159"/>
      <c r="J47" s="159"/>
    </row>
    <row r="48" spans="1:10">
      <c r="A48" s="160"/>
      <c r="B48" s="161"/>
      <c r="C48" s="161"/>
      <c r="D48" s="161"/>
      <c r="E48" s="161"/>
      <c r="F48" s="161"/>
      <c r="G48" s="161"/>
      <c r="H48" s="161"/>
      <c r="I48" s="161"/>
      <c r="J48" s="161"/>
    </row>
    <row r="49" spans="1:10">
      <c r="A49" s="158"/>
      <c r="B49" s="158"/>
      <c r="C49" s="158"/>
      <c r="D49" s="158"/>
      <c r="E49" s="158"/>
      <c r="F49" s="158"/>
      <c r="G49" s="158"/>
      <c r="H49" s="158"/>
      <c r="I49" s="158"/>
      <c r="J49" s="158"/>
    </row>
    <row r="50" spans="1:10">
      <c r="A50" s="158"/>
      <c r="B50" s="158"/>
      <c r="C50" s="158"/>
      <c r="D50" s="158"/>
      <c r="E50" s="158"/>
      <c r="F50" s="158"/>
      <c r="G50" s="158"/>
      <c r="H50" s="158"/>
      <c r="I50" s="158"/>
      <c r="J50" s="158"/>
    </row>
    <row r="51" spans="1:10">
      <c r="A51" s="158"/>
      <c r="B51" s="158"/>
      <c r="C51" s="158"/>
      <c r="D51" s="158"/>
      <c r="E51" s="158"/>
      <c r="F51" s="158"/>
      <c r="G51" s="158"/>
      <c r="H51" s="158"/>
      <c r="I51" s="158"/>
      <c r="J51" s="158"/>
    </row>
    <row r="52" spans="1:10">
      <c r="A52" s="159"/>
      <c r="B52" s="159"/>
      <c r="C52" s="159"/>
      <c r="D52" s="159"/>
      <c r="E52" s="159"/>
      <c r="F52" s="159"/>
      <c r="G52" s="159"/>
      <c r="H52" s="159"/>
      <c r="I52" s="159"/>
      <c r="J52" s="159"/>
    </row>
    <row r="53" spans="1:10">
      <c r="A53" s="159"/>
      <c r="B53" s="159"/>
      <c r="C53" s="159"/>
      <c r="D53" s="159"/>
      <c r="E53" s="159"/>
      <c r="F53" s="159"/>
      <c r="G53" s="159"/>
      <c r="H53" s="159"/>
      <c r="I53" s="159"/>
      <c r="J53" s="159"/>
    </row>
    <row r="54" spans="1:10">
      <c r="A54" s="159"/>
      <c r="B54" s="159"/>
      <c r="C54" s="159"/>
      <c r="D54" s="159"/>
      <c r="E54" s="159"/>
      <c r="F54" s="159"/>
      <c r="G54" s="159"/>
      <c r="H54" s="159"/>
      <c r="I54" s="159"/>
      <c r="J54" s="159"/>
    </row>
    <row r="55" spans="1:10">
      <c r="A55" s="159"/>
      <c r="B55" s="159"/>
      <c r="C55" s="159"/>
      <c r="D55" s="159"/>
      <c r="E55" s="159"/>
      <c r="F55" s="159"/>
      <c r="G55" s="159"/>
      <c r="H55" s="159"/>
      <c r="I55" s="159"/>
      <c r="J55" s="159"/>
    </row>
    <row r="56" spans="1:10">
      <c r="A56" s="157"/>
      <c r="B56" s="158"/>
      <c r="C56" s="158"/>
      <c r="D56" s="158"/>
      <c r="E56" s="158"/>
      <c r="F56" s="158"/>
      <c r="G56" s="158"/>
      <c r="H56" s="158"/>
      <c r="I56" s="158"/>
      <c r="J56" s="158"/>
    </row>
    <row r="57" spans="1:10">
      <c r="A57" s="159"/>
      <c r="B57" s="159"/>
      <c r="C57" s="159"/>
      <c r="D57" s="159"/>
      <c r="E57" s="159"/>
      <c r="F57" s="159"/>
      <c r="G57" s="159"/>
      <c r="H57" s="159"/>
      <c r="I57" s="159"/>
      <c r="J57" s="159"/>
    </row>
  </sheetData>
  <sheetProtection selectLockedCells="1" selectUnlockedCells="1"/>
  <mergeCells count="5">
    <mergeCell ref="B13:I13"/>
    <mergeCell ref="B15:I15"/>
    <mergeCell ref="B17:I18"/>
    <mergeCell ref="A1:J1"/>
    <mergeCell ref="A2:J2"/>
  </mergeCells>
  <hyperlinks>
    <hyperlink ref="B11" r:id="rId1" display="mailto:enu-oie@bmd.hr" xr:uid="{6B41AE6C-BE5C-4395-B00A-F82FE9EE2344}"/>
  </hyperlinks>
  <pageMargins left="1.1811023622047245" right="0.78740157480314965" top="1.3779527559055118" bottom="1.1417322834645669" header="0.51181102362204722" footer="0.59055118110236227"/>
  <pageSetup paperSize="9" scale="63" firstPageNumber="0" orientation="portrait" r:id="rId2"/>
  <headerFooter differentFirst="1">
    <oddHeader xml:space="preserve">&amp;LINVESTITOR: PRIMA MOBILIS D.O.O., 
TRG HRVATSKIH BRANITELJA 18, 43000 BJELOVAR, OIB: 33182375860&amp;RZ.O.P.: 106020
</oddHeader>
    <oddFooter>&amp;R&amp;P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P1081"/>
  <sheetViews>
    <sheetView tabSelected="1" view="pageBreakPreview" zoomScale="84" zoomScaleNormal="84" zoomScaleSheetLayoutView="84" zoomScalePageLayoutView="120" workbookViewId="0">
      <selection activeCell="I593" sqref="I593"/>
    </sheetView>
  </sheetViews>
  <sheetFormatPr defaultRowHeight="12.75"/>
  <cols>
    <col min="1" max="1" width="4.28515625" style="34" customWidth="1"/>
    <col min="2" max="2" width="48.5703125" style="41" customWidth="1"/>
    <col min="3" max="3" width="7.7109375" style="40" customWidth="1"/>
    <col min="4" max="4" width="6.28515625" style="36" bestFit="1" customWidth="1"/>
    <col min="5" max="5" width="11.140625" style="45" customWidth="1"/>
    <col min="6" max="6" width="16.7109375" style="38" bestFit="1" customWidth="1"/>
    <col min="7" max="7" width="21.28515625" style="33" customWidth="1"/>
    <col min="8" max="8" width="12.7109375" style="33" bestFit="1" customWidth="1"/>
    <col min="9" max="9" width="11" style="33" customWidth="1"/>
    <col min="10" max="10" width="27.85546875" style="33" customWidth="1"/>
    <col min="11" max="11" width="14.28515625" style="33" bestFit="1" customWidth="1"/>
    <col min="12" max="256" width="9.140625" style="33"/>
    <col min="257" max="257" width="5.5703125" style="33" customWidth="1"/>
    <col min="258" max="258" width="49.140625" style="33" customWidth="1"/>
    <col min="259" max="259" width="8.28515625" style="33" customWidth="1"/>
    <col min="260" max="260" width="10" style="33" customWidth="1"/>
    <col min="261" max="261" width="12.7109375" style="33" customWidth="1"/>
    <col min="262" max="262" width="16.85546875" style="33" customWidth="1"/>
    <col min="263" max="263" width="9.140625" style="33"/>
    <col min="264" max="264" width="12.7109375" style="33" bestFit="1" customWidth="1"/>
    <col min="265" max="265" width="13.42578125" style="33" bestFit="1" customWidth="1"/>
    <col min="266" max="266" width="27.85546875" style="33" customWidth="1"/>
    <col min="267" max="267" width="14.28515625" style="33" bestFit="1" customWidth="1"/>
    <col min="268" max="512" width="9.140625" style="33"/>
    <col min="513" max="513" width="5.5703125" style="33" customWidth="1"/>
    <col min="514" max="514" width="49.140625" style="33" customWidth="1"/>
    <col min="515" max="515" width="8.28515625" style="33" customWidth="1"/>
    <col min="516" max="516" width="10" style="33" customWidth="1"/>
    <col min="517" max="517" width="12.7109375" style="33" customWidth="1"/>
    <col min="518" max="518" width="16.85546875" style="33" customWidth="1"/>
    <col min="519" max="519" width="9.140625" style="33"/>
    <col min="520" max="520" width="12.7109375" style="33" bestFit="1" customWidth="1"/>
    <col min="521" max="521" width="13.42578125" style="33" bestFit="1" customWidth="1"/>
    <col min="522" max="522" width="27.85546875" style="33" customWidth="1"/>
    <col min="523" max="523" width="14.28515625" style="33" bestFit="1" customWidth="1"/>
    <col min="524" max="768" width="9.140625" style="33"/>
    <col min="769" max="769" width="5.5703125" style="33" customWidth="1"/>
    <col min="770" max="770" width="49.140625" style="33" customWidth="1"/>
    <col min="771" max="771" width="8.28515625" style="33" customWidth="1"/>
    <col min="772" max="772" width="10" style="33" customWidth="1"/>
    <col min="773" max="773" width="12.7109375" style="33" customWidth="1"/>
    <col min="774" max="774" width="16.85546875" style="33" customWidth="1"/>
    <col min="775" max="775" width="9.140625" style="33"/>
    <col min="776" max="776" width="12.7109375" style="33" bestFit="1" customWidth="1"/>
    <col min="777" max="777" width="13.42578125" style="33" bestFit="1" customWidth="1"/>
    <col min="778" max="778" width="27.85546875" style="33" customWidth="1"/>
    <col min="779" max="779" width="14.28515625" style="33" bestFit="1" customWidth="1"/>
    <col min="780" max="1024" width="9.140625" style="33"/>
    <col min="1025" max="1025" width="5.5703125" style="33" customWidth="1"/>
    <col min="1026" max="1026" width="49.140625" style="33" customWidth="1"/>
    <col min="1027" max="1027" width="8.28515625" style="33" customWidth="1"/>
    <col min="1028" max="1028" width="10" style="33" customWidth="1"/>
    <col min="1029" max="1029" width="12.7109375" style="33" customWidth="1"/>
    <col min="1030" max="1030" width="16.85546875" style="33" customWidth="1"/>
    <col min="1031" max="1031" width="9.140625" style="33"/>
    <col min="1032" max="1032" width="12.7109375" style="33" bestFit="1" customWidth="1"/>
    <col min="1033" max="1033" width="13.42578125" style="33" bestFit="1" customWidth="1"/>
    <col min="1034" max="1034" width="27.85546875" style="33" customWidth="1"/>
    <col min="1035" max="1035" width="14.28515625" style="33" bestFit="1" customWidth="1"/>
    <col min="1036" max="1280" width="9.140625" style="33"/>
    <col min="1281" max="1281" width="5.5703125" style="33" customWidth="1"/>
    <col min="1282" max="1282" width="49.140625" style="33" customWidth="1"/>
    <col min="1283" max="1283" width="8.28515625" style="33" customWidth="1"/>
    <col min="1284" max="1284" width="10" style="33" customWidth="1"/>
    <col min="1285" max="1285" width="12.7109375" style="33" customWidth="1"/>
    <col min="1286" max="1286" width="16.85546875" style="33" customWidth="1"/>
    <col min="1287" max="1287" width="9.140625" style="33"/>
    <col min="1288" max="1288" width="12.7109375" style="33" bestFit="1" customWidth="1"/>
    <col min="1289" max="1289" width="13.42578125" style="33" bestFit="1" customWidth="1"/>
    <col min="1290" max="1290" width="27.85546875" style="33" customWidth="1"/>
    <col min="1291" max="1291" width="14.28515625" style="33" bestFit="1" customWidth="1"/>
    <col min="1292" max="1536" width="9.140625" style="33"/>
    <col min="1537" max="1537" width="5.5703125" style="33" customWidth="1"/>
    <col min="1538" max="1538" width="49.140625" style="33" customWidth="1"/>
    <col min="1539" max="1539" width="8.28515625" style="33" customWidth="1"/>
    <col min="1540" max="1540" width="10" style="33" customWidth="1"/>
    <col min="1541" max="1541" width="12.7109375" style="33" customWidth="1"/>
    <col min="1542" max="1542" width="16.85546875" style="33" customWidth="1"/>
    <col min="1543" max="1543" width="9.140625" style="33"/>
    <col min="1544" max="1544" width="12.7109375" style="33" bestFit="1" customWidth="1"/>
    <col min="1545" max="1545" width="13.42578125" style="33" bestFit="1" customWidth="1"/>
    <col min="1546" max="1546" width="27.85546875" style="33" customWidth="1"/>
    <col min="1547" max="1547" width="14.28515625" style="33" bestFit="1" customWidth="1"/>
    <col min="1548" max="1792" width="9.140625" style="33"/>
    <col min="1793" max="1793" width="5.5703125" style="33" customWidth="1"/>
    <col min="1794" max="1794" width="49.140625" style="33" customWidth="1"/>
    <col min="1795" max="1795" width="8.28515625" style="33" customWidth="1"/>
    <col min="1796" max="1796" width="10" style="33" customWidth="1"/>
    <col min="1797" max="1797" width="12.7109375" style="33" customWidth="1"/>
    <col min="1798" max="1798" width="16.85546875" style="33" customWidth="1"/>
    <col min="1799" max="1799" width="9.140625" style="33"/>
    <col min="1800" max="1800" width="12.7109375" style="33" bestFit="1" customWidth="1"/>
    <col min="1801" max="1801" width="13.42578125" style="33" bestFit="1" customWidth="1"/>
    <col min="1802" max="1802" width="27.85546875" style="33" customWidth="1"/>
    <col min="1803" max="1803" width="14.28515625" style="33" bestFit="1" customWidth="1"/>
    <col min="1804" max="2048" width="9.140625" style="33"/>
    <col min="2049" max="2049" width="5.5703125" style="33" customWidth="1"/>
    <col min="2050" max="2050" width="49.140625" style="33" customWidth="1"/>
    <col min="2051" max="2051" width="8.28515625" style="33" customWidth="1"/>
    <col min="2052" max="2052" width="10" style="33" customWidth="1"/>
    <col min="2053" max="2053" width="12.7109375" style="33" customWidth="1"/>
    <col min="2054" max="2054" width="16.85546875" style="33" customWidth="1"/>
    <col min="2055" max="2055" width="9.140625" style="33"/>
    <col min="2056" max="2056" width="12.7109375" style="33" bestFit="1" customWidth="1"/>
    <col min="2057" max="2057" width="13.42578125" style="33" bestFit="1" customWidth="1"/>
    <col min="2058" max="2058" width="27.85546875" style="33" customWidth="1"/>
    <col min="2059" max="2059" width="14.28515625" style="33" bestFit="1" customWidth="1"/>
    <col min="2060" max="2304" width="9.140625" style="33"/>
    <col min="2305" max="2305" width="5.5703125" style="33" customWidth="1"/>
    <col min="2306" max="2306" width="49.140625" style="33" customWidth="1"/>
    <col min="2307" max="2307" width="8.28515625" style="33" customWidth="1"/>
    <col min="2308" max="2308" width="10" style="33" customWidth="1"/>
    <col min="2309" max="2309" width="12.7109375" style="33" customWidth="1"/>
    <col min="2310" max="2310" width="16.85546875" style="33" customWidth="1"/>
    <col min="2311" max="2311" width="9.140625" style="33"/>
    <col min="2312" max="2312" width="12.7109375" style="33" bestFit="1" customWidth="1"/>
    <col min="2313" max="2313" width="13.42578125" style="33" bestFit="1" customWidth="1"/>
    <col min="2314" max="2314" width="27.85546875" style="33" customWidth="1"/>
    <col min="2315" max="2315" width="14.28515625" style="33" bestFit="1" customWidth="1"/>
    <col min="2316" max="2560" width="9.140625" style="33"/>
    <col min="2561" max="2561" width="5.5703125" style="33" customWidth="1"/>
    <col min="2562" max="2562" width="49.140625" style="33" customWidth="1"/>
    <col min="2563" max="2563" width="8.28515625" style="33" customWidth="1"/>
    <col min="2564" max="2564" width="10" style="33" customWidth="1"/>
    <col min="2565" max="2565" width="12.7109375" style="33" customWidth="1"/>
    <col min="2566" max="2566" width="16.85546875" style="33" customWidth="1"/>
    <col min="2567" max="2567" width="9.140625" style="33"/>
    <col min="2568" max="2568" width="12.7109375" style="33" bestFit="1" customWidth="1"/>
    <col min="2569" max="2569" width="13.42578125" style="33" bestFit="1" customWidth="1"/>
    <col min="2570" max="2570" width="27.85546875" style="33" customWidth="1"/>
    <col min="2571" max="2571" width="14.28515625" style="33" bestFit="1" customWidth="1"/>
    <col min="2572" max="2816" width="9.140625" style="33"/>
    <col min="2817" max="2817" width="5.5703125" style="33" customWidth="1"/>
    <col min="2818" max="2818" width="49.140625" style="33" customWidth="1"/>
    <col min="2819" max="2819" width="8.28515625" style="33" customWidth="1"/>
    <col min="2820" max="2820" width="10" style="33" customWidth="1"/>
    <col min="2821" max="2821" width="12.7109375" style="33" customWidth="1"/>
    <col min="2822" max="2822" width="16.85546875" style="33" customWidth="1"/>
    <col min="2823" max="2823" width="9.140625" style="33"/>
    <col min="2824" max="2824" width="12.7109375" style="33" bestFit="1" customWidth="1"/>
    <col min="2825" max="2825" width="13.42578125" style="33" bestFit="1" customWidth="1"/>
    <col min="2826" max="2826" width="27.85546875" style="33" customWidth="1"/>
    <col min="2827" max="2827" width="14.28515625" style="33" bestFit="1" customWidth="1"/>
    <col min="2828" max="3072" width="9.140625" style="33"/>
    <col min="3073" max="3073" width="5.5703125" style="33" customWidth="1"/>
    <col min="3074" max="3074" width="49.140625" style="33" customWidth="1"/>
    <col min="3075" max="3075" width="8.28515625" style="33" customWidth="1"/>
    <col min="3076" max="3076" width="10" style="33" customWidth="1"/>
    <col min="3077" max="3077" width="12.7109375" style="33" customWidth="1"/>
    <col min="3078" max="3078" width="16.85546875" style="33" customWidth="1"/>
    <col min="3079" max="3079" width="9.140625" style="33"/>
    <col min="3080" max="3080" width="12.7109375" style="33" bestFit="1" customWidth="1"/>
    <col min="3081" max="3081" width="13.42578125" style="33" bestFit="1" customWidth="1"/>
    <col min="3082" max="3082" width="27.85546875" style="33" customWidth="1"/>
    <col min="3083" max="3083" width="14.28515625" style="33" bestFit="1" customWidth="1"/>
    <col min="3084" max="3328" width="9.140625" style="33"/>
    <col min="3329" max="3329" width="5.5703125" style="33" customWidth="1"/>
    <col min="3330" max="3330" width="49.140625" style="33" customWidth="1"/>
    <col min="3331" max="3331" width="8.28515625" style="33" customWidth="1"/>
    <col min="3332" max="3332" width="10" style="33" customWidth="1"/>
    <col min="3333" max="3333" width="12.7109375" style="33" customWidth="1"/>
    <col min="3334" max="3334" width="16.85546875" style="33" customWidth="1"/>
    <col min="3335" max="3335" width="9.140625" style="33"/>
    <col min="3336" max="3336" width="12.7109375" style="33" bestFit="1" customWidth="1"/>
    <col min="3337" max="3337" width="13.42578125" style="33" bestFit="1" customWidth="1"/>
    <col min="3338" max="3338" width="27.85546875" style="33" customWidth="1"/>
    <col min="3339" max="3339" width="14.28515625" style="33" bestFit="1" customWidth="1"/>
    <col min="3340" max="3584" width="9.140625" style="33"/>
    <col min="3585" max="3585" width="5.5703125" style="33" customWidth="1"/>
    <col min="3586" max="3586" width="49.140625" style="33" customWidth="1"/>
    <col min="3587" max="3587" width="8.28515625" style="33" customWidth="1"/>
    <col min="3588" max="3588" width="10" style="33" customWidth="1"/>
    <col min="3589" max="3589" width="12.7109375" style="33" customWidth="1"/>
    <col min="3590" max="3590" width="16.85546875" style="33" customWidth="1"/>
    <col min="3591" max="3591" width="9.140625" style="33"/>
    <col min="3592" max="3592" width="12.7109375" style="33" bestFit="1" customWidth="1"/>
    <col min="3593" max="3593" width="13.42578125" style="33" bestFit="1" customWidth="1"/>
    <col min="3594" max="3594" width="27.85546875" style="33" customWidth="1"/>
    <col min="3595" max="3595" width="14.28515625" style="33" bestFit="1" customWidth="1"/>
    <col min="3596" max="3840" width="9.140625" style="33"/>
    <col min="3841" max="3841" width="5.5703125" style="33" customWidth="1"/>
    <col min="3842" max="3842" width="49.140625" style="33" customWidth="1"/>
    <col min="3843" max="3843" width="8.28515625" style="33" customWidth="1"/>
    <col min="3844" max="3844" width="10" style="33" customWidth="1"/>
    <col min="3845" max="3845" width="12.7109375" style="33" customWidth="1"/>
    <col min="3846" max="3846" width="16.85546875" style="33" customWidth="1"/>
    <col min="3847" max="3847" width="9.140625" style="33"/>
    <col min="3848" max="3848" width="12.7109375" style="33" bestFit="1" customWidth="1"/>
    <col min="3849" max="3849" width="13.42578125" style="33" bestFit="1" customWidth="1"/>
    <col min="3850" max="3850" width="27.85546875" style="33" customWidth="1"/>
    <col min="3851" max="3851" width="14.28515625" style="33" bestFit="1" customWidth="1"/>
    <col min="3852" max="4096" width="9.140625" style="33"/>
    <col min="4097" max="4097" width="5.5703125" style="33" customWidth="1"/>
    <col min="4098" max="4098" width="49.140625" style="33" customWidth="1"/>
    <col min="4099" max="4099" width="8.28515625" style="33" customWidth="1"/>
    <col min="4100" max="4100" width="10" style="33" customWidth="1"/>
    <col min="4101" max="4101" width="12.7109375" style="33" customWidth="1"/>
    <col min="4102" max="4102" width="16.85546875" style="33" customWidth="1"/>
    <col min="4103" max="4103" width="9.140625" style="33"/>
    <col min="4104" max="4104" width="12.7109375" style="33" bestFit="1" customWidth="1"/>
    <col min="4105" max="4105" width="13.42578125" style="33" bestFit="1" customWidth="1"/>
    <col min="4106" max="4106" width="27.85546875" style="33" customWidth="1"/>
    <col min="4107" max="4107" width="14.28515625" style="33" bestFit="1" customWidth="1"/>
    <col min="4108" max="4352" width="9.140625" style="33"/>
    <col min="4353" max="4353" width="5.5703125" style="33" customWidth="1"/>
    <col min="4354" max="4354" width="49.140625" style="33" customWidth="1"/>
    <col min="4355" max="4355" width="8.28515625" style="33" customWidth="1"/>
    <col min="4356" max="4356" width="10" style="33" customWidth="1"/>
    <col min="4357" max="4357" width="12.7109375" style="33" customWidth="1"/>
    <col min="4358" max="4358" width="16.85546875" style="33" customWidth="1"/>
    <col min="4359" max="4359" width="9.140625" style="33"/>
    <col min="4360" max="4360" width="12.7109375" style="33" bestFit="1" customWidth="1"/>
    <col min="4361" max="4361" width="13.42578125" style="33" bestFit="1" customWidth="1"/>
    <col min="4362" max="4362" width="27.85546875" style="33" customWidth="1"/>
    <col min="4363" max="4363" width="14.28515625" style="33" bestFit="1" customWidth="1"/>
    <col min="4364" max="4608" width="9.140625" style="33"/>
    <col min="4609" max="4609" width="5.5703125" style="33" customWidth="1"/>
    <col min="4610" max="4610" width="49.140625" style="33" customWidth="1"/>
    <col min="4611" max="4611" width="8.28515625" style="33" customWidth="1"/>
    <col min="4612" max="4612" width="10" style="33" customWidth="1"/>
    <col min="4613" max="4613" width="12.7109375" style="33" customWidth="1"/>
    <col min="4614" max="4614" width="16.85546875" style="33" customWidth="1"/>
    <col min="4615" max="4615" width="9.140625" style="33"/>
    <col min="4616" max="4616" width="12.7109375" style="33" bestFit="1" customWidth="1"/>
    <col min="4617" max="4617" width="13.42578125" style="33" bestFit="1" customWidth="1"/>
    <col min="4618" max="4618" width="27.85546875" style="33" customWidth="1"/>
    <col min="4619" max="4619" width="14.28515625" style="33" bestFit="1" customWidth="1"/>
    <col min="4620" max="4864" width="9.140625" style="33"/>
    <col min="4865" max="4865" width="5.5703125" style="33" customWidth="1"/>
    <col min="4866" max="4866" width="49.140625" style="33" customWidth="1"/>
    <col min="4867" max="4867" width="8.28515625" style="33" customWidth="1"/>
    <col min="4868" max="4868" width="10" style="33" customWidth="1"/>
    <col min="4869" max="4869" width="12.7109375" style="33" customWidth="1"/>
    <col min="4870" max="4870" width="16.85546875" style="33" customWidth="1"/>
    <col min="4871" max="4871" width="9.140625" style="33"/>
    <col min="4872" max="4872" width="12.7109375" style="33" bestFit="1" customWidth="1"/>
    <col min="4873" max="4873" width="13.42578125" style="33" bestFit="1" customWidth="1"/>
    <col min="4874" max="4874" width="27.85546875" style="33" customWidth="1"/>
    <col min="4875" max="4875" width="14.28515625" style="33" bestFit="1" customWidth="1"/>
    <col min="4876" max="5120" width="9.140625" style="33"/>
    <col min="5121" max="5121" width="5.5703125" style="33" customWidth="1"/>
    <col min="5122" max="5122" width="49.140625" style="33" customWidth="1"/>
    <col min="5123" max="5123" width="8.28515625" style="33" customWidth="1"/>
    <col min="5124" max="5124" width="10" style="33" customWidth="1"/>
    <col min="5125" max="5125" width="12.7109375" style="33" customWidth="1"/>
    <col min="5126" max="5126" width="16.85546875" style="33" customWidth="1"/>
    <col min="5127" max="5127" width="9.140625" style="33"/>
    <col min="5128" max="5128" width="12.7109375" style="33" bestFit="1" customWidth="1"/>
    <col min="5129" max="5129" width="13.42578125" style="33" bestFit="1" customWidth="1"/>
    <col min="5130" max="5130" width="27.85546875" style="33" customWidth="1"/>
    <col min="5131" max="5131" width="14.28515625" style="33" bestFit="1" customWidth="1"/>
    <col min="5132" max="5376" width="9.140625" style="33"/>
    <col min="5377" max="5377" width="5.5703125" style="33" customWidth="1"/>
    <col min="5378" max="5378" width="49.140625" style="33" customWidth="1"/>
    <col min="5379" max="5379" width="8.28515625" style="33" customWidth="1"/>
    <col min="5380" max="5380" width="10" style="33" customWidth="1"/>
    <col min="5381" max="5381" width="12.7109375" style="33" customWidth="1"/>
    <col min="5382" max="5382" width="16.85546875" style="33" customWidth="1"/>
    <col min="5383" max="5383" width="9.140625" style="33"/>
    <col min="5384" max="5384" width="12.7109375" style="33" bestFit="1" customWidth="1"/>
    <col min="5385" max="5385" width="13.42578125" style="33" bestFit="1" customWidth="1"/>
    <col min="5386" max="5386" width="27.85546875" style="33" customWidth="1"/>
    <col min="5387" max="5387" width="14.28515625" style="33" bestFit="1" customWidth="1"/>
    <col min="5388" max="5632" width="9.140625" style="33"/>
    <col min="5633" max="5633" width="5.5703125" style="33" customWidth="1"/>
    <col min="5634" max="5634" width="49.140625" style="33" customWidth="1"/>
    <col min="5635" max="5635" width="8.28515625" style="33" customWidth="1"/>
    <col min="5636" max="5636" width="10" style="33" customWidth="1"/>
    <col min="5637" max="5637" width="12.7109375" style="33" customWidth="1"/>
    <col min="5638" max="5638" width="16.85546875" style="33" customWidth="1"/>
    <col min="5639" max="5639" width="9.140625" style="33"/>
    <col min="5640" max="5640" width="12.7109375" style="33" bestFit="1" customWidth="1"/>
    <col min="5641" max="5641" width="13.42578125" style="33" bestFit="1" customWidth="1"/>
    <col min="5642" max="5642" width="27.85546875" style="33" customWidth="1"/>
    <col min="5643" max="5643" width="14.28515625" style="33" bestFit="1" customWidth="1"/>
    <col min="5644" max="5888" width="9.140625" style="33"/>
    <col min="5889" max="5889" width="5.5703125" style="33" customWidth="1"/>
    <col min="5890" max="5890" width="49.140625" style="33" customWidth="1"/>
    <col min="5891" max="5891" width="8.28515625" style="33" customWidth="1"/>
    <col min="5892" max="5892" width="10" style="33" customWidth="1"/>
    <col min="5893" max="5893" width="12.7109375" style="33" customWidth="1"/>
    <col min="5894" max="5894" width="16.85546875" style="33" customWidth="1"/>
    <col min="5895" max="5895" width="9.140625" style="33"/>
    <col min="5896" max="5896" width="12.7109375" style="33" bestFit="1" customWidth="1"/>
    <col min="5897" max="5897" width="13.42578125" style="33" bestFit="1" customWidth="1"/>
    <col min="5898" max="5898" width="27.85546875" style="33" customWidth="1"/>
    <col min="5899" max="5899" width="14.28515625" style="33" bestFit="1" customWidth="1"/>
    <col min="5900" max="6144" width="9.140625" style="33"/>
    <col min="6145" max="6145" width="5.5703125" style="33" customWidth="1"/>
    <col min="6146" max="6146" width="49.140625" style="33" customWidth="1"/>
    <col min="6147" max="6147" width="8.28515625" style="33" customWidth="1"/>
    <col min="6148" max="6148" width="10" style="33" customWidth="1"/>
    <col min="6149" max="6149" width="12.7109375" style="33" customWidth="1"/>
    <col min="6150" max="6150" width="16.85546875" style="33" customWidth="1"/>
    <col min="6151" max="6151" width="9.140625" style="33"/>
    <col min="6152" max="6152" width="12.7109375" style="33" bestFit="1" customWidth="1"/>
    <col min="6153" max="6153" width="13.42578125" style="33" bestFit="1" customWidth="1"/>
    <col min="6154" max="6154" width="27.85546875" style="33" customWidth="1"/>
    <col min="6155" max="6155" width="14.28515625" style="33" bestFit="1" customWidth="1"/>
    <col min="6156" max="6400" width="9.140625" style="33"/>
    <col min="6401" max="6401" width="5.5703125" style="33" customWidth="1"/>
    <col min="6402" max="6402" width="49.140625" style="33" customWidth="1"/>
    <col min="6403" max="6403" width="8.28515625" style="33" customWidth="1"/>
    <col min="6404" max="6404" width="10" style="33" customWidth="1"/>
    <col min="6405" max="6405" width="12.7109375" style="33" customWidth="1"/>
    <col min="6406" max="6406" width="16.85546875" style="33" customWidth="1"/>
    <col min="6407" max="6407" width="9.140625" style="33"/>
    <col min="6408" max="6408" width="12.7109375" style="33" bestFit="1" customWidth="1"/>
    <col min="6409" max="6409" width="13.42578125" style="33" bestFit="1" customWidth="1"/>
    <col min="6410" max="6410" width="27.85546875" style="33" customWidth="1"/>
    <col min="6411" max="6411" width="14.28515625" style="33" bestFit="1" customWidth="1"/>
    <col min="6412" max="6656" width="9.140625" style="33"/>
    <col min="6657" max="6657" width="5.5703125" style="33" customWidth="1"/>
    <col min="6658" max="6658" width="49.140625" style="33" customWidth="1"/>
    <col min="6659" max="6659" width="8.28515625" style="33" customWidth="1"/>
    <col min="6660" max="6660" width="10" style="33" customWidth="1"/>
    <col min="6661" max="6661" width="12.7109375" style="33" customWidth="1"/>
    <col min="6662" max="6662" width="16.85546875" style="33" customWidth="1"/>
    <col min="6663" max="6663" width="9.140625" style="33"/>
    <col min="6664" max="6664" width="12.7109375" style="33" bestFit="1" customWidth="1"/>
    <col min="6665" max="6665" width="13.42578125" style="33" bestFit="1" customWidth="1"/>
    <col min="6666" max="6666" width="27.85546875" style="33" customWidth="1"/>
    <col min="6667" max="6667" width="14.28515625" style="33" bestFit="1" customWidth="1"/>
    <col min="6668" max="6912" width="9.140625" style="33"/>
    <col min="6913" max="6913" width="5.5703125" style="33" customWidth="1"/>
    <col min="6914" max="6914" width="49.140625" style="33" customWidth="1"/>
    <col min="6915" max="6915" width="8.28515625" style="33" customWidth="1"/>
    <col min="6916" max="6916" width="10" style="33" customWidth="1"/>
    <col min="6917" max="6917" width="12.7109375" style="33" customWidth="1"/>
    <col min="6918" max="6918" width="16.85546875" style="33" customWidth="1"/>
    <col min="6919" max="6919" width="9.140625" style="33"/>
    <col min="6920" max="6920" width="12.7109375" style="33" bestFit="1" customWidth="1"/>
    <col min="6921" max="6921" width="13.42578125" style="33" bestFit="1" customWidth="1"/>
    <col min="6922" max="6922" width="27.85546875" style="33" customWidth="1"/>
    <col min="6923" max="6923" width="14.28515625" style="33" bestFit="1" customWidth="1"/>
    <col min="6924" max="7168" width="9.140625" style="33"/>
    <col min="7169" max="7169" width="5.5703125" style="33" customWidth="1"/>
    <col min="7170" max="7170" width="49.140625" style="33" customWidth="1"/>
    <col min="7171" max="7171" width="8.28515625" style="33" customWidth="1"/>
    <col min="7172" max="7172" width="10" style="33" customWidth="1"/>
    <col min="7173" max="7173" width="12.7109375" style="33" customWidth="1"/>
    <col min="7174" max="7174" width="16.85546875" style="33" customWidth="1"/>
    <col min="7175" max="7175" width="9.140625" style="33"/>
    <col min="7176" max="7176" width="12.7109375" style="33" bestFit="1" customWidth="1"/>
    <col min="7177" max="7177" width="13.42578125" style="33" bestFit="1" customWidth="1"/>
    <col min="7178" max="7178" width="27.85546875" style="33" customWidth="1"/>
    <col min="7179" max="7179" width="14.28515625" style="33" bestFit="1" customWidth="1"/>
    <col min="7180" max="7424" width="9.140625" style="33"/>
    <col min="7425" max="7425" width="5.5703125" style="33" customWidth="1"/>
    <col min="7426" max="7426" width="49.140625" style="33" customWidth="1"/>
    <col min="7427" max="7427" width="8.28515625" style="33" customWidth="1"/>
    <col min="7428" max="7428" width="10" style="33" customWidth="1"/>
    <col min="7429" max="7429" width="12.7109375" style="33" customWidth="1"/>
    <col min="7430" max="7430" width="16.85546875" style="33" customWidth="1"/>
    <col min="7431" max="7431" width="9.140625" style="33"/>
    <col min="7432" max="7432" width="12.7109375" style="33" bestFit="1" customWidth="1"/>
    <col min="7433" max="7433" width="13.42578125" style="33" bestFit="1" customWidth="1"/>
    <col min="7434" max="7434" width="27.85546875" style="33" customWidth="1"/>
    <col min="7435" max="7435" width="14.28515625" style="33" bestFit="1" customWidth="1"/>
    <col min="7436" max="7680" width="9.140625" style="33"/>
    <col min="7681" max="7681" width="5.5703125" style="33" customWidth="1"/>
    <col min="7682" max="7682" width="49.140625" style="33" customWidth="1"/>
    <col min="7683" max="7683" width="8.28515625" style="33" customWidth="1"/>
    <col min="7684" max="7684" width="10" style="33" customWidth="1"/>
    <col min="7685" max="7685" width="12.7109375" style="33" customWidth="1"/>
    <col min="7686" max="7686" width="16.85546875" style="33" customWidth="1"/>
    <col min="7687" max="7687" width="9.140625" style="33"/>
    <col min="7688" max="7688" width="12.7109375" style="33" bestFit="1" customWidth="1"/>
    <col min="7689" max="7689" width="13.42578125" style="33" bestFit="1" customWidth="1"/>
    <col min="7690" max="7690" width="27.85546875" style="33" customWidth="1"/>
    <col min="7691" max="7691" width="14.28515625" style="33" bestFit="1" customWidth="1"/>
    <col min="7692" max="7936" width="9.140625" style="33"/>
    <col min="7937" max="7937" width="5.5703125" style="33" customWidth="1"/>
    <col min="7938" max="7938" width="49.140625" style="33" customWidth="1"/>
    <col min="7939" max="7939" width="8.28515625" style="33" customWidth="1"/>
    <col min="7940" max="7940" width="10" style="33" customWidth="1"/>
    <col min="7941" max="7941" width="12.7109375" style="33" customWidth="1"/>
    <col min="7942" max="7942" width="16.85546875" style="33" customWidth="1"/>
    <col min="7943" max="7943" width="9.140625" style="33"/>
    <col min="7944" max="7944" width="12.7109375" style="33" bestFit="1" customWidth="1"/>
    <col min="7945" max="7945" width="13.42578125" style="33" bestFit="1" customWidth="1"/>
    <col min="7946" max="7946" width="27.85546875" style="33" customWidth="1"/>
    <col min="7947" max="7947" width="14.28515625" style="33" bestFit="1" customWidth="1"/>
    <col min="7948" max="8192" width="9.140625" style="33"/>
    <col min="8193" max="8193" width="5.5703125" style="33" customWidth="1"/>
    <col min="8194" max="8194" width="49.140625" style="33" customWidth="1"/>
    <col min="8195" max="8195" width="8.28515625" style="33" customWidth="1"/>
    <col min="8196" max="8196" width="10" style="33" customWidth="1"/>
    <col min="8197" max="8197" width="12.7109375" style="33" customWidth="1"/>
    <col min="8198" max="8198" width="16.85546875" style="33" customWidth="1"/>
    <col min="8199" max="8199" width="9.140625" style="33"/>
    <col min="8200" max="8200" width="12.7109375" style="33" bestFit="1" customWidth="1"/>
    <col min="8201" max="8201" width="13.42578125" style="33" bestFit="1" customWidth="1"/>
    <col min="8202" max="8202" width="27.85546875" style="33" customWidth="1"/>
    <col min="8203" max="8203" width="14.28515625" style="33" bestFit="1" customWidth="1"/>
    <col min="8204" max="8448" width="9.140625" style="33"/>
    <col min="8449" max="8449" width="5.5703125" style="33" customWidth="1"/>
    <col min="8450" max="8450" width="49.140625" style="33" customWidth="1"/>
    <col min="8451" max="8451" width="8.28515625" style="33" customWidth="1"/>
    <col min="8452" max="8452" width="10" style="33" customWidth="1"/>
    <col min="8453" max="8453" width="12.7109375" style="33" customWidth="1"/>
    <col min="8454" max="8454" width="16.85546875" style="33" customWidth="1"/>
    <col min="8455" max="8455" width="9.140625" style="33"/>
    <col min="8456" max="8456" width="12.7109375" style="33" bestFit="1" customWidth="1"/>
    <col min="8457" max="8457" width="13.42578125" style="33" bestFit="1" customWidth="1"/>
    <col min="8458" max="8458" width="27.85546875" style="33" customWidth="1"/>
    <col min="8459" max="8459" width="14.28515625" style="33" bestFit="1" customWidth="1"/>
    <col min="8460" max="8704" width="9.140625" style="33"/>
    <col min="8705" max="8705" width="5.5703125" style="33" customWidth="1"/>
    <col min="8706" max="8706" width="49.140625" style="33" customWidth="1"/>
    <col min="8707" max="8707" width="8.28515625" style="33" customWidth="1"/>
    <col min="8708" max="8708" width="10" style="33" customWidth="1"/>
    <col min="8709" max="8709" width="12.7109375" style="33" customWidth="1"/>
    <col min="8710" max="8710" width="16.85546875" style="33" customWidth="1"/>
    <col min="8711" max="8711" width="9.140625" style="33"/>
    <col min="8712" max="8712" width="12.7109375" style="33" bestFit="1" customWidth="1"/>
    <col min="8713" max="8713" width="13.42578125" style="33" bestFit="1" customWidth="1"/>
    <col min="8714" max="8714" width="27.85546875" style="33" customWidth="1"/>
    <col min="8715" max="8715" width="14.28515625" style="33" bestFit="1" customWidth="1"/>
    <col min="8716" max="8960" width="9.140625" style="33"/>
    <col min="8961" max="8961" width="5.5703125" style="33" customWidth="1"/>
    <col min="8962" max="8962" width="49.140625" style="33" customWidth="1"/>
    <col min="8963" max="8963" width="8.28515625" style="33" customWidth="1"/>
    <col min="8964" max="8964" width="10" style="33" customWidth="1"/>
    <col min="8965" max="8965" width="12.7109375" style="33" customWidth="1"/>
    <col min="8966" max="8966" width="16.85546875" style="33" customWidth="1"/>
    <col min="8967" max="8967" width="9.140625" style="33"/>
    <col min="8968" max="8968" width="12.7109375" style="33" bestFit="1" customWidth="1"/>
    <col min="8969" max="8969" width="13.42578125" style="33" bestFit="1" customWidth="1"/>
    <col min="8970" max="8970" width="27.85546875" style="33" customWidth="1"/>
    <col min="8971" max="8971" width="14.28515625" style="33" bestFit="1" customWidth="1"/>
    <col min="8972" max="9216" width="9.140625" style="33"/>
    <col min="9217" max="9217" width="5.5703125" style="33" customWidth="1"/>
    <col min="9218" max="9218" width="49.140625" style="33" customWidth="1"/>
    <col min="9219" max="9219" width="8.28515625" style="33" customWidth="1"/>
    <col min="9220" max="9220" width="10" style="33" customWidth="1"/>
    <col min="9221" max="9221" width="12.7109375" style="33" customWidth="1"/>
    <col min="9222" max="9222" width="16.85546875" style="33" customWidth="1"/>
    <col min="9223" max="9223" width="9.140625" style="33"/>
    <col min="9224" max="9224" width="12.7109375" style="33" bestFit="1" customWidth="1"/>
    <col min="9225" max="9225" width="13.42578125" style="33" bestFit="1" customWidth="1"/>
    <col min="9226" max="9226" width="27.85546875" style="33" customWidth="1"/>
    <col min="9227" max="9227" width="14.28515625" style="33" bestFit="1" customWidth="1"/>
    <col min="9228" max="9472" width="9.140625" style="33"/>
    <col min="9473" max="9473" width="5.5703125" style="33" customWidth="1"/>
    <col min="9474" max="9474" width="49.140625" style="33" customWidth="1"/>
    <col min="9475" max="9475" width="8.28515625" style="33" customWidth="1"/>
    <col min="9476" max="9476" width="10" style="33" customWidth="1"/>
    <col min="9477" max="9477" width="12.7109375" style="33" customWidth="1"/>
    <col min="9478" max="9478" width="16.85546875" style="33" customWidth="1"/>
    <col min="9479" max="9479" width="9.140625" style="33"/>
    <col min="9480" max="9480" width="12.7109375" style="33" bestFit="1" customWidth="1"/>
    <col min="9481" max="9481" width="13.42578125" style="33" bestFit="1" customWidth="1"/>
    <col min="9482" max="9482" width="27.85546875" style="33" customWidth="1"/>
    <col min="9483" max="9483" width="14.28515625" style="33" bestFit="1" customWidth="1"/>
    <col min="9484" max="9728" width="9.140625" style="33"/>
    <col min="9729" max="9729" width="5.5703125" style="33" customWidth="1"/>
    <col min="9730" max="9730" width="49.140625" style="33" customWidth="1"/>
    <col min="9731" max="9731" width="8.28515625" style="33" customWidth="1"/>
    <col min="9732" max="9732" width="10" style="33" customWidth="1"/>
    <col min="9733" max="9733" width="12.7109375" style="33" customWidth="1"/>
    <col min="9734" max="9734" width="16.85546875" style="33" customWidth="1"/>
    <col min="9735" max="9735" width="9.140625" style="33"/>
    <col min="9736" max="9736" width="12.7109375" style="33" bestFit="1" customWidth="1"/>
    <col min="9737" max="9737" width="13.42578125" style="33" bestFit="1" customWidth="1"/>
    <col min="9738" max="9738" width="27.85546875" style="33" customWidth="1"/>
    <col min="9739" max="9739" width="14.28515625" style="33" bestFit="1" customWidth="1"/>
    <col min="9740" max="9984" width="9.140625" style="33"/>
    <col min="9985" max="9985" width="5.5703125" style="33" customWidth="1"/>
    <col min="9986" max="9986" width="49.140625" style="33" customWidth="1"/>
    <col min="9987" max="9987" width="8.28515625" style="33" customWidth="1"/>
    <col min="9988" max="9988" width="10" style="33" customWidth="1"/>
    <col min="9989" max="9989" width="12.7109375" style="33" customWidth="1"/>
    <col min="9990" max="9990" width="16.85546875" style="33" customWidth="1"/>
    <col min="9991" max="9991" width="9.140625" style="33"/>
    <col min="9992" max="9992" width="12.7109375" style="33" bestFit="1" customWidth="1"/>
    <col min="9993" max="9993" width="13.42578125" style="33" bestFit="1" customWidth="1"/>
    <col min="9994" max="9994" width="27.85546875" style="33" customWidth="1"/>
    <col min="9995" max="9995" width="14.28515625" style="33" bestFit="1" customWidth="1"/>
    <col min="9996" max="10240" width="9.140625" style="33"/>
    <col min="10241" max="10241" width="5.5703125" style="33" customWidth="1"/>
    <col min="10242" max="10242" width="49.140625" style="33" customWidth="1"/>
    <col min="10243" max="10243" width="8.28515625" style="33" customWidth="1"/>
    <col min="10244" max="10244" width="10" style="33" customWidth="1"/>
    <col min="10245" max="10245" width="12.7109375" style="33" customWidth="1"/>
    <col min="10246" max="10246" width="16.85546875" style="33" customWidth="1"/>
    <col min="10247" max="10247" width="9.140625" style="33"/>
    <col min="10248" max="10248" width="12.7109375" style="33" bestFit="1" customWidth="1"/>
    <col min="10249" max="10249" width="13.42578125" style="33" bestFit="1" customWidth="1"/>
    <col min="10250" max="10250" width="27.85546875" style="33" customWidth="1"/>
    <col min="10251" max="10251" width="14.28515625" style="33" bestFit="1" customWidth="1"/>
    <col min="10252" max="10496" width="9.140625" style="33"/>
    <col min="10497" max="10497" width="5.5703125" style="33" customWidth="1"/>
    <col min="10498" max="10498" width="49.140625" style="33" customWidth="1"/>
    <col min="10499" max="10499" width="8.28515625" style="33" customWidth="1"/>
    <col min="10500" max="10500" width="10" style="33" customWidth="1"/>
    <col min="10501" max="10501" width="12.7109375" style="33" customWidth="1"/>
    <col min="10502" max="10502" width="16.85546875" style="33" customWidth="1"/>
    <col min="10503" max="10503" width="9.140625" style="33"/>
    <col min="10504" max="10504" width="12.7109375" style="33" bestFit="1" customWidth="1"/>
    <col min="10505" max="10505" width="13.42578125" style="33" bestFit="1" customWidth="1"/>
    <col min="10506" max="10506" width="27.85546875" style="33" customWidth="1"/>
    <col min="10507" max="10507" width="14.28515625" style="33" bestFit="1" customWidth="1"/>
    <col min="10508" max="10752" width="9.140625" style="33"/>
    <col min="10753" max="10753" width="5.5703125" style="33" customWidth="1"/>
    <col min="10754" max="10754" width="49.140625" style="33" customWidth="1"/>
    <col min="10755" max="10755" width="8.28515625" style="33" customWidth="1"/>
    <col min="10756" max="10756" width="10" style="33" customWidth="1"/>
    <col min="10757" max="10757" width="12.7109375" style="33" customWidth="1"/>
    <col min="10758" max="10758" width="16.85546875" style="33" customWidth="1"/>
    <col min="10759" max="10759" width="9.140625" style="33"/>
    <col min="10760" max="10760" width="12.7109375" style="33" bestFit="1" customWidth="1"/>
    <col min="10761" max="10761" width="13.42578125" style="33" bestFit="1" customWidth="1"/>
    <col min="10762" max="10762" width="27.85546875" style="33" customWidth="1"/>
    <col min="10763" max="10763" width="14.28515625" style="33" bestFit="1" customWidth="1"/>
    <col min="10764" max="11008" width="9.140625" style="33"/>
    <col min="11009" max="11009" width="5.5703125" style="33" customWidth="1"/>
    <col min="11010" max="11010" width="49.140625" style="33" customWidth="1"/>
    <col min="11011" max="11011" width="8.28515625" style="33" customWidth="1"/>
    <col min="11012" max="11012" width="10" style="33" customWidth="1"/>
    <col min="11013" max="11013" width="12.7109375" style="33" customWidth="1"/>
    <col min="11014" max="11014" width="16.85546875" style="33" customWidth="1"/>
    <col min="11015" max="11015" width="9.140625" style="33"/>
    <col min="11016" max="11016" width="12.7109375" style="33" bestFit="1" customWidth="1"/>
    <col min="11017" max="11017" width="13.42578125" style="33" bestFit="1" customWidth="1"/>
    <col min="11018" max="11018" width="27.85546875" style="33" customWidth="1"/>
    <col min="11019" max="11019" width="14.28515625" style="33" bestFit="1" customWidth="1"/>
    <col min="11020" max="11264" width="9.140625" style="33"/>
    <col min="11265" max="11265" width="5.5703125" style="33" customWidth="1"/>
    <col min="11266" max="11266" width="49.140625" style="33" customWidth="1"/>
    <col min="11267" max="11267" width="8.28515625" style="33" customWidth="1"/>
    <col min="11268" max="11268" width="10" style="33" customWidth="1"/>
    <col min="11269" max="11269" width="12.7109375" style="33" customWidth="1"/>
    <col min="11270" max="11270" width="16.85546875" style="33" customWidth="1"/>
    <col min="11271" max="11271" width="9.140625" style="33"/>
    <col min="11272" max="11272" width="12.7109375" style="33" bestFit="1" customWidth="1"/>
    <col min="11273" max="11273" width="13.42578125" style="33" bestFit="1" customWidth="1"/>
    <col min="11274" max="11274" width="27.85546875" style="33" customWidth="1"/>
    <col min="11275" max="11275" width="14.28515625" style="33" bestFit="1" customWidth="1"/>
    <col min="11276" max="11520" width="9.140625" style="33"/>
    <col min="11521" max="11521" width="5.5703125" style="33" customWidth="1"/>
    <col min="11522" max="11522" width="49.140625" style="33" customWidth="1"/>
    <col min="11523" max="11523" width="8.28515625" style="33" customWidth="1"/>
    <col min="11524" max="11524" width="10" style="33" customWidth="1"/>
    <col min="11525" max="11525" width="12.7109375" style="33" customWidth="1"/>
    <col min="11526" max="11526" width="16.85546875" style="33" customWidth="1"/>
    <col min="11527" max="11527" width="9.140625" style="33"/>
    <col min="11528" max="11528" width="12.7109375" style="33" bestFit="1" customWidth="1"/>
    <col min="11529" max="11529" width="13.42578125" style="33" bestFit="1" customWidth="1"/>
    <col min="11530" max="11530" width="27.85546875" style="33" customWidth="1"/>
    <col min="11531" max="11531" width="14.28515625" style="33" bestFit="1" customWidth="1"/>
    <col min="11532" max="11776" width="9.140625" style="33"/>
    <col min="11777" max="11777" width="5.5703125" style="33" customWidth="1"/>
    <col min="11778" max="11778" width="49.140625" style="33" customWidth="1"/>
    <col min="11779" max="11779" width="8.28515625" style="33" customWidth="1"/>
    <col min="11780" max="11780" width="10" style="33" customWidth="1"/>
    <col min="11781" max="11781" width="12.7109375" style="33" customWidth="1"/>
    <col min="11782" max="11782" width="16.85546875" style="33" customWidth="1"/>
    <col min="11783" max="11783" width="9.140625" style="33"/>
    <col min="11784" max="11784" width="12.7109375" style="33" bestFit="1" customWidth="1"/>
    <col min="11785" max="11785" width="13.42578125" style="33" bestFit="1" customWidth="1"/>
    <col min="11786" max="11786" width="27.85546875" style="33" customWidth="1"/>
    <col min="11787" max="11787" width="14.28515625" style="33" bestFit="1" customWidth="1"/>
    <col min="11788" max="12032" width="9.140625" style="33"/>
    <col min="12033" max="12033" width="5.5703125" style="33" customWidth="1"/>
    <col min="12034" max="12034" width="49.140625" style="33" customWidth="1"/>
    <col min="12035" max="12035" width="8.28515625" style="33" customWidth="1"/>
    <col min="12036" max="12036" width="10" style="33" customWidth="1"/>
    <col min="12037" max="12037" width="12.7109375" style="33" customWidth="1"/>
    <col min="12038" max="12038" width="16.85546875" style="33" customWidth="1"/>
    <col min="12039" max="12039" width="9.140625" style="33"/>
    <col min="12040" max="12040" width="12.7109375" style="33" bestFit="1" customWidth="1"/>
    <col min="12041" max="12041" width="13.42578125" style="33" bestFit="1" customWidth="1"/>
    <col min="12042" max="12042" width="27.85546875" style="33" customWidth="1"/>
    <col min="12043" max="12043" width="14.28515625" style="33" bestFit="1" customWidth="1"/>
    <col min="12044" max="12288" width="9.140625" style="33"/>
    <col min="12289" max="12289" width="5.5703125" style="33" customWidth="1"/>
    <col min="12290" max="12290" width="49.140625" style="33" customWidth="1"/>
    <col min="12291" max="12291" width="8.28515625" style="33" customWidth="1"/>
    <col min="12292" max="12292" width="10" style="33" customWidth="1"/>
    <col min="12293" max="12293" width="12.7109375" style="33" customWidth="1"/>
    <col min="12294" max="12294" width="16.85546875" style="33" customWidth="1"/>
    <col min="12295" max="12295" width="9.140625" style="33"/>
    <col min="12296" max="12296" width="12.7109375" style="33" bestFit="1" customWidth="1"/>
    <col min="12297" max="12297" width="13.42578125" style="33" bestFit="1" customWidth="1"/>
    <col min="12298" max="12298" width="27.85546875" style="33" customWidth="1"/>
    <col min="12299" max="12299" width="14.28515625" style="33" bestFit="1" customWidth="1"/>
    <col min="12300" max="12544" width="9.140625" style="33"/>
    <col min="12545" max="12545" width="5.5703125" style="33" customWidth="1"/>
    <col min="12546" max="12546" width="49.140625" style="33" customWidth="1"/>
    <col min="12547" max="12547" width="8.28515625" style="33" customWidth="1"/>
    <col min="12548" max="12548" width="10" style="33" customWidth="1"/>
    <col min="12549" max="12549" width="12.7109375" style="33" customWidth="1"/>
    <col min="12550" max="12550" width="16.85546875" style="33" customWidth="1"/>
    <col min="12551" max="12551" width="9.140625" style="33"/>
    <col min="12552" max="12552" width="12.7109375" style="33" bestFit="1" customWidth="1"/>
    <col min="12553" max="12553" width="13.42578125" style="33" bestFit="1" customWidth="1"/>
    <col min="12554" max="12554" width="27.85546875" style="33" customWidth="1"/>
    <col min="12555" max="12555" width="14.28515625" style="33" bestFit="1" customWidth="1"/>
    <col min="12556" max="12800" width="9.140625" style="33"/>
    <col min="12801" max="12801" width="5.5703125" style="33" customWidth="1"/>
    <col min="12802" max="12802" width="49.140625" style="33" customWidth="1"/>
    <col min="12803" max="12803" width="8.28515625" style="33" customWidth="1"/>
    <col min="12804" max="12804" width="10" style="33" customWidth="1"/>
    <col min="12805" max="12805" width="12.7109375" style="33" customWidth="1"/>
    <col min="12806" max="12806" width="16.85546875" style="33" customWidth="1"/>
    <col min="12807" max="12807" width="9.140625" style="33"/>
    <col min="12808" max="12808" width="12.7109375" style="33" bestFit="1" customWidth="1"/>
    <col min="12809" max="12809" width="13.42578125" style="33" bestFit="1" customWidth="1"/>
    <col min="12810" max="12810" width="27.85546875" style="33" customWidth="1"/>
    <col min="12811" max="12811" width="14.28515625" style="33" bestFit="1" customWidth="1"/>
    <col min="12812" max="13056" width="9.140625" style="33"/>
    <col min="13057" max="13057" width="5.5703125" style="33" customWidth="1"/>
    <col min="13058" max="13058" width="49.140625" style="33" customWidth="1"/>
    <col min="13059" max="13059" width="8.28515625" style="33" customWidth="1"/>
    <col min="13060" max="13060" width="10" style="33" customWidth="1"/>
    <col min="13061" max="13061" width="12.7109375" style="33" customWidth="1"/>
    <col min="13062" max="13062" width="16.85546875" style="33" customWidth="1"/>
    <col min="13063" max="13063" width="9.140625" style="33"/>
    <col min="13064" max="13064" width="12.7109375" style="33" bestFit="1" customWidth="1"/>
    <col min="13065" max="13065" width="13.42578125" style="33" bestFit="1" customWidth="1"/>
    <col min="13066" max="13066" width="27.85546875" style="33" customWidth="1"/>
    <col min="13067" max="13067" width="14.28515625" style="33" bestFit="1" customWidth="1"/>
    <col min="13068" max="13312" width="9.140625" style="33"/>
    <col min="13313" max="13313" width="5.5703125" style="33" customWidth="1"/>
    <col min="13314" max="13314" width="49.140625" style="33" customWidth="1"/>
    <col min="13315" max="13315" width="8.28515625" style="33" customWidth="1"/>
    <col min="13316" max="13316" width="10" style="33" customWidth="1"/>
    <col min="13317" max="13317" width="12.7109375" style="33" customWidth="1"/>
    <col min="13318" max="13318" width="16.85546875" style="33" customWidth="1"/>
    <col min="13319" max="13319" width="9.140625" style="33"/>
    <col min="13320" max="13320" width="12.7109375" style="33" bestFit="1" customWidth="1"/>
    <col min="13321" max="13321" width="13.42578125" style="33" bestFit="1" customWidth="1"/>
    <col min="13322" max="13322" width="27.85546875" style="33" customWidth="1"/>
    <col min="13323" max="13323" width="14.28515625" style="33" bestFit="1" customWidth="1"/>
    <col min="13324" max="13568" width="9.140625" style="33"/>
    <col min="13569" max="13569" width="5.5703125" style="33" customWidth="1"/>
    <col min="13570" max="13570" width="49.140625" style="33" customWidth="1"/>
    <col min="13571" max="13571" width="8.28515625" style="33" customWidth="1"/>
    <col min="13572" max="13572" width="10" style="33" customWidth="1"/>
    <col min="13573" max="13573" width="12.7109375" style="33" customWidth="1"/>
    <col min="13574" max="13574" width="16.85546875" style="33" customWidth="1"/>
    <col min="13575" max="13575" width="9.140625" style="33"/>
    <col min="13576" max="13576" width="12.7109375" style="33" bestFit="1" customWidth="1"/>
    <col min="13577" max="13577" width="13.42578125" style="33" bestFit="1" customWidth="1"/>
    <col min="13578" max="13578" width="27.85546875" style="33" customWidth="1"/>
    <col min="13579" max="13579" width="14.28515625" style="33" bestFit="1" customWidth="1"/>
    <col min="13580" max="13824" width="9.140625" style="33"/>
    <col min="13825" max="13825" width="5.5703125" style="33" customWidth="1"/>
    <col min="13826" max="13826" width="49.140625" style="33" customWidth="1"/>
    <col min="13827" max="13827" width="8.28515625" style="33" customWidth="1"/>
    <col min="13828" max="13828" width="10" style="33" customWidth="1"/>
    <col min="13829" max="13829" width="12.7109375" style="33" customWidth="1"/>
    <col min="13830" max="13830" width="16.85546875" style="33" customWidth="1"/>
    <col min="13831" max="13831" width="9.140625" style="33"/>
    <col min="13832" max="13832" width="12.7109375" style="33" bestFit="1" customWidth="1"/>
    <col min="13833" max="13833" width="13.42578125" style="33" bestFit="1" customWidth="1"/>
    <col min="13834" max="13834" width="27.85546875" style="33" customWidth="1"/>
    <col min="13835" max="13835" width="14.28515625" style="33" bestFit="1" customWidth="1"/>
    <col min="13836" max="14080" width="9.140625" style="33"/>
    <col min="14081" max="14081" width="5.5703125" style="33" customWidth="1"/>
    <col min="14082" max="14082" width="49.140625" style="33" customWidth="1"/>
    <col min="14083" max="14083" width="8.28515625" style="33" customWidth="1"/>
    <col min="14084" max="14084" width="10" style="33" customWidth="1"/>
    <col min="14085" max="14085" width="12.7109375" style="33" customWidth="1"/>
    <col min="14086" max="14086" width="16.85546875" style="33" customWidth="1"/>
    <col min="14087" max="14087" width="9.140625" style="33"/>
    <col min="14088" max="14088" width="12.7109375" style="33" bestFit="1" customWidth="1"/>
    <col min="14089" max="14089" width="13.42578125" style="33" bestFit="1" customWidth="1"/>
    <col min="14090" max="14090" width="27.85546875" style="33" customWidth="1"/>
    <col min="14091" max="14091" width="14.28515625" style="33" bestFit="1" customWidth="1"/>
    <col min="14092" max="14336" width="9.140625" style="33"/>
    <col min="14337" max="14337" width="5.5703125" style="33" customWidth="1"/>
    <col min="14338" max="14338" width="49.140625" style="33" customWidth="1"/>
    <col min="14339" max="14339" width="8.28515625" style="33" customWidth="1"/>
    <col min="14340" max="14340" width="10" style="33" customWidth="1"/>
    <col min="14341" max="14341" width="12.7109375" style="33" customWidth="1"/>
    <col min="14342" max="14342" width="16.85546875" style="33" customWidth="1"/>
    <col min="14343" max="14343" width="9.140625" style="33"/>
    <col min="14344" max="14344" width="12.7109375" style="33" bestFit="1" customWidth="1"/>
    <col min="14345" max="14345" width="13.42578125" style="33" bestFit="1" customWidth="1"/>
    <col min="14346" max="14346" width="27.85546875" style="33" customWidth="1"/>
    <col min="14347" max="14347" width="14.28515625" style="33" bestFit="1" customWidth="1"/>
    <col min="14348" max="14592" width="9.140625" style="33"/>
    <col min="14593" max="14593" width="5.5703125" style="33" customWidth="1"/>
    <col min="14594" max="14594" width="49.140625" style="33" customWidth="1"/>
    <col min="14595" max="14595" width="8.28515625" style="33" customWidth="1"/>
    <col min="14596" max="14596" width="10" style="33" customWidth="1"/>
    <col min="14597" max="14597" width="12.7109375" style="33" customWidth="1"/>
    <col min="14598" max="14598" width="16.85546875" style="33" customWidth="1"/>
    <col min="14599" max="14599" width="9.140625" style="33"/>
    <col min="14600" max="14600" width="12.7109375" style="33" bestFit="1" customWidth="1"/>
    <col min="14601" max="14601" width="13.42578125" style="33" bestFit="1" customWidth="1"/>
    <col min="14602" max="14602" width="27.85546875" style="33" customWidth="1"/>
    <col min="14603" max="14603" width="14.28515625" style="33" bestFit="1" customWidth="1"/>
    <col min="14604" max="14848" width="9.140625" style="33"/>
    <col min="14849" max="14849" width="5.5703125" style="33" customWidth="1"/>
    <col min="14850" max="14850" width="49.140625" style="33" customWidth="1"/>
    <col min="14851" max="14851" width="8.28515625" style="33" customWidth="1"/>
    <col min="14852" max="14852" width="10" style="33" customWidth="1"/>
    <col min="14853" max="14853" width="12.7109375" style="33" customWidth="1"/>
    <col min="14854" max="14854" width="16.85546875" style="33" customWidth="1"/>
    <col min="14855" max="14855" width="9.140625" style="33"/>
    <col min="14856" max="14856" width="12.7109375" style="33" bestFit="1" customWidth="1"/>
    <col min="14857" max="14857" width="13.42578125" style="33" bestFit="1" customWidth="1"/>
    <col min="14858" max="14858" width="27.85546875" style="33" customWidth="1"/>
    <col min="14859" max="14859" width="14.28515625" style="33" bestFit="1" customWidth="1"/>
    <col min="14860" max="15104" width="9.140625" style="33"/>
    <col min="15105" max="15105" width="5.5703125" style="33" customWidth="1"/>
    <col min="15106" max="15106" width="49.140625" style="33" customWidth="1"/>
    <col min="15107" max="15107" width="8.28515625" style="33" customWidth="1"/>
    <col min="15108" max="15108" width="10" style="33" customWidth="1"/>
    <col min="15109" max="15109" width="12.7109375" style="33" customWidth="1"/>
    <col min="15110" max="15110" width="16.85546875" style="33" customWidth="1"/>
    <col min="15111" max="15111" width="9.140625" style="33"/>
    <col min="15112" max="15112" width="12.7109375" style="33" bestFit="1" customWidth="1"/>
    <col min="15113" max="15113" width="13.42578125" style="33" bestFit="1" customWidth="1"/>
    <col min="15114" max="15114" width="27.85546875" style="33" customWidth="1"/>
    <col min="15115" max="15115" width="14.28515625" style="33" bestFit="1" customWidth="1"/>
    <col min="15116" max="15360" width="9.140625" style="33"/>
    <col min="15361" max="15361" width="5.5703125" style="33" customWidth="1"/>
    <col min="15362" max="15362" width="49.140625" style="33" customWidth="1"/>
    <col min="15363" max="15363" width="8.28515625" style="33" customWidth="1"/>
    <col min="15364" max="15364" width="10" style="33" customWidth="1"/>
    <col min="15365" max="15365" width="12.7109375" style="33" customWidth="1"/>
    <col min="15366" max="15366" width="16.85546875" style="33" customWidth="1"/>
    <col min="15367" max="15367" width="9.140625" style="33"/>
    <col min="15368" max="15368" width="12.7109375" style="33" bestFit="1" customWidth="1"/>
    <col min="15369" max="15369" width="13.42578125" style="33" bestFit="1" customWidth="1"/>
    <col min="15370" max="15370" width="27.85546875" style="33" customWidth="1"/>
    <col min="15371" max="15371" width="14.28515625" style="33" bestFit="1" customWidth="1"/>
    <col min="15372" max="15616" width="9.140625" style="33"/>
    <col min="15617" max="15617" width="5.5703125" style="33" customWidth="1"/>
    <col min="15618" max="15618" width="49.140625" style="33" customWidth="1"/>
    <col min="15619" max="15619" width="8.28515625" style="33" customWidth="1"/>
    <col min="15620" max="15620" width="10" style="33" customWidth="1"/>
    <col min="15621" max="15621" width="12.7109375" style="33" customWidth="1"/>
    <col min="15622" max="15622" width="16.85546875" style="33" customWidth="1"/>
    <col min="15623" max="15623" width="9.140625" style="33"/>
    <col min="15624" max="15624" width="12.7109375" style="33" bestFit="1" customWidth="1"/>
    <col min="15625" max="15625" width="13.42578125" style="33" bestFit="1" customWidth="1"/>
    <col min="15626" max="15626" width="27.85546875" style="33" customWidth="1"/>
    <col min="15627" max="15627" width="14.28515625" style="33" bestFit="1" customWidth="1"/>
    <col min="15628" max="15872" width="9.140625" style="33"/>
    <col min="15873" max="15873" width="5.5703125" style="33" customWidth="1"/>
    <col min="15874" max="15874" width="49.140625" style="33" customWidth="1"/>
    <col min="15875" max="15875" width="8.28515625" style="33" customWidth="1"/>
    <col min="15876" max="15876" width="10" style="33" customWidth="1"/>
    <col min="15877" max="15877" width="12.7109375" style="33" customWidth="1"/>
    <col min="15878" max="15878" width="16.85546875" style="33" customWidth="1"/>
    <col min="15879" max="15879" width="9.140625" style="33"/>
    <col min="15880" max="15880" width="12.7109375" style="33" bestFit="1" customWidth="1"/>
    <col min="15881" max="15881" width="13.42578125" style="33" bestFit="1" customWidth="1"/>
    <col min="15882" max="15882" width="27.85546875" style="33" customWidth="1"/>
    <col min="15883" max="15883" width="14.28515625" style="33" bestFit="1" customWidth="1"/>
    <col min="15884" max="16128" width="9.140625" style="33"/>
    <col min="16129" max="16129" width="5.5703125" style="33" customWidth="1"/>
    <col min="16130" max="16130" width="49.140625" style="33" customWidth="1"/>
    <col min="16131" max="16131" width="8.28515625" style="33" customWidth="1"/>
    <col min="16132" max="16132" width="10" style="33" customWidth="1"/>
    <col min="16133" max="16133" width="12.7109375" style="33" customWidth="1"/>
    <col min="16134" max="16134" width="16.85546875" style="33" customWidth="1"/>
    <col min="16135" max="16135" width="9.140625" style="33"/>
    <col min="16136" max="16136" width="12.7109375" style="33" bestFit="1" customWidth="1"/>
    <col min="16137" max="16137" width="13.42578125" style="33" bestFit="1" customWidth="1"/>
    <col min="16138" max="16138" width="27.85546875" style="33" customWidth="1"/>
    <col min="16139" max="16139" width="14.28515625" style="33" bestFit="1" customWidth="1"/>
    <col min="16140" max="16384" width="9.140625" style="33"/>
  </cols>
  <sheetData>
    <row r="1" spans="1:250" s="5" customFormat="1" ht="18.75">
      <c r="A1" s="204" t="s">
        <v>178</v>
      </c>
      <c r="B1" s="204"/>
      <c r="C1" s="204"/>
      <c r="D1" s="204"/>
      <c r="E1" s="204"/>
      <c r="F1" s="20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s="18" customFormat="1">
      <c r="A2" s="12"/>
      <c r="B2" s="13"/>
      <c r="C2" s="14"/>
      <c r="D2" s="15"/>
      <c r="E2" s="16"/>
      <c r="F2" s="17"/>
    </row>
    <row r="3" spans="1:250" s="6" customFormat="1">
      <c r="A3" s="8" t="s">
        <v>183</v>
      </c>
      <c r="B3" s="9" t="s">
        <v>179</v>
      </c>
      <c r="C3" s="7" t="s">
        <v>180</v>
      </c>
      <c r="D3" s="10"/>
      <c r="E3" s="11" t="s">
        <v>181</v>
      </c>
      <c r="F3" s="11" t="s">
        <v>182</v>
      </c>
    </row>
    <row r="4" spans="1:250" s="25" customFormat="1" ht="12" customHeight="1">
      <c r="A4" s="19"/>
      <c r="B4" s="20"/>
      <c r="C4" s="21"/>
      <c r="D4" s="22"/>
      <c r="E4" s="23"/>
      <c r="F4" s="24"/>
    </row>
    <row r="5" spans="1:250" s="25" customFormat="1" ht="12" customHeight="1">
      <c r="A5" s="19"/>
      <c r="B5" s="20"/>
      <c r="C5" s="21"/>
      <c r="D5" s="22"/>
      <c r="E5" s="23"/>
      <c r="F5" s="24"/>
    </row>
    <row r="6" spans="1:250" s="25" customFormat="1" ht="97.5" customHeight="1">
      <c r="A6" s="200" t="s">
        <v>277</v>
      </c>
      <c r="B6" s="203"/>
      <c r="C6" s="203"/>
      <c r="D6" s="203"/>
      <c r="E6" s="203"/>
      <c r="F6" s="203"/>
    </row>
    <row r="7" spans="1:250" s="25" customFormat="1" ht="42" customHeight="1">
      <c r="A7" s="200" t="s">
        <v>278</v>
      </c>
      <c r="B7" s="203"/>
      <c r="C7" s="203"/>
      <c r="D7" s="203"/>
      <c r="E7" s="203"/>
      <c r="F7" s="203"/>
    </row>
    <row r="8" spans="1:250" s="25" customFormat="1" ht="102.75" customHeight="1">
      <c r="A8" s="200" t="s">
        <v>279</v>
      </c>
      <c r="B8" s="200"/>
      <c r="C8" s="200"/>
      <c r="D8" s="200"/>
      <c r="E8" s="200"/>
      <c r="F8" s="200"/>
    </row>
    <row r="9" spans="1:250" s="25" customFormat="1" ht="12" customHeight="1">
      <c r="A9" s="19"/>
      <c r="B9" s="26"/>
      <c r="C9" s="21"/>
      <c r="D9" s="22"/>
      <c r="E9" s="23"/>
      <c r="F9" s="24"/>
    </row>
    <row r="10" spans="1:250">
      <c r="A10" s="27" t="s">
        <v>5</v>
      </c>
      <c r="B10" s="28" t="s">
        <v>52</v>
      </c>
      <c r="C10" s="29"/>
      <c r="D10" s="30"/>
      <c r="E10" s="31"/>
      <c r="F10" s="32"/>
    </row>
    <row r="11" spans="1:250" s="25" customFormat="1" ht="12" customHeight="1">
      <c r="A11" s="19"/>
      <c r="B11" s="26"/>
      <c r="C11" s="21"/>
      <c r="D11" s="22"/>
      <c r="E11" s="23"/>
      <c r="F11" s="24"/>
    </row>
    <row r="12" spans="1:250">
      <c r="B12" s="39"/>
      <c r="D12" s="40"/>
      <c r="E12" s="37"/>
    </row>
    <row r="13" spans="1:250" s="140" customFormat="1" ht="76.5">
      <c r="A13" s="191" t="s">
        <v>1</v>
      </c>
      <c r="B13" s="185" t="s">
        <v>310</v>
      </c>
      <c r="C13" s="184"/>
      <c r="D13" s="183"/>
      <c r="E13" s="182"/>
      <c r="F13" s="139"/>
    </row>
    <row r="14" spans="1:250" s="140" customFormat="1">
      <c r="A14" s="191"/>
      <c r="B14" s="185" t="s">
        <v>184</v>
      </c>
      <c r="C14" s="184" t="s">
        <v>0</v>
      </c>
      <c r="D14" s="183">
        <v>3386</v>
      </c>
      <c r="E14" s="182"/>
      <c r="F14" s="139">
        <f>E14*D14</f>
        <v>0</v>
      </c>
    </row>
    <row r="15" spans="1:250" s="140" customFormat="1">
      <c r="A15" s="191"/>
      <c r="B15" s="185"/>
      <c r="C15" s="184"/>
      <c r="D15" s="183"/>
      <c r="E15" s="182"/>
      <c r="F15" s="139"/>
    </row>
    <row r="16" spans="1:250" s="140" customFormat="1">
      <c r="A16" s="191"/>
      <c r="B16" s="183"/>
      <c r="C16" s="184"/>
      <c r="D16" s="137"/>
      <c r="E16" s="138"/>
      <c r="F16" s="139"/>
      <c r="H16" s="139"/>
    </row>
    <row r="17" spans="1:8" s="140" customFormat="1" ht="38.25">
      <c r="A17" s="191" t="s">
        <v>2</v>
      </c>
      <c r="B17" s="183" t="s">
        <v>53</v>
      </c>
      <c r="C17" s="184"/>
      <c r="D17" s="137"/>
      <c r="E17" s="138"/>
      <c r="F17" s="139"/>
      <c r="H17" s="139"/>
    </row>
    <row r="18" spans="1:8" s="140" customFormat="1">
      <c r="A18" s="191"/>
      <c r="B18" s="183" t="s">
        <v>54</v>
      </c>
      <c r="C18" s="184" t="s">
        <v>0</v>
      </c>
      <c r="D18" s="137">
        <v>1294</v>
      </c>
      <c r="E18" s="138"/>
      <c r="F18" s="139">
        <f t="shared" ref="F18:F23" si="0">E18*D18</f>
        <v>0</v>
      </c>
      <c r="H18" s="139"/>
    </row>
    <row r="19" spans="1:8" s="140" customFormat="1">
      <c r="A19" s="191"/>
      <c r="B19" s="183" t="s">
        <v>185</v>
      </c>
      <c r="C19" s="184" t="s">
        <v>0</v>
      </c>
      <c r="D19" s="137">
        <v>930</v>
      </c>
      <c r="E19" s="138"/>
      <c r="F19" s="139">
        <f t="shared" si="0"/>
        <v>0</v>
      </c>
      <c r="G19" s="187"/>
      <c r="H19" s="139"/>
    </row>
    <row r="20" spans="1:8" s="140" customFormat="1" ht="25.5">
      <c r="A20" s="191"/>
      <c r="B20" s="183" t="s">
        <v>55</v>
      </c>
      <c r="C20" s="184" t="s">
        <v>0</v>
      </c>
      <c r="D20" s="137">
        <v>9020</v>
      </c>
      <c r="E20" s="181"/>
      <c r="F20" s="136">
        <f t="shared" si="0"/>
        <v>0</v>
      </c>
      <c r="H20" s="139"/>
    </row>
    <row r="21" spans="1:8" s="140" customFormat="1">
      <c r="A21" s="191"/>
      <c r="B21" s="183" t="s">
        <v>6</v>
      </c>
      <c r="C21" s="184" t="s">
        <v>0</v>
      </c>
      <c r="D21" s="137">
        <v>6654</v>
      </c>
      <c r="E21" s="138"/>
      <c r="F21" s="139">
        <f t="shared" si="0"/>
        <v>0</v>
      </c>
      <c r="H21" s="139"/>
    </row>
    <row r="22" spans="1:8" s="140" customFormat="1">
      <c r="A22" s="191"/>
      <c r="B22" s="183" t="s">
        <v>7</v>
      </c>
      <c r="C22" s="184" t="s">
        <v>0</v>
      </c>
      <c r="D22" s="137">
        <v>632</v>
      </c>
      <c r="E22" s="138"/>
      <c r="F22" s="139">
        <f t="shared" si="0"/>
        <v>0</v>
      </c>
      <c r="H22" s="139"/>
    </row>
    <row r="23" spans="1:8" s="140" customFormat="1" ht="25.5">
      <c r="A23" s="191"/>
      <c r="B23" s="183" t="s">
        <v>186</v>
      </c>
      <c r="C23" s="184" t="s">
        <v>0</v>
      </c>
      <c r="D23" s="137">
        <v>36080</v>
      </c>
      <c r="E23" s="181"/>
      <c r="F23" s="136">
        <f t="shared" si="0"/>
        <v>0</v>
      </c>
      <c r="H23" s="139"/>
    </row>
    <row r="24" spans="1:8" s="140" customFormat="1">
      <c r="A24" s="191"/>
      <c r="B24" s="183" t="str">
        <f>"kompl.st."&amp;MID($A$10,3,5)&amp;COUNTA($A$10:A16)</f>
        <v>kompl.st.1.2</v>
      </c>
      <c r="C24" s="184"/>
      <c r="D24" s="137"/>
      <c r="E24" s="138"/>
      <c r="F24" s="139"/>
      <c r="H24" s="139"/>
    </row>
    <row r="25" spans="1:8" s="140" customFormat="1">
      <c r="A25" s="191"/>
      <c r="B25" s="183"/>
      <c r="C25" s="184"/>
      <c r="D25" s="137"/>
      <c r="E25" s="138"/>
      <c r="F25" s="139"/>
      <c r="H25" s="139"/>
    </row>
    <row r="26" spans="1:8" s="140" customFormat="1">
      <c r="A26" s="191"/>
      <c r="B26" s="183"/>
      <c r="C26" s="184"/>
      <c r="D26" s="137"/>
      <c r="E26" s="138"/>
      <c r="F26" s="180"/>
    </row>
    <row r="27" spans="1:8" s="140" customFormat="1" ht="102">
      <c r="A27" s="191" t="s">
        <v>4</v>
      </c>
      <c r="B27" s="183" t="s">
        <v>187</v>
      </c>
      <c r="C27" s="184"/>
      <c r="D27" s="137"/>
      <c r="E27" s="138"/>
      <c r="F27" s="180"/>
    </row>
    <row r="28" spans="1:8" s="140" customFormat="1">
      <c r="A28" s="191"/>
      <c r="B28" s="183" t="s">
        <v>188</v>
      </c>
      <c r="C28" s="184" t="s">
        <v>0</v>
      </c>
      <c r="D28" s="137">
        <v>24</v>
      </c>
      <c r="E28" s="138"/>
      <c r="F28" s="180">
        <f>E28*D28</f>
        <v>0</v>
      </c>
    </row>
    <row r="29" spans="1:8">
      <c r="B29" s="39"/>
      <c r="E29" s="37"/>
      <c r="F29" s="24"/>
    </row>
    <row r="30" spans="1:8" ht="120" customHeight="1">
      <c r="A30" s="34" t="str">
        <f>MID($A$10,3,5)&amp;COUNTA($A$10:A28)</f>
        <v>1.4</v>
      </c>
      <c r="B30" s="35" t="s">
        <v>308</v>
      </c>
      <c r="C30" s="36"/>
      <c r="E30" s="37"/>
    </row>
    <row r="31" spans="1:8">
      <c r="B31" s="39" t="str">
        <f>"kompl.st."&amp;MID($A$10,3,5)&amp;COUNTA($A$10:A28)</f>
        <v>kompl.st.1.4</v>
      </c>
      <c r="C31" s="40" t="s">
        <v>0</v>
      </c>
      <c r="D31" s="36">
        <v>2</v>
      </c>
      <c r="E31" s="37"/>
      <c r="F31" s="24">
        <f>D31*E31</f>
        <v>0</v>
      </c>
    </row>
    <row r="32" spans="1:8">
      <c r="B32" s="39"/>
      <c r="E32" s="37"/>
      <c r="F32" s="24"/>
    </row>
    <row r="33" spans="1:6" ht="144.75" customHeight="1">
      <c r="A33" s="34" t="str">
        <f>MID($A$10,3,5)&amp;COUNTA($A$10:A32)</f>
        <v>1.5</v>
      </c>
      <c r="B33" s="35" t="s">
        <v>309</v>
      </c>
      <c r="C33" s="36"/>
      <c r="E33" s="37"/>
    </row>
    <row r="34" spans="1:6">
      <c r="B34" s="39" t="str">
        <f>"kompl.st."&amp;MID($A$10,3,5)&amp;COUNTA($A$10:A32)</f>
        <v>kompl.st.1.5</v>
      </c>
      <c r="C34" s="40" t="s">
        <v>0</v>
      </c>
      <c r="D34" s="36">
        <v>1</v>
      </c>
      <c r="E34" s="37"/>
      <c r="F34" s="24">
        <f>D34*E34</f>
        <v>0</v>
      </c>
    </row>
    <row r="35" spans="1:6">
      <c r="B35" s="39"/>
      <c r="E35" s="37"/>
    </row>
    <row r="36" spans="1:6" ht="28.5" customHeight="1">
      <c r="A36" s="34" t="str">
        <f>MID($A$10,3,5)&amp;COUNTA($A$10:A35)</f>
        <v>1.6</v>
      </c>
      <c r="B36" s="35" t="s">
        <v>13</v>
      </c>
      <c r="C36" s="36"/>
      <c r="E36" s="37"/>
    </row>
    <row r="37" spans="1:6">
      <c r="B37" s="39" t="str">
        <f>"kompl.st."&amp;MID($A$10,3,5)&amp;COUNTA($A$10:A35)</f>
        <v>kompl.st.1.6</v>
      </c>
      <c r="C37" s="40" t="s">
        <v>0</v>
      </c>
      <c r="D37" s="36">
        <v>308</v>
      </c>
      <c r="E37" s="37"/>
      <c r="F37" s="24">
        <f>D37*E37</f>
        <v>0</v>
      </c>
    </row>
    <row r="38" spans="1:6">
      <c r="B38" s="39"/>
      <c r="D38" s="40"/>
      <c r="E38" s="37"/>
      <c r="F38" s="40"/>
    </row>
    <row r="39" spans="1:6" ht="25.5">
      <c r="A39" s="34" t="str">
        <f>MID($A$10,3,5)&amp;COUNTA($A$10:A38)</f>
        <v>1.7</v>
      </c>
      <c r="B39" s="35" t="s">
        <v>14</v>
      </c>
      <c r="D39" s="39"/>
      <c r="E39" s="37"/>
    </row>
    <row r="40" spans="1:6">
      <c r="B40" s="39" t="str">
        <f>"kompl.st."&amp;MID($A$10,3,5)&amp;COUNTA($A$10:A38)</f>
        <v>kompl.st.1.7</v>
      </c>
      <c r="C40" s="40" t="s">
        <v>0</v>
      </c>
      <c r="D40" s="36">
        <v>308</v>
      </c>
      <c r="E40" s="37"/>
      <c r="F40" s="24">
        <f>D40*E40</f>
        <v>0</v>
      </c>
    </row>
    <row r="41" spans="1:6">
      <c r="B41" s="45"/>
      <c r="C41" s="36"/>
      <c r="E41" s="37"/>
    </row>
    <row r="42" spans="1:6">
      <c r="A42" s="34" t="str">
        <f>MID($A$10,3,5)&amp;COUNTA($A$10:A41)</f>
        <v>1.8</v>
      </c>
      <c r="B42" s="35" t="s">
        <v>56</v>
      </c>
      <c r="C42" s="44"/>
      <c r="E42" s="37"/>
    </row>
    <row r="43" spans="1:6" ht="38.25">
      <c r="B43" s="35" t="s">
        <v>15</v>
      </c>
      <c r="C43" s="44" t="s">
        <v>0</v>
      </c>
      <c r="D43" s="36">
        <v>24</v>
      </c>
      <c r="E43" s="37"/>
    </row>
    <row r="44" spans="1:6">
      <c r="B44" s="35" t="s">
        <v>189</v>
      </c>
      <c r="C44" s="44" t="s">
        <v>0</v>
      </c>
      <c r="D44" s="36">
        <v>24</v>
      </c>
      <c r="E44" s="37"/>
    </row>
    <row r="45" spans="1:6">
      <c r="B45" s="39" t="str">
        <f>"kompl.st."&amp;MID($A$10,3,5)&amp;COUNTA($A$10:A41)</f>
        <v>kompl.st.1.8</v>
      </c>
      <c r="C45" s="40" t="s">
        <v>0</v>
      </c>
      <c r="D45" s="36">
        <v>24</v>
      </c>
      <c r="E45" s="37"/>
      <c r="F45" s="24">
        <f>D45*E45</f>
        <v>0</v>
      </c>
    </row>
    <row r="46" spans="1:6">
      <c r="B46" s="39"/>
      <c r="C46" s="44"/>
      <c r="E46" s="37"/>
      <c r="F46" s="24"/>
    </row>
    <row r="47" spans="1:6">
      <c r="A47" s="34" t="str">
        <f>MID($A$10,3,5)&amp;COUNTA($A$10:A46)</f>
        <v>1.9</v>
      </c>
      <c r="B47" s="35" t="s">
        <v>57</v>
      </c>
      <c r="C47" s="44"/>
      <c r="E47" s="37"/>
    </row>
    <row r="48" spans="1:6" ht="38.25">
      <c r="B48" s="35" t="s">
        <v>15</v>
      </c>
      <c r="C48" s="44" t="s">
        <v>0</v>
      </c>
      <c r="D48" s="36">
        <v>16</v>
      </c>
      <c r="E48" s="37"/>
    </row>
    <row r="49" spans="1:6" ht="25.5">
      <c r="B49" s="35" t="s">
        <v>190</v>
      </c>
      <c r="C49" s="44" t="s">
        <v>0</v>
      </c>
      <c r="D49" s="36">
        <v>16</v>
      </c>
      <c r="E49" s="37"/>
    </row>
    <row r="50" spans="1:6">
      <c r="B50" s="39" t="str">
        <f>"kompl.st."&amp;MID($A$10,3,5)&amp;COUNTA($A$10:A46)</f>
        <v>kompl.st.1.9</v>
      </c>
      <c r="C50" s="40" t="s">
        <v>0</v>
      </c>
      <c r="D50" s="36">
        <v>2</v>
      </c>
      <c r="E50" s="37"/>
      <c r="F50" s="24">
        <f>D50*E50</f>
        <v>0</v>
      </c>
    </row>
    <row r="51" spans="1:6">
      <c r="B51" s="39"/>
      <c r="C51" s="44"/>
      <c r="E51" s="37"/>
      <c r="F51" s="24"/>
    </row>
    <row r="52" spans="1:6">
      <c r="A52" s="34" t="str">
        <f>MID($A$10,3,5)&amp;COUNTA($A$10:A51)</f>
        <v>1.10</v>
      </c>
      <c r="B52" s="35" t="s">
        <v>58</v>
      </c>
      <c r="C52" s="44"/>
      <c r="E52" s="37"/>
    </row>
    <row r="53" spans="1:6" ht="38.25">
      <c r="B53" s="35" t="s">
        <v>15</v>
      </c>
      <c r="C53" s="44" t="s">
        <v>0</v>
      </c>
      <c r="D53" s="36">
        <v>8</v>
      </c>
      <c r="E53" s="37"/>
    </row>
    <row r="54" spans="1:6">
      <c r="B54" s="35" t="s">
        <v>189</v>
      </c>
      <c r="C54" s="44" t="s">
        <v>0</v>
      </c>
      <c r="D54" s="36">
        <v>8</v>
      </c>
      <c r="E54" s="37"/>
    </row>
    <row r="55" spans="1:6">
      <c r="B55" s="39" t="str">
        <f>"kompl.st."&amp;MID($A$10,3,5)&amp;COUNTA($A$10:A51)</f>
        <v>kompl.st.1.10</v>
      </c>
      <c r="C55" s="40" t="s">
        <v>0</v>
      </c>
      <c r="D55" s="36">
        <v>1</v>
      </c>
      <c r="E55" s="37"/>
      <c r="F55" s="24">
        <f>D55*E55</f>
        <v>0</v>
      </c>
    </row>
    <row r="56" spans="1:6">
      <c r="B56" s="39"/>
      <c r="C56" s="44"/>
      <c r="E56" s="37"/>
      <c r="F56" s="24"/>
    </row>
    <row r="57" spans="1:6">
      <c r="A57" s="34" t="str">
        <f>MID($A$10,3,5)&amp;COUNTA($A$10:A56)</f>
        <v>1.11</v>
      </c>
      <c r="B57" s="35" t="s">
        <v>59</v>
      </c>
      <c r="C57" s="44"/>
      <c r="E57" s="37"/>
    </row>
    <row r="58" spans="1:6" ht="102.75" customHeight="1">
      <c r="B58" s="46" t="s">
        <v>191</v>
      </c>
      <c r="C58" s="44"/>
      <c r="E58" s="37"/>
    </row>
    <row r="59" spans="1:6">
      <c r="C59" s="44"/>
      <c r="E59" s="37"/>
    </row>
    <row r="60" spans="1:6">
      <c r="B60" s="39" t="str">
        <f>"kompl.st."&amp;MID($A$10,3,5)&amp;COUNTA($A$10:A56)</f>
        <v>kompl.st.1.11</v>
      </c>
      <c r="C60" s="40" t="s">
        <v>0</v>
      </c>
      <c r="D60" s="36">
        <v>2</v>
      </c>
      <c r="E60" s="37"/>
      <c r="F60" s="24">
        <f>D60*E60</f>
        <v>0</v>
      </c>
    </row>
    <row r="61" spans="1:6">
      <c r="B61" s="39"/>
      <c r="C61" s="44"/>
      <c r="E61" s="37"/>
      <c r="F61" s="24"/>
    </row>
    <row r="62" spans="1:6">
      <c r="A62" s="34" t="str">
        <f>MID($A$10,3,5)&amp;COUNTA($A$10:A61)</f>
        <v>1.12</v>
      </c>
      <c r="B62" s="47" t="s">
        <v>60</v>
      </c>
      <c r="C62" s="44"/>
      <c r="E62" s="37"/>
    </row>
    <row r="63" spans="1:6">
      <c r="B63" s="47" t="s">
        <v>61</v>
      </c>
      <c r="C63" s="44"/>
      <c r="E63" s="37"/>
    </row>
    <row r="64" spans="1:6" ht="25.5">
      <c r="B64" s="41" t="s">
        <v>62</v>
      </c>
      <c r="C64" s="44" t="s">
        <v>0</v>
      </c>
      <c r="D64" s="36">
        <v>1</v>
      </c>
      <c r="E64" s="37"/>
    </row>
    <row r="65" spans="1:6" ht="25.5">
      <c r="B65" s="48" t="s">
        <v>192</v>
      </c>
      <c r="C65" s="44" t="s">
        <v>0</v>
      </c>
      <c r="D65" s="36">
        <v>4</v>
      </c>
      <c r="E65" s="37"/>
    </row>
    <row r="66" spans="1:6">
      <c r="B66" s="39" t="str">
        <f>"kompl.st."&amp;MID($A$10,3,5)&amp;COUNTA($A$10:A61)</f>
        <v>kompl.st.1.12</v>
      </c>
      <c r="C66" s="40" t="s">
        <v>0</v>
      </c>
      <c r="D66" s="36">
        <v>1</v>
      </c>
      <c r="E66" s="37"/>
      <c r="F66" s="24">
        <f>D66*E66</f>
        <v>0</v>
      </c>
    </row>
    <row r="67" spans="1:6" s="55" customFormat="1">
      <c r="A67" s="49"/>
      <c r="B67" s="50"/>
      <c r="C67" s="51"/>
      <c r="D67" s="52"/>
      <c r="E67" s="53"/>
      <c r="F67" s="54"/>
    </row>
    <row r="68" spans="1:6">
      <c r="A68" s="34" t="str">
        <f>MID($A$10,3,5)&amp;COUNTA($A$10:A67)</f>
        <v>1.13</v>
      </c>
      <c r="B68" s="47" t="s">
        <v>63</v>
      </c>
      <c r="C68" s="44"/>
      <c r="E68" s="37"/>
    </row>
    <row r="69" spans="1:6" ht="108.75" customHeight="1">
      <c r="B69" s="41" t="s">
        <v>64</v>
      </c>
      <c r="C69" s="44"/>
      <c r="E69" s="37"/>
    </row>
    <row r="70" spans="1:6">
      <c r="B70" s="47" t="s">
        <v>16</v>
      </c>
      <c r="C70" s="44"/>
      <c r="E70" s="37"/>
    </row>
    <row r="71" spans="1:6">
      <c r="B71" s="56" t="s">
        <v>26</v>
      </c>
      <c r="C71" s="44" t="s">
        <v>0</v>
      </c>
      <c r="D71" s="36">
        <v>1</v>
      </c>
      <c r="E71" s="37"/>
    </row>
    <row r="72" spans="1:6">
      <c r="B72" s="56" t="s">
        <v>17</v>
      </c>
      <c r="C72" s="44" t="s">
        <v>0</v>
      </c>
      <c r="D72" s="36">
        <v>1</v>
      </c>
      <c r="E72" s="37"/>
    </row>
    <row r="73" spans="1:6">
      <c r="B73" s="56" t="s">
        <v>24</v>
      </c>
      <c r="C73" s="44" t="s">
        <v>0</v>
      </c>
      <c r="D73" s="36">
        <v>1</v>
      </c>
      <c r="E73" s="37"/>
    </row>
    <row r="74" spans="1:6">
      <c r="B74" s="56" t="s">
        <v>27</v>
      </c>
      <c r="C74" s="44" t="s">
        <v>0</v>
      </c>
      <c r="D74" s="36">
        <v>1</v>
      </c>
      <c r="E74" s="37"/>
    </row>
    <row r="75" spans="1:6">
      <c r="B75" s="56" t="s">
        <v>28</v>
      </c>
      <c r="C75" s="44" t="s">
        <v>0</v>
      </c>
      <c r="D75" s="36">
        <v>1</v>
      </c>
      <c r="E75" s="37"/>
    </row>
    <row r="76" spans="1:6">
      <c r="B76" s="56" t="s">
        <v>23</v>
      </c>
      <c r="C76" s="44" t="s">
        <v>0</v>
      </c>
      <c r="D76" s="36">
        <v>1</v>
      </c>
      <c r="E76" s="37"/>
    </row>
    <row r="77" spans="1:6">
      <c r="B77" s="56" t="s">
        <v>25</v>
      </c>
      <c r="C77" s="44" t="s">
        <v>0</v>
      </c>
      <c r="D77" s="36">
        <v>1</v>
      </c>
      <c r="E77" s="37"/>
    </row>
    <row r="78" spans="1:6">
      <c r="B78" s="56" t="s">
        <v>19</v>
      </c>
      <c r="C78" s="44" t="s">
        <v>0</v>
      </c>
      <c r="D78" s="36">
        <v>1</v>
      </c>
      <c r="E78" s="37"/>
    </row>
    <row r="79" spans="1:6">
      <c r="B79" s="56" t="s">
        <v>18</v>
      </c>
      <c r="C79" s="44" t="s">
        <v>0</v>
      </c>
      <c r="D79" s="36">
        <v>1</v>
      </c>
      <c r="E79" s="37"/>
    </row>
    <row r="80" spans="1:6">
      <c r="B80" s="56" t="s">
        <v>20</v>
      </c>
      <c r="C80" s="44" t="s">
        <v>0</v>
      </c>
      <c r="D80" s="36">
        <v>1</v>
      </c>
      <c r="E80" s="37"/>
    </row>
    <row r="81" spans="1:6">
      <c r="B81" s="47" t="s">
        <v>21</v>
      </c>
      <c r="C81" s="44"/>
      <c r="E81" s="37"/>
    </row>
    <row r="82" spans="1:6" ht="25.5">
      <c r="B82" s="56" t="s">
        <v>65</v>
      </c>
      <c r="C82" s="44" t="s">
        <v>0</v>
      </c>
      <c r="D82" s="36">
        <v>1</v>
      </c>
      <c r="E82" s="37"/>
    </row>
    <row r="83" spans="1:6">
      <c r="B83" s="134" t="s">
        <v>199</v>
      </c>
      <c r="C83" s="44" t="s">
        <v>0</v>
      </c>
      <c r="D83" s="36">
        <v>1</v>
      </c>
      <c r="E83" s="37"/>
    </row>
    <row r="84" spans="1:6" ht="25.5">
      <c r="B84" s="134" t="s">
        <v>193</v>
      </c>
      <c r="C84" s="44" t="s">
        <v>0</v>
      </c>
      <c r="D84" s="36">
        <v>1</v>
      </c>
      <c r="E84" s="37"/>
    </row>
    <row r="85" spans="1:6" s="140" customFormat="1" ht="25.5">
      <c r="A85" s="191"/>
      <c r="B85" s="179" t="s">
        <v>194</v>
      </c>
      <c r="C85" s="136" t="s">
        <v>0</v>
      </c>
      <c r="D85" s="137">
        <v>1</v>
      </c>
      <c r="E85" s="138"/>
      <c r="F85" s="139"/>
    </row>
    <row r="86" spans="1:6">
      <c r="B86" s="134" t="s">
        <v>195</v>
      </c>
      <c r="C86" s="44" t="s">
        <v>0</v>
      </c>
      <c r="D86" s="36">
        <v>1</v>
      </c>
      <c r="E86" s="37"/>
    </row>
    <row r="87" spans="1:6" ht="25.5">
      <c r="B87" s="134" t="s">
        <v>196</v>
      </c>
      <c r="C87" s="44" t="s">
        <v>0</v>
      </c>
      <c r="D87" s="36">
        <v>1</v>
      </c>
      <c r="E87" s="37"/>
    </row>
    <row r="88" spans="1:6" ht="25.5">
      <c r="B88" s="56" t="s">
        <v>67</v>
      </c>
      <c r="C88" s="44" t="s">
        <v>0</v>
      </c>
      <c r="D88" s="36">
        <v>2</v>
      </c>
      <c r="E88" s="37"/>
    </row>
    <row r="89" spans="1:6" ht="25.5">
      <c r="B89" s="56" t="s">
        <v>68</v>
      </c>
      <c r="C89" s="44" t="s">
        <v>0</v>
      </c>
      <c r="D89" s="36">
        <v>1</v>
      </c>
      <c r="E89" s="37"/>
    </row>
    <row r="90" spans="1:6">
      <c r="B90" s="56" t="s">
        <v>69</v>
      </c>
      <c r="C90" s="44" t="s">
        <v>0</v>
      </c>
      <c r="D90" s="36">
        <v>1</v>
      </c>
      <c r="E90" s="37"/>
    </row>
    <row r="91" spans="1:6" ht="25.5">
      <c r="B91" s="56" t="s">
        <v>70</v>
      </c>
      <c r="C91" s="44" t="s">
        <v>0</v>
      </c>
      <c r="D91" s="36">
        <v>1</v>
      </c>
      <c r="E91" s="37"/>
    </row>
    <row r="92" spans="1:6">
      <c r="B92" s="56" t="s">
        <v>71</v>
      </c>
      <c r="C92" s="44" t="s">
        <v>0</v>
      </c>
      <c r="D92" s="36">
        <v>1</v>
      </c>
      <c r="E92" s="37"/>
    </row>
    <row r="93" spans="1:6">
      <c r="B93" s="134" t="s">
        <v>197</v>
      </c>
      <c r="C93" s="44" t="s">
        <v>0</v>
      </c>
      <c r="D93" s="36">
        <v>1</v>
      </c>
      <c r="E93" s="37"/>
    </row>
    <row r="94" spans="1:6">
      <c r="B94" s="56" t="s">
        <v>73</v>
      </c>
      <c r="C94" s="44" t="s">
        <v>0</v>
      </c>
      <c r="D94" s="36">
        <v>1</v>
      </c>
      <c r="E94" s="37"/>
    </row>
    <row r="95" spans="1:6">
      <c r="B95" s="56" t="s">
        <v>74</v>
      </c>
      <c r="C95" s="44" t="s">
        <v>0</v>
      </c>
      <c r="D95" s="36">
        <v>1</v>
      </c>
      <c r="E95" s="37"/>
    </row>
    <row r="96" spans="1:6" ht="25.5">
      <c r="B96" s="134" t="s">
        <v>280</v>
      </c>
      <c r="C96" s="44" t="s">
        <v>0</v>
      </c>
      <c r="D96" s="36">
        <v>2</v>
      </c>
      <c r="E96" s="37"/>
    </row>
    <row r="97" spans="1:6" ht="25.5">
      <c r="B97" s="56" t="s">
        <v>76</v>
      </c>
      <c r="C97" s="44" t="s">
        <v>0</v>
      </c>
      <c r="D97" s="36">
        <v>2</v>
      </c>
      <c r="E97" s="37"/>
    </row>
    <row r="98" spans="1:6">
      <c r="B98" s="56" t="s">
        <v>77</v>
      </c>
      <c r="C98" s="44" t="s">
        <v>35</v>
      </c>
      <c r="D98" s="36">
        <v>1</v>
      </c>
      <c r="E98" s="37"/>
    </row>
    <row r="99" spans="1:6">
      <c r="B99" s="56" t="s">
        <v>78</v>
      </c>
      <c r="C99" s="44" t="s">
        <v>0</v>
      </c>
      <c r="D99" s="36">
        <v>1</v>
      </c>
      <c r="E99" s="37"/>
    </row>
    <row r="100" spans="1:6">
      <c r="B100" s="56" t="s">
        <v>79</v>
      </c>
      <c r="C100" s="44" t="s">
        <v>35</v>
      </c>
      <c r="D100" s="36">
        <v>1</v>
      </c>
      <c r="E100" s="37"/>
    </row>
    <row r="101" spans="1:6" ht="25.5">
      <c r="B101" s="56" t="s">
        <v>22</v>
      </c>
      <c r="C101" s="44" t="s">
        <v>35</v>
      </c>
      <c r="D101" s="36">
        <v>1</v>
      </c>
      <c r="E101" s="37"/>
    </row>
    <row r="102" spans="1:6" ht="25.5">
      <c r="B102" s="134" t="s">
        <v>198</v>
      </c>
      <c r="C102" s="44"/>
      <c r="E102" s="37"/>
    </row>
    <row r="103" spans="1:6">
      <c r="B103" s="39" t="str">
        <f>"kompl.st."&amp;MID($A$10,3,5)&amp;COUNTA($A$10:A67)</f>
        <v>kompl.st.1.13</v>
      </c>
      <c r="C103" s="40" t="s">
        <v>0</v>
      </c>
      <c r="D103" s="36">
        <v>1</v>
      </c>
      <c r="E103" s="37"/>
      <c r="F103" s="24">
        <f>D103*E103</f>
        <v>0</v>
      </c>
    </row>
    <row r="104" spans="1:6" s="55" customFormat="1">
      <c r="A104" s="49"/>
      <c r="B104" s="50"/>
      <c r="C104" s="51"/>
      <c r="D104" s="52"/>
      <c r="E104" s="53"/>
      <c r="F104" s="54"/>
    </row>
    <row r="105" spans="1:6">
      <c r="A105" s="34" t="str">
        <f>MID($A$10,3,5)&amp;COUNTA($A$10:A104)</f>
        <v>1.14</v>
      </c>
      <c r="B105" s="47" t="s">
        <v>80</v>
      </c>
      <c r="C105" s="44"/>
      <c r="E105" s="37"/>
    </row>
    <row r="106" spans="1:6">
      <c r="B106" s="47" t="s">
        <v>61</v>
      </c>
      <c r="C106" s="44"/>
      <c r="E106" s="37"/>
    </row>
    <row r="107" spans="1:6" ht="25.5">
      <c r="B107" s="41" t="s">
        <v>62</v>
      </c>
      <c r="C107" s="44" t="s">
        <v>0</v>
      </c>
      <c r="D107" s="36">
        <v>1</v>
      </c>
      <c r="E107" s="37"/>
    </row>
    <row r="108" spans="1:6">
      <c r="B108" s="48" t="s">
        <v>200</v>
      </c>
      <c r="C108" s="44" t="s">
        <v>0</v>
      </c>
      <c r="D108" s="36">
        <v>4</v>
      </c>
      <c r="E108" s="37"/>
    </row>
    <row r="109" spans="1:6">
      <c r="B109" s="39" t="str">
        <f>"kompl.st."&amp;MID($A$10,3,5)&amp;COUNTA($A$10:A104)</f>
        <v>kompl.st.1.14</v>
      </c>
      <c r="C109" s="40" t="s">
        <v>0</v>
      </c>
      <c r="D109" s="36">
        <v>1</v>
      </c>
      <c r="E109" s="37"/>
      <c r="F109" s="24">
        <f>D109*E109</f>
        <v>0</v>
      </c>
    </row>
    <row r="110" spans="1:6">
      <c r="B110" s="39"/>
      <c r="E110" s="37"/>
      <c r="F110" s="24"/>
    </row>
    <row r="111" spans="1:6">
      <c r="A111" s="34" t="str">
        <f>MID($A$10,3,5)&amp;COUNTA($A$10:A110)</f>
        <v>1.15</v>
      </c>
      <c r="B111" s="47" t="s">
        <v>81</v>
      </c>
      <c r="C111" s="44"/>
      <c r="E111" s="37"/>
    </row>
    <row r="112" spans="1:6" ht="102">
      <c r="B112" s="41" t="s">
        <v>64</v>
      </c>
      <c r="C112" s="44"/>
      <c r="E112" s="37"/>
    </row>
    <row r="113" spans="1:6">
      <c r="B113" s="47" t="s">
        <v>16</v>
      </c>
      <c r="C113" s="44"/>
      <c r="E113" s="37"/>
    </row>
    <row r="114" spans="1:6">
      <c r="B114" s="56" t="s">
        <v>26</v>
      </c>
      <c r="C114" s="44" t="s">
        <v>0</v>
      </c>
      <c r="D114" s="36">
        <v>1</v>
      </c>
      <c r="E114" s="37"/>
    </row>
    <row r="115" spans="1:6">
      <c r="B115" s="56" t="s">
        <v>17</v>
      </c>
      <c r="C115" s="44" t="s">
        <v>0</v>
      </c>
      <c r="D115" s="36">
        <v>1</v>
      </c>
      <c r="E115" s="37"/>
    </row>
    <row r="116" spans="1:6">
      <c r="B116" s="56" t="s">
        <v>24</v>
      </c>
      <c r="C116" s="44" t="s">
        <v>0</v>
      </c>
      <c r="D116" s="36">
        <v>1</v>
      </c>
      <c r="E116" s="37"/>
    </row>
    <row r="117" spans="1:6">
      <c r="B117" s="56" t="s">
        <v>27</v>
      </c>
      <c r="C117" s="44" t="s">
        <v>0</v>
      </c>
      <c r="D117" s="36">
        <v>1</v>
      </c>
      <c r="E117" s="37"/>
    </row>
    <row r="118" spans="1:6">
      <c r="B118" s="56" t="s">
        <v>28</v>
      </c>
      <c r="C118" s="44" t="s">
        <v>0</v>
      </c>
      <c r="D118" s="36">
        <v>1</v>
      </c>
      <c r="E118" s="37"/>
    </row>
    <row r="119" spans="1:6">
      <c r="B119" s="56" t="s">
        <v>23</v>
      </c>
      <c r="C119" s="44" t="s">
        <v>0</v>
      </c>
      <c r="D119" s="36">
        <v>1</v>
      </c>
      <c r="E119" s="37"/>
    </row>
    <row r="120" spans="1:6">
      <c r="B120" s="56" t="s">
        <v>25</v>
      </c>
      <c r="C120" s="44" t="s">
        <v>0</v>
      </c>
      <c r="D120" s="36">
        <v>1</v>
      </c>
      <c r="E120" s="37"/>
    </row>
    <row r="121" spans="1:6">
      <c r="B121" s="56" t="s">
        <v>19</v>
      </c>
      <c r="C121" s="44" t="s">
        <v>0</v>
      </c>
      <c r="D121" s="36">
        <v>1</v>
      </c>
      <c r="E121" s="37"/>
    </row>
    <row r="122" spans="1:6">
      <c r="B122" s="56" t="s">
        <v>18</v>
      </c>
      <c r="C122" s="44" t="s">
        <v>0</v>
      </c>
      <c r="D122" s="36">
        <v>1</v>
      </c>
      <c r="E122" s="37"/>
    </row>
    <row r="123" spans="1:6">
      <c r="B123" s="56" t="s">
        <v>20</v>
      </c>
      <c r="C123" s="44" t="s">
        <v>0</v>
      </c>
      <c r="D123" s="36">
        <v>1</v>
      </c>
      <c r="E123" s="37"/>
    </row>
    <row r="124" spans="1:6">
      <c r="B124" s="47" t="s">
        <v>21</v>
      </c>
      <c r="C124" s="44"/>
      <c r="E124" s="37"/>
    </row>
    <row r="125" spans="1:6" ht="25.5">
      <c r="B125" s="56" t="s">
        <v>82</v>
      </c>
      <c r="C125" s="44" t="s">
        <v>0</v>
      </c>
      <c r="D125" s="36">
        <v>1</v>
      </c>
      <c r="E125" s="37"/>
    </row>
    <row r="126" spans="1:6">
      <c r="B126" s="134" t="s">
        <v>201</v>
      </c>
      <c r="C126" s="44" t="s">
        <v>0</v>
      </c>
      <c r="D126" s="36">
        <v>1</v>
      </c>
      <c r="E126" s="37"/>
    </row>
    <row r="127" spans="1:6" ht="25.5">
      <c r="B127" s="134" t="s">
        <v>202</v>
      </c>
      <c r="C127" s="44" t="s">
        <v>0</v>
      </c>
      <c r="D127" s="36">
        <v>1</v>
      </c>
      <c r="E127" s="37"/>
    </row>
    <row r="128" spans="1:6" s="140" customFormat="1" ht="25.5">
      <c r="A128" s="191"/>
      <c r="B128" s="179" t="s">
        <v>290</v>
      </c>
      <c r="C128" s="136" t="s">
        <v>0</v>
      </c>
      <c r="D128" s="137">
        <v>1</v>
      </c>
      <c r="E128" s="138"/>
      <c r="F128" s="139"/>
    </row>
    <row r="129" spans="2:5">
      <c r="B129" s="56" t="s">
        <v>66</v>
      </c>
      <c r="C129" s="44" t="s">
        <v>0</v>
      </c>
      <c r="D129" s="36">
        <v>1</v>
      </c>
      <c r="E129" s="37"/>
    </row>
    <row r="130" spans="2:5" ht="25.5">
      <c r="B130" s="134" t="s">
        <v>203</v>
      </c>
      <c r="C130" s="44" t="s">
        <v>0</v>
      </c>
      <c r="D130" s="36">
        <v>1</v>
      </c>
      <c r="E130" s="37"/>
    </row>
    <row r="131" spans="2:5" ht="25.5">
      <c r="B131" s="56" t="s">
        <v>67</v>
      </c>
      <c r="C131" s="44" t="s">
        <v>0</v>
      </c>
      <c r="D131" s="36">
        <v>2</v>
      </c>
      <c r="E131" s="37"/>
    </row>
    <row r="132" spans="2:5" ht="25.5">
      <c r="B132" s="56" t="s">
        <v>68</v>
      </c>
      <c r="C132" s="44" t="s">
        <v>0</v>
      </c>
      <c r="D132" s="36">
        <v>1</v>
      </c>
      <c r="E132" s="37"/>
    </row>
    <row r="133" spans="2:5">
      <c r="B133" s="56" t="s">
        <v>69</v>
      </c>
      <c r="C133" s="44" t="s">
        <v>0</v>
      </c>
      <c r="D133" s="36">
        <v>1</v>
      </c>
      <c r="E133" s="37"/>
    </row>
    <row r="134" spans="2:5" ht="25.5">
      <c r="B134" s="56" t="s">
        <v>70</v>
      </c>
      <c r="C134" s="44" t="s">
        <v>0</v>
      </c>
      <c r="D134" s="36">
        <v>1</v>
      </c>
      <c r="E134" s="37"/>
    </row>
    <row r="135" spans="2:5">
      <c r="B135" s="56" t="s">
        <v>71</v>
      </c>
      <c r="C135" s="44" t="s">
        <v>0</v>
      </c>
      <c r="D135" s="36">
        <v>1</v>
      </c>
      <c r="E135" s="37"/>
    </row>
    <row r="136" spans="2:5">
      <c r="B136" s="56" t="s">
        <v>72</v>
      </c>
      <c r="C136" s="44" t="s">
        <v>0</v>
      </c>
      <c r="D136" s="36">
        <v>1</v>
      </c>
      <c r="E136" s="37"/>
    </row>
    <row r="137" spans="2:5">
      <c r="B137" s="56" t="s">
        <v>73</v>
      </c>
      <c r="C137" s="44" t="s">
        <v>0</v>
      </c>
      <c r="D137" s="36">
        <v>1</v>
      </c>
      <c r="E137" s="37"/>
    </row>
    <row r="138" spans="2:5">
      <c r="B138" s="56" t="s">
        <v>74</v>
      </c>
      <c r="C138" s="44" t="s">
        <v>0</v>
      </c>
      <c r="D138" s="36">
        <v>1</v>
      </c>
      <c r="E138" s="37"/>
    </row>
    <row r="139" spans="2:5" ht="25.5">
      <c r="B139" s="134" t="s">
        <v>280</v>
      </c>
      <c r="C139" s="44" t="s">
        <v>0</v>
      </c>
      <c r="D139" s="36">
        <v>2</v>
      </c>
      <c r="E139" s="37"/>
    </row>
    <row r="140" spans="2:5" ht="25.5">
      <c r="B140" s="56" t="s">
        <v>76</v>
      </c>
      <c r="C140" s="44" t="s">
        <v>0</v>
      </c>
      <c r="D140" s="36">
        <v>2</v>
      </c>
      <c r="E140" s="37"/>
    </row>
    <row r="141" spans="2:5">
      <c r="B141" s="56" t="s">
        <v>77</v>
      </c>
      <c r="C141" s="44" t="s">
        <v>35</v>
      </c>
      <c r="D141" s="36">
        <v>1</v>
      </c>
      <c r="E141" s="37"/>
    </row>
    <row r="142" spans="2:5">
      <c r="B142" s="56" t="s">
        <v>78</v>
      </c>
      <c r="C142" s="44" t="s">
        <v>0</v>
      </c>
      <c r="D142" s="36">
        <v>1</v>
      </c>
      <c r="E142" s="37"/>
    </row>
    <row r="143" spans="2:5">
      <c r="B143" s="56" t="s">
        <v>79</v>
      </c>
      <c r="C143" s="44" t="s">
        <v>35</v>
      </c>
      <c r="D143" s="36">
        <v>1</v>
      </c>
      <c r="E143" s="37"/>
    </row>
    <row r="144" spans="2:5" ht="25.5">
      <c r="B144" s="56" t="s">
        <v>22</v>
      </c>
      <c r="C144" s="44" t="s">
        <v>35</v>
      </c>
      <c r="D144" s="36">
        <v>1</v>
      </c>
      <c r="E144" s="37"/>
    </row>
    <row r="145" spans="1:6">
      <c r="B145" s="39" t="str">
        <f>"kompl.st."&amp;MID($A$10,3,5)&amp;COUNTA($A$10:A110)</f>
        <v>kompl.st.1.15</v>
      </c>
      <c r="C145" s="40" t="s">
        <v>0</v>
      </c>
      <c r="D145" s="36">
        <v>1</v>
      </c>
      <c r="E145" s="37"/>
      <c r="F145" s="24">
        <f>D145*E145</f>
        <v>0</v>
      </c>
    </row>
    <row r="146" spans="1:6">
      <c r="B146" s="39"/>
      <c r="E146" s="37"/>
      <c r="F146" s="24"/>
    </row>
    <row r="147" spans="1:6">
      <c r="A147" s="34" t="str">
        <f>MID($A$10,3,5)&amp;COUNTA($A$10:A146)</f>
        <v>1.16</v>
      </c>
      <c r="B147" s="47" t="s">
        <v>83</v>
      </c>
      <c r="C147" s="44"/>
      <c r="E147" s="37"/>
    </row>
    <row r="148" spans="1:6">
      <c r="B148" s="47" t="s">
        <v>61</v>
      </c>
      <c r="C148" s="44"/>
      <c r="E148" s="37"/>
    </row>
    <row r="149" spans="1:6" ht="25.5">
      <c r="B149" s="56" t="s">
        <v>84</v>
      </c>
      <c r="C149" s="44" t="s">
        <v>0</v>
      </c>
      <c r="D149" s="36">
        <v>1</v>
      </c>
      <c r="E149" s="37"/>
    </row>
    <row r="150" spans="1:6" ht="25.5">
      <c r="B150" s="134" t="s">
        <v>204</v>
      </c>
      <c r="C150" s="44" t="s">
        <v>0</v>
      </c>
      <c r="D150" s="36">
        <v>4</v>
      </c>
      <c r="E150" s="37"/>
    </row>
    <row r="151" spans="1:6">
      <c r="B151" s="39" t="str">
        <f>"kompl.st."&amp;MID($A$10,3,5)&amp;COUNTA($A$10:A146)</f>
        <v>kompl.st.1.16</v>
      </c>
      <c r="C151" s="40" t="s">
        <v>0</v>
      </c>
      <c r="D151" s="36">
        <v>1</v>
      </c>
      <c r="E151" s="37"/>
      <c r="F151" s="24">
        <f>D151*E151</f>
        <v>0</v>
      </c>
    </row>
    <row r="152" spans="1:6">
      <c r="B152" s="39"/>
      <c r="E152" s="37"/>
      <c r="F152" s="24"/>
    </row>
    <row r="153" spans="1:6">
      <c r="A153" s="34" t="str">
        <f>MID($A$10,3,5)&amp;COUNTA($A$10:A152)</f>
        <v>1.17</v>
      </c>
      <c r="B153" s="47" t="s">
        <v>85</v>
      </c>
      <c r="C153" s="44"/>
      <c r="E153" s="37"/>
    </row>
    <row r="154" spans="1:6" ht="102">
      <c r="B154" s="41" t="s">
        <v>64</v>
      </c>
      <c r="C154" s="44"/>
      <c r="E154" s="37"/>
    </row>
    <row r="155" spans="1:6">
      <c r="B155" s="47" t="s">
        <v>16</v>
      </c>
      <c r="C155" s="44"/>
      <c r="E155" s="37"/>
    </row>
    <row r="156" spans="1:6">
      <c r="B156" s="56" t="s">
        <v>26</v>
      </c>
      <c r="C156" s="44" t="s">
        <v>0</v>
      </c>
      <c r="D156" s="36">
        <v>1</v>
      </c>
      <c r="E156" s="37"/>
    </row>
    <row r="157" spans="1:6">
      <c r="B157" s="56" t="s">
        <v>17</v>
      </c>
      <c r="C157" s="44" t="s">
        <v>0</v>
      </c>
      <c r="D157" s="36">
        <v>1</v>
      </c>
      <c r="E157" s="37"/>
    </row>
    <row r="158" spans="1:6">
      <c r="B158" s="56" t="s">
        <v>24</v>
      </c>
      <c r="C158" s="44" t="s">
        <v>0</v>
      </c>
      <c r="D158" s="36">
        <v>1</v>
      </c>
      <c r="E158" s="37"/>
    </row>
    <row r="159" spans="1:6">
      <c r="B159" s="56" t="s">
        <v>27</v>
      </c>
      <c r="C159" s="44" t="s">
        <v>0</v>
      </c>
      <c r="D159" s="36">
        <v>1</v>
      </c>
      <c r="E159" s="37"/>
    </row>
    <row r="160" spans="1:6">
      <c r="B160" s="56" t="s">
        <v>28</v>
      </c>
      <c r="C160" s="44" t="s">
        <v>0</v>
      </c>
      <c r="D160" s="36">
        <v>1</v>
      </c>
      <c r="E160" s="37"/>
    </row>
    <row r="161" spans="1:8">
      <c r="B161" s="56" t="s">
        <v>23</v>
      </c>
      <c r="C161" s="44" t="s">
        <v>0</v>
      </c>
      <c r="D161" s="36">
        <v>1</v>
      </c>
      <c r="E161" s="37"/>
    </row>
    <row r="162" spans="1:8">
      <c r="B162" s="56" t="s">
        <v>25</v>
      </c>
      <c r="C162" s="44" t="s">
        <v>0</v>
      </c>
      <c r="D162" s="36">
        <v>1</v>
      </c>
      <c r="E162" s="37"/>
    </row>
    <row r="163" spans="1:8">
      <c r="B163" s="56" t="s">
        <v>19</v>
      </c>
      <c r="C163" s="44" t="s">
        <v>0</v>
      </c>
      <c r="D163" s="36">
        <v>1</v>
      </c>
      <c r="E163" s="37"/>
    </row>
    <row r="164" spans="1:8">
      <c r="B164" s="56" t="s">
        <v>18</v>
      </c>
      <c r="C164" s="44" t="s">
        <v>0</v>
      </c>
      <c r="D164" s="36">
        <v>1</v>
      </c>
      <c r="E164" s="37"/>
    </row>
    <row r="165" spans="1:8">
      <c r="B165" s="56" t="s">
        <v>20</v>
      </c>
      <c r="C165" s="44" t="s">
        <v>0</v>
      </c>
      <c r="D165" s="36">
        <v>1</v>
      </c>
      <c r="E165" s="37"/>
    </row>
    <row r="166" spans="1:8">
      <c r="B166" s="47" t="s">
        <v>21</v>
      </c>
      <c r="C166" s="44"/>
      <c r="E166" s="37"/>
    </row>
    <row r="167" spans="1:8" ht="25.5">
      <c r="B167" s="134" t="s">
        <v>65</v>
      </c>
      <c r="C167" s="44" t="s">
        <v>0</v>
      </c>
      <c r="D167" s="36">
        <v>1</v>
      </c>
      <c r="E167" s="37"/>
    </row>
    <row r="168" spans="1:8">
      <c r="B168" s="134" t="s">
        <v>201</v>
      </c>
      <c r="C168" s="44" t="s">
        <v>0</v>
      </c>
      <c r="D168" s="36">
        <v>1</v>
      </c>
      <c r="E168" s="37"/>
    </row>
    <row r="169" spans="1:8" ht="25.5">
      <c r="B169" s="134" t="s">
        <v>193</v>
      </c>
      <c r="C169" s="44" t="s">
        <v>0</v>
      </c>
      <c r="D169" s="36">
        <v>1</v>
      </c>
      <c r="E169" s="37"/>
    </row>
    <row r="170" spans="1:8" s="140" customFormat="1" ht="25.5">
      <c r="A170" s="191"/>
      <c r="B170" s="135" t="s">
        <v>206</v>
      </c>
      <c r="C170" s="136" t="s">
        <v>0</v>
      </c>
      <c r="D170" s="137">
        <v>1</v>
      </c>
      <c r="E170" s="138"/>
      <c r="F170" s="139"/>
    </row>
    <row r="171" spans="1:8">
      <c r="B171" s="135" t="s">
        <v>66</v>
      </c>
      <c r="C171" s="136" t="s">
        <v>0</v>
      </c>
      <c r="D171" s="137">
        <v>1</v>
      </c>
      <c r="E171" s="138"/>
      <c r="F171" s="139"/>
      <c r="G171" s="140"/>
      <c r="H171" s="140"/>
    </row>
    <row r="172" spans="1:8" ht="25.5">
      <c r="B172" s="134" t="s">
        <v>203</v>
      </c>
      <c r="C172" s="44" t="s">
        <v>0</v>
      </c>
      <c r="D172" s="36">
        <v>1</v>
      </c>
      <c r="E172" s="37"/>
    </row>
    <row r="173" spans="1:8" ht="25.5">
      <c r="B173" s="56" t="s">
        <v>67</v>
      </c>
      <c r="C173" s="44" t="s">
        <v>0</v>
      </c>
      <c r="D173" s="36">
        <v>2</v>
      </c>
      <c r="E173" s="37"/>
    </row>
    <row r="174" spans="1:8" ht="25.5">
      <c r="B174" s="56" t="s">
        <v>68</v>
      </c>
      <c r="C174" s="44" t="s">
        <v>0</v>
      </c>
      <c r="D174" s="36">
        <v>1</v>
      </c>
      <c r="E174" s="37"/>
    </row>
    <row r="175" spans="1:8">
      <c r="B175" s="56" t="s">
        <v>69</v>
      </c>
      <c r="C175" s="44" t="s">
        <v>0</v>
      </c>
      <c r="D175" s="36">
        <v>1</v>
      </c>
      <c r="E175" s="37"/>
    </row>
    <row r="176" spans="1:8" ht="25.5">
      <c r="B176" s="56" t="s">
        <v>70</v>
      </c>
      <c r="C176" s="44" t="s">
        <v>0</v>
      </c>
      <c r="D176" s="36">
        <v>1</v>
      </c>
      <c r="E176" s="37"/>
    </row>
    <row r="177" spans="1:6">
      <c r="B177" s="56" t="s">
        <v>71</v>
      </c>
      <c r="C177" s="44" t="s">
        <v>0</v>
      </c>
      <c r="D177" s="36">
        <v>1</v>
      </c>
      <c r="E177" s="37"/>
    </row>
    <row r="178" spans="1:6">
      <c r="B178" s="134" t="s">
        <v>197</v>
      </c>
      <c r="C178" s="44" t="s">
        <v>0</v>
      </c>
      <c r="D178" s="36">
        <v>1</v>
      </c>
      <c r="E178" s="37"/>
    </row>
    <row r="179" spans="1:6">
      <c r="B179" s="56" t="s">
        <v>73</v>
      </c>
      <c r="C179" s="44" t="s">
        <v>0</v>
      </c>
      <c r="D179" s="36">
        <v>1</v>
      </c>
      <c r="E179" s="37"/>
    </row>
    <row r="180" spans="1:6">
      <c r="B180" s="56" t="s">
        <v>74</v>
      </c>
      <c r="C180" s="44" t="s">
        <v>0</v>
      </c>
      <c r="D180" s="36">
        <v>1</v>
      </c>
      <c r="E180" s="37"/>
    </row>
    <row r="181" spans="1:6" ht="25.5">
      <c r="B181" s="134" t="s">
        <v>280</v>
      </c>
      <c r="C181" s="44" t="s">
        <v>0</v>
      </c>
      <c r="D181" s="36">
        <v>3</v>
      </c>
      <c r="E181" s="37"/>
    </row>
    <row r="182" spans="1:6" ht="25.5">
      <c r="B182" s="56" t="s">
        <v>76</v>
      </c>
      <c r="C182" s="44" t="s">
        <v>0</v>
      </c>
      <c r="D182" s="36">
        <v>3</v>
      </c>
      <c r="E182" s="37"/>
    </row>
    <row r="183" spans="1:6">
      <c r="B183" s="56" t="s">
        <v>77</v>
      </c>
      <c r="C183" s="44" t="s">
        <v>35</v>
      </c>
      <c r="D183" s="36">
        <v>1</v>
      </c>
      <c r="E183" s="37"/>
    </row>
    <row r="184" spans="1:6">
      <c r="B184" s="56" t="s">
        <v>86</v>
      </c>
      <c r="C184" s="44" t="s">
        <v>0</v>
      </c>
      <c r="D184" s="36">
        <v>1</v>
      </c>
      <c r="E184" s="37"/>
    </row>
    <row r="185" spans="1:6">
      <c r="B185" s="56" t="s">
        <v>79</v>
      </c>
      <c r="C185" s="44" t="s">
        <v>35</v>
      </c>
      <c r="D185" s="36">
        <v>1</v>
      </c>
      <c r="E185" s="37"/>
    </row>
    <row r="186" spans="1:6" ht="25.5">
      <c r="B186" s="56" t="s">
        <v>22</v>
      </c>
      <c r="C186" s="44" t="s">
        <v>35</v>
      </c>
      <c r="D186" s="36">
        <v>1</v>
      </c>
      <c r="E186" s="37"/>
    </row>
    <row r="187" spans="1:6">
      <c r="B187" s="56"/>
      <c r="C187" s="44"/>
      <c r="E187" s="37"/>
    </row>
    <row r="188" spans="1:6">
      <c r="B188" s="39" t="str">
        <f>"kompl.st."&amp;MID($A$10,3,5)&amp;COUNTA($A$10:A152)</f>
        <v>kompl.st.1.17</v>
      </c>
      <c r="C188" s="40" t="s">
        <v>0</v>
      </c>
      <c r="D188" s="36">
        <v>1</v>
      </c>
      <c r="E188" s="37"/>
      <c r="F188" s="24">
        <f>D188*E188</f>
        <v>0</v>
      </c>
    </row>
    <row r="189" spans="1:6">
      <c r="B189" s="39"/>
      <c r="E189" s="37"/>
      <c r="F189" s="24"/>
    </row>
    <row r="190" spans="1:6">
      <c r="A190" s="34" t="str">
        <f>MID($A$10,3,5)&amp;COUNTA($A$10:A189)</f>
        <v>1.18</v>
      </c>
      <c r="B190" s="47" t="s">
        <v>87</v>
      </c>
      <c r="C190" s="44"/>
      <c r="E190" s="37"/>
    </row>
    <row r="191" spans="1:6">
      <c r="B191" s="47" t="s">
        <v>61</v>
      </c>
      <c r="C191" s="44"/>
      <c r="E191" s="37"/>
    </row>
    <row r="192" spans="1:6" ht="25.5">
      <c r="B192" s="56" t="s">
        <v>84</v>
      </c>
      <c r="C192" s="44" t="s">
        <v>0</v>
      </c>
      <c r="D192" s="36">
        <v>1</v>
      </c>
      <c r="E192" s="37"/>
    </row>
    <row r="193" spans="1:6" ht="38.25">
      <c r="B193" s="134" t="s">
        <v>207</v>
      </c>
      <c r="C193" s="44" t="s">
        <v>0</v>
      </c>
      <c r="D193" s="36">
        <v>4</v>
      </c>
      <c r="E193" s="37"/>
    </row>
    <row r="194" spans="1:6">
      <c r="B194" s="39" t="str">
        <f>"kompl.st."&amp;MID($A$10,3,5)&amp;COUNTA($A$10:A189)</f>
        <v>kompl.st.1.18</v>
      </c>
      <c r="C194" s="40" t="s">
        <v>0</v>
      </c>
      <c r="D194" s="36">
        <v>1</v>
      </c>
      <c r="E194" s="37"/>
      <c r="F194" s="24">
        <f>D194*E194</f>
        <v>0</v>
      </c>
    </row>
    <row r="195" spans="1:6">
      <c r="B195" s="39"/>
      <c r="E195" s="37"/>
      <c r="F195" s="24"/>
    </row>
    <row r="196" spans="1:6">
      <c r="A196" s="34" t="str">
        <f>MID($A$10,3,5)&amp;COUNTA($A$10:A195)</f>
        <v>1.19</v>
      </c>
      <c r="B196" s="47" t="s">
        <v>88</v>
      </c>
      <c r="C196" s="44"/>
      <c r="E196" s="37"/>
    </row>
    <row r="197" spans="1:6" ht="102">
      <c r="B197" s="41" t="s">
        <v>64</v>
      </c>
      <c r="C197" s="44"/>
      <c r="E197" s="37"/>
    </row>
    <row r="198" spans="1:6">
      <c r="B198" s="47" t="s">
        <v>16</v>
      </c>
      <c r="C198" s="44"/>
      <c r="E198" s="37"/>
    </row>
    <row r="199" spans="1:6">
      <c r="B199" s="56" t="s">
        <v>26</v>
      </c>
      <c r="C199" s="44" t="s">
        <v>0</v>
      </c>
      <c r="D199" s="36">
        <v>1</v>
      </c>
      <c r="E199" s="37"/>
    </row>
    <row r="200" spans="1:6">
      <c r="B200" s="56" t="s">
        <v>17</v>
      </c>
      <c r="C200" s="44" t="s">
        <v>0</v>
      </c>
      <c r="D200" s="36">
        <v>1</v>
      </c>
      <c r="E200" s="37"/>
    </row>
    <row r="201" spans="1:6">
      <c r="B201" s="56" t="s">
        <v>24</v>
      </c>
      <c r="C201" s="44" t="s">
        <v>0</v>
      </c>
      <c r="D201" s="36">
        <v>1</v>
      </c>
      <c r="E201" s="37"/>
    </row>
    <row r="202" spans="1:6">
      <c r="B202" s="56" t="s">
        <v>27</v>
      </c>
      <c r="C202" s="44" t="s">
        <v>0</v>
      </c>
      <c r="D202" s="36">
        <v>1</v>
      </c>
      <c r="E202" s="37"/>
    </row>
    <row r="203" spans="1:6">
      <c r="B203" s="56" t="s">
        <v>28</v>
      </c>
      <c r="C203" s="44" t="s">
        <v>0</v>
      </c>
      <c r="D203" s="36">
        <v>1</v>
      </c>
      <c r="E203" s="37"/>
    </row>
    <row r="204" spans="1:6">
      <c r="B204" s="56" t="s">
        <v>23</v>
      </c>
      <c r="C204" s="44" t="s">
        <v>0</v>
      </c>
      <c r="D204" s="36">
        <v>1</v>
      </c>
      <c r="E204" s="37"/>
    </row>
    <row r="205" spans="1:6">
      <c r="B205" s="56" t="s">
        <v>25</v>
      </c>
      <c r="C205" s="44" t="s">
        <v>0</v>
      </c>
      <c r="D205" s="36">
        <v>1</v>
      </c>
      <c r="E205" s="37"/>
    </row>
    <row r="206" spans="1:6">
      <c r="B206" s="56" t="s">
        <v>19</v>
      </c>
      <c r="C206" s="44" t="s">
        <v>0</v>
      </c>
      <c r="D206" s="36">
        <v>1</v>
      </c>
      <c r="E206" s="37"/>
    </row>
    <row r="207" spans="1:6">
      <c r="B207" s="56" t="s">
        <v>18</v>
      </c>
      <c r="C207" s="44" t="s">
        <v>0</v>
      </c>
      <c r="D207" s="36">
        <v>1</v>
      </c>
      <c r="E207" s="37"/>
    </row>
    <row r="208" spans="1:6">
      <c r="B208" s="56" t="s">
        <v>20</v>
      </c>
      <c r="C208" s="44" t="s">
        <v>0</v>
      </c>
      <c r="D208" s="36">
        <v>1</v>
      </c>
      <c r="E208" s="37"/>
    </row>
    <row r="209" spans="1:6">
      <c r="B209" s="47" t="s">
        <v>21</v>
      </c>
      <c r="C209" s="44"/>
      <c r="E209" s="37"/>
    </row>
    <row r="210" spans="1:6" ht="25.5">
      <c r="B210" s="134" t="s">
        <v>82</v>
      </c>
      <c r="C210" s="44" t="s">
        <v>0</v>
      </c>
      <c r="D210" s="36">
        <v>1</v>
      </c>
      <c r="E210" s="37"/>
    </row>
    <row r="211" spans="1:6">
      <c r="B211" s="134" t="s">
        <v>201</v>
      </c>
      <c r="C211" s="44" t="s">
        <v>0</v>
      </c>
      <c r="D211" s="36">
        <v>1</v>
      </c>
      <c r="E211" s="37"/>
    </row>
    <row r="212" spans="1:6" ht="25.5">
      <c r="B212" s="134" t="s">
        <v>208</v>
      </c>
      <c r="C212" s="44" t="s">
        <v>0</v>
      </c>
      <c r="D212" s="36">
        <v>1</v>
      </c>
      <c r="E212" s="37"/>
    </row>
    <row r="213" spans="1:6" s="140" customFormat="1" ht="25.5">
      <c r="A213" s="191"/>
      <c r="B213" s="135" t="s">
        <v>209</v>
      </c>
      <c r="C213" s="136" t="s">
        <v>0</v>
      </c>
      <c r="D213" s="137">
        <v>1</v>
      </c>
      <c r="E213" s="138"/>
      <c r="F213" s="139"/>
    </row>
    <row r="214" spans="1:6">
      <c r="B214" s="56" t="s">
        <v>66</v>
      </c>
      <c r="C214" s="44" t="s">
        <v>0</v>
      </c>
      <c r="D214" s="36">
        <v>1</v>
      </c>
      <c r="E214" s="37"/>
    </row>
    <row r="215" spans="1:6" ht="25.5">
      <c r="B215" s="134" t="s">
        <v>203</v>
      </c>
      <c r="C215" s="44" t="s">
        <v>0</v>
      </c>
      <c r="D215" s="36">
        <v>1</v>
      </c>
      <c r="E215" s="37"/>
    </row>
    <row r="216" spans="1:6" ht="25.5">
      <c r="B216" s="56" t="s">
        <v>67</v>
      </c>
      <c r="C216" s="44" t="s">
        <v>0</v>
      </c>
      <c r="D216" s="36">
        <v>2</v>
      </c>
      <c r="E216" s="37"/>
    </row>
    <row r="217" spans="1:6" ht="25.5">
      <c r="B217" s="56" t="s">
        <v>68</v>
      </c>
      <c r="C217" s="44" t="s">
        <v>0</v>
      </c>
      <c r="D217" s="36">
        <v>1</v>
      </c>
      <c r="E217" s="37"/>
    </row>
    <row r="218" spans="1:6">
      <c r="B218" s="56" t="s">
        <v>69</v>
      </c>
      <c r="C218" s="44" t="s">
        <v>0</v>
      </c>
      <c r="D218" s="36">
        <v>1</v>
      </c>
      <c r="E218" s="37"/>
    </row>
    <row r="219" spans="1:6" ht="25.5">
      <c r="B219" s="56" t="s">
        <v>70</v>
      </c>
      <c r="C219" s="44" t="s">
        <v>0</v>
      </c>
      <c r="D219" s="36">
        <v>1</v>
      </c>
      <c r="E219" s="37"/>
    </row>
    <row r="220" spans="1:6">
      <c r="B220" s="56" t="s">
        <v>71</v>
      </c>
      <c r="C220" s="44" t="s">
        <v>0</v>
      </c>
      <c r="D220" s="36">
        <v>1</v>
      </c>
      <c r="E220" s="37"/>
    </row>
    <row r="221" spans="1:6">
      <c r="B221" s="134" t="s">
        <v>197</v>
      </c>
      <c r="C221" s="44" t="s">
        <v>0</v>
      </c>
      <c r="D221" s="36">
        <v>1</v>
      </c>
      <c r="E221" s="37"/>
    </row>
    <row r="222" spans="1:6">
      <c r="B222" s="56" t="s">
        <v>73</v>
      </c>
      <c r="C222" s="44" t="s">
        <v>0</v>
      </c>
      <c r="D222" s="36">
        <v>1</v>
      </c>
      <c r="E222" s="37"/>
    </row>
    <row r="223" spans="1:6">
      <c r="B223" s="56" t="s">
        <v>74</v>
      </c>
      <c r="C223" s="44" t="s">
        <v>0</v>
      </c>
      <c r="D223" s="36">
        <v>1</v>
      </c>
      <c r="E223" s="37"/>
    </row>
    <row r="224" spans="1:6">
      <c r="B224" s="56" t="s">
        <v>75</v>
      </c>
      <c r="C224" s="44" t="s">
        <v>0</v>
      </c>
      <c r="D224" s="36">
        <v>3</v>
      </c>
      <c r="E224" s="37"/>
    </row>
    <row r="225" spans="1:6" ht="25.5">
      <c r="B225" s="56" t="s">
        <v>76</v>
      </c>
      <c r="C225" s="44" t="s">
        <v>0</v>
      </c>
      <c r="D225" s="36">
        <v>3</v>
      </c>
      <c r="E225" s="37"/>
    </row>
    <row r="226" spans="1:6">
      <c r="B226" s="56" t="s">
        <v>77</v>
      </c>
      <c r="C226" s="44" t="s">
        <v>35</v>
      </c>
      <c r="D226" s="36">
        <v>1</v>
      </c>
      <c r="E226" s="37"/>
    </row>
    <row r="227" spans="1:6">
      <c r="B227" s="56" t="s">
        <v>86</v>
      </c>
      <c r="C227" s="44" t="s">
        <v>0</v>
      </c>
      <c r="D227" s="36">
        <v>1</v>
      </c>
      <c r="E227" s="37"/>
    </row>
    <row r="228" spans="1:6">
      <c r="B228" s="56" t="s">
        <v>79</v>
      </c>
      <c r="C228" s="44" t="s">
        <v>35</v>
      </c>
      <c r="D228" s="36">
        <v>1</v>
      </c>
      <c r="E228" s="37"/>
    </row>
    <row r="229" spans="1:6" ht="25.5">
      <c r="B229" s="56" t="s">
        <v>22</v>
      </c>
      <c r="C229" s="44" t="s">
        <v>35</v>
      </c>
      <c r="D229" s="36">
        <v>1</v>
      </c>
      <c r="E229" s="37"/>
    </row>
    <row r="230" spans="1:6">
      <c r="B230" s="39" t="str">
        <f>"kompl.st."&amp;MID($A$10,3,5)&amp;COUNTA($A$10:A195)</f>
        <v>kompl.st.1.19</v>
      </c>
      <c r="C230" s="40" t="s">
        <v>0</v>
      </c>
      <c r="D230" s="36">
        <v>1</v>
      </c>
      <c r="E230" s="37"/>
      <c r="F230" s="24">
        <f>D230*E230</f>
        <v>0</v>
      </c>
    </row>
    <row r="231" spans="1:6">
      <c r="B231" s="39"/>
      <c r="E231" s="37"/>
      <c r="F231" s="24"/>
    </row>
    <row r="232" spans="1:6">
      <c r="A232" s="34" t="str">
        <f>MID($A$10,3,5)&amp;COUNTA($A$10:A231)</f>
        <v>1.20</v>
      </c>
      <c r="B232" s="47" t="s">
        <v>89</v>
      </c>
      <c r="C232" s="44"/>
      <c r="E232" s="37"/>
    </row>
    <row r="233" spans="1:6">
      <c r="B233" s="47" t="s">
        <v>61</v>
      </c>
      <c r="C233" s="44"/>
      <c r="E233" s="37"/>
    </row>
    <row r="234" spans="1:6" ht="25.5">
      <c r="B234" s="56" t="s">
        <v>90</v>
      </c>
      <c r="C234" s="44" t="s">
        <v>0</v>
      </c>
      <c r="D234" s="36">
        <v>1</v>
      </c>
      <c r="E234" s="37"/>
    </row>
    <row r="235" spans="1:6" ht="25.5">
      <c r="B235" s="134" t="s">
        <v>210</v>
      </c>
      <c r="C235" s="44" t="s">
        <v>0</v>
      </c>
      <c r="D235" s="36">
        <v>4</v>
      </c>
      <c r="E235" s="37"/>
    </row>
    <row r="236" spans="1:6" ht="25.5">
      <c r="B236" s="56" t="s">
        <v>91</v>
      </c>
      <c r="C236" s="44" t="s">
        <v>0</v>
      </c>
      <c r="D236" s="36">
        <v>1</v>
      </c>
      <c r="E236" s="37"/>
    </row>
    <row r="237" spans="1:6" ht="25.5">
      <c r="B237" s="134" t="s">
        <v>211</v>
      </c>
      <c r="C237" s="44" t="s">
        <v>0</v>
      </c>
      <c r="D237" s="36">
        <v>4</v>
      </c>
      <c r="E237" s="37"/>
    </row>
    <row r="238" spans="1:6">
      <c r="B238" s="39" t="str">
        <f>"kompl.st."&amp;MID($A$10,3,5)&amp;COUNTA($A$10:A231)</f>
        <v>kompl.st.1.20</v>
      </c>
      <c r="C238" s="40" t="s">
        <v>0</v>
      </c>
      <c r="D238" s="36">
        <v>1</v>
      </c>
      <c r="E238" s="37"/>
      <c r="F238" s="24">
        <f>D238*E238</f>
        <v>0</v>
      </c>
    </row>
    <row r="239" spans="1:6">
      <c r="B239" s="39"/>
      <c r="E239" s="37"/>
      <c r="F239" s="24"/>
    </row>
    <row r="240" spans="1:6">
      <c r="A240" s="34" t="str">
        <f>MID($A$10,3,5)&amp;COUNTA($A$10:A239)</f>
        <v>1.21</v>
      </c>
      <c r="B240" s="47" t="s">
        <v>92</v>
      </c>
      <c r="C240" s="44"/>
      <c r="E240" s="37"/>
    </row>
    <row r="241" spans="2:5" ht="102">
      <c r="B241" s="41" t="s">
        <v>64</v>
      </c>
      <c r="C241" s="44"/>
      <c r="E241" s="37"/>
    </row>
    <row r="242" spans="2:5">
      <c r="B242" s="47" t="s">
        <v>16</v>
      </c>
      <c r="C242" s="44"/>
      <c r="E242" s="37"/>
    </row>
    <row r="243" spans="2:5">
      <c r="B243" s="56" t="s">
        <v>26</v>
      </c>
      <c r="C243" s="44" t="s">
        <v>0</v>
      </c>
      <c r="D243" s="36">
        <v>1</v>
      </c>
      <c r="E243" s="37"/>
    </row>
    <row r="244" spans="2:5">
      <c r="B244" s="56" t="s">
        <v>17</v>
      </c>
      <c r="C244" s="44" t="s">
        <v>0</v>
      </c>
      <c r="D244" s="36">
        <v>1</v>
      </c>
      <c r="E244" s="37"/>
    </row>
    <row r="245" spans="2:5">
      <c r="B245" s="56" t="s">
        <v>24</v>
      </c>
      <c r="C245" s="44" t="s">
        <v>0</v>
      </c>
      <c r="D245" s="36">
        <v>1</v>
      </c>
      <c r="E245" s="37"/>
    </row>
    <row r="246" spans="2:5">
      <c r="B246" s="56" t="s">
        <v>27</v>
      </c>
      <c r="C246" s="44" t="s">
        <v>0</v>
      </c>
      <c r="D246" s="36">
        <v>1</v>
      </c>
      <c r="E246" s="37"/>
    </row>
    <row r="247" spans="2:5">
      <c r="B247" s="56" t="s">
        <v>28</v>
      </c>
      <c r="C247" s="44" t="s">
        <v>0</v>
      </c>
      <c r="D247" s="36">
        <v>1</v>
      </c>
      <c r="E247" s="37"/>
    </row>
    <row r="248" spans="2:5">
      <c r="B248" s="56" t="s">
        <v>23</v>
      </c>
      <c r="C248" s="44" t="s">
        <v>0</v>
      </c>
      <c r="D248" s="36">
        <v>1</v>
      </c>
      <c r="E248" s="37"/>
    </row>
    <row r="249" spans="2:5">
      <c r="B249" s="56" t="s">
        <v>25</v>
      </c>
      <c r="C249" s="44" t="s">
        <v>0</v>
      </c>
      <c r="D249" s="36">
        <v>1</v>
      </c>
      <c r="E249" s="37"/>
    </row>
    <row r="250" spans="2:5">
      <c r="B250" s="56" t="s">
        <v>19</v>
      </c>
      <c r="C250" s="44" t="s">
        <v>0</v>
      </c>
      <c r="D250" s="36">
        <v>1</v>
      </c>
      <c r="E250" s="37"/>
    </row>
    <row r="251" spans="2:5">
      <c r="B251" s="56" t="s">
        <v>18</v>
      </c>
      <c r="C251" s="44" t="s">
        <v>0</v>
      </c>
      <c r="D251" s="36">
        <v>1</v>
      </c>
      <c r="E251" s="37"/>
    </row>
    <row r="252" spans="2:5">
      <c r="B252" s="56" t="s">
        <v>20</v>
      </c>
      <c r="C252" s="44" t="s">
        <v>0</v>
      </c>
      <c r="D252" s="36">
        <v>1</v>
      </c>
      <c r="E252" s="37"/>
    </row>
    <row r="253" spans="2:5">
      <c r="B253" s="47" t="s">
        <v>21</v>
      </c>
      <c r="C253" s="44"/>
      <c r="E253" s="37"/>
    </row>
    <row r="254" spans="2:5" ht="25.5">
      <c r="B254" s="134" t="s">
        <v>82</v>
      </c>
      <c r="C254" s="44" t="s">
        <v>0</v>
      </c>
      <c r="D254" s="36">
        <v>1</v>
      </c>
      <c r="E254" s="37"/>
    </row>
    <row r="255" spans="2:5">
      <c r="B255" s="134" t="s">
        <v>201</v>
      </c>
      <c r="C255" s="44" t="s">
        <v>0</v>
      </c>
      <c r="D255" s="36">
        <v>1</v>
      </c>
      <c r="E255" s="37"/>
    </row>
    <row r="256" spans="2:5" ht="25.5">
      <c r="B256" s="134" t="s">
        <v>212</v>
      </c>
      <c r="C256" s="44" t="s">
        <v>0</v>
      </c>
      <c r="D256" s="36">
        <v>1</v>
      </c>
      <c r="E256" s="37"/>
    </row>
    <row r="257" spans="1:6" s="140" customFormat="1" ht="25.5" customHeight="1">
      <c r="A257" s="191"/>
      <c r="B257" s="135" t="s">
        <v>213</v>
      </c>
      <c r="C257" s="136" t="s">
        <v>0</v>
      </c>
      <c r="D257" s="137">
        <v>1</v>
      </c>
      <c r="E257" s="138"/>
      <c r="F257" s="139"/>
    </row>
    <row r="258" spans="1:6">
      <c r="B258" s="56" t="s">
        <v>66</v>
      </c>
      <c r="C258" s="44" t="s">
        <v>0</v>
      </c>
      <c r="D258" s="36">
        <v>1</v>
      </c>
      <c r="E258" s="37"/>
    </row>
    <row r="259" spans="1:6" ht="25.5">
      <c r="B259" s="134" t="s">
        <v>214</v>
      </c>
      <c r="C259" s="44" t="s">
        <v>0</v>
      </c>
      <c r="D259" s="36">
        <v>1</v>
      </c>
      <c r="E259" s="37"/>
    </row>
    <row r="260" spans="1:6" ht="25.5">
      <c r="B260" s="56" t="s">
        <v>93</v>
      </c>
      <c r="C260" s="44" t="s">
        <v>0</v>
      </c>
      <c r="D260" s="36">
        <v>2</v>
      </c>
      <c r="E260" s="37"/>
    </row>
    <row r="261" spans="1:6" ht="25.5">
      <c r="B261" s="56" t="s">
        <v>68</v>
      </c>
      <c r="C261" s="44" t="s">
        <v>0</v>
      </c>
      <c r="D261" s="36">
        <v>1</v>
      </c>
      <c r="E261" s="37"/>
    </row>
    <row r="262" spans="1:6">
      <c r="B262" s="56" t="s">
        <v>69</v>
      </c>
      <c r="C262" s="44" t="s">
        <v>0</v>
      </c>
      <c r="D262" s="36">
        <v>1</v>
      </c>
      <c r="E262" s="37"/>
    </row>
    <row r="263" spans="1:6" ht="25.5">
      <c r="B263" s="56" t="s">
        <v>70</v>
      </c>
      <c r="C263" s="44" t="s">
        <v>0</v>
      </c>
      <c r="D263" s="36">
        <v>1</v>
      </c>
      <c r="E263" s="37"/>
    </row>
    <row r="264" spans="1:6">
      <c r="B264" s="56" t="s">
        <v>71</v>
      </c>
      <c r="C264" s="44" t="s">
        <v>0</v>
      </c>
      <c r="D264" s="36">
        <v>1</v>
      </c>
      <c r="E264" s="37"/>
    </row>
    <row r="265" spans="1:6">
      <c r="B265" s="56" t="s">
        <v>72</v>
      </c>
      <c r="C265" s="44" t="s">
        <v>0</v>
      </c>
      <c r="D265" s="36">
        <v>1</v>
      </c>
      <c r="E265" s="37"/>
    </row>
    <row r="266" spans="1:6">
      <c r="B266" s="56" t="s">
        <v>73</v>
      </c>
      <c r="C266" s="44" t="s">
        <v>0</v>
      </c>
      <c r="D266" s="36">
        <v>1</v>
      </c>
      <c r="E266" s="37"/>
    </row>
    <row r="267" spans="1:6">
      <c r="B267" s="56" t="s">
        <v>74</v>
      </c>
      <c r="C267" s="44" t="s">
        <v>0</v>
      </c>
      <c r="D267" s="36">
        <v>1</v>
      </c>
      <c r="E267" s="37"/>
    </row>
    <row r="268" spans="1:6" ht="25.5">
      <c r="B268" s="134" t="s">
        <v>280</v>
      </c>
      <c r="C268" s="44" t="s">
        <v>0</v>
      </c>
      <c r="D268" s="36">
        <v>4</v>
      </c>
      <c r="E268" s="37"/>
    </row>
    <row r="269" spans="1:6" ht="25.5">
      <c r="B269" s="56" t="s">
        <v>76</v>
      </c>
      <c r="C269" s="44" t="s">
        <v>0</v>
      </c>
      <c r="D269" s="36">
        <v>4</v>
      </c>
      <c r="E269" s="37"/>
    </row>
    <row r="270" spans="1:6">
      <c r="B270" s="56" t="s">
        <v>77</v>
      </c>
      <c r="C270" s="44" t="s">
        <v>35</v>
      </c>
      <c r="D270" s="36">
        <v>1</v>
      </c>
      <c r="E270" s="37"/>
    </row>
    <row r="271" spans="1:6">
      <c r="B271" s="56" t="s">
        <v>86</v>
      </c>
      <c r="C271" s="44" t="s">
        <v>0</v>
      </c>
      <c r="D271" s="36">
        <v>1</v>
      </c>
      <c r="E271" s="37"/>
    </row>
    <row r="272" spans="1:6">
      <c r="B272" s="56" t="s">
        <v>79</v>
      </c>
      <c r="C272" s="44" t="s">
        <v>35</v>
      </c>
      <c r="D272" s="36">
        <v>1</v>
      </c>
      <c r="E272" s="37"/>
    </row>
    <row r="273" spans="1:6" ht="25.5">
      <c r="B273" s="56" t="s">
        <v>22</v>
      </c>
      <c r="C273" s="44" t="s">
        <v>35</v>
      </c>
      <c r="D273" s="36">
        <v>1</v>
      </c>
      <c r="E273" s="37"/>
    </row>
    <row r="274" spans="1:6">
      <c r="B274" s="39" t="str">
        <f>"kompl.st."&amp;MID($A$10,3,5)&amp;COUNTA($A$10:A239)</f>
        <v>kompl.st.1.21</v>
      </c>
      <c r="C274" s="40" t="s">
        <v>0</v>
      </c>
      <c r="D274" s="36">
        <v>1</v>
      </c>
      <c r="E274" s="37"/>
      <c r="F274" s="24">
        <f>D274*E274</f>
        <v>0</v>
      </c>
    </row>
    <row r="275" spans="1:6">
      <c r="B275" s="39"/>
      <c r="E275" s="37"/>
      <c r="F275" s="24"/>
    </row>
    <row r="276" spans="1:6">
      <c r="A276" s="34" t="str">
        <f>MID($A$10,3,5)&amp;COUNTA($A$10:A275)</f>
        <v>1.22</v>
      </c>
      <c r="B276" s="47" t="s">
        <v>94</v>
      </c>
      <c r="C276" s="44"/>
      <c r="E276" s="37"/>
    </row>
    <row r="277" spans="1:6" ht="102">
      <c r="B277" s="41" t="s">
        <v>64</v>
      </c>
      <c r="C277" s="44"/>
      <c r="E277" s="37"/>
    </row>
    <row r="278" spans="1:6">
      <c r="B278" s="47" t="s">
        <v>16</v>
      </c>
      <c r="C278" s="44"/>
      <c r="E278" s="37"/>
    </row>
    <row r="279" spans="1:6">
      <c r="B279" s="56" t="s">
        <v>26</v>
      </c>
      <c r="C279" s="44" t="s">
        <v>0</v>
      </c>
      <c r="D279" s="36">
        <v>1</v>
      </c>
      <c r="E279" s="37"/>
    </row>
    <row r="280" spans="1:6">
      <c r="B280" s="56" t="s">
        <v>17</v>
      </c>
      <c r="C280" s="44" t="s">
        <v>0</v>
      </c>
      <c r="D280" s="36">
        <v>1</v>
      </c>
      <c r="E280" s="37"/>
    </row>
    <row r="281" spans="1:6">
      <c r="B281" s="56" t="s">
        <v>24</v>
      </c>
      <c r="C281" s="44" t="s">
        <v>0</v>
      </c>
      <c r="D281" s="36">
        <v>1</v>
      </c>
      <c r="E281" s="37"/>
    </row>
    <row r="282" spans="1:6">
      <c r="B282" s="56" t="s">
        <v>27</v>
      </c>
      <c r="C282" s="44" t="s">
        <v>0</v>
      </c>
      <c r="D282" s="36">
        <v>1</v>
      </c>
      <c r="E282" s="37"/>
    </row>
    <row r="283" spans="1:6">
      <c r="B283" s="56" t="s">
        <v>28</v>
      </c>
      <c r="C283" s="44" t="s">
        <v>0</v>
      </c>
      <c r="D283" s="36">
        <v>1</v>
      </c>
      <c r="E283" s="37"/>
    </row>
    <row r="284" spans="1:6">
      <c r="B284" s="56" t="s">
        <v>23</v>
      </c>
      <c r="C284" s="44" t="s">
        <v>0</v>
      </c>
      <c r="D284" s="36">
        <v>1</v>
      </c>
      <c r="E284" s="37"/>
    </row>
    <row r="285" spans="1:6">
      <c r="B285" s="56" t="s">
        <v>25</v>
      </c>
      <c r="C285" s="44" t="s">
        <v>0</v>
      </c>
      <c r="D285" s="36">
        <v>1</v>
      </c>
      <c r="E285" s="37"/>
    </row>
    <row r="286" spans="1:6">
      <c r="B286" s="56" t="s">
        <v>19</v>
      </c>
      <c r="C286" s="44" t="s">
        <v>0</v>
      </c>
      <c r="D286" s="36">
        <v>1</v>
      </c>
      <c r="E286" s="37"/>
    </row>
    <row r="287" spans="1:6">
      <c r="B287" s="56" t="s">
        <v>18</v>
      </c>
      <c r="C287" s="44" t="s">
        <v>0</v>
      </c>
      <c r="D287" s="36">
        <v>1</v>
      </c>
      <c r="E287" s="37"/>
    </row>
    <row r="288" spans="1:6">
      <c r="B288" s="56" t="s">
        <v>20</v>
      </c>
      <c r="C288" s="44" t="s">
        <v>0</v>
      </c>
      <c r="D288" s="36">
        <v>1</v>
      </c>
      <c r="E288" s="37"/>
    </row>
    <row r="289" spans="1:6">
      <c r="B289" s="47" t="s">
        <v>21</v>
      </c>
      <c r="C289" s="44"/>
      <c r="E289" s="37"/>
    </row>
    <row r="290" spans="1:6" ht="25.5">
      <c r="B290" s="56" t="s">
        <v>82</v>
      </c>
      <c r="C290" s="44" t="s">
        <v>0</v>
      </c>
      <c r="D290" s="36">
        <v>1</v>
      </c>
      <c r="E290" s="37"/>
    </row>
    <row r="291" spans="1:6">
      <c r="B291" s="134" t="s">
        <v>205</v>
      </c>
      <c r="C291" s="44" t="s">
        <v>0</v>
      </c>
      <c r="D291" s="36">
        <v>1</v>
      </c>
      <c r="E291" s="37"/>
    </row>
    <row r="292" spans="1:6" ht="25.5">
      <c r="B292" s="134" t="s">
        <v>202</v>
      </c>
      <c r="C292" s="44" t="s">
        <v>0</v>
      </c>
      <c r="D292" s="36">
        <v>1</v>
      </c>
      <c r="E292" s="37"/>
    </row>
    <row r="293" spans="1:6" s="140" customFormat="1" ht="25.5">
      <c r="A293" s="191"/>
      <c r="B293" s="179" t="s">
        <v>215</v>
      </c>
      <c r="C293" s="136" t="s">
        <v>0</v>
      </c>
      <c r="D293" s="137">
        <v>1</v>
      </c>
      <c r="E293" s="138"/>
      <c r="F293" s="139"/>
    </row>
    <row r="294" spans="1:6">
      <c r="B294" s="56" t="s">
        <v>66</v>
      </c>
      <c r="C294" s="44" t="s">
        <v>0</v>
      </c>
      <c r="D294" s="36">
        <v>1</v>
      </c>
      <c r="E294" s="37"/>
    </row>
    <row r="295" spans="1:6" ht="25.5">
      <c r="B295" s="134" t="s">
        <v>216</v>
      </c>
      <c r="C295" s="44" t="s">
        <v>0</v>
      </c>
      <c r="D295" s="36">
        <v>1</v>
      </c>
      <c r="E295" s="37"/>
    </row>
    <row r="296" spans="1:6" ht="25.5">
      <c r="B296" s="56" t="s">
        <v>93</v>
      </c>
      <c r="C296" s="44" t="s">
        <v>0</v>
      </c>
      <c r="D296" s="36">
        <v>2</v>
      </c>
      <c r="E296" s="37"/>
    </row>
    <row r="297" spans="1:6" ht="25.5">
      <c r="B297" s="56" t="s">
        <v>68</v>
      </c>
      <c r="C297" s="44" t="s">
        <v>0</v>
      </c>
      <c r="D297" s="36">
        <v>1</v>
      </c>
      <c r="E297" s="37"/>
    </row>
    <row r="298" spans="1:6">
      <c r="B298" s="56" t="s">
        <v>69</v>
      </c>
      <c r="C298" s="44" t="s">
        <v>0</v>
      </c>
      <c r="D298" s="36">
        <v>1</v>
      </c>
      <c r="E298" s="37"/>
    </row>
    <row r="299" spans="1:6" ht="25.5">
      <c r="B299" s="56" t="s">
        <v>95</v>
      </c>
      <c r="C299" s="44" t="s">
        <v>0</v>
      </c>
      <c r="D299" s="36">
        <v>1</v>
      </c>
      <c r="E299" s="37"/>
    </row>
    <row r="300" spans="1:6">
      <c r="B300" s="56" t="s">
        <v>71</v>
      </c>
      <c r="C300" s="44" t="s">
        <v>0</v>
      </c>
      <c r="D300" s="36">
        <v>1</v>
      </c>
      <c r="E300" s="37"/>
    </row>
    <row r="301" spans="1:6">
      <c r="B301" s="134" t="s">
        <v>197</v>
      </c>
      <c r="C301" s="44" t="s">
        <v>0</v>
      </c>
      <c r="D301" s="36">
        <v>1</v>
      </c>
      <c r="E301" s="37"/>
    </row>
    <row r="302" spans="1:6">
      <c r="B302" s="56" t="s">
        <v>73</v>
      </c>
      <c r="C302" s="44" t="s">
        <v>0</v>
      </c>
      <c r="D302" s="36">
        <v>1</v>
      </c>
      <c r="E302" s="37"/>
    </row>
    <row r="303" spans="1:6">
      <c r="B303" s="56" t="s">
        <v>74</v>
      </c>
      <c r="C303" s="44" t="s">
        <v>0</v>
      </c>
      <c r="D303" s="36">
        <v>1</v>
      </c>
      <c r="E303" s="37"/>
    </row>
    <row r="304" spans="1:6" ht="25.5">
      <c r="B304" s="134" t="s">
        <v>280</v>
      </c>
      <c r="C304" s="44" t="s">
        <v>0</v>
      </c>
      <c r="D304" s="36">
        <v>2</v>
      </c>
      <c r="E304" s="37"/>
    </row>
    <row r="305" spans="1:6" ht="25.5">
      <c r="B305" s="56" t="s">
        <v>76</v>
      </c>
      <c r="C305" s="44" t="s">
        <v>0</v>
      </c>
      <c r="D305" s="36">
        <v>2</v>
      </c>
      <c r="E305" s="37"/>
    </row>
    <row r="306" spans="1:6" ht="25.5">
      <c r="B306" s="134" t="s">
        <v>281</v>
      </c>
      <c r="C306" s="44" t="s">
        <v>35</v>
      </c>
      <c r="D306" s="36">
        <v>1</v>
      </c>
      <c r="E306" s="37"/>
    </row>
    <row r="307" spans="1:6" ht="25.5">
      <c r="B307" s="56" t="s">
        <v>96</v>
      </c>
      <c r="C307" s="44" t="s">
        <v>0</v>
      </c>
      <c r="D307" s="36">
        <v>1</v>
      </c>
      <c r="E307" s="37"/>
    </row>
    <row r="308" spans="1:6">
      <c r="B308" s="56" t="s">
        <v>77</v>
      </c>
      <c r="C308" s="44" t="s">
        <v>35</v>
      </c>
      <c r="D308" s="36">
        <v>1</v>
      </c>
      <c r="E308" s="37"/>
    </row>
    <row r="309" spans="1:6">
      <c r="B309" s="56" t="s">
        <v>86</v>
      </c>
      <c r="C309" s="44" t="s">
        <v>35</v>
      </c>
      <c r="D309" s="36">
        <v>1</v>
      </c>
      <c r="E309" s="37"/>
    </row>
    <row r="310" spans="1:6">
      <c r="B310" s="56" t="s">
        <v>79</v>
      </c>
      <c r="C310" s="44"/>
      <c r="E310" s="37"/>
    </row>
    <row r="311" spans="1:6" ht="25.5">
      <c r="B311" s="56" t="s">
        <v>22</v>
      </c>
      <c r="C311" s="40" t="s">
        <v>0</v>
      </c>
      <c r="D311" s="36">
        <v>1</v>
      </c>
      <c r="E311" s="33"/>
      <c r="F311" s="33"/>
    </row>
    <row r="312" spans="1:6">
      <c r="B312" s="56"/>
      <c r="E312" s="33"/>
      <c r="F312" s="33"/>
    </row>
    <row r="313" spans="1:6">
      <c r="B313" s="39" t="str">
        <f>"kompl.st."&amp;MID($A$10,3,5)&amp;COUNTA($A$10:A275)</f>
        <v>kompl.st.1.22</v>
      </c>
      <c r="C313" s="40" t="s">
        <v>0</v>
      </c>
      <c r="D313" s="36">
        <v>1</v>
      </c>
      <c r="E313" s="37"/>
      <c r="F313" s="24">
        <f>D313*E313</f>
        <v>0</v>
      </c>
    </row>
    <row r="314" spans="1:6">
      <c r="B314" s="39"/>
      <c r="E314" s="37"/>
      <c r="F314" s="24"/>
    </row>
    <row r="315" spans="1:6">
      <c r="A315" s="34" t="str">
        <f>MID($A$10,3,5)&amp;COUNTA($A$10:A314)</f>
        <v>1.23</v>
      </c>
      <c r="B315" s="47" t="s">
        <v>97</v>
      </c>
      <c r="C315" s="44"/>
      <c r="E315" s="37"/>
    </row>
    <row r="316" spans="1:6">
      <c r="B316" s="47" t="s">
        <v>61</v>
      </c>
      <c r="C316" s="44"/>
      <c r="E316" s="37"/>
    </row>
    <row r="317" spans="1:6" ht="25.5">
      <c r="B317" s="56" t="s">
        <v>90</v>
      </c>
      <c r="C317" s="44" t="s">
        <v>0</v>
      </c>
      <c r="D317" s="36">
        <v>1</v>
      </c>
      <c r="E317" s="37"/>
    </row>
    <row r="318" spans="1:6" ht="25.5">
      <c r="B318" s="134" t="s">
        <v>210</v>
      </c>
      <c r="C318" s="44" t="s">
        <v>0</v>
      </c>
      <c r="D318" s="36">
        <v>4</v>
      </c>
      <c r="E318" s="37"/>
    </row>
    <row r="319" spans="1:6">
      <c r="B319" s="39" t="str">
        <f>"kompl.st."&amp;MID($A$10,3,5)&amp;COUNTA($A$10:A314)</f>
        <v>kompl.st.1.23</v>
      </c>
      <c r="C319" s="40" t="s">
        <v>0</v>
      </c>
      <c r="D319" s="36">
        <v>1</v>
      </c>
      <c r="E319" s="37"/>
      <c r="F319" s="24">
        <f>D319*E319</f>
        <v>0</v>
      </c>
    </row>
    <row r="320" spans="1:6">
      <c r="B320" s="39"/>
      <c r="E320" s="37"/>
      <c r="F320" s="24"/>
    </row>
    <row r="321" spans="1:5">
      <c r="A321" s="34" t="str">
        <f>MID($A$10,3,5)&amp;COUNTA($A$10:A320)</f>
        <v>1.24</v>
      </c>
      <c r="B321" s="47" t="s">
        <v>98</v>
      </c>
      <c r="C321" s="44"/>
      <c r="E321" s="37"/>
    </row>
    <row r="322" spans="1:5" ht="102">
      <c r="B322" s="41" t="s">
        <v>64</v>
      </c>
      <c r="C322" s="44"/>
      <c r="E322" s="37"/>
    </row>
    <row r="323" spans="1:5">
      <c r="B323" s="47" t="s">
        <v>16</v>
      </c>
      <c r="C323" s="44"/>
      <c r="E323" s="37"/>
    </row>
    <row r="324" spans="1:5">
      <c r="B324" s="56" t="s">
        <v>26</v>
      </c>
      <c r="C324" s="44" t="s">
        <v>0</v>
      </c>
      <c r="D324" s="36">
        <v>1</v>
      </c>
      <c r="E324" s="37"/>
    </row>
    <row r="325" spans="1:5">
      <c r="B325" s="56" t="s">
        <v>17</v>
      </c>
      <c r="C325" s="44" t="s">
        <v>0</v>
      </c>
      <c r="D325" s="36">
        <v>1</v>
      </c>
      <c r="E325" s="37"/>
    </row>
    <row r="326" spans="1:5">
      <c r="B326" s="56" t="s">
        <v>24</v>
      </c>
      <c r="C326" s="44" t="s">
        <v>0</v>
      </c>
      <c r="D326" s="36">
        <v>1</v>
      </c>
      <c r="E326" s="37"/>
    </row>
    <row r="327" spans="1:5">
      <c r="B327" s="56" t="s">
        <v>27</v>
      </c>
      <c r="C327" s="44" t="s">
        <v>0</v>
      </c>
      <c r="D327" s="36">
        <v>1</v>
      </c>
      <c r="E327" s="37"/>
    </row>
    <row r="328" spans="1:5">
      <c r="B328" s="56" t="s">
        <v>28</v>
      </c>
      <c r="C328" s="44" t="s">
        <v>0</v>
      </c>
      <c r="D328" s="36">
        <v>1</v>
      </c>
      <c r="E328" s="37"/>
    </row>
    <row r="329" spans="1:5">
      <c r="B329" s="56" t="s">
        <v>23</v>
      </c>
      <c r="C329" s="44" t="s">
        <v>0</v>
      </c>
      <c r="D329" s="36">
        <v>1</v>
      </c>
      <c r="E329" s="37"/>
    </row>
    <row r="330" spans="1:5">
      <c r="B330" s="56" t="s">
        <v>25</v>
      </c>
      <c r="C330" s="44" t="s">
        <v>0</v>
      </c>
      <c r="D330" s="36">
        <v>1</v>
      </c>
      <c r="E330" s="37"/>
    </row>
    <row r="331" spans="1:5">
      <c r="B331" s="56" t="s">
        <v>19</v>
      </c>
      <c r="C331" s="44" t="s">
        <v>0</v>
      </c>
      <c r="D331" s="36">
        <v>1</v>
      </c>
      <c r="E331" s="37"/>
    </row>
    <row r="332" spans="1:5">
      <c r="B332" s="56" t="s">
        <v>18</v>
      </c>
      <c r="C332" s="44" t="s">
        <v>0</v>
      </c>
      <c r="D332" s="36">
        <v>1</v>
      </c>
      <c r="E332" s="37"/>
    </row>
    <row r="333" spans="1:5">
      <c r="B333" s="56" t="s">
        <v>20</v>
      </c>
      <c r="C333" s="44" t="s">
        <v>0</v>
      </c>
      <c r="D333" s="36">
        <v>1</v>
      </c>
      <c r="E333" s="37"/>
    </row>
    <row r="334" spans="1:5">
      <c r="B334" s="47" t="s">
        <v>21</v>
      </c>
      <c r="C334" s="44"/>
      <c r="E334" s="37"/>
    </row>
    <row r="335" spans="1:5" ht="25.5">
      <c r="B335" s="56" t="s">
        <v>82</v>
      </c>
      <c r="C335" s="44" t="s">
        <v>0</v>
      </c>
      <c r="D335" s="36">
        <v>1</v>
      </c>
      <c r="E335" s="37"/>
    </row>
    <row r="336" spans="1:5">
      <c r="B336" s="134" t="s">
        <v>201</v>
      </c>
      <c r="C336" s="44" t="s">
        <v>0</v>
      </c>
      <c r="D336" s="36">
        <v>1</v>
      </c>
      <c r="E336" s="37"/>
    </row>
    <row r="337" spans="1:6" ht="25.5">
      <c r="B337" s="134" t="s">
        <v>212</v>
      </c>
      <c r="C337" s="44" t="s">
        <v>0</v>
      </c>
      <c r="D337" s="36">
        <v>1</v>
      </c>
      <c r="E337" s="37"/>
    </row>
    <row r="338" spans="1:6" s="140" customFormat="1" ht="25.5">
      <c r="A338" s="191"/>
      <c r="B338" s="135" t="s">
        <v>217</v>
      </c>
      <c r="C338" s="136" t="s">
        <v>0</v>
      </c>
      <c r="D338" s="137">
        <v>1</v>
      </c>
      <c r="E338" s="138"/>
      <c r="F338" s="139"/>
    </row>
    <row r="339" spans="1:6">
      <c r="B339" s="56" t="s">
        <v>66</v>
      </c>
      <c r="C339" s="44" t="s">
        <v>0</v>
      </c>
      <c r="D339" s="36">
        <v>1</v>
      </c>
      <c r="E339" s="37"/>
    </row>
    <row r="340" spans="1:6" ht="25.5">
      <c r="B340" s="134" t="s">
        <v>218</v>
      </c>
      <c r="C340" s="44" t="s">
        <v>0</v>
      </c>
      <c r="D340" s="36">
        <v>1</v>
      </c>
      <c r="E340" s="37"/>
    </row>
    <row r="341" spans="1:6" ht="25.5">
      <c r="B341" s="56" t="s">
        <v>67</v>
      </c>
      <c r="C341" s="44" t="s">
        <v>0</v>
      </c>
      <c r="D341" s="36">
        <v>2</v>
      </c>
      <c r="E341" s="37"/>
    </row>
    <row r="342" spans="1:6" ht="25.5">
      <c r="B342" s="56" t="s">
        <v>68</v>
      </c>
      <c r="C342" s="44" t="s">
        <v>0</v>
      </c>
      <c r="D342" s="36">
        <v>1</v>
      </c>
      <c r="E342" s="37"/>
    </row>
    <row r="343" spans="1:6">
      <c r="B343" s="56" t="s">
        <v>69</v>
      </c>
      <c r="C343" s="44" t="s">
        <v>0</v>
      </c>
      <c r="D343" s="36">
        <v>1</v>
      </c>
      <c r="E343" s="37"/>
    </row>
    <row r="344" spans="1:6" ht="25.5">
      <c r="B344" s="56" t="s">
        <v>70</v>
      </c>
      <c r="C344" s="44" t="s">
        <v>0</v>
      </c>
      <c r="D344" s="36">
        <v>1</v>
      </c>
      <c r="E344" s="37"/>
    </row>
    <row r="345" spans="1:6">
      <c r="B345" s="56" t="s">
        <v>71</v>
      </c>
      <c r="C345" s="44" t="s">
        <v>0</v>
      </c>
      <c r="D345" s="36">
        <v>1</v>
      </c>
      <c r="E345" s="37"/>
    </row>
    <row r="346" spans="1:6">
      <c r="B346" s="134" t="s">
        <v>197</v>
      </c>
      <c r="C346" s="44" t="s">
        <v>0</v>
      </c>
      <c r="D346" s="36">
        <v>1</v>
      </c>
      <c r="E346" s="37"/>
    </row>
    <row r="347" spans="1:6">
      <c r="B347" s="56" t="s">
        <v>73</v>
      </c>
      <c r="C347" s="44" t="s">
        <v>0</v>
      </c>
      <c r="D347" s="36">
        <v>1</v>
      </c>
      <c r="E347" s="37"/>
    </row>
    <row r="348" spans="1:6">
      <c r="B348" s="56" t="s">
        <v>74</v>
      </c>
      <c r="C348" s="44" t="s">
        <v>0</v>
      </c>
      <c r="D348" s="36">
        <v>1</v>
      </c>
      <c r="E348" s="37"/>
    </row>
    <row r="349" spans="1:6" ht="25.5">
      <c r="B349" s="134" t="s">
        <v>282</v>
      </c>
      <c r="C349" s="44" t="s">
        <v>0</v>
      </c>
      <c r="D349" s="36">
        <v>2</v>
      </c>
      <c r="E349" s="37"/>
    </row>
    <row r="350" spans="1:6" ht="25.5">
      <c r="B350" s="56" t="s">
        <v>99</v>
      </c>
      <c r="C350" s="44" t="s">
        <v>0</v>
      </c>
      <c r="D350" s="36">
        <v>2</v>
      </c>
      <c r="E350" s="37"/>
    </row>
    <row r="351" spans="1:6">
      <c r="B351" s="56" t="s">
        <v>77</v>
      </c>
      <c r="C351" s="44" t="s">
        <v>35</v>
      </c>
      <c r="D351" s="36">
        <v>1</v>
      </c>
      <c r="E351" s="37"/>
    </row>
    <row r="352" spans="1:6">
      <c r="B352" s="56" t="s">
        <v>86</v>
      </c>
      <c r="C352" s="44" t="s">
        <v>0</v>
      </c>
      <c r="D352" s="36">
        <v>1</v>
      </c>
      <c r="E352" s="37"/>
    </row>
    <row r="353" spans="1:6">
      <c r="B353" s="56" t="s">
        <v>79</v>
      </c>
      <c r="C353" s="44" t="s">
        <v>35</v>
      </c>
      <c r="D353" s="36">
        <v>1</v>
      </c>
      <c r="E353" s="37"/>
    </row>
    <row r="354" spans="1:6" ht="25.5">
      <c r="B354" s="56" t="s">
        <v>22</v>
      </c>
      <c r="C354" s="44" t="s">
        <v>35</v>
      </c>
      <c r="D354" s="36">
        <v>1</v>
      </c>
      <c r="E354" s="37"/>
    </row>
    <row r="355" spans="1:6">
      <c r="B355" s="39" t="str">
        <f>"kompl.st."&amp;MID($A$10,3,5)&amp;COUNTA($A$10:A320)</f>
        <v>kompl.st.1.24</v>
      </c>
      <c r="C355" s="40" t="s">
        <v>0</v>
      </c>
      <c r="D355" s="36">
        <v>1</v>
      </c>
      <c r="E355" s="37"/>
      <c r="F355" s="24">
        <f>D355*E355</f>
        <v>0</v>
      </c>
    </row>
    <row r="356" spans="1:6">
      <c r="B356" s="39"/>
      <c r="E356" s="37"/>
      <c r="F356" s="24"/>
    </row>
    <row r="357" spans="1:6">
      <c r="A357" s="34" t="str">
        <f>MID($A$10,3,5)&amp;COUNTA($A$10:A356)</f>
        <v>1.25</v>
      </c>
      <c r="B357" s="47" t="s">
        <v>100</v>
      </c>
      <c r="C357" s="44"/>
      <c r="E357" s="37"/>
    </row>
    <row r="358" spans="1:6" ht="102">
      <c r="B358" s="41" t="s">
        <v>64</v>
      </c>
      <c r="C358" s="44"/>
      <c r="E358" s="37"/>
    </row>
    <row r="359" spans="1:6">
      <c r="B359" s="47" t="s">
        <v>16</v>
      </c>
      <c r="C359" s="44"/>
      <c r="E359" s="37"/>
    </row>
    <row r="360" spans="1:6">
      <c r="B360" s="56" t="s">
        <v>26</v>
      </c>
      <c r="C360" s="44" t="s">
        <v>0</v>
      </c>
      <c r="D360" s="36">
        <v>1</v>
      </c>
      <c r="E360" s="37"/>
    </row>
    <row r="361" spans="1:6">
      <c r="B361" s="56" t="s">
        <v>17</v>
      </c>
      <c r="C361" s="44" t="s">
        <v>0</v>
      </c>
      <c r="D361" s="36">
        <v>1</v>
      </c>
      <c r="E361" s="37"/>
    </row>
    <row r="362" spans="1:6">
      <c r="B362" s="56" t="s">
        <v>24</v>
      </c>
      <c r="C362" s="44" t="s">
        <v>0</v>
      </c>
      <c r="D362" s="36">
        <v>1</v>
      </c>
      <c r="E362" s="37"/>
    </row>
    <row r="363" spans="1:6">
      <c r="B363" s="56" t="s">
        <v>27</v>
      </c>
      <c r="C363" s="44" t="s">
        <v>0</v>
      </c>
      <c r="D363" s="36">
        <v>1</v>
      </c>
      <c r="E363" s="37"/>
    </row>
    <row r="364" spans="1:6">
      <c r="B364" s="56" t="s">
        <v>28</v>
      </c>
      <c r="C364" s="44" t="s">
        <v>0</v>
      </c>
      <c r="D364" s="36">
        <v>1</v>
      </c>
      <c r="E364" s="37"/>
    </row>
    <row r="365" spans="1:6">
      <c r="B365" s="56" t="s">
        <v>23</v>
      </c>
      <c r="C365" s="44" t="s">
        <v>0</v>
      </c>
      <c r="D365" s="36">
        <v>1</v>
      </c>
      <c r="E365" s="37"/>
    </row>
    <row r="366" spans="1:6">
      <c r="B366" s="56" t="s">
        <v>25</v>
      </c>
      <c r="C366" s="44" t="s">
        <v>0</v>
      </c>
      <c r="D366" s="36">
        <v>1</v>
      </c>
      <c r="E366" s="37"/>
    </row>
    <row r="367" spans="1:6">
      <c r="B367" s="56" t="s">
        <v>19</v>
      </c>
      <c r="C367" s="44" t="s">
        <v>0</v>
      </c>
      <c r="D367" s="36">
        <v>1</v>
      </c>
      <c r="E367" s="37"/>
    </row>
    <row r="368" spans="1:6">
      <c r="B368" s="56" t="s">
        <v>18</v>
      </c>
      <c r="C368" s="44" t="s">
        <v>0</v>
      </c>
      <c r="D368" s="36">
        <v>1</v>
      </c>
      <c r="E368" s="37"/>
    </row>
    <row r="369" spans="1:6">
      <c r="B369" s="56" t="s">
        <v>20</v>
      </c>
      <c r="C369" s="44" t="s">
        <v>0</v>
      </c>
      <c r="D369" s="36">
        <v>1</v>
      </c>
      <c r="E369" s="37"/>
    </row>
    <row r="370" spans="1:6">
      <c r="B370" s="47" t="s">
        <v>21</v>
      </c>
      <c r="C370" s="44"/>
      <c r="E370" s="37"/>
    </row>
    <row r="371" spans="1:6" ht="25.5">
      <c r="B371" s="56" t="s">
        <v>82</v>
      </c>
      <c r="C371" s="44" t="s">
        <v>0</v>
      </c>
      <c r="D371" s="36">
        <v>1</v>
      </c>
      <c r="E371" s="37"/>
    </row>
    <row r="372" spans="1:6">
      <c r="B372" s="134" t="s">
        <v>201</v>
      </c>
      <c r="C372" s="44" t="s">
        <v>0</v>
      </c>
      <c r="D372" s="36">
        <v>1</v>
      </c>
      <c r="E372" s="37"/>
    </row>
    <row r="373" spans="1:6" ht="25.5">
      <c r="B373" s="134" t="s">
        <v>212</v>
      </c>
      <c r="C373" s="44" t="s">
        <v>0</v>
      </c>
      <c r="D373" s="36">
        <v>1</v>
      </c>
      <c r="E373" s="37"/>
    </row>
    <row r="374" spans="1:6" s="140" customFormat="1" ht="25.5">
      <c r="A374" s="191"/>
      <c r="B374" s="135" t="s">
        <v>217</v>
      </c>
      <c r="C374" s="136" t="s">
        <v>0</v>
      </c>
      <c r="D374" s="137">
        <v>1</v>
      </c>
      <c r="E374" s="138"/>
      <c r="F374" s="139"/>
    </row>
    <row r="375" spans="1:6">
      <c r="B375" s="56" t="s">
        <v>66</v>
      </c>
      <c r="C375" s="44" t="s">
        <v>0</v>
      </c>
      <c r="D375" s="36">
        <v>1</v>
      </c>
      <c r="E375" s="37"/>
    </row>
    <row r="376" spans="1:6" ht="25.5">
      <c r="B376" s="134" t="s">
        <v>214</v>
      </c>
      <c r="C376" s="44" t="s">
        <v>0</v>
      </c>
      <c r="D376" s="36">
        <v>1</v>
      </c>
      <c r="E376" s="37"/>
    </row>
    <row r="377" spans="1:6" ht="25.5">
      <c r="B377" s="56" t="s">
        <v>67</v>
      </c>
      <c r="C377" s="44" t="s">
        <v>0</v>
      </c>
      <c r="D377" s="36">
        <v>2</v>
      </c>
      <c r="E377" s="37"/>
    </row>
    <row r="378" spans="1:6" ht="25.5">
      <c r="B378" s="56" t="s">
        <v>68</v>
      </c>
      <c r="C378" s="44" t="s">
        <v>0</v>
      </c>
      <c r="D378" s="36">
        <v>1</v>
      </c>
      <c r="E378" s="37"/>
    </row>
    <row r="379" spans="1:6">
      <c r="B379" s="56" t="s">
        <v>69</v>
      </c>
      <c r="C379" s="44" t="s">
        <v>0</v>
      </c>
      <c r="D379" s="36">
        <v>1</v>
      </c>
      <c r="E379" s="37"/>
    </row>
    <row r="380" spans="1:6" ht="25.5">
      <c r="B380" s="56" t="s">
        <v>70</v>
      </c>
      <c r="C380" s="44" t="s">
        <v>0</v>
      </c>
      <c r="D380" s="36">
        <v>1</v>
      </c>
      <c r="E380" s="37"/>
    </row>
    <row r="381" spans="1:6">
      <c r="B381" s="56" t="s">
        <v>71</v>
      </c>
      <c r="C381" s="44" t="s">
        <v>0</v>
      </c>
      <c r="D381" s="36">
        <v>1</v>
      </c>
      <c r="E381" s="37"/>
    </row>
    <row r="382" spans="1:6">
      <c r="B382" s="134" t="s">
        <v>197</v>
      </c>
      <c r="C382" s="44" t="s">
        <v>0</v>
      </c>
      <c r="D382" s="36">
        <v>1</v>
      </c>
      <c r="E382" s="37"/>
    </row>
    <row r="383" spans="1:6">
      <c r="B383" s="56" t="s">
        <v>73</v>
      </c>
      <c r="C383" s="44" t="s">
        <v>0</v>
      </c>
      <c r="D383" s="36">
        <v>1</v>
      </c>
      <c r="E383" s="37"/>
    </row>
    <row r="384" spans="1:6">
      <c r="B384" s="56" t="s">
        <v>74</v>
      </c>
      <c r="C384" s="44" t="s">
        <v>0</v>
      </c>
      <c r="D384" s="36">
        <v>1</v>
      </c>
      <c r="E384" s="37"/>
    </row>
    <row r="385" spans="1:6" ht="25.5">
      <c r="B385" s="134" t="s">
        <v>283</v>
      </c>
      <c r="C385" s="44" t="s">
        <v>0</v>
      </c>
      <c r="D385" s="36">
        <v>4</v>
      </c>
      <c r="E385" s="37"/>
    </row>
    <row r="386" spans="1:6" ht="25.5">
      <c r="B386" s="56" t="s">
        <v>76</v>
      </c>
      <c r="C386" s="44" t="s">
        <v>0</v>
      </c>
      <c r="D386" s="36">
        <v>4</v>
      </c>
      <c r="E386" s="37"/>
    </row>
    <row r="387" spans="1:6">
      <c r="B387" s="56" t="s">
        <v>77</v>
      </c>
      <c r="C387" s="44" t="s">
        <v>35</v>
      </c>
      <c r="D387" s="36">
        <v>1</v>
      </c>
      <c r="E387" s="37"/>
    </row>
    <row r="388" spans="1:6">
      <c r="B388" s="56" t="s">
        <v>86</v>
      </c>
      <c r="C388" s="44" t="s">
        <v>0</v>
      </c>
      <c r="D388" s="36">
        <v>1</v>
      </c>
      <c r="E388" s="37"/>
    </row>
    <row r="389" spans="1:6">
      <c r="B389" s="56" t="s">
        <v>79</v>
      </c>
      <c r="C389" s="44" t="s">
        <v>35</v>
      </c>
      <c r="D389" s="36">
        <v>1</v>
      </c>
      <c r="E389" s="37"/>
    </row>
    <row r="390" spans="1:6" ht="25.5">
      <c r="B390" s="56" t="s">
        <v>22</v>
      </c>
      <c r="C390" s="44" t="s">
        <v>35</v>
      </c>
      <c r="D390" s="36">
        <v>1</v>
      </c>
      <c r="E390" s="37"/>
    </row>
    <row r="391" spans="1:6">
      <c r="B391" s="39" t="str">
        <f>"kompl.st."&amp;MID($A$10,3,5)&amp;COUNTA($A$10:A356)</f>
        <v>kompl.st.1.25</v>
      </c>
      <c r="C391" s="40" t="s">
        <v>0</v>
      </c>
      <c r="D391" s="36">
        <v>1</v>
      </c>
      <c r="E391" s="37"/>
      <c r="F391" s="24">
        <f>D391*E391</f>
        <v>0</v>
      </c>
    </row>
    <row r="392" spans="1:6">
      <c r="B392" s="39"/>
      <c r="E392" s="37"/>
      <c r="F392" s="24"/>
    </row>
    <row r="393" spans="1:6">
      <c r="A393" s="34" t="str">
        <f>MID($A$10,3,5)&amp;COUNTA($A$10:A392)</f>
        <v>1.26</v>
      </c>
      <c r="B393" s="47" t="s">
        <v>101</v>
      </c>
      <c r="C393" s="44"/>
      <c r="E393" s="37"/>
    </row>
    <row r="394" spans="1:6" ht="102">
      <c r="B394" s="41" t="s">
        <v>64</v>
      </c>
      <c r="C394" s="44"/>
      <c r="E394" s="37"/>
    </row>
    <row r="395" spans="1:6">
      <c r="B395" s="47" t="s">
        <v>16</v>
      </c>
      <c r="C395" s="44"/>
      <c r="E395" s="37"/>
    </row>
    <row r="396" spans="1:6">
      <c r="B396" s="56" t="s">
        <v>26</v>
      </c>
      <c r="C396" s="44" t="s">
        <v>0</v>
      </c>
      <c r="D396" s="36">
        <v>1</v>
      </c>
      <c r="E396" s="37"/>
    </row>
    <row r="397" spans="1:6">
      <c r="B397" s="56" t="s">
        <v>17</v>
      </c>
      <c r="C397" s="44" t="s">
        <v>0</v>
      </c>
      <c r="D397" s="36">
        <v>1</v>
      </c>
      <c r="E397" s="37"/>
    </row>
    <row r="398" spans="1:6">
      <c r="B398" s="56" t="s">
        <v>24</v>
      </c>
      <c r="C398" s="44" t="s">
        <v>0</v>
      </c>
      <c r="D398" s="36">
        <v>1</v>
      </c>
      <c r="E398" s="37"/>
    </row>
    <row r="399" spans="1:6">
      <c r="B399" s="56" t="s">
        <v>27</v>
      </c>
      <c r="C399" s="44" t="s">
        <v>0</v>
      </c>
      <c r="D399" s="36">
        <v>1</v>
      </c>
      <c r="E399" s="37"/>
    </row>
    <row r="400" spans="1:6">
      <c r="B400" s="56" t="s">
        <v>28</v>
      </c>
      <c r="C400" s="44" t="s">
        <v>0</v>
      </c>
      <c r="D400" s="36">
        <v>1</v>
      </c>
      <c r="E400" s="37"/>
    </row>
    <row r="401" spans="1:6">
      <c r="B401" s="56" t="s">
        <v>23</v>
      </c>
      <c r="C401" s="44" t="s">
        <v>0</v>
      </c>
      <c r="D401" s="36">
        <v>1</v>
      </c>
      <c r="E401" s="37"/>
    </row>
    <row r="402" spans="1:6">
      <c r="B402" s="56" t="s">
        <v>25</v>
      </c>
      <c r="C402" s="44" t="s">
        <v>0</v>
      </c>
      <c r="D402" s="36">
        <v>1</v>
      </c>
      <c r="E402" s="37"/>
    </row>
    <row r="403" spans="1:6">
      <c r="B403" s="56" t="s">
        <v>19</v>
      </c>
      <c r="C403" s="44" t="s">
        <v>0</v>
      </c>
      <c r="D403" s="36">
        <v>1</v>
      </c>
      <c r="E403" s="37"/>
    </row>
    <row r="404" spans="1:6">
      <c r="B404" s="56" t="s">
        <v>18</v>
      </c>
      <c r="C404" s="44" t="s">
        <v>0</v>
      </c>
      <c r="D404" s="36">
        <v>1</v>
      </c>
      <c r="E404" s="37"/>
    </row>
    <row r="405" spans="1:6">
      <c r="B405" s="56" t="s">
        <v>20</v>
      </c>
      <c r="C405" s="44" t="s">
        <v>0</v>
      </c>
      <c r="D405" s="36">
        <v>1</v>
      </c>
      <c r="E405" s="37"/>
    </row>
    <row r="406" spans="1:6">
      <c r="B406" s="47" t="s">
        <v>21</v>
      </c>
      <c r="C406" s="44"/>
      <c r="E406" s="37"/>
    </row>
    <row r="407" spans="1:6" ht="25.5">
      <c r="B407" s="56" t="s">
        <v>82</v>
      </c>
      <c r="C407" s="44" t="s">
        <v>0</v>
      </c>
      <c r="D407" s="36">
        <v>1</v>
      </c>
      <c r="E407" s="37"/>
    </row>
    <row r="408" spans="1:6">
      <c r="B408" s="134" t="s">
        <v>219</v>
      </c>
      <c r="C408" s="44" t="s">
        <v>0</v>
      </c>
      <c r="D408" s="36">
        <v>1</v>
      </c>
      <c r="E408" s="37"/>
    </row>
    <row r="409" spans="1:6" ht="25.5">
      <c r="B409" s="134" t="s">
        <v>220</v>
      </c>
      <c r="C409" s="44" t="s">
        <v>0</v>
      </c>
      <c r="D409" s="36">
        <v>1</v>
      </c>
      <c r="E409" s="37"/>
    </row>
    <row r="410" spans="1:6" s="140" customFormat="1" ht="25.5">
      <c r="A410" s="191"/>
      <c r="B410" s="135" t="s">
        <v>217</v>
      </c>
      <c r="C410" s="136" t="s">
        <v>0</v>
      </c>
      <c r="D410" s="137">
        <v>1</v>
      </c>
      <c r="E410" s="138"/>
      <c r="F410" s="139"/>
    </row>
    <row r="411" spans="1:6">
      <c r="B411" s="56" t="s">
        <v>66</v>
      </c>
      <c r="C411" s="44" t="s">
        <v>0</v>
      </c>
      <c r="D411" s="36">
        <v>1</v>
      </c>
      <c r="E411" s="37"/>
    </row>
    <row r="412" spans="1:6" ht="25.5">
      <c r="B412" s="134" t="s">
        <v>214</v>
      </c>
      <c r="C412" s="44" t="s">
        <v>0</v>
      </c>
      <c r="D412" s="36">
        <v>1</v>
      </c>
      <c r="E412" s="37"/>
    </row>
    <row r="413" spans="1:6" ht="25.5">
      <c r="B413" s="56" t="s">
        <v>67</v>
      </c>
      <c r="C413" s="44" t="s">
        <v>0</v>
      </c>
      <c r="D413" s="36">
        <v>2</v>
      </c>
      <c r="E413" s="37"/>
    </row>
    <row r="414" spans="1:6" ht="25.5">
      <c r="B414" s="56" t="s">
        <v>68</v>
      </c>
      <c r="C414" s="44" t="s">
        <v>0</v>
      </c>
      <c r="D414" s="36">
        <v>1</v>
      </c>
      <c r="E414" s="37"/>
    </row>
    <row r="415" spans="1:6">
      <c r="B415" s="56" t="s">
        <v>69</v>
      </c>
      <c r="C415" s="44" t="s">
        <v>0</v>
      </c>
      <c r="D415" s="36">
        <v>1</v>
      </c>
      <c r="E415" s="37"/>
    </row>
    <row r="416" spans="1:6" ht="25.5">
      <c r="B416" s="56" t="s">
        <v>70</v>
      </c>
      <c r="C416" s="44" t="s">
        <v>0</v>
      </c>
      <c r="D416" s="36">
        <v>1</v>
      </c>
      <c r="E416" s="37"/>
    </row>
    <row r="417" spans="1:7">
      <c r="B417" s="56" t="s">
        <v>71</v>
      </c>
      <c r="C417" s="44" t="s">
        <v>0</v>
      </c>
      <c r="D417" s="36">
        <v>1</v>
      </c>
      <c r="E417" s="37"/>
    </row>
    <row r="418" spans="1:7">
      <c r="B418" s="56" t="s">
        <v>72</v>
      </c>
      <c r="C418" s="44" t="s">
        <v>0</v>
      </c>
      <c r="D418" s="36">
        <v>1</v>
      </c>
      <c r="E418" s="37"/>
    </row>
    <row r="419" spans="1:7">
      <c r="B419" s="56" t="s">
        <v>73</v>
      </c>
      <c r="C419" s="44" t="s">
        <v>0</v>
      </c>
      <c r="D419" s="36">
        <v>1</v>
      </c>
      <c r="E419" s="37"/>
    </row>
    <row r="420" spans="1:7">
      <c r="B420" s="56" t="s">
        <v>74</v>
      </c>
      <c r="C420" s="44" t="s">
        <v>0</v>
      </c>
      <c r="D420" s="36">
        <v>1</v>
      </c>
      <c r="E420" s="37"/>
    </row>
    <row r="421" spans="1:7" ht="25.5">
      <c r="B421" s="134" t="s">
        <v>283</v>
      </c>
      <c r="C421" s="44" t="s">
        <v>0</v>
      </c>
      <c r="D421" s="36">
        <v>4</v>
      </c>
      <c r="E421" s="37"/>
    </row>
    <row r="422" spans="1:7" ht="25.5">
      <c r="B422" s="56" t="s">
        <v>76</v>
      </c>
      <c r="C422" s="44" t="s">
        <v>0</v>
      </c>
      <c r="D422" s="36">
        <v>4</v>
      </c>
      <c r="E422" s="37"/>
    </row>
    <row r="423" spans="1:7">
      <c r="B423" s="56" t="s">
        <v>77</v>
      </c>
      <c r="C423" s="44" t="s">
        <v>35</v>
      </c>
      <c r="D423" s="36">
        <v>1</v>
      </c>
      <c r="E423" s="37"/>
    </row>
    <row r="424" spans="1:7">
      <c r="B424" s="56" t="s">
        <v>86</v>
      </c>
      <c r="C424" s="44" t="s">
        <v>0</v>
      </c>
      <c r="D424" s="36">
        <v>1</v>
      </c>
      <c r="E424" s="37"/>
    </row>
    <row r="425" spans="1:7">
      <c r="B425" s="56" t="s">
        <v>79</v>
      </c>
      <c r="C425" s="44" t="s">
        <v>35</v>
      </c>
      <c r="D425" s="36">
        <v>1</v>
      </c>
      <c r="E425" s="37"/>
    </row>
    <row r="426" spans="1:7" ht="25.5">
      <c r="B426" s="56" t="s">
        <v>22</v>
      </c>
      <c r="C426" s="44" t="s">
        <v>35</v>
      </c>
      <c r="D426" s="36">
        <v>1</v>
      </c>
      <c r="E426" s="37"/>
    </row>
    <row r="427" spans="1:7">
      <c r="B427" s="39" t="str">
        <f>"kompl.st."&amp;MID($A$10,3,5)&amp;COUNTA($A$10:A392)</f>
        <v>kompl.st.1.26</v>
      </c>
      <c r="C427" s="40" t="s">
        <v>0</v>
      </c>
      <c r="D427" s="36">
        <v>1</v>
      </c>
      <c r="E427" s="37"/>
      <c r="F427" s="24">
        <f>D427*E427</f>
        <v>0</v>
      </c>
    </row>
    <row r="428" spans="1:7">
      <c r="B428" s="39"/>
      <c r="E428" s="37"/>
      <c r="F428" s="24"/>
    </row>
    <row r="429" spans="1:7" ht="25.5">
      <c r="A429" s="34" t="str">
        <f>MID($A$10,3,5)&amp;COUNTA($A$10:A428)</f>
        <v>1.27</v>
      </c>
      <c r="B429" s="47" t="s">
        <v>102</v>
      </c>
      <c r="C429" s="44"/>
      <c r="E429" s="37"/>
    </row>
    <row r="430" spans="1:7" ht="191.25">
      <c r="B430" s="41" t="s">
        <v>103</v>
      </c>
      <c r="C430" s="44"/>
      <c r="E430" s="37"/>
    </row>
    <row r="431" spans="1:7" s="140" customFormat="1" ht="293.25">
      <c r="A431" s="191"/>
      <c r="B431" s="179" t="s">
        <v>311</v>
      </c>
      <c r="C431" s="136"/>
      <c r="D431" s="137"/>
      <c r="E431" s="138"/>
      <c r="F431" s="139"/>
      <c r="G431" s="178"/>
    </row>
    <row r="432" spans="1:7" ht="178.5">
      <c r="B432" s="56" t="s">
        <v>104</v>
      </c>
      <c r="C432" s="44"/>
      <c r="E432" s="37"/>
    </row>
    <row r="433" spans="1:11" ht="25.5">
      <c r="B433" s="47" t="s">
        <v>105</v>
      </c>
      <c r="C433" s="44"/>
      <c r="E433" s="37"/>
    </row>
    <row r="434" spans="1:11" ht="331.5">
      <c r="B434" s="134" t="s">
        <v>284</v>
      </c>
      <c r="C434" s="44" t="s">
        <v>0</v>
      </c>
      <c r="D434" s="36">
        <v>1</v>
      </c>
      <c r="E434" s="37"/>
    </row>
    <row r="435" spans="1:11" ht="25.5">
      <c r="B435" s="47" t="s">
        <v>106</v>
      </c>
      <c r="C435" s="44"/>
      <c r="E435" s="37"/>
    </row>
    <row r="436" spans="1:11" ht="286.5" customHeight="1">
      <c r="B436" s="134" t="s">
        <v>285</v>
      </c>
      <c r="C436" s="44" t="s">
        <v>0</v>
      </c>
      <c r="D436" s="36">
        <v>1</v>
      </c>
      <c r="E436" s="37"/>
    </row>
    <row r="437" spans="1:11" ht="25.5">
      <c r="B437" s="47" t="s">
        <v>107</v>
      </c>
      <c r="C437" s="44"/>
      <c r="E437" s="37"/>
    </row>
    <row r="438" spans="1:11" ht="360.75" customHeight="1">
      <c r="B438" s="134" t="s">
        <v>286</v>
      </c>
      <c r="C438" s="44" t="s">
        <v>0</v>
      </c>
      <c r="D438" s="36">
        <v>1</v>
      </c>
      <c r="E438" s="37"/>
    </row>
    <row r="439" spans="1:11">
      <c r="B439" s="39" t="str">
        <f>"kompl.st."&amp;MID($A$10,3,5)&amp;COUNTA($A$10:A428)</f>
        <v>kompl.st.1.27</v>
      </c>
      <c r="C439" s="40" t="s">
        <v>0</v>
      </c>
      <c r="D439" s="36">
        <v>1</v>
      </c>
      <c r="E439" s="37"/>
      <c r="F439" s="24">
        <f>D439*E439</f>
        <v>0</v>
      </c>
    </row>
    <row r="440" spans="1:11">
      <c r="B440" s="39"/>
      <c r="E440" s="37"/>
      <c r="F440" s="24"/>
    </row>
    <row r="441" spans="1:11">
      <c r="A441" s="34" t="str">
        <f>MID($A$10,3,5)&amp;COUNTA($A$10:A440)</f>
        <v>1.28</v>
      </c>
      <c r="B441" s="57" t="s">
        <v>108</v>
      </c>
      <c r="C441" s="44"/>
      <c r="E441" s="37"/>
    </row>
    <row r="442" spans="1:11">
      <c r="B442" s="143" t="s">
        <v>109</v>
      </c>
      <c r="C442" s="44" t="s">
        <v>0</v>
      </c>
      <c r="D442" s="36">
        <v>1</v>
      </c>
      <c r="E442" s="37"/>
      <c r="G442" s="55"/>
    </row>
    <row r="443" spans="1:11">
      <c r="B443" s="149" t="s">
        <v>291</v>
      </c>
      <c r="C443" s="44" t="s">
        <v>110</v>
      </c>
      <c r="D443" s="36">
        <v>50</v>
      </c>
      <c r="E443" s="37"/>
      <c r="G443" s="55"/>
      <c r="J443" s="140"/>
      <c r="K443" s="140"/>
    </row>
    <row r="444" spans="1:11" ht="25.5">
      <c r="B444" s="197" t="s">
        <v>111</v>
      </c>
      <c r="C444" s="44" t="s">
        <v>0</v>
      </c>
      <c r="D444" s="36">
        <v>1</v>
      </c>
      <c r="E444" s="37"/>
      <c r="G444" s="55"/>
    </row>
    <row r="445" spans="1:11">
      <c r="B445" s="56"/>
      <c r="C445" s="44"/>
      <c r="E445" s="37"/>
    </row>
    <row r="446" spans="1:11">
      <c r="B446" s="39" t="str">
        <f>"kompl.st."&amp;MID($A$10,3,5)&amp;COUNTA($A$10:A440)</f>
        <v>kompl.st.1.28</v>
      </c>
      <c r="C446" s="40" t="s">
        <v>0</v>
      </c>
      <c r="D446" s="36">
        <v>1</v>
      </c>
      <c r="E446" s="37"/>
      <c r="F446" s="24">
        <f>D446*E446</f>
        <v>0</v>
      </c>
    </row>
    <row r="447" spans="1:11">
      <c r="B447" s="39"/>
      <c r="E447" s="37"/>
      <c r="F447" s="24"/>
    </row>
    <row r="448" spans="1:11" ht="25.5">
      <c r="A448" s="34" t="str">
        <f>MID($A$10,3,5)&amp;COUNTA($A$10:A447)</f>
        <v>1.29</v>
      </c>
      <c r="B448" s="58" t="s">
        <v>112</v>
      </c>
      <c r="C448" s="44"/>
      <c r="E448" s="37"/>
    </row>
    <row r="449" spans="1:6" ht="107.25" customHeight="1">
      <c r="B449" s="134" t="s">
        <v>221</v>
      </c>
      <c r="C449" s="44" t="s">
        <v>12</v>
      </c>
      <c r="D449" s="36">
        <v>1020</v>
      </c>
      <c r="E449" s="43"/>
      <c r="F449" s="24"/>
    </row>
    <row r="450" spans="1:6" ht="63.75">
      <c r="B450" s="56" t="s">
        <v>113</v>
      </c>
      <c r="C450" s="44" t="s">
        <v>0</v>
      </c>
      <c r="D450" s="36">
        <v>3</v>
      </c>
      <c r="E450" s="43"/>
      <c r="F450" s="24"/>
    </row>
    <row r="451" spans="1:6" ht="102">
      <c r="B451" s="134" t="s">
        <v>222</v>
      </c>
      <c r="C451" s="44" t="s">
        <v>35</v>
      </c>
      <c r="D451" s="36">
        <v>4</v>
      </c>
      <c r="E451" s="43"/>
      <c r="F451" s="24"/>
    </row>
    <row r="452" spans="1:6" ht="38.25">
      <c r="B452" s="56" t="s">
        <v>114</v>
      </c>
      <c r="C452" s="44" t="s">
        <v>115</v>
      </c>
      <c r="D452" s="36">
        <v>2</v>
      </c>
      <c r="E452" s="43"/>
      <c r="F452" s="24"/>
    </row>
    <row r="453" spans="1:6" ht="38.25">
      <c r="B453" s="134" t="s">
        <v>223</v>
      </c>
      <c r="C453" s="44" t="s">
        <v>0</v>
      </c>
      <c r="D453" s="36">
        <v>6</v>
      </c>
      <c r="E453" s="43"/>
      <c r="F453" s="24"/>
    </row>
    <row r="454" spans="1:6" ht="25.5">
      <c r="B454" s="59" t="s">
        <v>116</v>
      </c>
      <c r="C454" s="44" t="s">
        <v>0</v>
      </c>
      <c r="D454" s="36">
        <v>6</v>
      </c>
      <c r="E454" s="43"/>
      <c r="F454" s="24"/>
    </row>
    <row r="455" spans="1:6">
      <c r="B455" s="39" t="str">
        <f>"kompl.st."&amp;MID($A$10,3,5)&amp;COUNTA($A$10:A447)</f>
        <v>kompl.st.1.29</v>
      </c>
      <c r="C455" s="40" t="s">
        <v>0</v>
      </c>
      <c r="D455" s="36">
        <v>1</v>
      </c>
      <c r="E455" s="37"/>
      <c r="F455" s="24">
        <f>D455*E455</f>
        <v>0</v>
      </c>
    </row>
    <row r="456" spans="1:6">
      <c r="B456" s="56"/>
      <c r="C456" s="44"/>
      <c r="E456" s="37"/>
    </row>
    <row r="457" spans="1:6" ht="25.5">
      <c r="A457" s="34" t="str">
        <f>MID($A$10,3,5)&amp;COUNTA($A$10:A456)</f>
        <v>1.30</v>
      </c>
      <c r="B457" s="58" t="s">
        <v>117</v>
      </c>
      <c r="C457" s="44"/>
      <c r="E457" s="37"/>
    </row>
    <row r="458" spans="1:6" ht="38.25">
      <c r="B458" s="134" t="s">
        <v>287</v>
      </c>
      <c r="C458" s="44" t="s">
        <v>0</v>
      </c>
      <c r="D458" s="36">
        <v>3</v>
      </c>
      <c r="E458" s="43"/>
      <c r="F458" s="24"/>
    </row>
    <row r="459" spans="1:6" ht="38.25">
      <c r="B459" s="56" t="s">
        <v>118</v>
      </c>
      <c r="C459" s="44" t="s">
        <v>35</v>
      </c>
      <c r="D459" s="36">
        <v>4</v>
      </c>
      <c r="E459" s="43"/>
      <c r="F459" s="24"/>
    </row>
    <row r="460" spans="1:6">
      <c r="B460" s="39" t="str">
        <f>"kompl.st."&amp;MID($A$10,3,5)&amp;COUNTA($A$10:A456)</f>
        <v>kompl.st.1.30</v>
      </c>
      <c r="C460" s="40" t="s">
        <v>0</v>
      </c>
      <c r="D460" s="36">
        <v>1</v>
      </c>
      <c r="E460" s="37"/>
      <c r="F460" s="24">
        <f>D460*E460</f>
        <v>0</v>
      </c>
    </row>
    <row r="461" spans="1:6">
      <c r="B461" s="56"/>
      <c r="C461" s="44"/>
      <c r="E461" s="37"/>
    </row>
    <row r="462" spans="1:6">
      <c r="A462" s="34" t="str">
        <f>MID($A$10,3,5)&amp;COUNTA($A$10:A461)</f>
        <v>1.31</v>
      </c>
      <c r="B462" s="58" t="s">
        <v>119</v>
      </c>
      <c r="C462" s="44"/>
      <c r="E462" s="37"/>
    </row>
    <row r="463" spans="1:6" ht="51">
      <c r="B463" s="56" t="s">
        <v>120</v>
      </c>
      <c r="C463" s="44" t="s">
        <v>0</v>
      </c>
      <c r="D463" s="36">
        <v>1</v>
      </c>
      <c r="E463" s="43"/>
      <c r="F463" s="24"/>
    </row>
    <row r="464" spans="1:6">
      <c r="B464" s="47" t="s">
        <v>121</v>
      </c>
      <c r="C464" s="44"/>
      <c r="E464" s="43"/>
      <c r="F464" s="24"/>
    </row>
    <row r="465" spans="2:6" ht="51">
      <c r="B465" s="56" t="s">
        <v>122</v>
      </c>
      <c r="C465" s="44" t="s">
        <v>35</v>
      </c>
      <c r="D465" s="36">
        <v>2</v>
      </c>
      <c r="E465" s="43"/>
      <c r="F465" s="24"/>
    </row>
    <row r="466" spans="2:6" ht="25.5">
      <c r="B466" s="56" t="s">
        <v>123</v>
      </c>
      <c r="C466" s="44" t="s">
        <v>35</v>
      </c>
      <c r="D466" s="36">
        <v>1</v>
      </c>
      <c r="E466" s="43"/>
      <c r="F466" s="24"/>
    </row>
    <row r="467" spans="2:6">
      <c r="B467" s="56" t="s">
        <v>124</v>
      </c>
      <c r="C467" s="44"/>
      <c r="E467" s="43"/>
      <c r="F467" s="24"/>
    </row>
    <row r="468" spans="2:6">
      <c r="B468" s="47" t="s">
        <v>125</v>
      </c>
      <c r="C468" s="44"/>
      <c r="E468" s="43"/>
      <c r="F468" s="24"/>
    </row>
    <row r="469" spans="2:6" ht="38.25">
      <c r="B469" s="56" t="s">
        <v>126</v>
      </c>
      <c r="C469" s="44" t="s">
        <v>35</v>
      </c>
      <c r="D469" s="36">
        <v>1</v>
      </c>
      <c r="E469" s="43"/>
      <c r="F469" s="24"/>
    </row>
    <row r="470" spans="2:6" ht="38.25">
      <c r="B470" s="56" t="s">
        <v>127</v>
      </c>
      <c r="C470" s="44" t="s">
        <v>35</v>
      </c>
      <c r="D470" s="36">
        <v>1</v>
      </c>
      <c r="E470" s="43"/>
      <c r="F470" s="24"/>
    </row>
    <row r="471" spans="2:6">
      <c r="B471" s="56" t="s">
        <v>128</v>
      </c>
      <c r="C471" s="44" t="s">
        <v>35</v>
      </c>
      <c r="D471" s="36">
        <v>1</v>
      </c>
      <c r="E471" s="43"/>
      <c r="F471" s="24"/>
    </row>
    <row r="472" spans="2:6">
      <c r="B472" s="60" t="s">
        <v>129</v>
      </c>
      <c r="C472" s="44"/>
      <c r="E472" s="43"/>
      <c r="F472" s="24"/>
    </row>
    <row r="473" spans="2:6" ht="25.5">
      <c r="B473" s="56" t="s">
        <v>130</v>
      </c>
      <c r="C473" s="44" t="s">
        <v>35</v>
      </c>
      <c r="D473" s="36">
        <v>1</v>
      </c>
      <c r="E473" s="43"/>
      <c r="F473" s="24"/>
    </row>
    <row r="474" spans="2:6">
      <c r="B474" s="47" t="s">
        <v>131</v>
      </c>
      <c r="C474" s="44"/>
      <c r="E474" s="43"/>
      <c r="F474" s="24"/>
    </row>
    <row r="475" spans="2:6">
      <c r="B475" s="56" t="s">
        <v>132</v>
      </c>
      <c r="C475" s="44" t="s">
        <v>0</v>
      </c>
      <c r="D475" s="36">
        <v>1</v>
      </c>
      <c r="E475" s="43"/>
      <c r="F475" s="24"/>
    </row>
    <row r="476" spans="2:6">
      <c r="B476" s="56" t="s">
        <v>133</v>
      </c>
      <c r="C476" s="44" t="s">
        <v>0</v>
      </c>
      <c r="D476" s="36">
        <v>1</v>
      </c>
      <c r="E476" s="43"/>
      <c r="F476" s="24"/>
    </row>
    <row r="477" spans="2:6" ht="25.5">
      <c r="B477" s="56" t="s">
        <v>134</v>
      </c>
      <c r="C477" s="44" t="s">
        <v>0</v>
      </c>
      <c r="D477" s="36">
        <v>1</v>
      </c>
      <c r="E477" s="43"/>
      <c r="F477" s="24"/>
    </row>
    <row r="478" spans="2:6" ht="25.5">
      <c r="B478" s="56" t="s">
        <v>135</v>
      </c>
      <c r="C478" s="44" t="s">
        <v>0</v>
      </c>
      <c r="D478" s="36">
        <v>1</v>
      </c>
      <c r="E478" s="43"/>
      <c r="F478" s="24"/>
    </row>
    <row r="479" spans="2:6" ht="25.5">
      <c r="B479" s="56" t="s">
        <v>136</v>
      </c>
      <c r="C479" s="44" t="s">
        <v>35</v>
      </c>
      <c r="D479" s="36">
        <v>1</v>
      </c>
      <c r="E479" s="43"/>
      <c r="F479" s="24"/>
    </row>
    <row r="480" spans="2:6">
      <c r="B480" s="56" t="s">
        <v>137</v>
      </c>
      <c r="C480" s="44" t="s">
        <v>35</v>
      </c>
      <c r="D480" s="36">
        <v>1</v>
      </c>
      <c r="E480" s="43"/>
      <c r="F480" s="24"/>
    </row>
    <row r="481" spans="1:6">
      <c r="B481" s="56" t="s">
        <v>138</v>
      </c>
      <c r="C481" s="44" t="s">
        <v>35</v>
      </c>
      <c r="D481" s="36">
        <v>1</v>
      </c>
      <c r="E481" s="43"/>
      <c r="F481" s="24"/>
    </row>
    <row r="482" spans="1:6" ht="38.25">
      <c r="B482" s="56" t="s">
        <v>139</v>
      </c>
      <c r="C482" s="44" t="s">
        <v>35</v>
      </c>
      <c r="D482" s="36">
        <v>1</v>
      </c>
      <c r="E482" s="43"/>
      <c r="F482" s="24"/>
    </row>
    <row r="483" spans="1:6">
      <c r="B483" s="56" t="s">
        <v>140</v>
      </c>
      <c r="C483" s="44" t="s">
        <v>35</v>
      </c>
      <c r="D483" s="36">
        <v>1</v>
      </c>
      <c r="E483" s="43"/>
      <c r="F483" s="24"/>
    </row>
    <row r="484" spans="1:6">
      <c r="B484" s="56" t="s">
        <v>141</v>
      </c>
      <c r="C484" s="44" t="s">
        <v>35</v>
      </c>
      <c r="D484" s="36">
        <v>1</v>
      </c>
      <c r="E484" s="43"/>
      <c r="F484" s="24"/>
    </row>
    <row r="485" spans="1:6">
      <c r="B485" s="56" t="s">
        <v>142</v>
      </c>
      <c r="C485" s="44" t="s">
        <v>35</v>
      </c>
      <c r="D485" s="36">
        <v>1</v>
      </c>
      <c r="E485" s="43"/>
      <c r="F485" s="24"/>
    </row>
    <row r="486" spans="1:6">
      <c r="B486" s="39" t="str">
        <f>"kompl.st."&amp;MID($A$10,3,5)&amp;COUNTA($A$10:A461)</f>
        <v>kompl.st.1.31</v>
      </c>
      <c r="C486" s="40" t="s">
        <v>0</v>
      </c>
      <c r="D486" s="36">
        <v>1</v>
      </c>
      <c r="E486" s="43"/>
      <c r="F486" s="24">
        <f>D486*E486</f>
        <v>0</v>
      </c>
    </row>
    <row r="487" spans="1:6">
      <c r="B487" s="56"/>
      <c r="C487" s="44"/>
      <c r="E487" s="37"/>
    </row>
    <row r="488" spans="1:6" ht="25.5">
      <c r="A488" s="34" t="str">
        <f>MID($A$10,3,5)&amp;COUNTA($A$10:A487)</f>
        <v>1.32</v>
      </c>
      <c r="B488" s="58" t="s">
        <v>143</v>
      </c>
      <c r="C488" s="44"/>
      <c r="E488" s="37"/>
    </row>
    <row r="489" spans="1:6" ht="25.5">
      <c r="B489" s="61" t="s">
        <v>144</v>
      </c>
      <c r="C489" s="44"/>
      <c r="E489" s="43"/>
      <c r="F489" s="24"/>
    </row>
    <row r="490" spans="1:6" ht="89.25">
      <c r="B490" s="134" t="s">
        <v>224</v>
      </c>
      <c r="C490" s="44"/>
      <c r="E490" s="43"/>
      <c r="F490" s="24"/>
    </row>
    <row r="491" spans="1:6">
      <c r="B491" s="62" t="s">
        <v>21</v>
      </c>
      <c r="C491" s="44"/>
      <c r="E491" s="43"/>
      <c r="F491" s="24"/>
    </row>
    <row r="492" spans="1:6" ht="25.5">
      <c r="B492" s="134" t="s">
        <v>225</v>
      </c>
      <c r="C492" s="44" t="s">
        <v>0</v>
      </c>
      <c r="D492" s="36">
        <v>1</v>
      </c>
      <c r="E492" s="43"/>
      <c r="F492" s="24"/>
    </row>
    <row r="493" spans="1:6">
      <c r="B493" s="134" t="s">
        <v>226</v>
      </c>
      <c r="C493" s="44" t="s">
        <v>0</v>
      </c>
      <c r="D493" s="36">
        <v>1</v>
      </c>
      <c r="E493" s="43"/>
      <c r="F493" s="24"/>
    </row>
    <row r="494" spans="1:6">
      <c r="B494" s="134" t="s">
        <v>227</v>
      </c>
      <c r="C494" s="44" t="s">
        <v>0</v>
      </c>
      <c r="D494" s="36">
        <v>1</v>
      </c>
      <c r="E494" s="43"/>
      <c r="F494" s="24"/>
    </row>
    <row r="495" spans="1:6" ht="25.5">
      <c r="B495" s="134" t="s">
        <v>288</v>
      </c>
      <c r="C495" s="44" t="s">
        <v>0</v>
      </c>
      <c r="D495" s="36">
        <v>1</v>
      </c>
      <c r="E495" s="43"/>
      <c r="F495" s="24"/>
    </row>
    <row r="496" spans="1:6" ht="38.25">
      <c r="B496" s="134" t="s">
        <v>230</v>
      </c>
      <c r="C496" s="44" t="s">
        <v>0</v>
      </c>
      <c r="D496" s="36">
        <v>3</v>
      </c>
      <c r="E496" s="43"/>
      <c r="F496" s="24"/>
    </row>
    <row r="497" spans="1:6">
      <c r="B497" s="134" t="s">
        <v>228</v>
      </c>
      <c r="C497" s="44" t="s">
        <v>0</v>
      </c>
      <c r="D497" s="36">
        <v>3</v>
      </c>
      <c r="E497" s="43"/>
      <c r="F497" s="24"/>
    </row>
    <row r="498" spans="1:6" ht="38.25">
      <c r="B498" s="134" t="s">
        <v>229</v>
      </c>
      <c r="C498" s="44" t="s">
        <v>0</v>
      </c>
      <c r="D498" s="36">
        <v>1</v>
      </c>
      <c r="E498" s="43"/>
      <c r="F498" s="24"/>
    </row>
    <row r="499" spans="1:6">
      <c r="B499" s="134" t="s">
        <v>228</v>
      </c>
      <c r="C499" s="44" t="s">
        <v>0</v>
      </c>
      <c r="D499" s="36">
        <v>1</v>
      </c>
      <c r="E499" s="43"/>
      <c r="F499" s="24"/>
    </row>
    <row r="500" spans="1:6" ht="25.5">
      <c r="B500" s="56" t="s">
        <v>145</v>
      </c>
      <c r="C500" s="44" t="s">
        <v>0</v>
      </c>
      <c r="D500" s="36">
        <v>1</v>
      </c>
      <c r="E500" s="43"/>
      <c r="F500" s="24"/>
    </row>
    <row r="501" spans="1:6">
      <c r="B501" s="134" t="s">
        <v>289</v>
      </c>
      <c r="C501" s="44" t="s">
        <v>0</v>
      </c>
      <c r="D501" s="36">
        <v>1</v>
      </c>
      <c r="E501" s="43"/>
      <c r="F501" s="24"/>
    </row>
    <row r="502" spans="1:6">
      <c r="B502" s="144" t="s">
        <v>146</v>
      </c>
      <c r="C502" s="145"/>
      <c r="D502" s="146"/>
      <c r="E502" s="43"/>
      <c r="F502" s="24"/>
    </row>
    <row r="503" spans="1:6" s="140" customFormat="1" ht="25.5">
      <c r="A503" s="191"/>
      <c r="B503" s="177" t="s">
        <v>231</v>
      </c>
      <c r="C503" s="136" t="s">
        <v>0</v>
      </c>
      <c r="D503" s="137">
        <v>1</v>
      </c>
      <c r="E503" s="181"/>
      <c r="F503" s="180"/>
    </row>
    <row r="504" spans="1:6">
      <c r="B504" s="63" t="s">
        <v>79</v>
      </c>
      <c r="C504" s="44" t="s">
        <v>35</v>
      </c>
      <c r="D504" s="36">
        <v>1</v>
      </c>
      <c r="E504" s="43"/>
      <c r="F504" s="24"/>
    </row>
    <row r="505" spans="1:6" ht="25.5">
      <c r="B505" s="63" t="s">
        <v>22</v>
      </c>
      <c r="C505" s="44" t="s">
        <v>35</v>
      </c>
      <c r="D505" s="36">
        <v>1</v>
      </c>
      <c r="E505" s="43"/>
      <c r="F505" s="24"/>
    </row>
    <row r="506" spans="1:6" ht="25.5">
      <c r="B506" s="56" t="s">
        <v>147</v>
      </c>
      <c r="C506" s="44" t="s">
        <v>12</v>
      </c>
      <c r="D506" s="36">
        <v>340</v>
      </c>
      <c r="E506" s="43"/>
      <c r="F506" s="24"/>
    </row>
    <row r="507" spans="1:6" ht="25.5">
      <c r="B507" s="56" t="s">
        <v>148</v>
      </c>
      <c r="C507" s="44" t="s">
        <v>12</v>
      </c>
      <c r="D507" s="36">
        <v>340</v>
      </c>
      <c r="E507" s="43"/>
      <c r="F507" s="24"/>
    </row>
    <row r="508" spans="1:6">
      <c r="B508" s="39" t="str">
        <f>"kompl.st."&amp;MID($A$10,3,5)&amp;COUNTA($A$10:A487)</f>
        <v>kompl.st.1.32</v>
      </c>
      <c r="C508" s="40" t="s">
        <v>0</v>
      </c>
      <c r="D508" s="36">
        <v>1</v>
      </c>
      <c r="E508" s="43"/>
      <c r="F508" s="24">
        <f>D508*E508</f>
        <v>0</v>
      </c>
    </row>
    <row r="509" spans="1:6">
      <c r="B509" s="39"/>
      <c r="C509" s="44"/>
      <c r="E509" s="37"/>
      <c r="F509" s="24"/>
    </row>
    <row r="510" spans="1:6" ht="86.25" customHeight="1">
      <c r="A510" s="34" t="str">
        <f>MID($A$10,3,5)&amp;COUNTA($A$10:A509)</f>
        <v>1.33</v>
      </c>
      <c r="B510" s="48" t="s">
        <v>29</v>
      </c>
      <c r="C510" s="36"/>
      <c r="E510" s="37"/>
    </row>
    <row r="511" spans="1:6">
      <c r="B511" s="39" t="str">
        <f>"kompl.st."&amp;MID($A$10,3,5)&amp;COUNTA($A$10:A509)</f>
        <v>kompl.st.1.33</v>
      </c>
      <c r="C511" s="40" t="s">
        <v>0</v>
      </c>
      <c r="D511" s="36">
        <v>9</v>
      </c>
      <c r="E511" s="37"/>
      <c r="F511" s="24">
        <f>D511*E511</f>
        <v>0</v>
      </c>
    </row>
    <row r="512" spans="1:6">
      <c r="B512" s="39"/>
      <c r="E512" s="37"/>
    </row>
    <row r="513" spans="1:6" ht="51">
      <c r="A513" s="34" t="str">
        <f>MID($A$10,3,5)&amp;COUNTA($A$10:A512)</f>
        <v>1.34</v>
      </c>
      <c r="B513" s="48" t="s">
        <v>232</v>
      </c>
      <c r="D513" s="40"/>
      <c r="E513" s="37"/>
      <c r="F513" s="40"/>
    </row>
    <row r="514" spans="1:6">
      <c r="B514" s="39" t="str">
        <f>"kompl.st."&amp;MID($A$10,3,5)&amp;COUNTA($A$10:A512)</f>
        <v>kompl.st.1.34</v>
      </c>
      <c r="C514" s="40" t="s">
        <v>12</v>
      </c>
      <c r="D514" s="36">
        <v>27200</v>
      </c>
      <c r="E514" s="37"/>
      <c r="F514" s="24">
        <f>D514*E514</f>
        <v>0</v>
      </c>
    </row>
    <row r="515" spans="1:6">
      <c r="B515" s="39"/>
      <c r="E515" s="37"/>
    </row>
    <row r="516" spans="1:6" ht="51">
      <c r="A516" s="34" t="str">
        <f>MID($A$10,3,5)&amp;COUNTA($A$10:A515)</f>
        <v>1.35</v>
      </c>
      <c r="B516" s="48" t="s">
        <v>149</v>
      </c>
      <c r="D516" s="40"/>
      <c r="E516" s="37"/>
      <c r="F516" s="40"/>
    </row>
    <row r="517" spans="1:6">
      <c r="B517" s="39" t="str">
        <f>"kompl.st."&amp;MID($A$10,3,5)&amp;COUNTA($A$10:A515)</f>
        <v>kompl.st.1.35</v>
      </c>
      <c r="C517" s="40" t="s">
        <v>12</v>
      </c>
      <c r="D517" s="36">
        <v>40</v>
      </c>
      <c r="E517" s="37"/>
      <c r="F517" s="24">
        <f>D517*E517</f>
        <v>0</v>
      </c>
    </row>
    <row r="518" spans="1:6">
      <c r="B518" s="39"/>
      <c r="D518" s="52"/>
      <c r="E518" s="53"/>
      <c r="F518" s="24"/>
    </row>
    <row r="519" spans="1:6" ht="38.25">
      <c r="A519" s="34" t="str">
        <f>MID($A$10,3,5)&amp;COUNTA($A$10:A518)</f>
        <v>1.36</v>
      </c>
      <c r="B519" s="48" t="s">
        <v>150</v>
      </c>
      <c r="D519" s="51"/>
      <c r="E519" s="53"/>
      <c r="F519" s="40"/>
    </row>
    <row r="520" spans="1:6">
      <c r="B520" s="39" t="str">
        <f>"kompl.st."&amp;MID($A$10,3,5)&amp;COUNTA($A$10:A518)</f>
        <v>kompl.st.1.36</v>
      </c>
      <c r="C520" s="40" t="s">
        <v>12</v>
      </c>
      <c r="D520" s="36">
        <v>1000</v>
      </c>
      <c r="E520" s="37"/>
      <c r="F520" s="24">
        <f>D520*E520</f>
        <v>0</v>
      </c>
    </row>
    <row r="521" spans="1:6">
      <c r="B521" s="39"/>
      <c r="D521" s="52"/>
      <c r="E521" s="37"/>
      <c r="F521" s="24"/>
    </row>
    <row r="522" spans="1:6" ht="51">
      <c r="A522" s="34" t="str">
        <f>MID($A$10,3,5)&amp;COUNTA($A$10:A521)</f>
        <v>1.37</v>
      </c>
      <c r="B522" s="48" t="s">
        <v>151</v>
      </c>
      <c r="D522" s="51"/>
      <c r="E522" s="53"/>
      <c r="F522" s="40"/>
    </row>
    <row r="523" spans="1:6">
      <c r="B523" s="39" t="str">
        <f>"kompl.st."&amp;MID($A$10,3,5)&amp;COUNTA($A$10:A521)</f>
        <v>kompl.st.1.37</v>
      </c>
      <c r="C523" s="40" t="s">
        <v>12</v>
      </c>
      <c r="D523" s="36">
        <v>110</v>
      </c>
      <c r="E523" s="37"/>
      <c r="F523" s="24">
        <f>D523*E523</f>
        <v>0</v>
      </c>
    </row>
    <row r="524" spans="1:6">
      <c r="B524" s="39"/>
      <c r="D524" s="52"/>
      <c r="E524" s="37"/>
      <c r="F524" s="24"/>
    </row>
    <row r="525" spans="1:6" ht="51">
      <c r="A525" s="34" t="str">
        <f>MID($A$10,3,5)&amp;COUNTA($A$10:A524)</f>
        <v>1.38</v>
      </c>
      <c r="B525" s="48" t="s">
        <v>152</v>
      </c>
      <c r="D525" s="51"/>
      <c r="E525" s="53"/>
      <c r="F525" s="40"/>
    </row>
    <row r="526" spans="1:6">
      <c r="B526" s="39" t="str">
        <f>"kompl.st."&amp;MID($A$10,3,5)&amp;COUNTA($A$10:A524)</f>
        <v>kompl.st.1.38</v>
      </c>
      <c r="C526" s="40" t="s">
        <v>12</v>
      </c>
      <c r="D526" s="36">
        <v>50</v>
      </c>
      <c r="E526" s="37"/>
      <c r="F526" s="24">
        <f>D526*E526</f>
        <v>0</v>
      </c>
    </row>
    <row r="527" spans="1:6">
      <c r="A527" s="64"/>
      <c r="B527" s="39"/>
      <c r="C527" s="65"/>
      <c r="D527" s="66"/>
      <c r="E527" s="67"/>
      <c r="F527" s="24"/>
    </row>
    <row r="528" spans="1:6" ht="38.25">
      <c r="A528" s="34" t="str">
        <f>MID($A$10,3,5)&amp;COUNTA($A$10:A527)</f>
        <v>1.39</v>
      </c>
      <c r="B528" s="48" t="s">
        <v>153</v>
      </c>
      <c r="D528" s="52"/>
      <c r="E528" s="37"/>
    </row>
    <row r="529" spans="1:6">
      <c r="B529" s="39" t="str">
        <f>"kompl.st."&amp;MID($A$10,3,5)&amp;COUNTA($A$10:A527)</f>
        <v>kompl.st.1.39</v>
      </c>
      <c r="C529" s="40" t="s">
        <v>12</v>
      </c>
      <c r="D529" s="36">
        <v>680</v>
      </c>
      <c r="E529" s="37"/>
      <c r="F529" s="24">
        <f>D529*E529</f>
        <v>0</v>
      </c>
    </row>
    <row r="530" spans="1:6">
      <c r="B530" s="39"/>
      <c r="D530" s="52"/>
      <c r="E530" s="37"/>
      <c r="F530" s="24"/>
    </row>
    <row r="531" spans="1:6" ht="38.25">
      <c r="A531" s="34" t="str">
        <f>MID($A$10,3,5)&amp;COUNTA($A$10:A530)</f>
        <v>1.40</v>
      </c>
      <c r="B531" s="48" t="s">
        <v>154</v>
      </c>
      <c r="D531" s="52"/>
      <c r="E531" s="37"/>
    </row>
    <row r="532" spans="1:6">
      <c r="B532" s="39" t="str">
        <f>"kompl.st."&amp;MID($A$10,3,5)&amp;COUNTA($A$10:A530)</f>
        <v>kompl.st.1.40</v>
      </c>
      <c r="C532" s="40" t="s">
        <v>12</v>
      </c>
      <c r="D532" s="36">
        <v>80</v>
      </c>
      <c r="E532" s="37"/>
      <c r="F532" s="24">
        <f>D532*E532</f>
        <v>0</v>
      </c>
    </row>
    <row r="533" spans="1:6">
      <c r="B533" s="39"/>
      <c r="D533" s="52"/>
      <c r="E533" s="37"/>
      <c r="F533" s="24"/>
    </row>
    <row r="534" spans="1:6" ht="38.25">
      <c r="A534" s="34" t="str">
        <f>MID($A$10,3,5)&amp;COUNTA($A$10:A533)</f>
        <v>1.41</v>
      </c>
      <c r="B534" s="48" t="s">
        <v>155</v>
      </c>
      <c r="D534" s="52"/>
      <c r="E534" s="37"/>
    </row>
    <row r="535" spans="1:6">
      <c r="B535" s="39" t="str">
        <f>"kompl.st."&amp;MID($A$10,3,5)&amp;COUNTA($A$10:A533)</f>
        <v>kompl.st.1.41</v>
      </c>
      <c r="C535" s="40" t="s">
        <v>12</v>
      </c>
      <c r="D535" s="36">
        <v>70</v>
      </c>
      <c r="E535" s="37"/>
      <c r="F535" s="24">
        <f>D535*E535</f>
        <v>0</v>
      </c>
    </row>
    <row r="536" spans="1:6">
      <c r="B536" s="39"/>
      <c r="D536" s="52"/>
      <c r="E536" s="37"/>
      <c r="F536" s="24"/>
    </row>
    <row r="537" spans="1:6" ht="25.5">
      <c r="A537" s="34" t="str">
        <f>MID($A$10,3,5)&amp;COUNTA($A$10:A536)</f>
        <v>1.42</v>
      </c>
      <c r="B537" s="68" t="s">
        <v>156</v>
      </c>
      <c r="D537" s="52"/>
      <c r="E537" s="37"/>
    </row>
    <row r="538" spans="1:6">
      <c r="B538" s="39" t="str">
        <f>"kompl.st."&amp;MID($A$10,3,5)&amp;COUNTA($A$10:A536)</f>
        <v>kompl.st.1.42</v>
      </c>
      <c r="C538" s="40" t="s">
        <v>12</v>
      </c>
      <c r="D538" s="36">
        <v>500</v>
      </c>
      <c r="E538" s="37"/>
      <c r="F538" s="24">
        <f>D538*E538</f>
        <v>0</v>
      </c>
    </row>
    <row r="539" spans="1:6">
      <c r="B539" s="39"/>
      <c r="D539" s="52"/>
      <c r="E539" s="53"/>
      <c r="F539" s="24"/>
    </row>
    <row r="540" spans="1:6" ht="25.5">
      <c r="A540" s="34" t="str">
        <f>MID($A$10,3,5)&amp;COUNTA($A$10:A539)</f>
        <v>1.43</v>
      </c>
      <c r="B540" s="68" t="s">
        <v>157</v>
      </c>
      <c r="D540" s="52"/>
      <c r="E540" s="53"/>
    </row>
    <row r="541" spans="1:6">
      <c r="B541" s="39" t="str">
        <f>"kompl.st."&amp;MID($A$10,3,5)&amp;COUNTA($A$10:A539)</f>
        <v>kompl.st.1.43</v>
      </c>
      <c r="C541" s="40" t="s">
        <v>12</v>
      </c>
      <c r="D541" s="36">
        <v>120</v>
      </c>
      <c r="E541" s="37"/>
      <c r="F541" s="24">
        <f>D541*E541</f>
        <v>0</v>
      </c>
    </row>
    <row r="542" spans="1:6">
      <c r="B542" s="39"/>
      <c r="D542" s="52"/>
      <c r="E542" s="37"/>
      <c r="F542" s="24"/>
    </row>
    <row r="543" spans="1:6" ht="25.5">
      <c r="A543" s="34" t="str">
        <f>MID($A$10,3,5)&amp;COUNTA($A$10:A542)</f>
        <v>1.44</v>
      </c>
      <c r="B543" s="68" t="s">
        <v>158</v>
      </c>
      <c r="D543" s="52"/>
      <c r="E543" s="37"/>
    </row>
    <row r="544" spans="1:6">
      <c r="B544" s="39" t="str">
        <f>"kompl.st."&amp;MID($A$10,3,5)&amp;COUNTA($A$10:A542)</f>
        <v>kompl.st.1.44</v>
      </c>
      <c r="C544" s="40" t="s">
        <v>12</v>
      </c>
      <c r="D544" s="36">
        <v>50</v>
      </c>
      <c r="E544" s="37"/>
      <c r="F544" s="24">
        <f>D544*E544</f>
        <v>0</v>
      </c>
    </row>
    <row r="545" spans="1:6">
      <c r="B545" s="39"/>
      <c r="E545" s="37"/>
      <c r="F545" s="24"/>
    </row>
    <row r="546" spans="1:6" ht="25.5">
      <c r="A546" s="34" t="str">
        <f>MID($A$10,3,5)&amp;COUNTA($A$10:A545)</f>
        <v>1.45</v>
      </c>
      <c r="B546" s="68" t="s">
        <v>159</v>
      </c>
      <c r="C546" s="65"/>
      <c r="D546" s="69"/>
      <c r="E546" s="67"/>
      <c r="F546" s="70"/>
    </row>
    <row r="547" spans="1:6">
      <c r="A547" s="64"/>
      <c r="B547" s="39" t="str">
        <f>"kompl.st."&amp;MID($A$10,3,5)&amp;COUNTA($A$10:A545)</f>
        <v>kompl.st.1.45</v>
      </c>
      <c r="C547" s="40" t="s">
        <v>12</v>
      </c>
      <c r="D547" s="69">
        <v>960</v>
      </c>
      <c r="E547" s="67"/>
      <c r="F547" s="24">
        <f>D547*E547</f>
        <v>0</v>
      </c>
    </row>
    <row r="548" spans="1:6">
      <c r="B548" s="39"/>
      <c r="E548" s="37"/>
      <c r="F548" s="24"/>
    </row>
    <row r="549" spans="1:6" ht="51">
      <c r="A549" s="34" t="str">
        <f>MID($A$10,3,5)&amp;COUNTA($A$10:A548)</f>
        <v>1.46</v>
      </c>
      <c r="B549" s="48" t="s">
        <v>160</v>
      </c>
      <c r="D549" s="40"/>
      <c r="E549" s="37"/>
      <c r="F549" s="40"/>
    </row>
    <row r="550" spans="1:6">
      <c r="B550" s="39" t="str">
        <f>"kompl.st."&amp;MID($A$10,3,5)&amp;COUNTA($A$10:A548)</f>
        <v>kompl.st.1.46</v>
      </c>
      <c r="C550" s="40" t="s">
        <v>12</v>
      </c>
      <c r="D550" s="36">
        <v>340</v>
      </c>
      <c r="E550" s="37"/>
      <c r="F550" s="24">
        <f>D550*E550</f>
        <v>0</v>
      </c>
    </row>
    <row r="551" spans="1:6">
      <c r="B551" s="39"/>
      <c r="E551" s="37"/>
      <c r="F551" s="24"/>
    </row>
    <row r="552" spans="1:6" s="74" customFormat="1" ht="66.75">
      <c r="A552" s="71" t="str">
        <f>MID($A$10,3,5)&amp;COUNTA($A$10:A551)</f>
        <v>1.47</v>
      </c>
      <c r="B552" s="141" t="s">
        <v>233</v>
      </c>
      <c r="C552" s="72"/>
      <c r="D552" s="72"/>
      <c r="E552" s="73"/>
      <c r="F552" s="72"/>
    </row>
    <row r="553" spans="1:6" s="74" customFormat="1">
      <c r="A553" s="71"/>
      <c r="B553" s="39" t="str">
        <f>"kompl.st."&amp;MID($A$10,3,5)&amp;COUNTA($A$10:A551)</f>
        <v>kompl.st.1.47</v>
      </c>
      <c r="C553" s="40" t="s">
        <v>12</v>
      </c>
      <c r="D553" s="75">
        <v>340</v>
      </c>
      <c r="E553" s="73"/>
      <c r="F553" s="76">
        <f>D553*E553</f>
        <v>0</v>
      </c>
    </row>
    <row r="554" spans="1:6" s="74" customFormat="1">
      <c r="A554" s="71"/>
      <c r="B554" s="77"/>
      <c r="C554" s="72"/>
      <c r="D554" s="75"/>
      <c r="E554" s="73"/>
      <c r="F554" s="76"/>
    </row>
    <row r="555" spans="1:6" s="74" customFormat="1" ht="102">
      <c r="A555" s="71" t="str">
        <f>MID($A$10,3,5)&amp;COUNTA($A$10:A554)</f>
        <v>1.48</v>
      </c>
      <c r="B555" s="141" t="s">
        <v>234</v>
      </c>
      <c r="C555" s="72"/>
      <c r="D555" s="72"/>
      <c r="E555" s="73"/>
      <c r="F555" s="72"/>
    </row>
    <row r="556" spans="1:6" s="74" customFormat="1">
      <c r="A556" s="71"/>
      <c r="B556" s="39" t="str">
        <f>"kompl.st."&amp;MID($A$10,3,5)&amp;COUNTA($A$10:A554)</f>
        <v>kompl.st.1.48</v>
      </c>
      <c r="C556" s="40" t="s">
        <v>12</v>
      </c>
      <c r="D556" s="75">
        <v>340</v>
      </c>
      <c r="E556" s="73"/>
      <c r="F556" s="76">
        <f>D556*E556</f>
        <v>0</v>
      </c>
    </row>
    <row r="557" spans="1:6" s="74" customFormat="1">
      <c r="A557" s="71"/>
      <c r="B557" s="77"/>
      <c r="C557" s="72"/>
      <c r="D557" s="75"/>
      <c r="E557" s="73"/>
      <c r="F557" s="76"/>
    </row>
    <row r="558" spans="1:6" s="79" customFormat="1" ht="51">
      <c r="A558" s="34" t="str">
        <f>MID($A$10,3,5)&amp;COUNTA($A$10:A557)</f>
        <v>1.49</v>
      </c>
      <c r="B558" s="56" t="s">
        <v>161</v>
      </c>
      <c r="C558" s="56"/>
      <c r="D558" s="56"/>
      <c r="E558" s="78"/>
      <c r="F558" s="78"/>
    </row>
    <row r="559" spans="1:6" s="79" customFormat="1">
      <c r="A559" s="71"/>
      <c r="B559" s="142" t="s">
        <v>235</v>
      </c>
      <c r="C559" s="56"/>
      <c r="D559" s="56"/>
      <c r="E559" s="78"/>
      <c r="F559" s="78"/>
    </row>
    <row r="560" spans="1:6" s="79" customFormat="1">
      <c r="A560" s="71"/>
      <c r="B560" s="142" t="s">
        <v>236</v>
      </c>
      <c r="C560" s="56"/>
      <c r="D560" s="56"/>
      <c r="E560" s="78"/>
      <c r="F560" s="78"/>
    </row>
    <row r="561" spans="1:10" s="79" customFormat="1">
      <c r="A561" s="71"/>
      <c r="B561" s="142" t="s">
        <v>237</v>
      </c>
      <c r="C561" s="56"/>
      <c r="D561" s="56"/>
      <c r="E561" s="78"/>
      <c r="F561" s="78"/>
    </row>
    <row r="562" spans="1:10" s="79" customFormat="1">
      <c r="A562" s="71"/>
      <c r="B562" s="142" t="s">
        <v>238</v>
      </c>
      <c r="C562" s="56"/>
      <c r="D562" s="56"/>
      <c r="E562" s="78"/>
      <c r="F562" s="78"/>
    </row>
    <row r="563" spans="1:10" s="79" customFormat="1">
      <c r="A563" s="71"/>
      <c r="B563" s="142" t="s">
        <v>239</v>
      </c>
      <c r="C563" s="80" t="s">
        <v>0</v>
      </c>
      <c r="D563" s="81">
        <v>2</v>
      </c>
      <c r="E563" s="78"/>
      <c r="F563" s="78"/>
    </row>
    <row r="564" spans="1:10" s="79" customFormat="1">
      <c r="A564" s="71"/>
      <c r="B564" s="142" t="s">
        <v>240</v>
      </c>
      <c r="C564" s="80" t="s">
        <v>0</v>
      </c>
      <c r="D564" s="81">
        <v>1</v>
      </c>
      <c r="E564" s="78"/>
      <c r="F564" s="78"/>
    </row>
    <row r="565" spans="1:10" s="79" customFormat="1">
      <c r="A565" s="71"/>
      <c r="B565" s="142" t="s">
        <v>241</v>
      </c>
      <c r="C565" s="80" t="s">
        <v>0</v>
      </c>
      <c r="D565" s="81">
        <v>1</v>
      </c>
      <c r="E565" s="78"/>
      <c r="F565" s="78"/>
    </row>
    <row r="566" spans="1:10" s="79" customFormat="1">
      <c r="A566" s="71"/>
      <c r="B566" s="77" t="s">
        <v>162</v>
      </c>
      <c r="C566" s="80" t="s">
        <v>0</v>
      </c>
      <c r="D566" s="81">
        <v>20</v>
      </c>
      <c r="E566" s="78"/>
      <c r="F566" s="78"/>
    </row>
    <row r="567" spans="1:10" s="188" customFormat="1">
      <c r="A567" s="190"/>
      <c r="B567" s="183" t="s">
        <v>276</v>
      </c>
      <c r="C567" s="184" t="s">
        <v>0</v>
      </c>
      <c r="D567" s="189">
        <v>3</v>
      </c>
      <c r="E567" s="186"/>
      <c r="F567" s="186">
        <f>D567*E567</f>
        <v>0</v>
      </c>
      <c r="G567" s="176"/>
    </row>
    <row r="568" spans="1:10" s="55" customFormat="1">
      <c r="A568" s="82"/>
      <c r="B568" s="50"/>
      <c r="C568" s="83"/>
      <c r="D568" s="66"/>
      <c r="E568" s="84"/>
      <c r="F568" s="54"/>
    </row>
    <row r="569" spans="1:10" ht="38.25">
      <c r="A569" s="34" t="str">
        <f>MID($A$10,3,5)&amp;COUNTA($A$10:A568)</f>
        <v>1.50</v>
      </c>
      <c r="B569" s="48" t="s">
        <v>30</v>
      </c>
      <c r="E569" s="37"/>
      <c r="F569" s="24"/>
    </row>
    <row r="570" spans="1:10" ht="38.25">
      <c r="B570" s="48" t="s">
        <v>31</v>
      </c>
      <c r="C570" s="40" t="s">
        <v>0</v>
      </c>
      <c r="D570" s="36">
        <v>70</v>
      </c>
      <c r="E570" s="43"/>
      <c r="F570" s="24">
        <f t="shared" ref="F570:F583" si="1">D570*E570</f>
        <v>0</v>
      </c>
    </row>
    <row r="571" spans="1:10" ht="25.5">
      <c r="B571" s="48" t="s">
        <v>32</v>
      </c>
      <c r="C571" s="40" t="s">
        <v>12</v>
      </c>
      <c r="D571" s="40">
        <v>1950</v>
      </c>
      <c r="E571" s="43"/>
      <c r="F571" s="24">
        <f t="shared" si="1"/>
        <v>0</v>
      </c>
    </row>
    <row r="572" spans="1:10" ht="25.5">
      <c r="B572" s="48" t="s">
        <v>33</v>
      </c>
      <c r="C572" s="40" t="s">
        <v>0</v>
      </c>
      <c r="D572" s="36">
        <v>1950</v>
      </c>
      <c r="E572" s="43"/>
      <c r="F572" s="24">
        <f t="shared" si="1"/>
        <v>0</v>
      </c>
    </row>
    <row r="573" spans="1:10" ht="25.5">
      <c r="B573" s="48" t="s">
        <v>34</v>
      </c>
      <c r="C573" s="40" t="s">
        <v>0</v>
      </c>
      <c r="D573" s="36">
        <v>95</v>
      </c>
      <c r="E573" s="43"/>
      <c r="F573" s="24">
        <f t="shared" si="1"/>
        <v>0</v>
      </c>
    </row>
    <row r="574" spans="1:10">
      <c r="B574" s="48" t="s">
        <v>163</v>
      </c>
      <c r="C574" s="40" t="s">
        <v>0</v>
      </c>
      <c r="D574" s="36">
        <v>40</v>
      </c>
      <c r="E574" s="43"/>
      <c r="F574" s="24">
        <f t="shared" si="1"/>
        <v>0</v>
      </c>
      <c r="J574" s="85"/>
    </row>
    <row r="575" spans="1:10">
      <c r="B575" s="48" t="s">
        <v>164</v>
      </c>
      <c r="C575" s="40" t="s">
        <v>0</v>
      </c>
      <c r="D575" s="36">
        <v>76</v>
      </c>
      <c r="E575" s="43"/>
      <c r="F575" s="24">
        <f t="shared" si="1"/>
        <v>0</v>
      </c>
    </row>
    <row r="576" spans="1:10" ht="25.5">
      <c r="B576" s="48" t="s">
        <v>165</v>
      </c>
      <c r="C576" s="40" t="s">
        <v>12</v>
      </c>
      <c r="D576" s="36">
        <v>615</v>
      </c>
      <c r="E576" s="43"/>
      <c r="F576" s="24">
        <f t="shared" si="1"/>
        <v>0</v>
      </c>
    </row>
    <row r="577" spans="1:8" ht="25.5">
      <c r="B577" s="48" t="s">
        <v>166</v>
      </c>
      <c r="C577" s="40" t="s">
        <v>12</v>
      </c>
      <c r="D577" s="36">
        <v>880</v>
      </c>
      <c r="E577" s="43"/>
      <c r="F577" s="24">
        <f t="shared" si="1"/>
        <v>0</v>
      </c>
    </row>
    <row r="578" spans="1:8" ht="25.5">
      <c r="B578" s="48" t="s">
        <v>167</v>
      </c>
      <c r="C578" s="40" t="s">
        <v>0</v>
      </c>
      <c r="D578" s="36">
        <v>60</v>
      </c>
      <c r="E578" s="43"/>
      <c r="F578" s="24">
        <f t="shared" si="1"/>
        <v>0</v>
      </c>
    </row>
    <row r="579" spans="1:8" ht="25.5">
      <c r="B579" s="48" t="s">
        <v>168</v>
      </c>
      <c r="C579" s="40" t="s">
        <v>0</v>
      </c>
      <c r="D579" s="36">
        <v>20</v>
      </c>
      <c r="E579" s="43"/>
      <c r="F579" s="24">
        <f t="shared" si="1"/>
        <v>0</v>
      </c>
    </row>
    <row r="580" spans="1:8" ht="25.5">
      <c r="B580" s="48" t="s">
        <v>169</v>
      </c>
      <c r="C580" s="40" t="s">
        <v>0</v>
      </c>
      <c r="D580" s="36">
        <v>10</v>
      </c>
      <c r="E580" s="43"/>
      <c r="F580" s="24">
        <f t="shared" si="1"/>
        <v>0</v>
      </c>
    </row>
    <row r="581" spans="1:8" ht="25.5">
      <c r="B581" s="48" t="s">
        <v>170</v>
      </c>
      <c r="C581" s="40" t="s">
        <v>0</v>
      </c>
      <c r="D581" s="36">
        <v>8</v>
      </c>
      <c r="E581" s="43"/>
      <c r="F581" s="24">
        <f t="shared" si="1"/>
        <v>0</v>
      </c>
    </row>
    <row r="582" spans="1:8" s="140" customFormat="1">
      <c r="A582" s="191"/>
      <c r="B582" s="175" t="s">
        <v>275</v>
      </c>
      <c r="C582" s="174" t="s">
        <v>0</v>
      </c>
      <c r="D582" s="173">
        <v>38</v>
      </c>
      <c r="E582" s="172"/>
      <c r="F582" s="171">
        <f t="shared" si="1"/>
        <v>0</v>
      </c>
      <c r="G582" s="187"/>
    </row>
    <row r="583" spans="1:8" ht="25.5">
      <c r="B583" s="48" t="s">
        <v>171</v>
      </c>
      <c r="C583" s="40" t="s">
        <v>0</v>
      </c>
      <c r="D583" s="36">
        <v>60</v>
      </c>
      <c r="E583" s="43"/>
      <c r="F583" s="24">
        <f t="shared" si="1"/>
        <v>0</v>
      </c>
      <c r="H583" s="38"/>
    </row>
    <row r="584" spans="1:8">
      <c r="B584" s="39" t="str">
        <f>"kompl.st."&amp;MID($A$10,3,5)&amp;COUNTA($A$10:A566)</f>
        <v>kompl.st.1.50</v>
      </c>
      <c r="E584" s="37"/>
    </row>
    <row r="585" spans="1:8">
      <c r="B585" s="48"/>
      <c r="C585" s="36"/>
      <c r="E585" s="37"/>
    </row>
    <row r="586" spans="1:8">
      <c r="A586" s="34" t="str">
        <f>MID($A$10,3,5)&amp;COUNTA($A$10:A585)</f>
        <v>1.51</v>
      </c>
      <c r="B586" s="48" t="s">
        <v>36</v>
      </c>
      <c r="E586" s="37"/>
      <c r="F586" s="40"/>
    </row>
    <row r="587" spans="1:8">
      <c r="B587" s="48" t="s">
        <v>172</v>
      </c>
      <c r="C587" s="36" t="s">
        <v>12</v>
      </c>
      <c r="D587" s="36">
        <v>350</v>
      </c>
      <c r="E587" s="37"/>
      <c r="F587" s="24">
        <f>D587*E587</f>
        <v>0</v>
      </c>
    </row>
    <row r="588" spans="1:8">
      <c r="B588" s="48" t="s">
        <v>37</v>
      </c>
      <c r="C588" s="36" t="s">
        <v>12</v>
      </c>
      <c r="D588" s="36">
        <v>250</v>
      </c>
      <c r="E588" s="37"/>
      <c r="F588" s="24">
        <f>D588*E588</f>
        <v>0</v>
      </c>
    </row>
    <row r="589" spans="1:8">
      <c r="B589" s="48" t="s">
        <v>173</v>
      </c>
      <c r="C589" s="36" t="s">
        <v>12</v>
      </c>
      <c r="D589" s="36">
        <v>550</v>
      </c>
      <c r="E589" s="37"/>
      <c r="F589" s="24">
        <f>D589*E589</f>
        <v>0</v>
      </c>
      <c r="H589" s="38"/>
    </row>
    <row r="590" spans="1:8">
      <c r="B590" s="39" t="str">
        <f>"kompl.st."&amp;MID($A$10,3,5)&amp;COUNTA($A$10:A585)</f>
        <v>kompl.st.1.51</v>
      </c>
    </row>
    <row r="591" spans="1:8">
      <c r="B591" s="39"/>
    </row>
    <row r="592" spans="1:8" s="140" customFormat="1" ht="25.5">
      <c r="A592" s="191"/>
      <c r="B592" s="170" t="s">
        <v>8</v>
      </c>
      <c r="C592" s="136"/>
      <c r="D592" s="137"/>
      <c r="E592" s="181"/>
      <c r="F592" s="180"/>
    </row>
    <row r="593" spans="1:11" s="140" customFormat="1" ht="153">
      <c r="A593" s="191"/>
      <c r="B593" s="170" t="s">
        <v>9</v>
      </c>
      <c r="C593" s="136" t="s">
        <v>0</v>
      </c>
      <c r="D593" s="137">
        <v>2</v>
      </c>
      <c r="E593" s="181"/>
      <c r="F593" s="180">
        <f>E593*D593</f>
        <v>0</v>
      </c>
      <c r="G593" s="150"/>
    </row>
    <row r="594" spans="1:11" ht="153">
      <c r="B594" s="35" t="s">
        <v>242</v>
      </c>
      <c r="C594" s="44" t="s">
        <v>0</v>
      </c>
      <c r="D594" s="36">
        <v>2</v>
      </c>
      <c r="E594" s="43"/>
      <c r="F594" s="24">
        <f>D594*E594</f>
        <v>0</v>
      </c>
    </row>
    <row r="595" spans="1:11" s="140" customFormat="1" ht="51">
      <c r="A595" s="191"/>
      <c r="B595" s="170" t="s">
        <v>10</v>
      </c>
      <c r="C595" s="136" t="s">
        <v>0</v>
      </c>
      <c r="D595" s="137">
        <v>2</v>
      </c>
      <c r="E595" s="181"/>
      <c r="F595" s="180">
        <f>E595*D595</f>
        <v>0</v>
      </c>
      <c r="G595" s="187"/>
    </row>
    <row r="596" spans="1:11">
      <c r="B596" s="35" t="s">
        <v>11</v>
      </c>
      <c r="C596" s="44" t="s">
        <v>12</v>
      </c>
      <c r="D596" s="36">
        <v>6500</v>
      </c>
      <c r="E596" s="43"/>
      <c r="F596" s="24">
        <f>D596*E596</f>
        <v>0</v>
      </c>
    </row>
    <row r="597" spans="1:11">
      <c r="B597" s="39" t="s">
        <v>304</v>
      </c>
      <c r="C597" s="40" t="s">
        <v>3</v>
      </c>
      <c r="D597" s="36">
        <v>1</v>
      </c>
      <c r="E597" s="53"/>
      <c r="F597" s="24"/>
      <c r="J597" s="38"/>
    </row>
    <row r="598" spans="1:11">
      <c r="B598" s="36"/>
      <c r="C598" s="36"/>
      <c r="J598" s="38"/>
      <c r="K598" s="38"/>
    </row>
    <row r="599" spans="1:11">
      <c r="A599" s="87"/>
      <c r="B599" s="88" t="str">
        <f>$A$10&amp;" "&amp;$B$10&amp;" UKUPNO:"</f>
        <v>F.1. OSNOVNA OPREMA UKUPNO:</v>
      </c>
      <c r="C599" s="89"/>
      <c r="D599" s="90"/>
      <c r="E599" s="91"/>
      <c r="F599" s="92">
        <f>SUM(F596:F597,F595,F594,F593,F582:F589,F567:F581,F27:F556,F17:F23,F13,F14)</f>
        <v>0</v>
      </c>
      <c r="H599" s="38"/>
      <c r="J599" s="38"/>
    </row>
    <row r="600" spans="1:11">
      <c r="B600" s="34"/>
      <c r="C600" s="36"/>
      <c r="J600" s="38"/>
    </row>
    <row r="601" spans="1:11">
      <c r="A601" s="93" t="s">
        <v>38</v>
      </c>
      <c r="B601" s="88" t="s">
        <v>39</v>
      </c>
      <c r="C601" s="94"/>
      <c r="D601" s="95"/>
      <c r="E601" s="96"/>
      <c r="F601" s="97"/>
    </row>
    <row r="602" spans="1:11">
      <c r="B602" s="39"/>
      <c r="D602" s="39"/>
      <c r="E602" s="42"/>
    </row>
    <row r="603" spans="1:11" ht="63.75">
      <c r="A603" s="34" t="str">
        <f>MID($A$601,3,5)&amp;COUNTA($A$601:A602)</f>
        <v>2.1</v>
      </c>
      <c r="B603" s="48" t="s">
        <v>174</v>
      </c>
    </row>
    <row r="604" spans="1:11">
      <c r="B604" s="39" t="str">
        <f>"kompl.st."&amp;MID($A$601,3,5)&amp;COUNTA($A$601:A602)</f>
        <v>kompl.st.2.1</v>
      </c>
      <c r="C604" s="40" t="s">
        <v>0</v>
      </c>
      <c r="D604" s="36">
        <v>1</v>
      </c>
      <c r="E604" s="37"/>
      <c r="F604" s="38">
        <f>D604*E604</f>
        <v>0</v>
      </c>
    </row>
    <row r="605" spans="1:11">
      <c r="B605" s="39"/>
      <c r="E605" s="37"/>
    </row>
    <row r="606" spans="1:11" ht="38.25">
      <c r="A606" s="34" t="str">
        <f>MID($A$601,3,5)&amp;COUNTA($A$601:A605)</f>
        <v>2.2</v>
      </c>
      <c r="B606" s="48" t="s">
        <v>243</v>
      </c>
      <c r="E606" s="37"/>
    </row>
    <row r="607" spans="1:11">
      <c r="B607" s="39" t="str">
        <f>"kompl.st."&amp;MID($A$601,3,5)&amp;COUNTA($A$601:A605)</f>
        <v>kompl.st.2.2</v>
      </c>
      <c r="C607" s="40" t="s">
        <v>0</v>
      </c>
      <c r="D607" s="36">
        <v>3386</v>
      </c>
      <c r="E607" s="37"/>
      <c r="F607" s="38">
        <f>D607*E607</f>
        <v>0</v>
      </c>
    </row>
    <row r="608" spans="1:11">
      <c r="B608" s="40"/>
      <c r="D608" s="40"/>
      <c r="E608" s="37"/>
      <c r="F608" s="40"/>
    </row>
    <row r="609" spans="1:6" ht="51">
      <c r="A609" s="34" t="str">
        <f>MID($A$601,3,5)&amp;COUNTA($A$601:A608)</f>
        <v>2.3</v>
      </c>
      <c r="B609" s="48" t="s">
        <v>244</v>
      </c>
      <c r="E609" s="37"/>
    </row>
    <row r="610" spans="1:6">
      <c r="B610" s="39" t="str">
        <f>"kompl.st."&amp;MID($A$601,3,5)&amp;COUNTA($A$601:A608)</f>
        <v>kompl.st.2.3</v>
      </c>
      <c r="C610" s="40" t="s">
        <v>0</v>
      </c>
      <c r="D610" s="36">
        <v>27</v>
      </c>
      <c r="E610" s="37"/>
      <c r="F610" s="38">
        <f>D610*E610</f>
        <v>0</v>
      </c>
    </row>
    <row r="611" spans="1:6">
      <c r="B611" s="39"/>
      <c r="E611" s="37"/>
    </row>
    <row r="612" spans="1:6" ht="51">
      <c r="A612" s="34" t="str">
        <f>MID($A$601,3,5)&amp;COUNTA($A$601:A611)</f>
        <v>2.4</v>
      </c>
      <c r="B612" s="48" t="s">
        <v>175</v>
      </c>
      <c r="E612" s="37"/>
    </row>
    <row r="613" spans="1:6">
      <c r="B613" s="39" t="str">
        <f>"kompl.st."&amp;MID($A$601,3,5)&amp;COUNTA($A$601:A611)</f>
        <v>kompl.st.2.4</v>
      </c>
      <c r="C613" s="40" t="s">
        <v>35</v>
      </c>
      <c r="D613" s="36">
        <v>1</v>
      </c>
      <c r="E613" s="37"/>
      <c r="F613" s="38">
        <f>D613*E613</f>
        <v>0</v>
      </c>
    </row>
    <row r="614" spans="1:6">
      <c r="B614" s="39"/>
      <c r="E614" s="37"/>
    </row>
    <row r="615" spans="1:6" ht="76.5">
      <c r="A615" s="34" t="str">
        <f>MID($A$601,3,5)&amp;COUNTA($A$601:A614)</f>
        <v>2.5</v>
      </c>
      <c r="B615" s="48" t="s">
        <v>245</v>
      </c>
      <c r="E615" s="37"/>
    </row>
    <row r="616" spans="1:6">
      <c r="B616" s="39" t="str">
        <f>"kompl.st."&amp;MID($A$601,3,5)&amp;COUNTA($A$601:A614)</f>
        <v>kompl.st.2.5</v>
      </c>
      <c r="C616" s="40" t="s">
        <v>0</v>
      </c>
      <c r="D616" s="36">
        <v>24</v>
      </c>
      <c r="E616" s="37"/>
      <c r="F616" s="38">
        <f>D616*E616</f>
        <v>0</v>
      </c>
    </row>
    <row r="617" spans="1:6">
      <c r="B617" s="39"/>
      <c r="E617" s="37"/>
    </row>
    <row r="618" spans="1:6" ht="76.5">
      <c r="A618" s="34" t="str">
        <f>MID($A$601,3,5)&amp;COUNTA($A$601:A617)</f>
        <v>2.6</v>
      </c>
      <c r="B618" s="48" t="s">
        <v>245</v>
      </c>
      <c r="E618" s="37"/>
    </row>
    <row r="619" spans="1:6">
      <c r="B619" s="39" t="str">
        <f>"kompl.st."&amp;MID($A$601,3,5)&amp;COUNTA($A$601:A617)</f>
        <v>kompl.st.2.6</v>
      </c>
      <c r="C619" s="40" t="s">
        <v>0</v>
      </c>
      <c r="D619" s="36">
        <v>2</v>
      </c>
      <c r="E619" s="37"/>
      <c r="F619" s="38">
        <f>D619*E619</f>
        <v>0</v>
      </c>
    </row>
    <row r="620" spans="1:6">
      <c r="B620" s="39"/>
      <c r="E620" s="37"/>
    </row>
    <row r="621" spans="1:6" ht="76.5">
      <c r="A621" s="34" t="str">
        <f>MID($A$601,3,5)&amp;COUNTA($A$601:A620)</f>
        <v>2.7</v>
      </c>
      <c r="B621" s="48" t="s">
        <v>245</v>
      </c>
      <c r="E621" s="37"/>
    </row>
    <row r="622" spans="1:6">
      <c r="B622" s="39" t="str">
        <f>"kompl.st."&amp;MID($A$601,3,5)&amp;COUNTA($A$601:A620)</f>
        <v>kompl.st.2.7</v>
      </c>
      <c r="C622" s="40" t="s">
        <v>0</v>
      </c>
      <c r="D622" s="36">
        <v>1</v>
      </c>
      <c r="E622" s="37"/>
      <c r="F622" s="38">
        <f>D622*E622</f>
        <v>0</v>
      </c>
    </row>
    <row r="623" spans="1:6">
      <c r="B623" s="39"/>
      <c r="E623" s="37"/>
    </row>
    <row r="624" spans="1:6">
      <c r="A624" s="34" t="str">
        <f>MID($A$601,3,5)&amp;COUNTA($A$601:A623)</f>
        <v>2.8</v>
      </c>
      <c r="B624" s="48" t="s">
        <v>247</v>
      </c>
      <c r="E624" s="37"/>
    </row>
    <row r="625" spans="1:6">
      <c r="B625" s="39" t="str">
        <f>"kompl.st."&amp;MID($A$601,3,5)&amp;COUNTA($A$601:A623)</f>
        <v>kompl.st.2.8</v>
      </c>
      <c r="C625" s="40" t="s">
        <v>0</v>
      </c>
      <c r="D625" s="36">
        <f>D511</f>
        <v>9</v>
      </c>
      <c r="E625" s="37"/>
      <c r="F625" s="38">
        <f>D625*E625</f>
        <v>0</v>
      </c>
    </row>
    <row r="626" spans="1:6">
      <c r="B626" s="40"/>
      <c r="E626" s="37"/>
    </row>
    <row r="627" spans="1:6">
      <c r="A627" s="34" t="str">
        <f>MID($A$601,3,5)&amp;COUNTA($A$601:A626)</f>
        <v>2.9</v>
      </c>
      <c r="B627" s="48" t="s">
        <v>246</v>
      </c>
      <c r="E627" s="37"/>
    </row>
    <row r="628" spans="1:6">
      <c r="A628" s="98"/>
      <c r="B628" s="39" t="str">
        <f>"kompl.st."&amp;MID($A$601,3,5)&amp;COUNTA($A$601:A626)</f>
        <v>kompl.st.2.9</v>
      </c>
      <c r="C628" s="40" t="s">
        <v>0</v>
      </c>
      <c r="D628" s="36">
        <v>1</v>
      </c>
      <c r="E628" s="37"/>
      <c r="F628" s="38">
        <f>D628*E628</f>
        <v>0</v>
      </c>
    </row>
    <row r="629" spans="1:6">
      <c r="B629" s="39"/>
      <c r="E629" s="37"/>
    </row>
    <row r="630" spans="1:6">
      <c r="A630" s="34" t="str">
        <f>MID($A$601,3,5)&amp;COUNTA($A$601:A629)</f>
        <v>2.10</v>
      </c>
      <c r="B630" s="48" t="s">
        <v>248</v>
      </c>
      <c r="E630" s="37"/>
    </row>
    <row r="631" spans="1:6">
      <c r="A631" s="98"/>
      <c r="B631" s="39" t="str">
        <f>"kompl.st."&amp;MID($A$601,3,5)&amp;COUNTA($A$601:A629)</f>
        <v>kompl.st.2.10</v>
      </c>
      <c r="C631" s="40" t="s">
        <v>12</v>
      </c>
      <c r="D631" s="36">
        <f>D514</f>
        <v>27200</v>
      </c>
      <c r="E631" s="37"/>
      <c r="F631" s="38">
        <f>D631*E631</f>
        <v>0</v>
      </c>
    </row>
    <row r="632" spans="1:6">
      <c r="A632" s="98"/>
      <c r="B632" s="98"/>
      <c r="E632" s="37"/>
    </row>
    <row r="633" spans="1:6" ht="51">
      <c r="A633" s="34" t="str">
        <f>MID($A$601,3,5)&amp;COUNTA($A$601:A632)</f>
        <v>2.11</v>
      </c>
      <c r="B633" s="48" t="s">
        <v>249</v>
      </c>
      <c r="E633" s="37"/>
    </row>
    <row r="634" spans="1:6">
      <c r="B634" s="39" t="str">
        <f>"kompl.st."&amp;MID($A$601,3,5)&amp;COUNTA($A$601:A632)</f>
        <v>kompl.st.2.11</v>
      </c>
      <c r="C634" s="40" t="s">
        <v>12</v>
      </c>
      <c r="D634" s="36">
        <f>D517</f>
        <v>40</v>
      </c>
      <c r="E634" s="37"/>
      <c r="F634" s="38">
        <f>D634*E634</f>
        <v>0</v>
      </c>
    </row>
    <row r="635" spans="1:6">
      <c r="B635" s="39"/>
      <c r="E635" s="37"/>
    </row>
    <row r="636" spans="1:6" ht="51">
      <c r="A636" s="34" t="str">
        <f>MID($A$601,3,5)&amp;COUNTA($A$601:A635)</f>
        <v>2.12</v>
      </c>
      <c r="B636" s="48" t="s">
        <v>250</v>
      </c>
      <c r="E636" s="37"/>
    </row>
    <row r="637" spans="1:6">
      <c r="B637" s="39" t="str">
        <f>"kompl.st."&amp;MID($A$601,3,5)&amp;COUNTA($A$601:A635)</f>
        <v>kompl.st.2.12</v>
      </c>
      <c r="C637" s="40" t="s">
        <v>12</v>
      </c>
      <c r="D637" s="36">
        <f>D523</f>
        <v>110</v>
      </c>
      <c r="E637" s="37"/>
      <c r="F637" s="38">
        <f>D637*E637</f>
        <v>0</v>
      </c>
    </row>
    <row r="638" spans="1:6">
      <c r="B638" s="39"/>
      <c r="E638" s="37"/>
    </row>
    <row r="639" spans="1:6" ht="51">
      <c r="A639" s="34" t="str">
        <f>MID($A$601,3,5)&amp;COUNTA($A$601:A638)</f>
        <v>2.13</v>
      </c>
      <c r="B639" s="48" t="s">
        <v>251</v>
      </c>
      <c r="E639" s="37"/>
    </row>
    <row r="640" spans="1:6">
      <c r="B640" s="39" t="str">
        <f>"kompl.st."&amp;MID($A$601,3,5)&amp;COUNTA($A$601:A638)</f>
        <v>kompl.st.2.13</v>
      </c>
      <c r="C640" s="40" t="s">
        <v>12</v>
      </c>
      <c r="D640" s="36">
        <f>D526</f>
        <v>50</v>
      </c>
      <c r="E640" s="37"/>
      <c r="F640" s="38">
        <f>D640*E640</f>
        <v>0</v>
      </c>
    </row>
    <row r="641" spans="1:6">
      <c r="B641" s="39"/>
      <c r="E641" s="37"/>
    </row>
    <row r="642" spans="1:6" ht="38.25">
      <c r="A642" s="34" t="str">
        <f>MID($A$601,3,5)&amp;COUNTA($A$601:A641)</f>
        <v>2.14</v>
      </c>
      <c r="B642" s="48" t="s">
        <v>252</v>
      </c>
      <c r="E642" s="37"/>
    </row>
    <row r="643" spans="1:6">
      <c r="B643" s="39" t="str">
        <f>"kompl.st."&amp;MID($A$601,3,5)&amp;COUNTA($A$601:A641)</f>
        <v>kompl.st.2.14</v>
      </c>
      <c r="C643" s="40" t="s">
        <v>12</v>
      </c>
      <c r="D643" s="36">
        <f>D529</f>
        <v>680</v>
      </c>
      <c r="E643" s="37"/>
      <c r="F643" s="38">
        <f>D643*E643</f>
        <v>0</v>
      </c>
    </row>
    <row r="644" spans="1:6">
      <c r="B644" s="39"/>
      <c r="E644" s="37"/>
    </row>
    <row r="645" spans="1:6" ht="38.25">
      <c r="A645" s="34" t="str">
        <f>MID($A$601,3,5)&amp;COUNTA($A$601:A644)</f>
        <v>2.15</v>
      </c>
      <c r="B645" s="48" t="s">
        <v>253</v>
      </c>
      <c r="E645" s="37"/>
    </row>
    <row r="646" spans="1:6">
      <c r="B646" s="39" t="str">
        <f>"kompl.st."&amp;MID($A$601,3,5)&amp;COUNTA($A$601:A644)</f>
        <v>kompl.st.2.15</v>
      </c>
      <c r="C646" s="40" t="s">
        <v>12</v>
      </c>
      <c r="D646" s="36">
        <f>D532</f>
        <v>80</v>
      </c>
      <c r="E646" s="37"/>
      <c r="F646" s="38">
        <f>D646*E646</f>
        <v>0</v>
      </c>
    </row>
    <row r="647" spans="1:6">
      <c r="B647" s="39"/>
      <c r="E647" s="37"/>
    </row>
    <row r="648" spans="1:6" ht="38.25">
      <c r="A648" s="34" t="str">
        <f>MID($A$601,3,5)&amp;COUNTA($A$601:A647)</f>
        <v>2.16</v>
      </c>
      <c r="B648" s="48" t="s">
        <v>254</v>
      </c>
      <c r="E648" s="37"/>
    </row>
    <row r="649" spans="1:6">
      <c r="B649" s="39" t="str">
        <f>"kompl.st."&amp;MID($A$601,3,5)&amp;COUNTA($A$601:A647)</f>
        <v>kompl.st.2.16</v>
      </c>
      <c r="C649" s="40" t="s">
        <v>12</v>
      </c>
      <c r="D649" s="36">
        <f>D535</f>
        <v>70</v>
      </c>
      <c r="E649" s="37"/>
      <c r="F649" s="38">
        <f>D649*E649</f>
        <v>0</v>
      </c>
    </row>
    <row r="650" spans="1:6">
      <c r="B650" s="39"/>
      <c r="E650" s="37"/>
    </row>
    <row r="651" spans="1:6" ht="25.5">
      <c r="A651" s="34" t="str">
        <f>MID($A$601,3,5)&amp;COUNTA($A$601:A650)</f>
        <v>2.17</v>
      </c>
      <c r="B651" s="99" t="s">
        <v>255</v>
      </c>
      <c r="E651" s="37"/>
    </row>
    <row r="652" spans="1:6">
      <c r="B652" s="39" t="str">
        <f>"kompl.st."&amp;MID($A$601,3,5)&amp;COUNTA($A$601:A650)</f>
        <v>kompl.st.2.17</v>
      </c>
      <c r="C652" s="40" t="s">
        <v>12</v>
      </c>
      <c r="D652" s="36">
        <f>D538</f>
        <v>500</v>
      </c>
      <c r="E652" s="37"/>
      <c r="F652" s="38">
        <f>D652*E652</f>
        <v>0</v>
      </c>
    </row>
    <row r="653" spans="1:6">
      <c r="B653" s="39"/>
      <c r="E653" s="37"/>
    </row>
    <row r="654" spans="1:6" ht="25.5">
      <c r="A654" s="34" t="str">
        <f>MID($A$601,3,5)&amp;COUNTA($A$601:A653)</f>
        <v>2.18</v>
      </c>
      <c r="B654" s="99" t="s">
        <v>256</v>
      </c>
      <c r="E654" s="37"/>
    </row>
    <row r="655" spans="1:6">
      <c r="B655" s="39" t="str">
        <f>"kompl.st."&amp;MID($A$601,3,5)&amp;COUNTA($A$601:A653)</f>
        <v>kompl.st.2.18</v>
      </c>
      <c r="C655" s="40" t="s">
        <v>12</v>
      </c>
      <c r="D655" s="36">
        <f>D541</f>
        <v>120</v>
      </c>
      <c r="E655" s="37"/>
      <c r="F655" s="38">
        <f>D655*E655</f>
        <v>0</v>
      </c>
    </row>
    <row r="656" spans="1:6">
      <c r="B656" s="39"/>
      <c r="E656" s="37"/>
    </row>
    <row r="657" spans="1:6" ht="25.5">
      <c r="A657" s="34" t="str">
        <f>MID($A$601,3,5)&amp;COUNTA($A$601:A656)</f>
        <v>2.19</v>
      </c>
      <c r="B657" s="99" t="s">
        <v>257</v>
      </c>
      <c r="E657" s="37"/>
    </row>
    <row r="658" spans="1:6">
      <c r="B658" s="39" t="str">
        <f>"kompl.st."&amp;MID($A$601,3,5)&amp;COUNTA($A$601:A656)</f>
        <v>kompl.st.2.19</v>
      </c>
      <c r="C658" s="40" t="s">
        <v>12</v>
      </c>
      <c r="D658" s="36">
        <f>D544</f>
        <v>50</v>
      </c>
      <c r="E658" s="37"/>
      <c r="F658" s="38">
        <f>D658*E658</f>
        <v>0</v>
      </c>
    </row>
    <row r="659" spans="1:6">
      <c r="B659" s="39"/>
      <c r="E659" s="37"/>
    </row>
    <row r="660" spans="1:6" ht="25.5">
      <c r="A660" s="34" t="str">
        <f>MID($A$601,3,5)&amp;COUNTA($A$601:A659)</f>
        <v>2.20</v>
      </c>
      <c r="B660" s="99" t="s">
        <v>258</v>
      </c>
      <c r="E660" s="37"/>
    </row>
    <row r="661" spans="1:6">
      <c r="B661" s="39" t="str">
        <f>"kompl.st."&amp;MID($A$601,3,5)&amp;COUNTA($A$601:A659)</f>
        <v>kompl.st.2.20</v>
      </c>
      <c r="C661" s="40" t="s">
        <v>12</v>
      </c>
      <c r="D661" s="36">
        <f>D547</f>
        <v>960</v>
      </c>
      <c r="E661" s="37"/>
      <c r="F661" s="38">
        <f>D661*E661</f>
        <v>0</v>
      </c>
    </row>
    <row r="662" spans="1:6">
      <c r="B662" s="48"/>
      <c r="C662" s="48"/>
      <c r="D662" s="48"/>
      <c r="E662" s="37"/>
    </row>
    <row r="663" spans="1:6" ht="38.25">
      <c r="A663" s="34" t="str">
        <f>MID($A$601,3,5)&amp;COUNTA($A$601:A662)</f>
        <v>2.21</v>
      </c>
      <c r="B663" s="48" t="s">
        <v>259</v>
      </c>
      <c r="C663" s="36"/>
      <c r="E663" s="37"/>
    </row>
    <row r="664" spans="1:6">
      <c r="A664" s="98"/>
      <c r="B664" s="39" t="str">
        <f>"kompl.st."&amp;MID($A$601,3,5)&amp;COUNTA($A$601:A662)</f>
        <v>kompl.st.2.21</v>
      </c>
      <c r="C664" s="40" t="s">
        <v>35</v>
      </c>
      <c r="D664" s="36">
        <v>1</v>
      </c>
      <c r="E664" s="37"/>
      <c r="F664" s="38">
        <f>D664*E664</f>
        <v>0</v>
      </c>
    </row>
    <row r="665" spans="1:6">
      <c r="A665" s="98"/>
      <c r="B665" s="39"/>
      <c r="E665" s="37"/>
    </row>
    <row r="666" spans="1:6" ht="63.75">
      <c r="A666" s="34" t="str">
        <f>MID($A$601,3,5)&amp;COUNTA($A$601:A665)</f>
        <v>2.22</v>
      </c>
      <c r="B666" s="48" t="s">
        <v>260</v>
      </c>
      <c r="E666" s="37"/>
    </row>
    <row r="667" spans="1:6">
      <c r="B667" s="39" t="str">
        <f>"kompl.st."&amp;MID($A$601,3,5)&amp;COUNTA($A$601:A665)</f>
        <v>kompl.st.2.22</v>
      </c>
      <c r="C667" s="40" t="s">
        <v>176</v>
      </c>
      <c r="D667" s="36">
        <v>390</v>
      </c>
      <c r="E667" s="37"/>
      <c r="F667" s="38">
        <f>D667*E667</f>
        <v>0</v>
      </c>
    </row>
    <row r="668" spans="1:6">
      <c r="B668" s="40"/>
      <c r="E668" s="37"/>
    </row>
    <row r="669" spans="1:6" ht="25.5">
      <c r="A669" s="34" t="str">
        <f>MID($A$601,3,5)&amp;COUNTA($A$601:A668)</f>
        <v>2.23</v>
      </c>
      <c r="B669" s="100" t="s">
        <v>261</v>
      </c>
      <c r="E669" s="37"/>
    </row>
    <row r="670" spans="1:6">
      <c r="B670" s="39" t="str">
        <f>"kompl.st."&amp;MID($A$601,3,5)&amp;COUNTA($A$601:A668)</f>
        <v>kompl.st.2.23</v>
      </c>
      <c r="C670" s="40" t="s">
        <v>12</v>
      </c>
      <c r="D670" s="36">
        <f>D577</f>
        <v>880</v>
      </c>
      <c r="E670" s="37"/>
      <c r="F670" s="38">
        <f>D670*E670</f>
        <v>0</v>
      </c>
    </row>
    <row r="671" spans="1:6">
      <c r="B671" s="39"/>
      <c r="E671" s="37"/>
    </row>
    <row r="672" spans="1:6" ht="76.5">
      <c r="A672" s="34" t="str">
        <f>MID($A$601,3,5)&amp;COUNTA($A$601:A671)</f>
        <v>2.24</v>
      </c>
      <c r="B672" s="101" t="s">
        <v>262</v>
      </c>
      <c r="E672" s="37"/>
    </row>
    <row r="673" spans="1:6">
      <c r="B673" s="39" t="str">
        <f>"kompl.st."&amp;MID($A$601,3,5)&amp;COUNTA($A$601:A671)</f>
        <v>kompl.st.2.24</v>
      </c>
      <c r="C673" s="40" t="s">
        <v>176</v>
      </c>
      <c r="D673" s="36">
        <v>390</v>
      </c>
      <c r="E673" s="37"/>
      <c r="F673" s="38">
        <f>D673*E673</f>
        <v>0</v>
      </c>
    </row>
    <row r="674" spans="1:6">
      <c r="B674" s="39"/>
      <c r="E674" s="37"/>
    </row>
    <row r="675" spans="1:6" ht="102">
      <c r="A675" s="34" t="str">
        <f>MID($A$601,3,5)&amp;COUNTA($A$601:A674)</f>
        <v>2.25</v>
      </c>
      <c r="B675" s="48" t="s">
        <v>263</v>
      </c>
      <c r="E675" s="37"/>
    </row>
    <row r="676" spans="1:6">
      <c r="B676" s="39" t="str">
        <f>"kompl.st."&amp;MID($A$601,3,5)&amp;COUNTA($A$601:A674)</f>
        <v>kompl.st.2.25</v>
      </c>
      <c r="C676" s="40" t="s">
        <v>176</v>
      </c>
      <c r="D676" s="36">
        <v>110</v>
      </c>
      <c r="E676" s="37"/>
      <c r="F676" s="38">
        <f>D676*E676</f>
        <v>0</v>
      </c>
    </row>
    <row r="677" spans="1:6">
      <c r="B677" s="39"/>
      <c r="E677" s="37"/>
    </row>
    <row r="678" spans="1:6" ht="51">
      <c r="A678" s="34" t="str">
        <f>MID($A$601,3,5)&amp;COUNTA($A$601:A677)</f>
        <v>2.26</v>
      </c>
      <c r="B678" s="48" t="s">
        <v>177</v>
      </c>
      <c r="E678" s="37"/>
    </row>
    <row r="679" spans="1:6">
      <c r="B679" s="39" t="str">
        <f>"kompl.st."&amp;MID($A$601,3,5)&amp;COUNTA($A$601:A677)</f>
        <v>kompl.st.2.26</v>
      </c>
      <c r="C679" s="40" t="s">
        <v>12</v>
      </c>
      <c r="D679" s="36">
        <f>D520</f>
        <v>1000</v>
      </c>
      <c r="E679" s="37"/>
      <c r="F679" s="38">
        <f>D679*E679</f>
        <v>0</v>
      </c>
    </row>
    <row r="680" spans="1:6">
      <c r="B680" s="39"/>
      <c r="E680" s="37"/>
    </row>
    <row r="681" spans="1:6" ht="89.25">
      <c r="A681" s="34" t="str">
        <f>MID($A$601,3,5)&amp;COUNTA($A$601:A680)</f>
        <v>2.27</v>
      </c>
      <c r="B681" s="48" t="s">
        <v>264</v>
      </c>
      <c r="E681" s="37"/>
    </row>
    <row r="682" spans="1:6">
      <c r="B682" s="39" t="str">
        <f>"kompl.st."&amp;MID($A$601,3,5)&amp;COUNTA($A$601:A680)</f>
        <v>kompl.st.2.27</v>
      </c>
      <c r="C682" s="40" t="s">
        <v>176</v>
      </c>
      <c r="D682" s="36">
        <v>40</v>
      </c>
      <c r="E682" s="37"/>
      <c r="F682" s="38">
        <f>D682*E682</f>
        <v>0</v>
      </c>
    </row>
    <row r="683" spans="1:6">
      <c r="B683" s="39"/>
      <c r="E683" s="37"/>
    </row>
    <row r="684" spans="1:6" ht="89.25">
      <c r="A684" s="34" t="str">
        <f>MID($A$601,3,5)&amp;COUNTA($A$601:A683)</f>
        <v>2.28</v>
      </c>
      <c r="B684" s="101" t="s">
        <v>265</v>
      </c>
      <c r="E684" s="37"/>
    </row>
    <row r="685" spans="1:6">
      <c r="B685" s="39" t="str">
        <f>"kompl.st."&amp;MID($A$601,3,5)&amp;COUNTA($A$601:A683)</f>
        <v>kompl.st.2.28</v>
      </c>
      <c r="C685" s="40" t="s">
        <v>176</v>
      </c>
      <c r="D685" s="36">
        <v>70</v>
      </c>
      <c r="E685" s="37"/>
      <c r="F685" s="38">
        <f>D685*E685</f>
        <v>0</v>
      </c>
    </row>
    <row r="686" spans="1:6">
      <c r="B686" s="39"/>
      <c r="E686" s="37"/>
    </row>
    <row r="687" spans="1:6" ht="102">
      <c r="A687" s="34" t="str">
        <f>MID($A$601,3,5)&amp;COUNTA($A$601:A686)</f>
        <v>2.29</v>
      </c>
      <c r="B687" s="48" t="s">
        <v>266</v>
      </c>
      <c r="E687" s="37"/>
    </row>
    <row r="688" spans="1:6">
      <c r="B688" s="39" t="str">
        <f>"kompl.st."&amp;MID($A$601,3,5)&amp;COUNTA($A$601:A686)</f>
        <v>kompl.st.2.29</v>
      </c>
      <c r="C688" s="40" t="s">
        <v>176</v>
      </c>
      <c r="D688" s="36">
        <v>150</v>
      </c>
      <c r="E688" s="37"/>
      <c r="F688" s="38">
        <f>D688*E688</f>
        <v>0</v>
      </c>
    </row>
    <row r="689" spans="1:9">
      <c r="B689" s="39"/>
      <c r="E689" s="37"/>
    </row>
    <row r="690" spans="1:9" ht="63.75">
      <c r="A690" s="34" t="str">
        <f>MID($A$601,3,5)&amp;COUNTA($A$601:A689)</f>
        <v>2.30</v>
      </c>
      <c r="B690" s="48" t="s">
        <v>267</v>
      </c>
      <c r="E690" s="37"/>
    </row>
    <row r="691" spans="1:9">
      <c r="B691" s="39" t="str">
        <f>"kompl.st."&amp;MID($A$601,3,5)&amp;COUNTA($A$601:A689)</f>
        <v>kompl.st.2.30</v>
      </c>
      <c r="C691" s="40" t="s">
        <v>12</v>
      </c>
      <c r="D691" s="36">
        <v>1020</v>
      </c>
      <c r="E691" s="37"/>
      <c r="F691" s="38">
        <f>D691*E691</f>
        <v>0</v>
      </c>
    </row>
    <row r="692" spans="1:9">
      <c r="B692" s="39"/>
      <c r="E692" s="37"/>
    </row>
    <row r="693" spans="1:9" ht="51">
      <c r="A693" s="34" t="str">
        <f>MID($A$601,3,5)&amp;COUNTA($A$601:A692)</f>
        <v>2.31</v>
      </c>
      <c r="B693" s="48" t="s">
        <v>268</v>
      </c>
      <c r="E693" s="37"/>
    </row>
    <row r="694" spans="1:9">
      <c r="B694" s="39" t="str">
        <f>"kompl.st."&amp;MID($A$601,3,5)&amp;COUNTA($A$601:A692)</f>
        <v>kompl.st.2.31</v>
      </c>
      <c r="C694" s="40" t="s">
        <v>12</v>
      </c>
      <c r="D694" s="36">
        <v>340</v>
      </c>
      <c r="E694" s="37"/>
      <c r="F694" s="38">
        <f>D694*E694</f>
        <v>0</v>
      </c>
    </row>
    <row r="695" spans="1:9">
      <c r="B695" s="39"/>
      <c r="E695" s="37"/>
    </row>
    <row r="696" spans="1:9" ht="38.25">
      <c r="A696" s="34" t="str">
        <f>MID($A$601,3,5)&amp;COUNTA($A$601:A695)</f>
        <v>2.32</v>
      </c>
      <c r="B696" s="48" t="s">
        <v>269</v>
      </c>
      <c r="E696" s="37"/>
    </row>
    <row r="697" spans="1:9">
      <c r="B697" s="39" t="str">
        <f>"kompl.st."&amp;MID($A$601,3,5)&amp;COUNTA($A$601:A695)</f>
        <v>kompl.st.2.32</v>
      </c>
      <c r="C697" s="40" t="s">
        <v>12</v>
      </c>
      <c r="D697" s="36">
        <v>340</v>
      </c>
      <c r="E697" s="37"/>
      <c r="F697" s="38">
        <f>D697*E697</f>
        <v>0</v>
      </c>
    </row>
    <row r="698" spans="1:9">
      <c r="B698" s="39"/>
      <c r="E698" s="37"/>
      <c r="I698" s="38"/>
    </row>
    <row r="699" spans="1:9" ht="89.25">
      <c r="A699" s="34" t="str">
        <f>MID($A$601,3,5)&amp;COUNTA($A$601:A698)</f>
        <v>2.33</v>
      </c>
      <c r="B699" s="48" t="s">
        <v>270</v>
      </c>
      <c r="E699" s="37"/>
    </row>
    <row r="700" spans="1:9">
      <c r="B700" s="39" t="str">
        <f>"kompl.st."&amp;MID($A$601,3,5)&amp;COUNTA($A$601:A698)</f>
        <v>kompl.st.2.33</v>
      </c>
      <c r="C700" s="40" t="s">
        <v>176</v>
      </c>
      <c r="D700" s="36">
        <v>55</v>
      </c>
      <c r="E700" s="37"/>
      <c r="F700" s="38">
        <f>D700*E700</f>
        <v>0</v>
      </c>
    </row>
    <row r="701" spans="1:9">
      <c r="B701" s="39"/>
      <c r="E701" s="37"/>
    </row>
    <row r="702" spans="1:9" ht="92.25" customHeight="1">
      <c r="A702" s="34" t="str">
        <f>MID($A$601,3,5)&amp;COUNTA($A$601:A701)</f>
        <v>2.34</v>
      </c>
      <c r="B702" s="101" t="s">
        <v>271</v>
      </c>
      <c r="E702" s="37"/>
    </row>
    <row r="703" spans="1:9">
      <c r="B703" s="39" t="str">
        <f>"kompl.st."&amp;MID($A$601,3,5)&amp;COUNTA($A$601:A701)</f>
        <v>kompl.st.2.34</v>
      </c>
      <c r="C703" s="40" t="s">
        <v>176</v>
      </c>
      <c r="D703" s="36">
        <v>95</v>
      </c>
      <c r="E703" s="37"/>
      <c r="F703" s="38">
        <f>D703*E703</f>
        <v>0</v>
      </c>
    </row>
    <row r="704" spans="1:9">
      <c r="B704" s="39"/>
      <c r="E704" s="37"/>
    </row>
    <row r="705" spans="1:6" ht="38.25">
      <c r="A705" s="34" t="str">
        <f>MID($A$601,3,5)&amp;COUNTA($A$601:A704)</f>
        <v>2.35</v>
      </c>
      <c r="B705" s="48" t="s">
        <v>272</v>
      </c>
      <c r="C705" s="45"/>
      <c r="E705" s="37"/>
    </row>
    <row r="706" spans="1:6">
      <c r="A706" s="98"/>
      <c r="B706" s="39" t="str">
        <f>"kompl.st."&amp;MID($A$601,3,5)&amp;COUNTA($A$601:A704)</f>
        <v>kompl.st.2.35</v>
      </c>
      <c r="C706" s="40" t="s">
        <v>35</v>
      </c>
      <c r="D706" s="36">
        <v>1</v>
      </c>
      <c r="E706" s="37"/>
      <c r="F706" s="38">
        <f>D706*E706</f>
        <v>0</v>
      </c>
    </row>
    <row r="707" spans="1:6">
      <c r="A707" s="98"/>
      <c r="B707" s="39"/>
      <c r="E707" s="37"/>
    </row>
    <row r="708" spans="1:6" ht="25.5">
      <c r="A708" s="34" t="str">
        <f>MID($A$601,3,5)&amp;COUNTA($A$601:A707)</f>
        <v>2.36</v>
      </c>
      <c r="B708" s="48" t="s">
        <v>273</v>
      </c>
      <c r="E708" s="37"/>
    </row>
    <row r="709" spans="1:6">
      <c r="B709" s="39" t="str">
        <f>"kompl.st."&amp;MID($A$601,3,5)&amp;COUNTA($A$601:A707)</f>
        <v>kompl.st.2.36</v>
      </c>
      <c r="C709" s="40" t="s">
        <v>0</v>
      </c>
      <c r="D709" s="36">
        <v>1</v>
      </c>
      <c r="E709" s="37"/>
      <c r="F709" s="38">
        <f>D709*E709</f>
        <v>0</v>
      </c>
    </row>
    <row r="710" spans="1:6">
      <c r="B710" s="39"/>
      <c r="E710" s="37"/>
    </row>
    <row r="711" spans="1:6" ht="25.5">
      <c r="A711" s="34" t="str">
        <f>MID($A$601,3,5)&amp;COUNTA($A$601:A710)</f>
        <v>2.37</v>
      </c>
      <c r="B711" s="48" t="s">
        <v>274</v>
      </c>
      <c r="E711" s="37"/>
    </row>
    <row r="712" spans="1:6">
      <c r="B712" s="39" t="str">
        <f>"kompl.st."&amp;MID($A$601,3,5)&amp;COUNTA($A$601:A710)</f>
        <v>kompl.st.2.37</v>
      </c>
      <c r="C712" s="40" t="s">
        <v>0</v>
      </c>
      <c r="D712" s="36">
        <v>1</v>
      </c>
      <c r="E712" s="37"/>
      <c r="F712" s="38">
        <f>D712*E712</f>
        <v>0</v>
      </c>
    </row>
    <row r="713" spans="1:6">
      <c r="A713" s="98"/>
      <c r="B713" s="39"/>
      <c r="E713" s="37"/>
    </row>
    <row r="714" spans="1:6">
      <c r="A714" s="87"/>
      <c r="B714" s="88" t="str">
        <f>A601&amp;" "&amp;$B$601&amp;" UKUPNO:"</f>
        <v>F.2. MONTAŽA, UGRADNJA I SPAJANJE UKUPNO:</v>
      </c>
      <c r="C714" s="89"/>
      <c r="D714" s="90"/>
      <c r="E714" s="91"/>
      <c r="F714" s="92">
        <f>SUM(F603:F712)</f>
        <v>0</v>
      </c>
    </row>
    <row r="715" spans="1:6">
      <c r="A715" s="102"/>
      <c r="B715" s="47"/>
      <c r="C715" s="103"/>
    </row>
    <row r="716" spans="1:6" ht="25.5">
      <c r="A716" s="93" t="s">
        <v>40</v>
      </c>
      <c r="B716" s="88" t="s">
        <v>41</v>
      </c>
      <c r="C716" s="94"/>
      <c r="D716" s="95"/>
      <c r="E716" s="96"/>
      <c r="F716" s="97"/>
    </row>
    <row r="717" spans="1:6">
      <c r="A717" s="102"/>
      <c r="B717" s="47"/>
      <c r="C717" s="103"/>
    </row>
    <row r="718" spans="1:6" ht="25.5">
      <c r="A718" s="34" t="str">
        <f>MID($A$716,3,5)&amp;COUNTA($A716:A$717)</f>
        <v>3.1</v>
      </c>
      <c r="B718" s="48" t="s">
        <v>42</v>
      </c>
      <c r="C718" s="104"/>
      <c r="D718" s="105"/>
      <c r="E718" s="106"/>
      <c r="F718" s="107"/>
    </row>
    <row r="719" spans="1:6">
      <c r="A719" s="102"/>
      <c r="B719" s="39" t="str">
        <f>"kompl.st."&amp;MID($A$716,3,5)&amp;COUNTA($A$716:A717)</f>
        <v>kompl.st.3.1</v>
      </c>
      <c r="C719" s="40" t="s">
        <v>35</v>
      </c>
      <c r="D719" s="105">
        <v>1</v>
      </c>
      <c r="E719" s="108"/>
      <c r="F719" s="109">
        <f>D719*E719</f>
        <v>0</v>
      </c>
    </row>
    <row r="720" spans="1:6">
      <c r="A720" s="102"/>
      <c r="B720" s="110"/>
      <c r="C720" s="104"/>
      <c r="D720" s="105"/>
      <c r="E720" s="108"/>
      <c r="F720" s="107"/>
    </row>
    <row r="721" spans="1:7" ht="51">
      <c r="A721" s="34" t="str">
        <f>MID($A$716,3,5)&amp;COUNTA($A$716:A720)</f>
        <v>3.2</v>
      </c>
      <c r="B721" s="48" t="s">
        <v>43</v>
      </c>
      <c r="C721" s="104"/>
      <c r="D721" s="105"/>
      <c r="E721" s="108"/>
      <c r="F721" s="107"/>
    </row>
    <row r="722" spans="1:7">
      <c r="A722" s="102"/>
      <c r="B722" s="39" t="str">
        <f>"kompl.st."&amp;MID($A$716,3,5)&amp;COUNTA($A$716:A720)</f>
        <v>kompl.st.3.2</v>
      </c>
      <c r="C722" s="40" t="s">
        <v>35</v>
      </c>
      <c r="D722" s="105">
        <v>1</v>
      </c>
      <c r="E722" s="108"/>
      <c r="F722" s="109">
        <f>D722*E722</f>
        <v>0</v>
      </c>
    </row>
    <row r="723" spans="1:7">
      <c r="A723" s="102"/>
      <c r="B723" s="110"/>
      <c r="C723" s="104"/>
      <c r="D723" s="105"/>
      <c r="E723" s="108"/>
      <c r="F723" s="107"/>
    </row>
    <row r="724" spans="1:7" ht="25.5">
      <c r="A724" s="34" t="str">
        <f>MID($A$716,3,5)&amp;COUNTA($A$716:A723)</f>
        <v>3.3</v>
      </c>
      <c r="B724" s="48" t="s">
        <v>44</v>
      </c>
      <c r="C724" s="104"/>
      <c r="D724" s="105"/>
      <c r="E724" s="108"/>
      <c r="F724" s="107"/>
    </row>
    <row r="725" spans="1:7">
      <c r="A725" s="102"/>
      <c r="B725" s="39" t="str">
        <f>"kompl.st."&amp;MID($A$716,3,5)&amp;COUNTA($A$716:A723)</f>
        <v>kompl.st.3.3</v>
      </c>
      <c r="C725" s="40" t="s">
        <v>35</v>
      </c>
      <c r="D725" s="105">
        <v>1</v>
      </c>
      <c r="E725" s="108"/>
      <c r="F725" s="109">
        <f>D725*E725</f>
        <v>0</v>
      </c>
    </row>
    <row r="726" spans="1:7">
      <c r="A726" s="102"/>
      <c r="B726" s="110"/>
      <c r="C726" s="104"/>
      <c r="D726" s="105"/>
      <c r="E726" s="108"/>
      <c r="F726" s="107"/>
    </row>
    <row r="727" spans="1:7" ht="25.5">
      <c r="A727" s="34" t="str">
        <f>MID($A$716,3,5)&amp;COUNTA($A$716:A726)</f>
        <v>3.4</v>
      </c>
      <c r="B727" s="48" t="s">
        <v>45</v>
      </c>
      <c r="C727" s="104"/>
      <c r="D727" s="105"/>
      <c r="E727" s="108"/>
      <c r="F727" s="107"/>
    </row>
    <row r="728" spans="1:7">
      <c r="A728" s="102"/>
      <c r="B728" s="48" t="s">
        <v>46</v>
      </c>
      <c r="C728" s="111" t="s">
        <v>35</v>
      </c>
      <c r="D728" s="105">
        <v>1</v>
      </c>
      <c r="E728" s="108"/>
      <c r="F728" s="109">
        <f>D728*E728</f>
        <v>0</v>
      </c>
    </row>
    <row r="729" spans="1:7">
      <c r="A729" s="102"/>
      <c r="B729" s="48" t="s">
        <v>47</v>
      </c>
      <c r="C729" s="111" t="s">
        <v>35</v>
      </c>
      <c r="D729" s="105">
        <v>1</v>
      </c>
      <c r="E729" s="108"/>
      <c r="F729" s="109">
        <f>D729*E729</f>
        <v>0</v>
      </c>
    </row>
    <row r="730" spans="1:7">
      <c r="A730" s="102"/>
      <c r="B730" s="39" t="str">
        <f>"kompl.st."&amp;MID($A$716,3,5)&amp;COUNTA($A$716:A726)</f>
        <v>kompl.st.3.4</v>
      </c>
      <c r="D730" s="105"/>
      <c r="E730" s="108"/>
      <c r="F730" s="107"/>
    </row>
    <row r="731" spans="1:7">
      <c r="A731" s="102"/>
      <c r="B731" s="110"/>
      <c r="C731" s="104"/>
      <c r="D731" s="105"/>
      <c r="E731" s="108"/>
      <c r="F731" s="107"/>
    </row>
    <row r="732" spans="1:7" ht="102">
      <c r="A732" s="34" t="str">
        <f>MID($A$716,3,5)&amp;COUNTA($A$716:A731)</f>
        <v>3.5</v>
      </c>
      <c r="B732" s="48" t="s">
        <v>48</v>
      </c>
      <c r="C732" s="104"/>
      <c r="D732" s="105"/>
      <c r="E732" s="108"/>
      <c r="F732" s="107"/>
    </row>
    <row r="733" spans="1:7">
      <c r="A733" s="102"/>
      <c r="B733" s="39" t="str">
        <f>"kompl.st."&amp;MID($A$716,3,5)&amp;COUNTA($A$716:A731)</f>
        <v>kompl.st.3.5</v>
      </c>
      <c r="C733" s="40" t="s">
        <v>35</v>
      </c>
      <c r="D733" s="105">
        <v>1</v>
      </c>
      <c r="E733" s="108"/>
      <c r="F733" s="109">
        <f>D733*E733</f>
        <v>0</v>
      </c>
    </row>
    <row r="734" spans="1:7">
      <c r="A734" s="102"/>
      <c r="B734" s="110"/>
      <c r="C734" s="104"/>
      <c r="D734" s="105"/>
      <c r="E734" s="108"/>
      <c r="F734" s="107"/>
    </row>
    <row r="735" spans="1:7" ht="51">
      <c r="A735" s="34" t="str">
        <f>MID($A$716,3,5)&amp;COUNTA($A$716:A734)</f>
        <v>3.6</v>
      </c>
      <c r="B735" s="48" t="s">
        <v>49</v>
      </c>
      <c r="C735" s="104"/>
      <c r="D735" s="105"/>
      <c r="E735" s="108"/>
      <c r="F735" s="107"/>
      <c r="G735" s="112"/>
    </row>
    <row r="736" spans="1:7">
      <c r="A736" s="110"/>
      <c r="B736" s="39" t="str">
        <f>"kompl.st."&amp;MID($A$716,3,5)&amp;COUNTA($A$716:A734)</f>
        <v>kompl.st.3.6</v>
      </c>
      <c r="C736" s="40" t="s">
        <v>35</v>
      </c>
      <c r="D736" s="105">
        <v>1</v>
      </c>
      <c r="E736" s="108"/>
      <c r="F736" s="109">
        <f>D736*E736</f>
        <v>0</v>
      </c>
      <c r="G736" s="113"/>
    </row>
    <row r="737" spans="1:7">
      <c r="A737" s="110"/>
      <c r="B737" s="39"/>
      <c r="D737" s="105"/>
      <c r="E737" s="108"/>
      <c r="F737" s="109"/>
      <c r="G737" s="113"/>
    </row>
    <row r="738" spans="1:7">
      <c r="A738" s="156"/>
      <c r="B738" s="151"/>
      <c r="C738" s="152"/>
      <c r="D738" s="153"/>
      <c r="E738" s="154"/>
      <c r="F738" s="155"/>
      <c r="G738" s="113"/>
    </row>
    <row r="739" spans="1:7" ht="30.75" customHeight="1">
      <c r="A739" s="87"/>
      <c r="B739" s="88" t="str">
        <f>A716&amp;" "&amp;$B$716&amp;" UKUPNO:"</f>
        <v>F.3. PROJEKTIRANJE, ISPITIVANJE I PUŠTANJE U POGON UKUPNO:</v>
      </c>
      <c r="C739" s="89"/>
      <c r="D739" s="90"/>
      <c r="E739" s="91"/>
      <c r="F739" s="97">
        <f>SUM(F719:F736)</f>
        <v>0</v>
      </c>
    </row>
    <row r="740" spans="1:7" s="55" customFormat="1">
      <c r="A740" s="114"/>
      <c r="B740" s="115"/>
      <c r="C740" s="116"/>
      <c r="D740" s="52"/>
      <c r="E740" s="117"/>
      <c r="F740" s="86"/>
    </row>
    <row r="741" spans="1:7">
      <c r="A741" s="71"/>
      <c r="B741" s="56"/>
      <c r="C741" s="72"/>
      <c r="D741" s="75"/>
      <c r="E741" s="118"/>
      <c r="F741" s="119"/>
    </row>
    <row r="742" spans="1:7">
      <c r="A742" s="71"/>
      <c r="B742" s="120" t="s">
        <v>50</v>
      </c>
      <c r="C742" s="72"/>
      <c r="D742" s="75"/>
      <c r="E742" s="118"/>
      <c r="F742" s="119"/>
    </row>
    <row r="743" spans="1:7">
      <c r="A743" s="71"/>
      <c r="B743" s="56"/>
      <c r="C743" s="72"/>
      <c r="D743" s="75"/>
      <c r="E743" s="118"/>
      <c r="F743" s="119"/>
    </row>
    <row r="744" spans="1:7">
      <c r="A744" s="71"/>
      <c r="B744" s="121" t="str">
        <f>$A$599&amp;" "&amp;$B$599&amp;""</f>
        <v xml:space="preserve"> F.1. OSNOVNA OPREMA UKUPNO:</v>
      </c>
      <c r="C744" s="122"/>
      <c r="D744" s="123"/>
      <c r="E744" s="124"/>
      <c r="F744" s="32">
        <f>F599</f>
        <v>0</v>
      </c>
    </row>
    <row r="745" spans="1:7">
      <c r="A745" s="71"/>
      <c r="B745" s="121" t="str">
        <f>$A$714&amp;" "&amp;$B$714&amp;""</f>
        <v xml:space="preserve"> F.2. MONTAŽA, UGRADNJA I SPAJANJE UKUPNO:</v>
      </c>
      <c r="C745" s="122"/>
      <c r="D745" s="123"/>
      <c r="E745" s="124"/>
      <c r="F745" s="32">
        <f>F714</f>
        <v>0</v>
      </c>
    </row>
    <row r="746" spans="1:7" ht="25.5">
      <c r="A746" s="71"/>
      <c r="B746" s="121" t="str">
        <f>$A$739&amp;" "&amp;$B$739&amp;""</f>
        <v xml:space="preserve"> F.3. PROJEKTIRANJE, ISPITIVANJE I PUŠTANJE U POGON UKUPNO:</v>
      </c>
      <c r="C746" s="122"/>
      <c r="D746" s="123"/>
      <c r="E746" s="124"/>
      <c r="F746" s="32">
        <f>F739</f>
        <v>0</v>
      </c>
    </row>
    <row r="747" spans="1:7">
      <c r="A747" s="71"/>
      <c r="B747" s="74"/>
      <c r="C747" s="81"/>
      <c r="D747" s="75"/>
      <c r="E747" s="118"/>
      <c r="F747" s="119"/>
    </row>
    <row r="748" spans="1:7" s="25" customFormat="1">
      <c r="A748" s="71"/>
      <c r="B748" s="74"/>
      <c r="C748" s="81"/>
      <c r="D748" s="75"/>
      <c r="E748" s="118"/>
      <c r="F748" s="119"/>
    </row>
    <row r="749" spans="1:7">
      <c r="A749" s="71"/>
      <c r="B749" s="56"/>
      <c r="C749" s="72"/>
      <c r="D749" s="75"/>
      <c r="E749" s="118"/>
      <c r="F749" s="119"/>
    </row>
    <row r="750" spans="1:7" s="25" customFormat="1">
      <c r="A750" s="71"/>
      <c r="B750" s="62" t="s">
        <v>305</v>
      </c>
      <c r="C750" s="125"/>
      <c r="D750" s="126"/>
      <c r="E750" s="127"/>
      <c r="F750" s="128">
        <f>SUM(F744:F746)</f>
        <v>0</v>
      </c>
    </row>
    <row r="751" spans="1:7" s="25" customFormat="1">
      <c r="A751" s="129"/>
      <c r="B751" s="62" t="s">
        <v>51</v>
      </c>
      <c r="C751" s="125"/>
      <c r="D751" s="130"/>
      <c r="E751" s="131">
        <v>0.25</v>
      </c>
      <c r="F751" s="132">
        <f>F750*0.25</f>
        <v>0</v>
      </c>
    </row>
    <row r="752" spans="1:7">
      <c r="A752" s="129"/>
      <c r="B752" s="62"/>
      <c r="C752" s="125"/>
      <c r="D752" s="75"/>
      <c r="E752" s="118"/>
      <c r="F752" s="119"/>
    </row>
    <row r="753" spans="1:10" s="25" customFormat="1">
      <c r="A753" s="129"/>
      <c r="B753" s="62"/>
      <c r="C753" s="125"/>
      <c r="D753" s="75"/>
      <c r="E753" s="118"/>
      <c r="F753" s="119"/>
    </row>
    <row r="754" spans="1:10">
      <c r="A754" s="129"/>
      <c r="B754" s="62" t="s">
        <v>306</v>
      </c>
      <c r="C754" s="125"/>
      <c r="D754" s="75"/>
      <c r="E754" s="118"/>
      <c r="F754" s="128">
        <f>F750+F751</f>
        <v>0</v>
      </c>
    </row>
    <row r="755" spans="1:10">
      <c r="A755" s="129"/>
      <c r="B755" s="62"/>
      <c r="C755" s="125"/>
      <c r="D755" s="75"/>
      <c r="E755" s="118"/>
      <c r="F755" s="128"/>
      <c r="J755" s="38"/>
    </row>
    <row r="756" spans="1:10">
      <c r="A756" s="102"/>
      <c r="B756" s="47"/>
      <c r="C756" s="103"/>
    </row>
    <row r="757" spans="1:10">
      <c r="A757" s="102"/>
      <c r="B757" s="47"/>
      <c r="C757" s="103"/>
    </row>
    <row r="758" spans="1:10">
      <c r="A758" s="102"/>
      <c r="B758" s="47"/>
      <c r="C758" s="103"/>
    </row>
    <row r="759" spans="1:10">
      <c r="A759" s="102"/>
      <c r="B759" s="47"/>
      <c r="C759" s="103"/>
    </row>
    <row r="760" spans="1:10">
      <c r="A760" s="102"/>
      <c r="B760" s="47"/>
      <c r="C760" s="103"/>
    </row>
    <row r="761" spans="1:10">
      <c r="A761" s="102"/>
      <c r="B761" s="47"/>
      <c r="C761" s="103"/>
    </row>
    <row r="762" spans="1:10">
      <c r="A762" s="102"/>
      <c r="B762" s="47"/>
      <c r="C762" s="103"/>
    </row>
    <row r="763" spans="1:10">
      <c r="A763" s="102"/>
      <c r="B763" s="47"/>
      <c r="C763" s="103"/>
    </row>
    <row r="764" spans="1:10">
      <c r="A764" s="102"/>
      <c r="B764" s="47"/>
      <c r="C764" s="103"/>
    </row>
    <row r="765" spans="1:10">
      <c r="A765" s="102"/>
      <c r="B765" s="47"/>
      <c r="C765" s="103"/>
    </row>
    <row r="766" spans="1:10">
      <c r="A766" s="102"/>
      <c r="B766" s="47"/>
      <c r="C766" s="103"/>
    </row>
    <row r="768" spans="1:10" s="25" customFormat="1">
      <c r="A768" s="34"/>
      <c r="B768" s="41"/>
      <c r="C768" s="40"/>
      <c r="D768" s="36"/>
      <c r="E768" s="45"/>
      <c r="F768" s="38"/>
    </row>
    <row r="770" spans="1:6">
      <c r="B770" s="47"/>
      <c r="C770" s="103"/>
    </row>
    <row r="771" spans="1:6" s="25" customFormat="1">
      <c r="A771" s="34"/>
      <c r="B771" s="41"/>
      <c r="C771" s="40"/>
      <c r="D771" s="36"/>
      <c r="E771" s="45"/>
      <c r="F771" s="38"/>
    </row>
    <row r="774" spans="1:6" s="25" customFormat="1">
      <c r="A774" s="34"/>
      <c r="B774" s="41"/>
      <c r="C774" s="40"/>
      <c r="D774" s="36"/>
      <c r="E774" s="45"/>
      <c r="F774" s="38"/>
    </row>
    <row r="777" spans="1:6" s="25" customFormat="1">
      <c r="A777" s="34"/>
      <c r="B777" s="41"/>
      <c r="C777" s="40"/>
      <c r="D777" s="36"/>
      <c r="E777" s="45"/>
      <c r="F777" s="38"/>
    </row>
    <row r="780" spans="1:6" s="25" customFormat="1">
      <c r="A780" s="34"/>
      <c r="B780" s="41"/>
      <c r="C780" s="40"/>
      <c r="D780" s="36"/>
      <c r="E780" s="45"/>
      <c r="F780" s="38"/>
    </row>
    <row r="783" spans="1:6" s="25" customFormat="1">
      <c r="A783" s="34"/>
      <c r="B783" s="41"/>
      <c r="C783" s="40"/>
      <c r="D783" s="36"/>
      <c r="E783" s="45"/>
      <c r="F783" s="38"/>
    </row>
    <row r="785" spans="1:6" s="25" customFormat="1" ht="14.25" customHeight="1">
      <c r="A785" s="34"/>
      <c r="B785" s="41"/>
      <c r="C785" s="40"/>
      <c r="D785" s="36"/>
      <c r="E785" s="45"/>
      <c r="F785" s="38"/>
    </row>
    <row r="787" spans="1:6" ht="26.25" customHeight="1"/>
    <row r="793" spans="1:6" s="25" customFormat="1">
      <c r="A793" s="34"/>
      <c r="B793" s="41"/>
      <c r="C793" s="40"/>
      <c r="D793" s="36"/>
      <c r="E793" s="45"/>
      <c r="F793" s="38"/>
    </row>
    <row r="796" spans="1:6" s="25" customFormat="1">
      <c r="A796" s="34"/>
      <c r="B796" s="41"/>
      <c r="C796" s="40"/>
      <c r="D796" s="36"/>
      <c r="E796" s="45"/>
      <c r="F796" s="38"/>
    </row>
    <row r="799" spans="1:6" s="25" customFormat="1">
      <c r="A799" s="34"/>
      <c r="B799" s="41"/>
      <c r="C799" s="40"/>
      <c r="D799" s="36"/>
      <c r="E799" s="45"/>
      <c r="F799" s="38"/>
    </row>
    <row r="802" spans="1:6" s="25" customFormat="1">
      <c r="A802" s="34"/>
      <c r="B802" s="41"/>
      <c r="C802" s="40"/>
      <c r="D802" s="36"/>
      <c r="E802" s="45"/>
      <c r="F802" s="38"/>
    </row>
    <row r="805" spans="1:6" s="25" customFormat="1">
      <c r="A805" s="34"/>
      <c r="B805" s="41"/>
      <c r="C805" s="40"/>
      <c r="D805" s="36"/>
      <c r="E805" s="45"/>
      <c r="F805" s="38"/>
    </row>
    <row r="808" spans="1:6" s="25" customFormat="1">
      <c r="A808" s="34"/>
      <c r="B808" s="41"/>
      <c r="C808" s="40"/>
      <c r="D808" s="36"/>
      <c r="E808" s="45"/>
      <c r="F808" s="38"/>
    </row>
    <row r="811" spans="1:6" s="25" customFormat="1">
      <c r="A811" s="34"/>
      <c r="B811" s="41"/>
      <c r="C811" s="40"/>
      <c r="D811" s="36"/>
      <c r="E811" s="45"/>
      <c r="F811" s="38"/>
    </row>
    <row r="814" spans="1:6" s="25" customFormat="1">
      <c r="A814" s="34"/>
      <c r="B814" s="41"/>
      <c r="C814" s="40"/>
      <c r="D814" s="36"/>
      <c r="E814" s="45"/>
      <c r="F814" s="38"/>
    </row>
    <row r="817" spans="1:6" s="25" customFormat="1">
      <c r="A817" s="34"/>
      <c r="B817" s="41"/>
      <c r="C817" s="40"/>
      <c r="D817" s="36"/>
      <c r="E817" s="45"/>
      <c r="F817" s="38"/>
    </row>
    <row r="820" spans="1:6" s="25" customFormat="1">
      <c r="A820" s="34"/>
      <c r="B820" s="41"/>
      <c r="C820" s="40"/>
      <c r="D820" s="36"/>
      <c r="E820" s="45"/>
      <c r="F820" s="38"/>
    </row>
    <row r="823" spans="1:6" s="25" customFormat="1">
      <c r="A823" s="34"/>
      <c r="B823" s="41"/>
      <c r="C823" s="40"/>
      <c r="D823" s="36"/>
      <c r="E823" s="45"/>
      <c r="F823" s="38"/>
    </row>
    <row r="837" spans="1:6" s="25" customFormat="1">
      <c r="A837" s="34"/>
      <c r="B837" s="41"/>
      <c r="C837" s="40"/>
      <c r="D837" s="36"/>
      <c r="E837" s="45"/>
      <c r="F837" s="38"/>
    </row>
    <row r="845" spans="1:6" s="25" customFormat="1">
      <c r="A845" s="34"/>
      <c r="B845" s="41"/>
      <c r="C845" s="40"/>
      <c r="D845" s="36"/>
      <c r="E845" s="45"/>
      <c r="F845" s="38"/>
    </row>
    <row r="848" spans="1:6" s="25" customFormat="1">
      <c r="A848" s="34"/>
      <c r="B848" s="41"/>
      <c r="C848" s="40"/>
      <c r="D848" s="36"/>
      <c r="E848" s="45"/>
      <c r="F848" s="38"/>
    </row>
    <row r="851" spans="1:6" s="25" customFormat="1">
      <c r="A851" s="34"/>
      <c r="B851" s="41"/>
      <c r="C851" s="40"/>
      <c r="D851" s="36"/>
      <c r="E851" s="45"/>
      <c r="F851" s="38"/>
    </row>
    <row r="854" spans="1:6" s="25" customFormat="1">
      <c r="A854" s="34"/>
      <c r="B854" s="41"/>
      <c r="C854" s="40"/>
      <c r="D854" s="36"/>
      <c r="E854" s="45"/>
      <c r="F854" s="38"/>
    </row>
    <row r="857" spans="1:6" s="25" customFormat="1">
      <c r="A857" s="34"/>
      <c r="B857" s="41"/>
      <c r="C857" s="40"/>
      <c r="D857" s="36"/>
      <c r="E857" s="45"/>
      <c r="F857" s="38"/>
    </row>
    <row r="860" spans="1:6" s="25" customFormat="1">
      <c r="A860" s="34"/>
      <c r="B860" s="41"/>
      <c r="C860" s="40"/>
      <c r="D860" s="36"/>
      <c r="E860" s="45"/>
      <c r="F860" s="38"/>
    </row>
    <row r="863" spans="1:6" s="25" customFormat="1">
      <c r="A863" s="34"/>
      <c r="B863" s="41"/>
      <c r="C863" s="40"/>
      <c r="D863" s="36"/>
      <c r="E863" s="45"/>
      <c r="F863" s="38"/>
    </row>
    <row r="866" spans="1:6" s="25" customFormat="1">
      <c r="A866" s="34"/>
      <c r="B866" s="41"/>
      <c r="C866" s="40"/>
      <c r="D866" s="36"/>
      <c r="E866" s="45"/>
      <c r="F866" s="38"/>
    </row>
    <row r="869" spans="1:6" s="25" customFormat="1">
      <c r="A869" s="34"/>
      <c r="B869" s="41"/>
      <c r="C869" s="40"/>
      <c r="D869" s="36"/>
      <c r="E869" s="45"/>
      <c r="F869" s="38"/>
    </row>
    <row r="878" spans="1:6" s="25" customFormat="1">
      <c r="A878" s="34"/>
      <c r="B878" s="41"/>
      <c r="C878" s="40"/>
      <c r="D878" s="36"/>
      <c r="E878" s="45"/>
      <c r="F878" s="38"/>
    </row>
    <row r="880" spans="1:6" s="25" customFormat="1">
      <c r="A880" s="34"/>
      <c r="B880" s="41"/>
      <c r="C880" s="40"/>
      <c r="D880" s="36"/>
      <c r="E880" s="45"/>
      <c r="F880" s="38"/>
    </row>
    <row r="883" spans="1:6" s="25" customFormat="1">
      <c r="A883" s="34"/>
      <c r="B883" s="41"/>
      <c r="C883" s="40"/>
      <c r="D883" s="36"/>
      <c r="E883" s="45"/>
      <c r="F883" s="38"/>
    </row>
    <row r="889" spans="1:6" s="25" customFormat="1">
      <c r="A889" s="34"/>
      <c r="B889" s="41"/>
      <c r="C889" s="40"/>
      <c r="D889" s="36"/>
      <c r="E889" s="45"/>
      <c r="F889" s="38"/>
    </row>
    <row r="892" spans="1:6" s="25" customFormat="1">
      <c r="A892" s="34"/>
      <c r="B892" s="41"/>
      <c r="C892" s="40"/>
      <c r="D892" s="36"/>
      <c r="E892" s="45"/>
      <c r="F892" s="38"/>
    </row>
    <row r="895" spans="1:6" s="25" customFormat="1">
      <c r="A895" s="34"/>
      <c r="B895" s="41"/>
      <c r="C895" s="40"/>
      <c r="D895" s="36"/>
      <c r="E895" s="45"/>
      <c r="F895" s="38"/>
    </row>
    <row r="898" spans="1:6" s="25" customFormat="1">
      <c r="A898" s="34"/>
      <c r="B898" s="41"/>
      <c r="C898" s="40"/>
      <c r="D898" s="36"/>
      <c r="E898" s="45"/>
      <c r="F898" s="38"/>
    </row>
    <row r="900" spans="1:6" s="25" customFormat="1" ht="15" customHeight="1">
      <c r="A900" s="34"/>
      <c r="B900" s="41"/>
      <c r="C900" s="40"/>
      <c r="D900" s="36"/>
      <c r="E900" s="45"/>
      <c r="F900" s="38"/>
    </row>
    <row r="902" spans="1:6" ht="15.75" customHeight="1"/>
    <row r="903" spans="1:6" ht="15.75" customHeight="1"/>
    <row r="904" spans="1:6" ht="15.75" customHeight="1"/>
    <row r="905" spans="1:6" ht="15.75" customHeight="1"/>
    <row r="906" spans="1:6" ht="15.75" customHeight="1"/>
    <row r="907" spans="1:6" ht="15.75" customHeight="1"/>
    <row r="908" spans="1:6" ht="15.75" customHeight="1">
      <c r="A908" s="33"/>
      <c r="B908" s="33"/>
      <c r="C908" s="33"/>
      <c r="D908" s="33"/>
      <c r="E908" s="133"/>
      <c r="F908" s="33"/>
    </row>
    <row r="909" spans="1:6" ht="15.75" customHeight="1">
      <c r="A909" s="33"/>
      <c r="B909" s="33"/>
      <c r="C909" s="33"/>
      <c r="D909" s="33"/>
      <c r="E909" s="133"/>
      <c r="F909" s="33"/>
    </row>
    <row r="910" spans="1:6" ht="15.75" customHeight="1">
      <c r="A910" s="33"/>
      <c r="B910" s="33"/>
      <c r="C910" s="33"/>
      <c r="D910" s="33"/>
      <c r="E910" s="133"/>
      <c r="F910" s="33"/>
    </row>
    <row r="911" spans="1:6" ht="15.75" customHeight="1">
      <c r="A911" s="33"/>
      <c r="B911" s="33"/>
      <c r="C911" s="33"/>
      <c r="D911" s="33"/>
      <c r="E911" s="133"/>
      <c r="F911" s="33"/>
    </row>
    <row r="955" spans="1:6" s="25" customFormat="1">
      <c r="A955" s="34"/>
      <c r="B955" s="41"/>
      <c r="C955" s="40"/>
      <c r="D955" s="36"/>
      <c r="E955" s="45"/>
      <c r="F955" s="38"/>
    </row>
    <row r="956" spans="1:6" s="25" customFormat="1">
      <c r="A956" s="34"/>
      <c r="B956" s="41"/>
      <c r="C956" s="40"/>
      <c r="D956" s="36"/>
      <c r="E956" s="45"/>
      <c r="F956" s="38"/>
    </row>
    <row r="957" spans="1:6" s="25" customFormat="1">
      <c r="A957" s="34"/>
      <c r="B957" s="41"/>
      <c r="C957" s="40"/>
      <c r="D957" s="36"/>
      <c r="E957" s="45"/>
      <c r="F957" s="38"/>
    </row>
    <row r="958" spans="1:6" s="25" customFormat="1">
      <c r="A958" s="34"/>
      <c r="B958" s="41"/>
      <c r="C958" s="40"/>
      <c r="D958" s="36"/>
      <c r="E958" s="45"/>
      <c r="F958" s="38"/>
    </row>
    <row r="959" spans="1:6" s="25" customFormat="1">
      <c r="A959" s="34"/>
      <c r="B959" s="41"/>
      <c r="C959" s="40"/>
      <c r="D959" s="36"/>
      <c r="E959" s="45"/>
      <c r="F959" s="38"/>
    </row>
    <row r="960" spans="1:6" s="25" customFormat="1">
      <c r="A960" s="34"/>
      <c r="B960" s="41"/>
      <c r="C960" s="40"/>
      <c r="D960" s="36"/>
      <c r="E960" s="45"/>
      <c r="F960" s="38"/>
    </row>
    <row r="961" spans="1:6" s="25" customFormat="1">
      <c r="A961" s="34"/>
      <c r="B961" s="41"/>
      <c r="C961" s="40"/>
      <c r="D961" s="36"/>
      <c r="E961" s="45"/>
      <c r="F961" s="38"/>
    </row>
    <row r="966" spans="1:6" s="25" customFormat="1">
      <c r="A966" s="34"/>
      <c r="B966" s="41"/>
      <c r="C966" s="40"/>
      <c r="D966" s="36"/>
      <c r="E966" s="45"/>
      <c r="F966" s="38"/>
    </row>
    <row r="968" spans="1:6" s="25" customFormat="1" ht="14.25" customHeight="1">
      <c r="A968" s="34"/>
      <c r="B968" s="41"/>
      <c r="C968" s="40"/>
      <c r="D968" s="36"/>
      <c r="E968" s="45"/>
      <c r="F968" s="38"/>
    </row>
    <row r="970" spans="1:6" ht="14.25" customHeight="1"/>
    <row r="971" spans="1:6" ht="14.25" customHeight="1"/>
    <row r="972" spans="1:6" ht="14.25" customHeight="1"/>
    <row r="973" spans="1:6" ht="14.25" customHeight="1"/>
    <row r="974" spans="1:6" ht="14.25" customHeight="1"/>
    <row r="975" spans="1:6" s="25" customFormat="1">
      <c r="A975" s="34"/>
      <c r="B975" s="41"/>
      <c r="C975" s="40"/>
      <c r="D975" s="36"/>
      <c r="E975" s="45"/>
      <c r="F975" s="38"/>
    </row>
    <row r="978" spans="1:6" s="25" customFormat="1">
      <c r="A978" s="34"/>
      <c r="B978" s="41"/>
      <c r="C978" s="40"/>
      <c r="D978" s="36"/>
      <c r="E978" s="45"/>
      <c r="F978" s="38"/>
    </row>
    <row r="981" spans="1:6" s="25" customFormat="1">
      <c r="A981" s="34"/>
      <c r="B981" s="41"/>
      <c r="C981" s="40"/>
      <c r="D981" s="36"/>
      <c r="E981" s="45"/>
      <c r="F981" s="38"/>
    </row>
    <row r="984" spans="1:6" s="25" customFormat="1">
      <c r="A984" s="34"/>
      <c r="B984" s="41"/>
      <c r="C984" s="40"/>
      <c r="D984" s="36"/>
      <c r="E984" s="45"/>
      <c r="F984" s="38"/>
    </row>
    <row r="987" spans="1:6" s="25" customFormat="1">
      <c r="A987" s="34"/>
      <c r="B987" s="41"/>
      <c r="C987" s="40"/>
      <c r="D987" s="36"/>
      <c r="E987" s="45"/>
      <c r="F987" s="38"/>
    </row>
    <row r="990" spans="1:6" s="25" customFormat="1">
      <c r="A990" s="34"/>
      <c r="B990" s="41"/>
      <c r="C990" s="40"/>
      <c r="D990" s="36"/>
      <c r="E990" s="45"/>
      <c r="F990" s="38"/>
    </row>
    <row r="993" spans="1:6" s="25" customFormat="1">
      <c r="A993" s="34"/>
      <c r="B993" s="41"/>
      <c r="C993" s="40"/>
      <c r="D993" s="36"/>
      <c r="E993" s="45"/>
      <c r="F993" s="38"/>
    </row>
    <row r="996" spans="1:6" s="25" customFormat="1">
      <c r="A996" s="34"/>
      <c r="B996" s="41"/>
      <c r="C996" s="40"/>
      <c r="D996" s="36"/>
      <c r="E996" s="45"/>
      <c r="F996" s="38"/>
    </row>
    <row r="999" spans="1:6" s="25" customFormat="1">
      <c r="A999" s="34"/>
      <c r="B999" s="41"/>
      <c r="C999" s="40"/>
      <c r="D999" s="36"/>
      <c r="E999" s="45"/>
      <c r="F999" s="38"/>
    </row>
    <row r="1002" spans="1:6" s="25" customFormat="1">
      <c r="A1002" s="34"/>
      <c r="B1002" s="41"/>
      <c r="C1002" s="40"/>
      <c r="D1002" s="36"/>
      <c r="E1002" s="45"/>
      <c r="F1002" s="38"/>
    </row>
    <row r="1005" spans="1:6" s="25" customFormat="1">
      <c r="A1005" s="34"/>
      <c r="B1005" s="41"/>
      <c r="C1005" s="40"/>
      <c r="D1005" s="36"/>
      <c r="E1005" s="45"/>
      <c r="F1005" s="38"/>
    </row>
    <row r="1008" spans="1:6" s="25" customFormat="1">
      <c r="A1008" s="34"/>
      <c r="B1008" s="41"/>
      <c r="C1008" s="40"/>
      <c r="D1008" s="36"/>
      <c r="E1008" s="45"/>
      <c r="F1008" s="38"/>
    </row>
    <row r="1011" spans="1:6" s="25" customFormat="1">
      <c r="A1011" s="34"/>
      <c r="B1011" s="41"/>
      <c r="C1011" s="40"/>
      <c r="D1011" s="36"/>
      <c r="E1011" s="45"/>
      <c r="F1011" s="38"/>
    </row>
    <row r="1014" spans="1:6" s="25" customFormat="1">
      <c r="A1014" s="34"/>
      <c r="B1014" s="41"/>
      <c r="C1014" s="40"/>
      <c r="D1014" s="36"/>
      <c r="E1014" s="45"/>
      <c r="F1014" s="38"/>
    </row>
    <row r="1017" spans="1:6" s="25" customFormat="1">
      <c r="A1017" s="34"/>
      <c r="B1017" s="41"/>
      <c r="C1017" s="40"/>
      <c r="D1017" s="36"/>
      <c r="E1017" s="45"/>
      <c r="F1017" s="38"/>
    </row>
    <row r="1020" spans="1:6" s="25" customFormat="1">
      <c r="A1020" s="34"/>
      <c r="B1020" s="41"/>
      <c r="C1020" s="40"/>
      <c r="D1020" s="36"/>
      <c r="E1020" s="45"/>
      <c r="F1020" s="38"/>
    </row>
    <row r="1022" spans="1:6" s="25" customFormat="1" ht="15" customHeight="1">
      <c r="A1022" s="34"/>
      <c r="B1022" s="41"/>
      <c r="C1022" s="40"/>
      <c r="D1022" s="36"/>
      <c r="E1022" s="45"/>
      <c r="F1022" s="38"/>
    </row>
    <row r="1024" spans="1:6" ht="14.25" customHeight="1"/>
    <row r="1027" spans="1:6" s="25" customFormat="1">
      <c r="A1027" s="34"/>
      <c r="B1027" s="41"/>
      <c r="C1027" s="40"/>
      <c r="D1027" s="36"/>
      <c r="E1027" s="45"/>
      <c r="F1027" s="38"/>
    </row>
    <row r="1030" spans="1:6" s="25" customFormat="1">
      <c r="A1030" s="34"/>
      <c r="B1030" s="41"/>
      <c r="C1030" s="40"/>
      <c r="D1030" s="36"/>
      <c r="E1030" s="45"/>
      <c r="F1030" s="38"/>
    </row>
    <row r="1033" spans="1:6" s="25" customFormat="1">
      <c r="A1033" s="34"/>
      <c r="B1033" s="41"/>
      <c r="C1033" s="40"/>
      <c r="D1033" s="36"/>
      <c r="E1033" s="45"/>
      <c r="F1033" s="38"/>
    </row>
    <row r="1042" spans="1:6" s="25" customFormat="1">
      <c r="A1042" s="34"/>
      <c r="B1042" s="41"/>
      <c r="C1042" s="40"/>
      <c r="D1042" s="36"/>
      <c r="E1042" s="45"/>
      <c r="F1042" s="38"/>
    </row>
    <row r="1045" spans="1:6" s="25" customFormat="1">
      <c r="A1045" s="34"/>
      <c r="B1045" s="41"/>
      <c r="C1045" s="40"/>
      <c r="D1045" s="36"/>
      <c r="E1045" s="45"/>
      <c r="F1045" s="38"/>
    </row>
    <row r="1048" spans="1:6" s="25" customFormat="1">
      <c r="A1048" s="34"/>
      <c r="B1048" s="41"/>
      <c r="C1048" s="40"/>
      <c r="D1048" s="36"/>
      <c r="E1048" s="45"/>
      <c r="F1048" s="38"/>
    </row>
    <row r="1051" spans="1:6" s="25" customFormat="1">
      <c r="A1051" s="34"/>
      <c r="B1051" s="41"/>
      <c r="C1051" s="40"/>
      <c r="D1051" s="36"/>
      <c r="E1051" s="45"/>
      <c r="F1051" s="38"/>
    </row>
    <row r="1053" spans="1:6" s="25" customFormat="1" ht="15" customHeight="1">
      <c r="A1053" s="34"/>
      <c r="B1053" s="41"/>
      <c r="C1053" s="40"/>
      <c r="D1053" s="36"/>
      <c r="E1053" s="45"/>
      <c r="F1053" s="38"/>
    </row>
    <row r="1063" ht="14.25" customHeight="1"/>
    <row r="1079" spans="5:5" s="33" customFormat="1" ht="26.25" customHeight="1">
      <c r="E1079" s="133"/>
    </row>
    <row r="1081" spans="5:5" s="33" customFormat="1" ht="12.75" customHeight="1">
      <c r="E1081" s="133"/>
    </row>
  </sheetData>
  <sheetProtection formatCells="0" formatColumns="0" formatRows="0" insertColumns="0" insertRows="0" insertHyperlinks="0" deleteColumns="0" deleteRows="0" sort="0" autoFilter="0" pivotTables="0"/>
  <mergeCells count="4">
    <mergeCell ref="A6:F6"/>
    <mergeCell ref="A7:F7"/>
    <mergeCell ref="A8:F8"/>
    <mergeCell ref="A1:F1"/>
  </mergeCells>
  <conditionalFormatting sqref="B64">
    <cfRule type="cellIs" dxfId="17" priority="18" stopIfTrue="1" operator="equal">
      <formula>"""ili jednakovrijedan"""</formula>
    </cfRule>
  </conditionalFormatting>
  <conditionalFormatting sqref="B107">
    <cfRule type="cellIs" dxfId="16" priority="17" stopIfTrue="1" operator="equal">
      <formula>"""ili jednakovrijedan"""</formula>
    </cfRule>
  </conditionalFormatting>
  <conditionalFormatting sqref="B149">
    <cfRule type="cellIs" dxfId="15" priority="16" stopIfTrue="1" operator="equal">
      <formula>"""ili jednakovrijedan"""</formula>
    </cfRule>
  </conditionalFormatting>
  <conditionalFormatting sqref="B192">
    <cfRule type="cellIs" dxfId="14" priority="15" stopIfTrue="1" operator="equal">
      <formula>"""ili jednakovrijedan"""</formula>
    </cfRule>
  </conditionalFormatting>
  <conditionalFormatting sqref="B234">
    <cfRule type="cellIs" dxfId="13" priority="14" stopIfTrue="1" operator="equal">
      <formula>"""ili jednakovrijedan"""</formula>
    </cfRule>
  </conditionalFormatting>
  <conditionalFormatting sqref="B317">
    <cfRule type="cellIs" dxfId="12" priority="13" stopIfTrue="1" operator="equal">
      <formula>"""ili jednakovrijedan"""</formula>
    </cfRule>
  </conditionalFormatting>
  <conditionalFormatting sqref="B236">
    <cfRule type="cellIs" dxfId="11" priority="12" stopIfTrue="1" operator="equal">
      <formula>"""ili jednakovrijedan"""</formula>
    </cfRule>
  </conditionalFormatting>
  <conditionalFormatting sqref="B466:B467">
    <cfRule type="cellIs" dxfId="10" priority="10" stopIfTrue="1" operator="equal">
      <formula>"""ili jednakovrijedan"""</formula>
    </cfRule>
  </conditionalFormatting>
  <conditionalFormatting sqref="B458">
    <cfRule type="cellIs" dxfId="9" priority="11" stopIfTrue="1" operator="equal">
      <formula>"""ili jednakovrijedan"""</formula>
    </cfRule>
  </conditionalFormatting>
  <conditionalFormatting sqref="B480">
    <cfRule type="cellIs" dxfId="8" priority="7" stopIfTrue="1" operator="equal">
      <formula>"""ili jednakovrijedan"""</formula>
    </cfRule>
  </conditionalFormatting>
  <conditionalFormatting sqref="B498">
    <cfRule type="cellIs" dxfId="7" priority="5" stopIfTrue="1" operator="equal">
      <formula>"""ili jednakovrijedan"""</formula>
    </cfRule>
  </conditionalFormatting>
  <conditionalFormatting sqref="B493">
    <cfRule type="cellIs" dxfId="6" priority="2" stopIfTrue="1" operator="equal">
      <formula>"""ili jednakovrijedan"""</formula>
    </cfRule>
  </conditionalFormatting>
  <conditionalFormatting sqref="B501">
    <cfRule type="cellIs" dxfId="5" priority="1" stopIfTrue="1" operator="equal">
      <formula>"""ili jednakovrijedan"""</formula>
    </cfRule>
  </conditionalFormatting>
  <conditionalFormatting sqref="B468">
    <cfRule type="cellIs" dxfId="4" priority="9" stopIfTrue="1" operator="equal">
      <formula>"""ili jednakovrijedan"""</formula>
    </cfRule>
  </conditionalFormatting>
  <conditionalFormatting sqref="B473">
    <cfRule type="cellIs" dxfId="3" priority="8" stopIfTrue="1" operator="equal">
      <formula>"""ili jednakovrijedan"""</formula>
    </cfRule>
  </conditionalFormatting>
  <conditionalFormatting sqref="B499:B500">
    <cfRule type="cellIs" dxfId="2" priority="4" stopIfTrue="1" operator="equal">
      <formula>"""ili jednakovrijedan"""</formula>
    </cfRule>
  </conditionalFormatting>
  <conditionalFormatting sqref="B492 B494:B495">
    <cfRule type="cellIs" dxfId="1" priority="3" stopIfTrue="1" operator="equal">
      <formula>"""ili jednakovrijedan"""</formula>
    </cfRule>
  </conditionalFormatting>
  <conditionalFormatting sqref="B496:B497">
    <cfRule type="cellIs" dxfId="0" priority="6" stopIfTrue="1" operator="equal">
      <formula>"""ili jednakovrijedan"""</formula>
    </cfRule>
  </conditionalFormatting>
  <pageMargins left="1.1811023622047245" right="0.78740157480314965" top="1.3779527559055118" bottom="1.1417322834645669" header="0.51181102362204722" footer="0.59055118110236227"/>
  <pageSetup paperSize="9" scale="86" firstPageNumber="2" orientation="portrait" r:id="rId1"/>
  <headerFooter differentFirst="1">
    <oddHeader xml:space="preserve">&amp;LINVESTITOR: PRIMA MOBILIS D.O.O., 
TRG HRVATSKIH BRANITELJA 18, 43000 BJELOVAR, OIB: 33182375860&amp;RZ.O.P.: 106020
</oddHeader>
    <oddFooter>&amp;R&amp;P od &amp;N</oddFooter>
  </headerFooter>
  <rowBreaks count="13" manualBreakCount="13">
    <brk id="9" max="16383" man="1"/>
    <brk id="41" max="16383" man="1"/>
    <brk id="56" max="16383" man="1"/>
    <brk id="231" max="16383" man="1"/>
    <brk id="432" max="16383" man="1"/>
    <brk id="436" max="16383" man="1"/>
    <brk id="446" max="16383" man="1"/>
    <brk id="460" max="16383" man="1"/>
    <brk id="486" max="16383" man="1"/>
    <brk id="590" max="16383" man="1"/>
    <brk id="599" max="16383" man="1"/>
    <brk id="714" max="16383" man="1"/>
    <brk id="7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3F74039B5E25439088D6350D622532" ma:contentTypeVersion="11" ma:contentTypeDescription="Create a new document." ma:contentTypeScope="" ma:versionID="6cd469a4bbe089b3824d55970320e4e8">
  <xsd:schema xmlns:xsd="http://www.w3.org/2001/XMLSchema" xmlns:xs="http://www.w3.org/2001/XMLSchema" xmlns:p="http://schemas.microsoft.com/office/2006/metadata/properties" xmlns:ns2="11b63865-9c57-43a0-9260-b59b6dd7a729" targetNamespace="http://schemas.microsoft.com/office/2006/metadata/properties" ma:root="true" ma:fieldsID="5e0afbe8b38c16a2fcb175e9ece6a611" ns2:_="">
    <xsd:import namespace="11b63865-9c57-43a0-9260-b59b6dd7a7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63865-9c57-43a0-9260-b59b6dd7a7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1E7A9-99DA-4FC0-8DEE-B1AF75FAB25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0E41F29-C19A-4ED8-BE3F-A808B1CBB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63865-9c57-43a0-9260-b59b6dd7a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57D7DB-856A-4B59-B0BE-485899929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NASLOVNA</vt:lpstr>
      <vt:lpstr>FOTONAPONSKA ELEKTRANA</vt:lpstr>
      <vt:lpstr>NASLOVNA!Print_Area</vt:lpstr>
      <vt:lpstr>'FOTONAPONSKA ELEKTRANA'!Print_Titles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samanta</cp:lastModifiedBy>
  <cp:lastPrinted>2021-01-28T16:36:16Z</cp:lastPrinted>
  <dcterms:created xsi:type="dcterms:W3CDTF">2020-09-14T14:17:10Z</dcterms:created>
  <dcterms:modified xsi:type="dcterms:W3CDTF">2022-05-19T09:39:26Z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0x010100A63F74039B5E25439088D6350D622532</vt:lpwstr>
  </property>
</Properties>
</file>