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R:\GEORG-mreža\01 ISS ODJEL\EFONDOVI\JACANJE KONKURENTNOSTI\2021\Klijenti\SAB d.o.o. - Daruvar\Nabava\Kontrola troškovnika\"/>
    </mc:Choice>
  </mc:AlternateContent>
  <bookViews>
    <workbookView xWindow="0" yWindow="0" windowWidth="28800" windowHeight="12130" tabRatio="849"/>
  </bookViews>
  <sheets>
    <sheet name="A. Građevinsko-obrtnički" sheetId="1" r:id="rId1"/>
    <sheet name="B.Vodovod i kanalizacija" sheetId="8" r:id="rId2"/>
    <sheet name="C.Uređenje okoliša" sheetId="7" r:id="rId3"/>
    <sheet name="D.Priključni NN kabel" sheetId="11" r:id="rId4"/>
    <sheet name="E.elektrotehničke instalacije" sheetId="12" r:id="rId5"/>
    <sheet name="F.strojarske instalacije" sheetId="9" r:id="rId6"/>
    <sheet name="G.REKAPITULACIJA" sheetId="6"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Anonymous_Sheet_DB__1" localSheetId="2">#REF!</definedName>
    <definedName name="__Anonymous_Sheet_DB__1">#REF!</definedName>
    <definedName name="__Anonymous_Sheet_DB__2" localSheetId="2">#REF!</definedName>
    <definedName name="__Anonymous_Sheet_DB__2">#REF!</definedName>
    <definedName name="__Anonymous_Sheet_DB__3" localSheetId="2">#REF!</definedName>
    <definedName name="__Anonymous_Sheet_DB__3">#REF!</definedName>
    <definedName name="A" localSheetId="2">#REF!</definedName>
    <definedName name="A" localSheetId="6">#REF!</definedName>
    <definedName name="A">#REF!</definedName>
    <definedName name="BETONSKI_I_ARM.BET._RADOVI">#REF!</definedName>
    <definedName name="BETONSKI_I_ARM.BETONSKI_RADOVI">#REF!</definedName>
    <definedName name="BRAVARIJA_SKLONIŠTA">#REF!</definedName>
    <definedName name="CRNA_BRAVARIJA">#REF!</definedName>
    <definedName name="ČELIČNA_KONSTRUKCIJA">#REF!</definedName>
    <definedName name="dd">#REF!</definedName>
    <definedName name="DIMNJACI">#REF!</definedName>
    <definedName name="DIZALA">#REF!</definedName>
    <definedName name="Excel_BuiltIn__FilterDatabase_1" localSheetId="2">#REF!</definedName>
    <definedName name="Excel_BuiltIn__FilterDatabase_1" localSheetId="5">#REF!</definedName>
    <definedName name="Excel_BuiltIn__FilterDatabase_1" localSheetId="6">#REF!</definedName>
    <definedName name="Excel_BuiltIn__FilterDatabase_1">#REF!</definedName>
    <definedName name="Excel_BuiltIn__FilterDatabase_1_1" localSheetId="5">#REF!</definedName>
    <definedName name="Excel_BuiltIn__FilterDatabase_1_1">#REF!</definedName>
    <definedName name="Excel_BuiltIn__FilterDatabase_1_1_1" localSheetId="5">#REF!</definedName>
    <definedName name="Excel_BuiltIn__FilterDatabase_1_1_1">#REF!</definedName>
    <definedName name="Excel_BuiltIn__FilterDatabase_1_1_1_1" localSheetId="5">#REF!</definedName>
    <definedName name="Excel_BuiltIn__FilterDatabase_1_1_1_1">#REF!</definedName>
    <definedName name="Excel_BuiltIn__FilterDatabase_1_1_1_1_1" localSheetId="2">#REF!</definedName>
    <definedName name="Excel_BuiltIn__FilterDatabase_1_1_1_1_1" localSheetId="5">#REF!</definedName>
    <definedName name="Excel_BuiltIn__FilterDatabase_1_1_1_1_1" localSheetId="6">#REF!</definedName>
    <definedName name="Excel_BuiltIn__FilterDatabase_1_1_1_1_1">#N/A</definedName>
    <definedName name="Excel_BuiltIn__FilterDatabase_1_1_1_1_1_1" localSheetId="2">#REF!</definedName>
    <definedName name="Excel_BuiltIn__FilterDatabase_1_1_1_1_1_1" localSheetId="5">#REF!</definedName>
    <definedName name="Excel_BuiltIn__FilterDatabase_1_1_1_1_1_1" localSheetId="6">#REF!</definedName>
    <definedName name="Excel_BuiltIn__FilterDatabase_1_1_1_1_1_1">#N/A</definedName>
    <definedName name="Excel_BuiltIn__FilterDatabase_1_1_1_1_4" localSheetId="2">#REF!</definedName>
    <definedName name="Excel_BuiltIn__FilterDatabase_1_1_1_1_4" localSheetId="5">#REF!</definedName>
    <definedName name="Excel_BuiltIn__FilterDatabase_1_1_1_1_4" localSheetId="6">#REF!</definedName>
    <definedName name="Excel_BuiltIn__FilterDatabase_1_1_1_1_4">#N/A</definedName>
    <definedName name="Excel_BuiltIn__FilterDatabase_1_1_1_4" localSheetId="2">#REF!</definedName>
    <definedName name="Excel_BuiltIn__FilterDatabase_1_1_1_4" localSheetId="5">#REF!</definedName>
    <definedName name="Excel_BuiltIn__FilterDatabase_1_1_1_4" localSheetId="6">#REF!</definedName>
    <definedName name="Excel_BuiltIn__FilterDatabase_1_1_1_4">#N/A</definedName>
    <definedName name="Excel_BuiltIn__FilterDatabase_1_1_2">#REF!</definedName>
    <definedName name="Excel_BuiltIn__FilterDatabase_1_1_4" localSheetId="2">#REF!</definedName>
    <definedName name="Excel_BuiltIn__FilterDatabase_1_1_4" localSheetId="5">#REF!</definedName>
    <definedName name="Excel_BuiltIn__FilterDatabase_1_1_4" localSheetId="6">#REF!</definedName>
    <definedName name="Excel_BuiltIn__FilterDatabase_1_1_4">#N/A</definedName>
    <definedName name="Excel_BuiltIn__FilterDatabase_1_10">#REF!</definedName>
    <definedName name="Excel_BuiltIn__FilterDatabase_1_19">#REF!</definedName>
    <definedName name="Excel_BuiltIn__FilterDatabase_1_2" localSheetId="5">#REF!</definedName>
    <definedName name="Excel_BuiltIn__FilterDatabase_1_2">#REF!</definedName>
    <definedName name="Excel_BuiltIn__FilterDatabase_1_2_1" localSheetId="2">#REF!</definedName>
    <definedName name="Excel_BuiltIn__FilterDatabase_1_2_1" localSheetId="5">#REF!</definedName>
    <definedName name="Excel_BuiltIn__FilterDatabase_1_2_1" localSheetId="6">#REF!</definedName>
    <definedName name="Excel_BuiltIn__FilterDatabase_1_2_1">#N/A</definedName>
    <definedName name="Excel_BuiltIn__FilterDatabase_1_2_1_1" localSheetId="2">#REF!</definedName>
    <definedName name="Excel_BuiltIn__FilterDatabase_1_2_1_1" localSheetId="5">#REF!</definedName>
    <definedName name="Excel_BuiltIn__FilterDatabase_1_2_1_1" localSheetId="6">#REF!</definedName>
    <definedName name="Excel_BuiltIn__FilterDatabase_1_2_1_1">#N/A</definedName>
    <definedName name="Excel_BuiltIn__FilterDatabase_1_2_4" localSheetId="2">#REF!</definedName>
    <definedName name="Excel_BuiltIn__FilterDatabase_1_2_4" localSheetId="5">#REF!</definedName>
    <definedName name="Excel_BuiltIn__FilterDatabase_1_2_4" localSheetId="6">#REF!</definedName>
    <definedName name="Excel_BuiltIn__FilterDatabase_1_2_4">#N/A</definedName>
    <definedName name="Excel_BuiltIn__FilterDatabase_1_3" localSheetId="5">#REF!</definedName>
    <definedName name="Excel_BuiltIn__FilterDatabase_1_3">#REF!</definedName>
    <definedName name="Excel_BuiltIn__FilterDatabase_1_3_1" localSheetId="2">#REF!</definedName>
    <definedName name="Excel_BuiltIn__FilterDatabase_1_3_1" localSheetId="5">#REF!</definedName>
    <definedName name="Excel_BuiltIn__FilterDatabase_1_3_1" localSheetId="6">#REF!</definedName>
    <definedName name="Excel_BuiltIn__FilterDatabase_1_3_1">#N/A</definedName>
    <definedName name="Excel_BuiltIn__FilterDatabase_1_3_4" localSheetId="2">#REF!</definedName>
    <definedName name="Excel_BuiltIn__FilterDatabase_1_3_4" localSheetId="5">#REF!</definedName>
    <definedName name="Excel_BuiltIn__FilterDatabase_1_3_4" localSheetId="6">#REF!</definedName>
    <definedName name="Excel_BuiltIn__FilterDatabase_1_3_4">#N/A</definedName>
    <definedName name="Excel_BuiltIn__FilterDatabase_1_4" localSheetId="5">#REF!</definedName>
    <definedName name="Excel_BuiltIn__FilterDatabase_1_4">#REF!</definedName>
    <definedName name="Excel_BuiltIn__FilterDatabase_1_4_1" localSheetId="2">#REF!</definedName>
    <definedName name="Excel_BuiltIn__FilterDatabase_1_4_1" localSheetId="5">#REF!</definedName>
    <definedName name="Excel_BuiltIn__FilterDatabase_1_4_1" localSheetId="6">#REF!</definedName>
    <definedName name="Excel_BuiltIn__FilterDatabase_1_4_1">#N/A</definedName>
    <definedName name="Excel_BuiltIn__FilterDatabase_1_4_1_1" localSheetId="2">#REF!</definedName>
    <definedName name="Excel_BuiltIn__FilterDatabase_1_4_1_1" localSheetId="5">#REF!</definedName>
    <definedName name="Excel_BuiltIn__FilterDatabase_1_4_1_1" localSheetId="6">#REF!</definedName>
    <definedName name="Excel_BuiltIn__FilterDatabase_1_4_1_1">#N/A</definedName>
    <definedName name="Excel_BuiltIn__FilterDatabase_1_4_4" localSheetId="2">#REF!</definedName>
    <definedName name="Excel_BuiltIn__FilterDatabase_1_4_4" localSheetId="5">#REF!</definedName>
    <definedName name="Excel_BuiltIn__FilterDatabase_1_4_4" localSheetId="6">#REF!</definedName>
    <definedName name="Excel_BuiltIn__FilterDatabase_1_4_4">#N/A</definedName>
    <definedName name="Excel_BuiltIn__FilterDatabase_10" localSheetId="5">#REF!</definedName>
    <definedName name="Excel_BuiltIn__FilterDatabase_10">#REF!</definedName>
    <definedName name="Excel_BuiltIn__FilterDatabase_11" localSheetId="5">#REF!</definedName>
    <definedName name="Excel_BuiltIn__FilterDatabase_11">#REF!</definedName>
    <definedName name="Excel_BuiltIn__FilterDatabase_12" localSheetId="5">#REF!</definedName>
    <definedName name="Excel_BuiltIn__FilterDatabase_12">#REF!</definedName>
    <definedName name="Excel_BuiltIn__FilterDatabase_2" localSheetId="5">#REF!</definedName>
    <definedName name="Excel_BuiltIn__FilterDatabase_2">#REF!</definedName>
    <definedName name="Excel_BuiltIn__FilterDatabase_2_1" localSheetId="5">#REF!</definedName>
    <definedName name="Excel_BuiltIn__FilterDatabase_2_1">#REF!</definedName>
    <definedName name="Excel_BuiltIn__FilterDatabase_3" localSheetId="2">#REF!</definedName>
    <definedName name="Excel_BuiltIn__FilterDatabase_3" localSheetId="5">#REF!</definedName>
    <definedName name="Excel_BuiltIn__FilterDatabase_3" localSheetId="6">#REF!</definedName>
    <definedName name="Excel_BuiltIn__FilterDatabase_3">#REF!</definedName>
    <definedName name="Excel_BuiltIn__FilterDatabase_3_1" localSheetId="5">#REF!</definedName>
    <definedName name="Excel_BuiltIn__FilterDatabase_3_1">#REF!</definedName>
    <definedName name="Excel_BuiltIn__FilterDatabase_3_1_1" localSheetId="5">#REF!</definedName>
    <definedName name="Excel_BuiltIn__FilterDatabase_3_1_1">#REF!</definedName>
    <definedName name="Excel_BuiltIn__FilterDatabase_3_1_1_1" localSheetId="5">#REF!</definedName>
    <definedName name="Excel_BuiltIn__FilterDatabase_3_1_1_1">#REF!</definedName>
    <definedName name="Excel_BuiltIn__FilterDatabase_3_1_1_1_1" localSheetId="5">#REF!</definedName>
    <definedName name="Excel_BuiltIn__FilterDatabase_3_1_1_1_1">#REF!</definedName>
    <definedName name="Excel_BuiltIn__FilterDatabase_3_1_1_1_1_1" localSheetId="2">#REF!</definedName>
    <definedName name="Excel_BuiltIn__FilterDatabase_3_1_1_1_1_1" localSheetId="5">#REF!</definedName>
    <definedName name="Excel_BuiltIn__FilterDatabase_3_1_1_1_1_1" localSheetId="6">#REF!</definedName>
    <definedName name="Excel_BuiltIn__FilterDatabase_3_1_1_1_1_1">#N/A</definedName>
    <definedName name="Excel_BuiltIn__FilterDatabase_3_1_1_1_1_1_1" localSheetId="2">#REF!</definedName>
    <definedName name="Excel_BuiltIn__FilterDatabase_3_1_1_1_1_1_1" localSheetId="5">#REF!</definedName>
    <definedName name="Excel_BuiltIn__FilterDatabase_3_1_1_1_1_1_1" localSheetId="6">#REF!</definedName>
    <definedName name="Excel_BuiltIn__FilterDatabase_3_1_1_1_1_1_1">#N/A</definedName>
    <definedName name="Excel_BuiltIn__FilterDatabase_3_1_1_1_1_4" localSheetId="2">#REF!</definedName>
    <definedName name="Excel_BuiltIn__FilterDatabase_3_1_1_1_1_4" localSheetId="5">#REF!</definedName>
    <definedName name="Excel_BuiltIn__FilterDatabase_3_1_1_1_1_4" localSheetId="6">#REF!</definedName>
    <definedName name="Excel_BuiltIn__FilterDatabase_3_1_1_1_1_4">#N/A</definedName>
    <definedName name="Excel_BuiltIn__FilterDatabase_3_1_1_1_4" localSheetId="2">#REF!</definedName>
    <definedName name="Excel_BuiltIn__FilterDatabase_3_1_1_1_4" localSheetId="5">#REF!</definedName>
    <definedName name="Excel_BuiltIn__FilterDatabase_3_1_1_1_4" localSheetId="6">#REF!</definedName>
    <definedName name="Excel_BuiltIn__FilterDatabase_3_1_1_1_4">#N/A</definedName>
    <definedName name="Excel_BuiltIn__FilterDatabase_3_1_1_4" localSheetId="2">#REF!</definedName>
    <definedName name="Excel_BuiltIn__FilterDatabase_3_1_1_4" localSheetId="5">#REF!</definedName>
    <definedName name="Excel_BuiltIn__FilterDatabase_3_1_1_4" localSheetId="6">#REF!</definedName>
    <definedName name="Excel_BuiltIn__FilterDatabase_3_1_1_4">#N/A</definedName>
    <definedName name="Excel_BuiltIn__FilterDatabase_3_1_2">#REF!</definedName>
    <definedName name="Excel_BuiltIn__FilterDatabase_3_1_4" localSheetId="2">#REF!</definedName>
    <definedName name="Excel_BuiltIn__FilterDatabase_3_1_4" localSheetId="5">#REF!</definedName>
    <definedName name="Excel_BuiltIn__FilterDatabase_3_1_4" localSheetId="6">#REF!</definedName>
    <definedName name="Excel_BuiltIn__FilterDatabase_3_1_4">#N/A</definedName>
    <definedName name="Excel_BuiltIn__FilterDatabase_3_10">#REF!</definedName>
    <definedName name="Excel_BuiltIn__FilterDatabase_3_19">#REF!</definedName>
    <definedName name="Excel_BuiltIn__FilterDatabase_3_2">#REF!</definedName>
    <definedName name="Excel_BuiltIn__FilterDatabase_3_4" localSheetId="5">#REF!</definedName>
    <definedName name="Excel_BuiltIn__FilterDatabase_3_4">#REF!</definedName>
    <definedName name="Excel_BuiltIn__FilterDatabase_3_4_1" localSheetId="2">#REF!</definedName>
    <definedName name="Excel_BuiltIn__FilterDatabase_3_4_1" localSheetId="5">#REF!</definedName>
    <definedName name="Excel_BuiltIn__FilterDatabase_3_4_1" localSheetId="6">#REF!</definedName>
    <definedName name="Excel_BuiltIn__FilterDatabase_3_4_1">#N/A</definedName>
    <definedName name="Excel_BuiltIn__FilterDatabase_3_4_4" localSheetId="2">#REF!</definedName>
    <definedName name="Excel_BuiltIn__FilterDatabase_3_4_4" localSheetId="5">#REF!</definedName>
    <definedName name="Excel_BuiltIn__FilterDatabase_3_4_4" localSheetId="6">#REF!</definedName>
    <definedName name="Excel_BuiltIn__FilterDatabase_3_4_4">#N/A</definedName>
    <definedName name="Excel_BuiltIn__FilterDatabase_4" localSheetId="5">#REF!</definedName>
    <definedName name="Excel_BuiltIn__FilterDatabase_4">#REF!</definedName>
    <definedName name="Excel_BuiltIn__FilterDatabase_4_1" localSheetId="5">#REF!</definedName>
    <definedName name="Excel_BuiltIn__FilterDatabase_4_1">#REF!</definedName>
    <definedName name="Excel_BuiltIn__FilterDatabase_5" localSheetId="5">#REF!</definedName>
    <definedName name="Excel_BuiltIn__FilterDatabase_5_1" localSheetId="2">'[1]H pro'!#REF!</definedName>
    <definedName name="Excel_BuiltIn__FilterDatabase_5_1" localSheetId="5">'[2]H pro'!#REF!</definedName>
    <definedName name="Excel_BuiltIn__FilterDatabase_5_1">'[1]H pro'!#REF!</definedName>
    <definedName name="Excel_BuiltIn__FilterDatabase_5_1_1" localSheetId="2">'[3]H pro'!#REF!</definedName>
    <definedName name="Excel_BuiltIn__FilterDatabase_5_1_1" localSheetId="5">'[3]H pro'!#REF!</definedName>
    <definedName name="Excel_BuiltIn__FilterDatabase_5_1_1">'[3]H pro'!#REF!</definedName>
    <definedName name="Excel_BuiltIn__FilterDatabase_5_1_4" localSheetId="2">'[4]H pro'!#REF!</definedName>
    <definedName name="Excel_BuiltIn__FilterDatabase_5_1_4" localSheetId="5">'[5]H pro'!#REF!</definedName>
    <definedName name="Excel_BuiltIn__FilterDatabase_5_1_4" localSheetId="6">'[6]H pro'!#REF!</definedName>
    <definedName name="Excel_BuiltIn__FilterDatabase_5_1_4">#N/A</definedName>
    <definedName name="Excel_BuiltIn__FilterDatabase_5_2" localSheetId="2">#REF!</definedName>
    <definedName name="Excel_BuiltIn__FilterDatabase_5_2" localSheetId="5">#REF!</definedName>
    <definedName name="Excel_BuiltIn__FilterDatabase_5_2" localSheetId="6">#REF!</definedName>
    <definedName name="Excel_BuiltIn__FilterDatabase_5_2">#N/A</definedName>
    <definedName name="Excel_BuiltIn__FilterDatabase_5_4" localSheetId="2">#REF!</definedName>
    <definedName name="Excel_BuiltIn__FilterDatabase_5_4" localSheetId="5">#REF!</definedName>
    <definedName name="Excel_BuiltIn__FilterDatabase_5_4">#REF!</definedName>
    <definedName name="Excel_BuiltIn__FilterDatabase_6">#REF!</definedName>
    <definedName name="Excel_BuiltIn__FilterDatabase_6_1" localSheetId="5">#REF!</definedName>
    <definedName name="Excel_BuiltIn__FilterDatabase_6_1">#REF!</definedName>
    <definedName name="Excel_BuiltIn__FilterDatabase_6_1_1" localSheetId="5">#REF!</definedName>
    <definedName name="Excel_BuiltIn__FilterDatabase_6_1_1">#REF!</definedName>
    <definedName name="Excel_BuiltIn__FilterDatabase_7" localSheetId="5">#REF!</definedName>
    <definedName name="Excel_BuiltIn__FilterDatabase_7">#REF!</definedName>
    <definedName name="Excel_BuiltIn__FilterDatabase_8" localSheetId="5">#REF!</definedName>
    <definedName name="Excel_BuiltIn__FilterDatabase_8">#REF!</definedName>
    <definedName name="Excel_BuiltIn__FilterDatabase_9" localSheetId="5">#REF!</definedName>
    <definedName name="Excel_BuiltIn__FilterDatabase_9">#REF!</definedName>
    <definedName name="Excel_BuiltIn_Print_Area" localSheetId="0">'A. Građevinsko-obrtnički'!$A$3:$F$750</definedName>
    <definedName name="Excel_BuiltIn_Print_Area_1" localSheetId="2">#REF!</definedName>
    <definedName name="Excel_BuiltIn_Print_Area_1" localSheetId="5">'F.strojarske instalacije'!$A$1:$H$534</definedName>
    <definedName name="Excel_BuiltIn_Print_Area_1" localSheetId="6">#REF!</definedName>
    <definedName name="Excel_BuiltIn_Print_Area_1">#REF!</definedName>
    <definedName name="Excel_BuiltIn_Print_Area_1_1" localSheetId="1">'B.Vodovod i kanalizacija'!$A$1:$K$322</definedName>
    <definedName name="Excel_BuiltIn_Print_Area_1_1" localSheetId="2">'C.Uređenje okoliša'!$A$2:$J$105</definedName>
    <definedName name="Excel_BuiltIn_Print_Area_1_1" localSheetId="5">#REF!</definedName>
    <definedName name="Excel_BuiltIn_Print_Area_1_1" localSheetId="6">#REF!</definedName>
    <definedName name="Excel_BuiltIn_Print_Area_1_1">#REF!</definedName>
    <definedName name="Excel_BuiltIn_Print_Area_1_1_1" localSheetId="2">#REF!</definedName>
    <definedName name="Excel_BuiltIn_Print_Area_1_1_1" localSheetId="5">#REF!</definedName>
    <definedName name="Excel_BuiltIn_Print_Area_1_1_1" localSheetId="6">#REF!</definedName>
    <definedName name="Excel_BuiltIn_Print_Area_1_1_1">#REF!</definedName>
    <definedName name="Excel_BuiltIn_Print_Area_1_1_1_1" localSheetId="2">#REF!</definedName>
    <definedName name="Excel_BuiltIn_Print_Area_1_1_1_1" localSheetId="5">#REF!</definedName>
    <definedName name="Excel_BuiltIn_Print_Area_1_1_1_1" localSheetId="6">#REF!</definedName>
    <definedName name="Excel_BuiltIn_Print_Area_1_1_1_1">#REF!</definedName>
    <definedName name="Excel_BuiltIn_Print_Area_1_1_1_1_1" localSheetId="5">#REF!</definedName>
    <definedName name="Excel_BuiltIn_Print_Area_1_1_1_1_1">#REF!</definedName>
    <definedName name="Excel_BuiltIn_Print_Area_1_1_1_1_1_1" localSheetId="5">#REF!</definedName>
    <definedName name="Excel_BuiltIn_Print_Area_1_1_1_1_1_1">#REF!</definedName>
    <definedName name="Excel_BuiltIn_Print_Area_1_1_1_1_1_1_1" localSheetId="5">#REF!</definedName>
    <definedName name="Excel_BuiltIn_Print_Area_1_1_1_1_1_1_1">#REF!</definedName>
    <definedName name="Excel_BuiltIn_Print_Area_1_1_1_1_1_1_1_1" localSheetId="5">#REF!</definedName>
    <definedName name="Excel_BuiltIn_Print_Area_1_1_1_1_1_1_1_1">#REF!</definedName>
    <definedName name="Excel_BuiltIn_Print_Area_1_1_1_1_1_1_1_1_1" localSheetId="5">#REF!</definedName>
    <definedName name="Excel_BuiltIn_Print_Area_1_1_1_1_1_1_1_1_1">#REF!</definedName>
    <definedName name="Excel_BuiltIn_Print_Area_1_1_1_1_1_1_1_1_1_1" localSheetId="5">#REF!</definedName>
    <definedName name="Excel_BuiltIn_Print_Area_1_1_1_1_1_1_1_1_1_1">#REF!</definedName>
    <definedName name="Excel_BuiltIn_Print_Area_1_1_1_1_1_1_1_1_1_1_1" localSheetId="5">#REF!</definedName>
    <definedName name="Excel_BuiltIn_Print_Area_1_1_1_1_1_1_1_1_1_1_1">#REF!</definedName>
    <definedName name="Excel_BuiltIn_Print_Area_1_1_1_1_1_1_1_1_1_1_1_1" localSheetId="5">#REF!</definedName>
    <definedName name="Excel_BuiltIn_Print_Area_1_1_1_1_1_1_1_1_1_1_1_1">#REF!</definedName>
    <definedName name="Excel_BuiltIn_Print_Area_1_1_1_1_1_1_1_1_1_1_1_1_1" localSheetId="5">#REF!</definedName>
    <definedName name="Excel_BuiltIn_Print_Area_1_1_1_1_1_1_1_1_1_1_1_1_1">#REF!</definedName>
    <definedName name="Excel_BuiltIn_Print_Area_1_1_1_1_1_1_1_1_1_1_1_1_1_1" localSheetId="5">#REF!</definedName>
    <definedName name="Excel_BuiltIn_Print_Area_1_1_1_1_1_1_1_1_1_1_1_1_1_1">#REF!</definedName>
    <definedName name="Excel_BuiltIn_Print_Area_1_1_1_1_1_1_1_1_1_1_1_1_1_1_1" localSheetId="5">#REF!</definedName>
    <definedName name="Excel_BuiltIn_Print_Area_1_1_1_1_1_1_1_1_1_1_1_1_1_1_1">#REF!</definedName>
    <definedName name="Excel_BuiltIn_Print_Area_1_1_1_1_1_1_1_1_1_1_1_1_1_1_1_1" localSheetId="5">#REF!</definedName>
    <definedName name="Excel_BuiltIn_Print_Area_1_1_1_1_1_1_1_1_1_1_1_1_1_1_1_1">#REF!</definedName>
    <definedName name="Excel_BuiltIn_Print_Area_1_1_1_1_1_1_1_1_1_1_1_1_1_1_1_1_1" localSheetId="2">#REF!</definedName>
    <definedName name="Excel_BuiltIn_Print_Area_1_1_1_1_1_1_1_1_1_1_1_1_1_1_1_1_1" localSheetId="5">#REF!</definedName>
    <definedName name="Excel_BuiltIn_Print_Area_1_1_1_1_1_1_1_1_1_1_1_1_1_1_1_1_1">#REF!</definedName>
    <definedName name="Excel_BuiltIn_Print_Area_1_1_1_1_1_1_1_1_1_1_1_1_1_1_1_1_1_1" localSheetId="5">#REF!</definedName>
    <definedName name="Excel_BuiltIn_Print_Area_1_1_1_1_1_1_1_1_1_1_1_1_1_1_1_1_1_1">#REF!</definedName>
    <definedName name="Excel_BuiltIn_Print_Area_1_1_1_1_1_1_1_1_1_1_1_1_1_1_1_1_1_1_1" localSheetId="5">#REF!</definedName>
    <definedName name="Excel_BuiltIn_Print_Area_1_1_1_1_1_1_1_1_1_1_1_1_1_1_1_1_1_1_1">#REF!</definedName>
    <definedName name="Excel_BuiltIn_Print_Area_1_1_1_1_1_1_1_1_1_1_1_1_1_1_1_1_1_1_1_1" localSheetId="2">#REF!</definedName>
    <definedName name="Excel_BuiltIn_Print_Area_1_1_1_1_1_1_1_1_1_1_1_1_1_1_1_1_1_1_1_1" localSheetId="5">#REF!</definedName>
    <definedName name="Excel_BuiltIn_Print_Area_1_1_1_1_1_1_1_1_1_1_1_1_1_1_1_1_1_1_1_1" localSheetId="6">#REF!</definedName>
    <definedName name="Excel_BuiltIn_Print_Area_1_1_1_1_1_1_1_1_1_1_1_1_1_1_1_1_1_1_1_1">#N/A</definedName>
    <definedName name="Excel_BuiltIn_Print_Area_1_1_1_1_1_1_1_1_1_1_1_1_1_1_1_1_1_1_1_1_1" localSheetId="2">#REF!</definedName>
    <definedName name="Excel_BuiltIn_Print_Area_1_1_1_1_1_1_1_1_1_1_1_1_1_1_1_1_1_1_1_1_1" localSheetId="5">#REF!</definedName>
    <definedName name="Excel_BuiltIn_Print_Area_1_1_1_1_1_1_1_1_1_1_1_1_1_1_1_1_1_1_1_1_1" localSheetId="6">#REF!</definedName>
    <definedName name="Excel_BuiltIn_Print_Area_1_1_1_1_1_1_1_1_1_1_1_1_1_1_1_1_1_1_1_1_1">#N/A</definedName>
    <definedName name="Excel_BuiltIn_Print_Area_1_1_1_1_1_1_1_1_1_1_1_1_1_1_1_1_1_1_1_2" localSheetId="2">#REF!</definedName>
    <definedName name="Excel_BuiltIn_Print_Area_1_1_1_1_1_1_1_1_1_1_1_1_1_1_1_1_1_1_1_2" localSheetId="5">#REF!</definedName>
    <definedName name="Excel_BuiltIn_Print_Area_1_1_1_1_1_1_1_1_1_1_1_1_1_1_1_1_1_1_1_2" localSheetId="6">#REF!</definedName>
    <definedName name="Excel_BuiltIn_Print_Area_1_1_1_1_1_1_1_1_1_1_1_1_1_1_1_1_1_1_1_2">#N/A</definedName>
    <definedName name="Excel_BuiltIn_Print_Area_1_1_1_1_1_1_1_1_1_1_1_1_1_1_1_1_1_1_2" localSheetId="2">#REF!</definedName>
    <definedName name="Excel_BuiltIn_Print_Area_1_1_1_1_1_1_1_1_1_1_1_1_1_1_1_1_1_1_2" localSheetId="5">#REF!</definedName>
    <definedName name="Excel_BuiltIn_Print_Area_1_1_1_1_1_1_1_1_1_1_1_1_1_1_1_1_1_1_2" localSheetId="6">#REF!</definedName>
    <definedName name="Excel_BuiltIn_Print_Area_1_1_1_1_1_1_1_1_1_1_1_1_1_1_1_1_1_1_2">#N/A</definedName>
    <definedName name="Excel_BuiltIn_Print_Area_1_1_1_1_1_1_1_1_1_1_1_1_1_1_1_1_1_1_3" localSheetId="2">#REF!</definedName>
    <definedName name="Excel_BuiltIn_Print_Area_1_1_1_1_1_1_1_1_1_1_1_1_1_1_1_1_1_1_3" localSheetId="5">#REF!</definedName>
    <definedName name="Excel_BuiltIn_Print_Area_1_1_1_1_1_1_1_1_1_1_1_1_1_1_1_1_1_1_3" localSheetId="6">#REF!</definedName>
    <definedName name="Excel_BuiltIn_Print_Area_1_1_1_1_1_1_1_1_1_1_1_1_1_1_1_1_1_1_3">#N/A</definedName>
    <definedName name="Excel_BuiltIn_Print_Area_1_1_1_1_1_1_1_1_1_1_1_1_1_1_1_1_1_1_4" localSheetId="2">#REF!</definedName>
    <definedName name="Excel_BuiltIn_Print_Area_1_1_1_1_1_1_1_1_1_1_1_1_1_1_1_1_1_1_4" localSheetId="5">#REF!</definedName>
    <definedName name="Excel_BuiltIn_Print_Area_1_1_1_1_1_1_1_1_1_1_1_1_1_1_1_1_1_1_4" localSheetId="6">#REF!</definedName>
    <definedName name="Excel_BuiltIn_Print_Area_1_1_1_1_1_1_1_1_1_1_1_1_1_1_1_1_1_1_4">#N/A</definedName>
    <definedName name="Excel_BuiltIn_Print_Area_1_1_1_1_1_1_1_1_1_1_1_1_1_1_1_1_1_2" localSheetId="2">#REF!</definedName>
    <definedName name="Excel_BuiltIn_Print_Area_1_1_1_1_1_1_1_1_1_1_1_1_1_1_1_1_1_2" localSheetId="5">#REF!</definedName>
    <definedName name="Excel_BuiltIn_Print_Area_1_1_1_1_1_1_1_1_1_1_1_1_1_1_1_1_1_2" localSheetId="6">#REF!</definedName>
    <definedName name="Excel_BuiltIn_Print_Area_1_1_1_1_1_1_1_1_1_1_1_1_1_1_1_1_1_2">#N/A</definedName>
    <definedName name="Excel_BuiltIn_Print_Area_1_1_1_1_1_1_1_1_1_1_1_1_1_1_1_1_1_3" localSheetId="2">#REF!</definedName>
    <definedName name="Excel_BuiltIn_Print_Area_1_1_1_1_1_1_1_1_1_1_1_1_1_1_1_1_1_3" localSheetId="5">#REF!</definedName>
    <definedName name="Excel_BuiltIn_Print_Area_1_1_1_1_1_1_1_1_1_1_1_1_1_1_1_1_1_3" localSheetId="6">#REF!</definedName>
    <definedName name="Excel_BuiltIn_Print_Area_1_1_1_1_1_1_1_1_1_1_1_1_1_1_1_1_1_3">#N/A</definedName>
    <definedName name="Excel_BuiltIn_Print_Area_1_1_1_1_1_1_1_1_1_1_1_1_1_1_1_1_1_4" localSheetId="2">#REF!</definedName>
    <definedName name="Excel_BuiltIn_Print_Area_1_1_1_1_1_1_1_1_1_1_1_1_1_1_1_1_1_4" localSheetId="5">#REF!</definedName>
    <definedName name="Excel_BuiltIn_Print_Area_1_1_1_1_1_1_1_1_1_1_1_1_1_1_1_1_1_4" localSheetId="6">#REF!</definedName>
    <definedName name="Excel_BuiltIn_Print_Area_1_1_1_1_1_1_1_1_1_1_1_1_1_1_1_1_1_4">#N/A</definedName>
    <definedName name="Excel_BuiltIn_Print_Area_1_1_1_1_1_1_1_1_1_1_1_1_1_1_1_1_1_4_1" localSheetId="2">#REF!</definedName>
    <definedName name="Excel_BuiltIn_Print_Area_1_1_1_1_1_1_1_1_1_1_1_1_1_1_1_1_1_4_1" localSheetId="5">#REF!</definedName>
    <definedName name="Excel_BuiltIn_Print_Area_1_1_1_1_1_1_1_1_1_1_1_1_1_1_1_1_1_4_1" localSheetId="6">#REF!</definedName>
    <definedName name="Excel_BuiltIn_Print_Area_1_1_1_1_1_1_1_1_1_1_1_1_1_1_1_1_1_4_1">#N/A</definedName>
    <definedName name="Excel_BuiltIn_Print_Area_1_1_1_1_1_1_1_1_1_1_1_1_1_1_1_1_2" localSheetId="2">#REF!</definedName>
    <definedName name="Excel_BuiltIn_Print_Area_1_1_1_1_1_1_1_1_1_1_1_1_1_1_1_1_2" localSheetId="5">#REF!</definedName>
    <definedName name="Excel_BuiltIn_Print_Area_1_1_1_1_1_1_1_1_1_1_1_1_1_1_1_1_2" localSheetId="6">#REF!</definedName>
    <definedName name="Excel_BuiltIn_Print_Area_1_1_1_1_1_1_1_1_1_1_1_1_1_1_1_1_2">#N/A</definedName>
    <definedName name="Excel_BuiltIn_Print_Area_1_1_1_1_1_1_1_1_1_1_1_1_1_1_1_1_4" localSheetId="2">#REF!</definedName>
    <definedName name="Excel_BuiltIn_Print_Area_1_1_1_1_1_1_1_1_1_1_1_1_1_1_1_1_4" localSheetId="5">#REF!</definedName>
    <definedName name="Excel_BuiltIn_Print_Area_1_1_1_1_1_1_1_1_1_1_1_1_1_1_1_1_4" localSheetId="6">#REF!</definedName>
    <definedName name="Excel_BuiltIn_Print_Area_1_1_1_1_1_1_1_1_1_1_1_1_1_1_1_1_4">#N/A</definedName>
    <definedName name="Excel_BuiltIn_Print_Area_1_1_1_1_1_1_1_1_1_1_1_1_1_1_1_1_4_1" localSheetId="2">#REF!</definedName>
    <definedName name="Excel_BuiltIn_Print_Area_1_1_1_1_1_1_1_1_1_1_1_1_1_1_1_1_4_1" localSheetId="5">#REF!</definedName>
    <definedName name="Excel_BuiltIn_Print_Area_1_1_1_1_1_1_1_1_1_1_1_1_1_1_1_1_4_1" localSheetId="6">#REF!</definedName>
    <definedName name="Excel_BuiltIn_Print_Area_1_1_1_1_1_1_1_1_1_1_1_1_1_1_1_1_4_1">#N/A</definedName>
    <definedName name="Excel_BuiltIn_Print_Area_1_1_1_1_1_1_1_1_1_1_1_1_1_1_1_2" localSheetId="2">#REF!</definedName>
    <definedName name="Excel_BuiltIn_Print_Area_1_1_1_1_1_1_1_1_1_1_1_1_1_1_1_2" localSheetId="5">#REF!</definedName>
    <definedName name="Excel_BuiltIn_Print_Area_1_1_1_1_1_1_1_1_1_1_1_1_1_1_1_2" localSheetId="6">#REF!</definedName>
    <definedName name="Excel_BuiltIn_Print_Area_1_1_1_1_1_1_1_1_1_1_1_1_1_1_1_2">#N/A</definedName>
    <definedName name="Excel_BuiltIn_Print_Area_1_1_1_1_1_1_1_1_1_1_1_1_1_1_1_3" localSheetId="2">#REF!</definedName>
    <definedName name="Excel_BuiltIn_Print_Area_1_1_1_1_1_1_1_1_1_1_1_1_1_1_1_3" localSheetId="5">#REF!</definedName>
    <definedName name="Excel_BuiltIn_Print_Area_1_1_1_1_1_1_1_1_1_1_1_1_1_1_1_3" localSheetId="6">#REF!</definedName>
    <definedName name="Excel_BuiltIn_Print_Area_1_1_1_1_1_1_1_1_1_1_1_1_1_1_1_3">#N/A</definedName>
    <definedName name="Excel_BuiltIn_Print_Area_1_1_1_1_1_1_1_1_1_1_1_1_1_1_1_4" localSheetId="2">#REF!</definedName>
    <definedName name="Excel_BuiltIn_Print_Area_1_1_1_1_1_1_1_1_1_1_1_1_1_1_1_4" localSheetId="5">#REF!</definedName>
    <definedName name="Excel_BuiltIn_Print_Area_1_1_1_1_1_1_1_1_1_1_1_1_1_1_1_4" localSheetId="6">#REF!</definedName>
    <definedName name="Excel_BuiltIn_Print_Area_1_1_1_1_1_1_1_1_1_1_1_1_1_1_1_4">#N/A</definedName>
    <definedName name="Excel_BuiltIn_Print_Area_1_1_1_1_1_1_1_1_1_1_1_1_1_1_1_4_1" localSheetId="2">#REF!</definedName>
    <definedName name="Excel_BuiltIn_Print_Area_1_1_1_1_1_1_1_1_1_1_1_1_1_1_1_4_1" localSheetId="5">#REF!</definedName>
    <definedName name="Excel_BuiltIn_Print_Area_1_1_1_1_1_1_1_1_1_1_1_1_1_1_1_4_1" localSheetId="6">#REF!</definedName>
    <definedName name="Excel_BuiltIn_Print_Area_1_1_1_1_1_1_1_1_1_1_1_1_1_1_1_4_1">#N/A</definedName>
    <definedName name="Excel_BuiltIn_Print_Area_1_1_1_1_1_1_1_1_1_1_1_1_1_1_2" localSheetId="2">#REF!</definedName>
    <definedName name="Excel_BuiltIn_Print_Area_1_1_1_1_1_1_1_1_1_1_1_1_1_1_2" localSheetId="5">#REF!</definedName>
    <definedName name="Excel_BuiltIn_Print_Area_1_1_1_1_1_1_1_1_1_1_1_1_1_1_2" localSheetId="6">#REF!</definedName>
    <definedName name="Excel_BuiltIn_Print_Area_1_1_1_1_1_1_1_1_1_1_1_1_1_1_2">#N/A</definedName>
    <definedName name="Excel_BuiltIn_Print_Area_1_1_1_1_1_1_1_1_1_1_1_1_1_1_3" localSheetId="2">#REF!</definedName>
    <definedName name="Excel_BuiltIn_Print_Area_1_1_1_1_1_1_1_1_1_1_1_1_1_1_3" localSheetId="5">#REF!</definedName>
    <definedName name="Excel_BuiltIn_Print_Area_1_1_1_1_1_1_1_1_1_1_1_1_1_1_3" localSheetId="6">#REF!</definedName>
    <definedName name="Excel_BuiltIn_Print_Area_1_1_1_1_1_1_1_1_1_1_1_1_1_1_3">#N/A</definedName>
    <definedName name="Excel_BuiltIn_Print_Area_1_1_1_1_1_1_1_1_1_1_1_1_1_1_4" localSheetId="2">#REF!</definedName>
    <definedName name="Excel_BuiltIn_Print_Area_1_1_1_1_1_1_1_1_1_1_1_1_1_1_4" localSheetId="5">#REF!</definedName>
    <definedName name="Excel_BuiltIn_Print_Area_1_1_1_1_1_1_1_1_1_1_1_1_1_1_4" localSheetId="6">#REF!</definedName>
    <definedName name="Excel_BuiltIn_Print_Area_1_1_1_1_1_1_1_1_1_1_1_1_1_1_4">#N/A</definedName>
    <definedName name="Excel_BuiltIn_Print_Area_1_1_1_1_1_1_1_1_1_1_1_1_1_1_4_1" localSheetId="2">#REF!</definedName>
    <definedName name="Excel_BuiltIn_Print_Area_1_1_1_1_1_1_1_1_1_1_1_1_1_1_4_1" localSheetId="5">#REF!</definedName>
    <definedName name="Excel_BuiltIn_Print_Area_1_1_1_1_1_1_1_1_1_1_1_1_1_1_4_1" localSheetId="6">#REF!</definedName>
    <definedName name="Excel_BuiltIn_Print_Area_1_1_1_1_1_1_1_1_1_1_1_1_1_1_4_1">#N/A</definedName>
    <definedName name="Excel_BuiltIn_Print_Area_1_1_1_1_1_1_1_1_1_1_1_1_1_2" localSheetId="2">#REF!</definedName>
    <definedName name="Excel_BuiltIn_Print_Area_1_1_1_1_1_1_1_1_1_1_1_1_1_2" localSheetId="5">#REF!</definedName>
    <definedName name="Excel_BuiltIn_Print_Area_1_1_1_1_1_1_1_1_1_1_1_1_1_2" localSheetId="6">#REF!</definedName>
    <definedName name="Excel_BuiltIn_Print_Area_1_1_1_1_1_1_1_1_1_1_1_1_1_2">#N/A</definedName>
    <definedName name="Excel_BuiltIn_Print_Area_1_1_1_1_1_1_1_1_1_1_1_1_1_4" localSheetId="2">#REF!</definedName>
    <definedName name="Excel_BuiltIn_Print_Area_1_1_1_1_1_1_1_1_1_1_1_1_1_4" localSheetId="5">#REF!</definedName>
    <definedName name="Excel_BuiltIn_Print_Area_1_1_1_1_1_1_1_1_1_1_1_1_1_4" localSheetId="6">#REF!</definedName>
    <definedName name="Excel_BuiltIn_Print_Area_1_1_1_1_1_1_1_1_1_1_1_1_1_4">#N/A</definedName>
    <definedName name="Excel_BuiltIn_Print_Area_1_1_1_1_1_1_1_1_1_1_1_1_1_4_1" localSheetId="2">#REF!</definedName>
    <definedName name="Excel_BuiltIn_Print_Area_1_1_1_1_1_1_1_1_1_1_1_1_1_4_1" localSheetId="5">#REF!</definedName>
    <definedName name="Excel_BuiltIn_Print_Area_1_1_1_1_1_1_1_1_1_1_1_1_1_4_1" localSheetId="6">#REF!</definedName>
    <definedName name="Excel_BuiltIn_Print_Area_1_1_1_1_1_1_1_1_1_1_1_1_1_4_1">#N/A</definedName>
    <definedName name="Excel_BuiltIn_Print_Area_1_1_1_1_1_1_1_1_1_1_1_1_2" localSheetId="2">#REF!</definedName>
    <definedName name="Excel_BuiltIn_Print_Area_1_1_1_1_1_1_1_1_1_1_1_1_2" localSheetId="5">#REF!</definedName>
    <definedName name="Excel_BuiltIn_Print_Area_1_1_1_1_1_1_1_1_1_1_1_1_2" localSheetId="6">#REF!</definedName>
    <definedName name="Excel_BuiltIn_Print_Area_1_1_1_1_1_1_1_1_1_1_1_1_2">#N/A</definedName>
    <definedName name="Excel_BuiltIn_Print_Area_1_1_1_1_1_1_1_1_1_1_1_1_4" localSheetId="2">#REF!</definedName>
    <definedName name="Excel_BuiltIn_Print_Area_1_1_1_1_1_1_1_1_1_1_1_1_4" localSheetId="5">#REF!</definedName>
    <definedName name="Excel_BuiltIn_Print_Area_1_1_1_1_1_1_1_1_1_1_1_1_4" localSheetId="6">#REF!</definedName>
    <definedName name="Excel_BuiltIn_Print_Area_1_1_1_1_1_1_1_1_1_1_1_1_4">#N/A</definedName>
    <definedName name="Excel_BuiltIn_Print_Area_1_1_1_1_1_1_1_1_1_1_1_2">#REF!</definedName>
    <definedName name="Excel_BuiltIn_Print_Area_1_1_1_1_1_1_1_1_1_1_1_3" localSheetId="2">#REF!</definedName>
    <definedName name="Excel_BuiltIn_Print_Area_1_1_1_1_1_1_1_1_1_1_1_3" localSheetId="5">#REF!</definedName>
    <definedName name="Excel_BuiltIn_Print_Area_1_1_1_1_1_1_1_1_1_1_1_3" localSheetId="6">#REF!</definedName>
    <definedName name="Excel_BuiltIn_Print_Area_1_1_1_1_1_1_1_1_1_1_1_3">#N/A</definedName>
    <definedName name="Excel_BuiltIn_Print_Area_1_1_1_1_1_1_1_1_1_1_1_4" localSheetId="2">#REF!</definedName>
    <definedName name="Excel_BuiltIn_Print_Area_1_1_1_1_1_1_1_1_1_1_1_4" localSheetId="5">#REF!</definedName>
    <definedName name="Excel_BuiltIn_Print_Area_1_1_1_1_1_1_1_1_1_1_1_4" localSheetId="6">#REF!</definedName>
    <definedName name="Excel_BuiltIn_Print_Area_1_1_1_1_1_1_1_1_1_1_1_4">#N/A</definedName>
    <definedName name="Excel_BuiltIn_Print_Area_1_1_1_1_1_1_1_1_1_1_2" localSheetId="2">#REF!</definedName>
    <definedName name="Excel_BuiltIn_Print_Area_1_1_1_1_1_1_1_1_1_1_2" localSheetId="5">#REF!</definedName>
    <definedName name="Excel_BuiltIn_Print_Area_1_1_1_1_1_1_1_1_1_1_2" localSheetId="6">#REF!</definedName>
    <definedName name="Excel_BuiltIn_Print_Area_1_1_1_1_1_1_1_1_1_1_2">#N/A</definedName>
    <definedName name="Excel_BuiltIn_Print_Area_1_1_1_1_1_1_1_1_1_1_4" localSheetId="2">#REF!</definedName>
    <definedName name="Excel_BuiltIn_Print_Area_1_1_1_1_1_1_1_1_1_1_4" localSheetId="5">#REF!</definedName>
    <definedName name="Excel_BuiltIn_Print_Area_1_1_1_1_1_1_1_1_1_1_4" localSheetId="6">#REF!</definedName>
    <definedName name="Excel_BuiltIn_Print_Area_1_1_1_1_1_1_1_1_1_1_4">#N/A</definedName>
    <definedName name="Excel_BuiltIn_Print_Area_1_1_1_1_1_1_1_1_1_1_4_1" localSheetId="2">#REF!</definedName>
    <definedName name="Excel_BuiltIn_Print_Area_1_1_1_1_1_1_1_1_1_1_4_1" localSheetId="5">#REF!</definedName>
    <definedName name="Excel_BuiltIn_Print_Area_1_1_1_1_1_1_1_1_1_1_4_1" localSheetId="6">#REF!</definedName>
    <definedName name="Excel_BuiltIn_Print_Area_1_1_1_1_1_1_1_1_1_1_4_1">#N/A</definedName>
    <definedName name="Excel_BuiltIn_Print_Area_1_1_1_1_1_1_1_1_1_2" localSheetId="2">#REF!</definedName>
    <definedName name="Excel_BuiltIn_Print_Area_1_1_1_1_1_1_1_1_1_2" localSheetId="5">#REF!</definedName>
    <definedName name="Excel_BuiltIn_Print_Area_1_1_1_1_1_1_1_1_1_2" localSheetId="6">#REF!</definedName>
    <definedName name="Excel_BuiltIn_Print_Area_1_1_1_1_1_1_1_1_1_2">#N/A</definedName>
    <definedName name="Excel_BuiltIn_Print_Area_1_1_1_1_1_1_1_1_1_2_1" localSheetId="2">#REF!</definedName>
    <definedName name="Excel_BuiltIn_Print_Area_1_1_1_1_1_1_1_1_1_2_1" localSheetId="5">#REF!</definedName>
    <definedName name="Excel_BuiltIn_Print_Area_1_1_1_1_1_1_1_1_1_2_1" localSheetId="6">#REF!</definedName>
    <definedName name="Excel_BuiltIn_Print_Area_1_1_1_1_1_1_1_1_1_2_1">#N/A</definedName>
    <definedName name="Excel_BuiltIn_Print_Area_1_1_1_1_1_1_1_1_1_4" localSheetId="2">#REF!</definedName>
    <definedName name="Excel_BuiltIn_Print_Area_1_1_1_1_1_1_1_1_1_4" localSheetId="5">#REF!</definedName>
    <definedName name="Excel_BuiltIn_Print_Area_1_1_1_1_1_1_1_1_1_4" localSheetId="6">#REF!</definedName>
    <definedName name="Excel_BuiltIn_Print_Area_1_1_1_1_1_1_1_1_1_4">#N/A</definedName>
    <definedName name="Excel_BuiltIn_Print_Area_1_1_1_1_1_1_1_1_2" localSheetId="2">#REF!</definedName>
    <definedName name="Excel_BuiltIn_Print_Area_1_1_1_1_1_1_1_1_2" localSheetId="5">#REF!</definedName>
    <definedName name="Excel_BuiltIn_Print_Area_1_1_1_1_1_1_1_1_2" localSheetId="6">#REF!</definedName>
    <definedName name="Excel_BuiltIn_Print_Area_1_1_1_1_1_1_1_1_2">#N/A</definedName>
    <definedName name="Excel_BuiltIn_Print_Area_1_1_1_1_1_1_1_1_2_1" localSheetId="2">#REF!</definedName>
    <definedName name="Excel_BuiltIn_Print_Area_1_1_1_1_1_1_1_1_2_1" localSheetId="5">#REF!</definedName>
    <definedName name="Excel_BuiltIn_Print_Area_1_1_1_1_1_1_1_1_2_1" localSheetId="6">#REF!</definedName>
    <definedName name="Excel_BuiltIn_Print_Area_1_1_1_1_1_1_1_1_2_1">#N/A</definedName>
    <definedName name="Excel_BuiltIn_Print_Area_1_1_1_1_1_1_1_1_4" localSheetId="2">#REF!</definedName>
    <definedName name="Excel_BuiltIn_Print_Area_1_1_1_1_1_1_1_1_4" localSheetId="5">#REF!</definedName>
    <definedName name="Excel_BuiltIn_Print_Area_1_1_1_1_1_1_1_1_4" localSheetId="6">#REF!</definedName>
    <definedName name="Excel_BuiltIn_Print_Area_1_1_1_1_1_1_1_1_4">#N/A</definedName>
    <definedName name="Excel_BuiltIn_Print_Area_1_1_1_1_1_1_1_2" localSheetId="2">#REF!</definedName>
    <definedName name="Excel_BuiltIn_Print_Area_1_1_1_1_1_1_1_2" localSheetId="5">#REF!</definedName>
    <definedName name="Excel_BuiltIn_Print_Area_1_1_1_1_1_1_1_2" localSheetId="6">#REF!</definedName>
    <definedName name="Excel_BuiltIn_Print_Area_1_1_1_1_1_1_1_2">#N/A</definedName>
    <definedName name="Excel_BuiltIn_Print_Area_1_1_1_1_1_1_1_2_1" localSheetId="2">#REF!</definedName>
    <definedName name="Excel_BuiltIn_Print_Area_1_1_1_1_1_1_1_2_1" localSheetId="5">#REF!</definedName>
    <definedName name="Excel_BuiltIn_Print_Area_1_1_1_1_1_1_1_2_1" localSheetId="6">#REF!</definedName>
    <definedName name="Excel_BuiltIn_Print_Area_1_1_1_1_1_1_1_2_1">#N/A</definedName>
    <definedName name="Excel_BuiltIn_Print_Area_1_1_1_1_1_1_1_3" localSheetId="2">#REF!</definedName>
    <definedName name="Excel_BuiltIn_Print_Area_1_1_1_1_1_1_1_3" localSheetId="5">#REF!</definedName>
    <definedName name="Excel_BuiltIn_Print_Area_1_1_1_1_1_1_1_3" localSheetId="6">#REF!</definedName>
    <definedName name="Excel_BuiltIn_Print_Area_1_1_1_1_1_1_1_3">#N/A</definedName>
    <definedName name="Excel_BuiltIn_Print_Area_1_1_1_1_1_1_1_4" localSheetId="2">#REF!</definedName>
    <definedName name="Excel_BuiltIn_Print_Area_1_1_1_1_1_1_1_4" localSheetId="5">#REF!</definedName>
    <definedName name="Excel_BuiltIn_Print_Area_1_1_1_1_1_1_1_4" localSheetId="6">#REF!</definedName>
    <definedName name="Excel_BuiltIn_Print_Area_1_1_1_1_1_1_1_4">#N/A</definedName>
    <definedName name="Excel_BuiltIn_Print_Area_1_1_1_1_1_1_2">#REF!</definedName>
    <definedName name="Excel_BuiltIn_Print_Area_1_1_1_1_1_1_2_1" localSheetId="2">#REF!</definedName>
    <definedName name="Excel_BuiltIn_Print_Area_1_1_1_1_1_1_2_1" localSheetId="5">#REF!</definedName>
    <definedName name="Excel_BuiltIn_Print_Area_1_1_1_1_1_1_2_1" localSheetId="6">#REF!</definedName>
    <definedName name="Excel_BuiltIn_Print_Area_1_1_1_1_1_1_2_1">#N/A</definedName>
    <definedName name="Excel_BuiltIn_Print_Area_1_1_1_1_1_1_4" localSheetId="2">#REF!</definedName>
    <definedName name="Excel_BuiltIn_Print_Area_1_1_1_1_1_1_4" localSheetId="5">#REF!</definedName>
    <definedName name="Excel_BuiltIn_Print_Area_1_1_1_1_1_1_4" localSheetId="6">#REF!</definedName>
    <definedName name="Excel_BuiltIn_Print_Area_1_1_1_1_1_1_4">#N/A</definedName>
    <definedName name="Excel_BuiltIn_Print_Area_1_1_1_1_1_1_4_1" localSheetId="2">#REF!</definedName>
    <definedName name="Excel_BuiltIn_Print_Area_1_1_1_1_1_1_4_1" localSheetId="5">#REF!</definedName>
    <definedName name="Excel_BuiltIn_Print_Area_1_1_1_1_1_1_4_1" localSheetId="6">#REF!</definedName>
    <definedName name="Excel_BuiltIn_Print_Area_1_1_1_1_1_1_4_1">#N/A</definedName>
    <definedName name="Excel_BuiltIn_Print_Area_1_1_1_1_1_2" localSheetId="5">#REF!</definedName>
    <definedName name="Excel_BuiltIn_Print_Area_1_1_1_1_1_2">#REF!</definedName>
    <definedName name="Excel_BuiltIn_Print_Area_1_1_1_1_1_2_1" localSheetId="2">#REF!</definedName>
    <definedName name="Excel_BuiltIn_Print_Area_1_1_1_1_1_2_1" localSheetId="5">#REF!</definedName>
    <definedName name="Excel_BuiltIn_Print_Area_1_1_1_1_1_2_1" localSheetId="6">#REF!</definedName>
    <definedName name="Excel_BuiltIn_Print_Area_1_1_1_1_1_2_1">#N/A</definedName>
    <definedName name="Excel_BuiltIn_Print_Area_1_1_1_1_1_2_1_1" localSheetId="2">#REF!</definedName>
    <definedName name="Excel_BuiltIn_Print_Area_1_1_1_1_1_2_1_1" localSheetId="5">#REF!</definedName>
    <definedName name="Excel_BuiltIn_Print_Area_1_1_1_1_1_2_1_1" localSheetId="6">#REF!</definedName>
    <definedName name="Excel_BuiltIn_Print_Area_1_1_1_1_1_2_1_1">#N/A</definedName>
    <definedName name="Excel_BuiltIn_Print_Area_1_1_1_1_1_2_4" localSheetId="2">#REF!</definedName>
    <definedName name="Excel_BuiltIn_Print_Area_1_1_1_1_1_2_4" localSheetId="5">#REF!</definedName>
    <definedName name="Excel_BuiltIn_Print_Area_1_1_1_1_1_2_4" localSheetId="6">#REF!</definedName>
    <definedName name="Excel_BuiltIn_Print_Area_1_1_1_1_1_2_4">#N/A</definedName>
    <definedName name="Excel_BuiltIn_Print_Area_1_1_1_1_1_3" localSheetId="2">#REF!</definedName>
    <definedName name="Excel_BuiltIn_Print_Area_1_1_1_1_1_3" localSheetId="5">#REF!</definedName>
    <definedName name="Excel_BuiltIn_Print_Area_1_1_1_1_1_3" localSheetId="6">#REF!</definedName>
    <definedName name="Excel_BuiltIn_Print_Area_1_1_1_1_1_3">#N/A</definedName>
    <definedName name="Excel_BuiltIn_Print_Area_1_1_1_1_1_4" localSheetId="2">#REF!</definedName>
    <definedName name="Excel_BuiltIn_Print_Area_1_1_1_1_1_4" localSheetId="5">#REF!</definedName>
    <definedName name="Excel_BuiltIn_Print_Area_1_1_1_1_1_4" localSheetId="6">#REF!</definedName>
    <definedName name="Excel_BuiltIn_Print_Area_1_1_1_1_1_4">#N/A</definedName>
    <definedName name="Excel_BuiltIn_Print_Area_1_1_1_1_10">#REF!</definedName>
    <definedName name="Excel_BuiltIn_Print_Area_1_1_1_1_19">#REF!</definedName>
    <definedName name="Excel_BuiltIn_Print_Area_1_1_1_1_2" localSheetId="5">#REF!</definedName>
    <definedName name="Excel_BuiltIn_Print_Area_1_1_1_1_2">#REF!</definedName>
    <definedName name="Excel_BuiltIn_Print_Area_1_1_1_1_2_1" localSheetId="5">#REF!</definedName>
    <definedName name="Excel_BuiltIn_Print_Area_1_1_1_1_2_1">#REF!</definedName>
    <definedName name="Excel_BuiltIn_Print_Area_1_1_1_1_2_1_1" localSheetId="2">#REF!</definedName>
    <definedName name="Excel_BuiltIn_Print_Area_1_1_1_1_2_1_1" localSheetId="5">#REF!</definedName>
    <definedName name="Excel_BuiltIn_Print_Area_1_1_1_1_2_1_1" localSheetId="6">#REF!</definedName>
    <definedName name="Excel_BuiltIn_Print_Area_1_1_1_1_2_1_1">#N/A</definedName>
    <definedName name="Excel_BuiltIn_Print_Area_1_1_1_1_2_1_1_1" localSheetId="2">#REF!</definedName>
    <definedName name="Excel_BuiltIn_Print_Area_1_1_1_1_2_1_1_1" localSheetId="5">#REF!</definedName>
    <definedName name="Excel_BuiltIn_Print_Area_1_1_1_1_2_1_1_1" localSheetId="6">#REF!</definedName>
    <definedName name="Excel_BuiltIn_Print_Area_1_1_1_1_2_1_1_1">#N/A</definedName>
    <definedName name="Excel_BuiltIn_Print_Area_1_1_1_1_2_1_4" localSheetId="2">#REF!</definedName>
    <definedName name="Excel_BuiltIn_Print_Area_1_1_1_1_2_1_4" localSheetId="5">#REF!</definedName>
    <definedName name="Excel_BuiltIn_Print_Area_1_1_1_1_2_1_4" localSheetId="6">#REF!</definedName>
    <definedName name="Excel_BuiltIn_Print_Area_1_1_1_1_2_1_4">#N/A</definedName>
    <definedName name="Excel_BuiltIn_Print_Area_1_1_1_1_2_2">#REF!</definedName>
    <definedName name="Excel_BuiltIn_Print_Area_1_1_1_1_2_4" localSheetId="2">#REF!</definedName>
    <definedName name="Excel_BuiltIn_Print_Area_1_1_1_1_2_4" localSheetId="5">#REF!</definedName>
    <definedName name="Excel_BuiltIn_Print_Area_1_1_1_1_2_4" localSheetId="6">#REF!</definedName>
    <definedName name="Excel_BuiltIn_Print_Area_1_1_1_1_2_4">#N/A</definedName>
    <definedName name="Excel_BuiltIn_Print_Area_1_1_1_1_3" localSheetId="5">#REF!</definedName>
    <definedName name="Excel_BuiltIn_Print_Area_1_1_1_1_3">#REF!</definedName>
    <definedName name="Excel_BuiltIn_Print_Area_1_1_1_1_3_1" localSheetId="2">#REF!</definedName>
    <definedName name="Excel_BuiltIn_Print_Area_1_1_1_1_3_1" localSheetId="5">#REF!</definedName>
    <definedName name="Excel_BuiltIn_Print_Area_1_1_1_1_3_1" localSheetId="6">#REF!</definedName>
    <definedName name="Excel_BuiltIn_Print_Area_1_1_1_1_3_1">#N/A</definedName>
    <definedName name="Excel_BuiltIn_Print_Area_1_1_1_1_3_4" localSheetId="2">#REF!</definedName>
    <definedName name="Excel_BuiltIn_Print_Area_1_1_1_1_3_4" localSheetId="5">#REF!</definedName>
    <definedName name="Excel_BuiltIn_Print_Area_1_1_1_1_3_4" localSheetId="6">#REF!</definedName>
    <definedName name="Excel_BuiltIn_Print_Area_1_1_1_1_3_4">#N/A</definedName>
    <definedName name="Excel_BuiltIn_Print_Area_1_1_1_1_4" localSheetId="5">#REF!</definedName>
    <definedName name="Excel_BuiltIn_Print_Area_1_1_1_1_4">#REF!</definedName>
    <definedName name="Excel_BuiltIn_Print_Area_1_1_1_1_4_1">#REF!</definedName>
    <definedName name="Excel_BuiltIn_Print_Area_1_1_1_1_4_1_1" localSheetId="2">#REF!</definedName>
    <definedName name="Excel_BuiltIn_Print_Area_1_1_1_1_4_1_1" localSheetId="5">#REF!</definedName>
    <definedName name="Excel_BuiltIn_Print_Area_1_1_1_1_4_1_1" localSheetId="6">#REF!</definedName>
    <definedName name="Excel_BuiltIn_Print_Area_1_1_1_1_4_1_1">#N/A</definedName>
    <definedName name="Excel_BuiltIn_Print_Area_1_1_1_1_4_1_1_1" localSheetId="2">#REF!</definedName>
    <definedName name="Excel_BuiltIn_Print_Area_1_1_1_1_4_1_1_1" localSheetId="5">#REF!</definedName>
    <definedName name="Excel_BuiltIn_Print_Area_1_1_1_1_4_1_1_1" localSheetId="6">#REF!</definedName>
    <definedName name="Excel_BuiltIn_Print_Area_1_1_1_1_4_1_1_1">#N/A</definedName>
    <definedName name="Excel_BuiltIn_Print_Area_1_1_1_1_4_1_4" localSheetId="2">#REF!</definedName>
    <definedName name="Excel_BuiltIn_Print_Area_1_1_1_1_4_1_4" localSheetId="5">#REF!</definedName>
    <definedName name="Excel_BuiltIn_Print_Area_1_1_1_1_4_1_4" localSheetId="6">#REF!</definedName>
    <definedName name="Excel_BuiltIn_Print_Area_1_1_1_1_4_1_4">#N/A</definedName>
    <definedName name="Excel_BuiltIn_Print_Area_1_1_1_1_4_2" localSheetId="2">#REF!</definedName>
    <definedName name="Excel_BuiltIn_Print_Area_1_1_1_1_4_2" localSheetId="5">#REF!</definedName>
    <definedName name="Excel_BuiltIn_Print_Area_1_1_1_1_4_2" localSheetId="6">#REF!</definedName>
    <definedName name="Excel_BuiltIn_Print_Area_1_1_1_1_4_2">#N/A</definedName>
    <definedName name="Excel_BuiltIn_Print_Area_1_1_1_1_4_4" localSheetId="2">#REF!</definedName>
    <definedName name="Excel_BuiltIn_Print_Area_1_1_1_1_4_4" localSheetId="5">#REF!</definedName>
    <definedName name="Excel_BuiltIn_Print_Area_1_1_1_1_4_4" localSheetId="6">#REF!</definedName>
    <definedName name="Excel_BuiltIn_Print_Area_1_1_1_1_4_4">#N/A</definedName>
    <definedName name="Excel_BuiltIn_Print_Area_1_1_1_1_7">#REF!</definedName>
    <definedName name="Excel_BuiltIn_Print_Area_1_1_1_1_7_1">#REF!</definedName>
    <definedName name="Excel_BuiltIn_Print_Area_1_1_1_10">#REF!</definedName>
    <definedName name="Excel_BuiltIn_Print_Area_1_1_1_10_1">#REF!</definedName>
    <definedName name="Excel_BuiltIn_Print_Area_1_1_1_19">#REF!</definedName>
    <definedName name="Excel_BuiltIn_Print_Area_1_1_1_2" localSheetId="5">#REF!</definedName>
    <definedName name="Excel_BuiltIn_Print_Area_1_1_1_2">#REF!</definedName>
    <definedName name="Excel_BuiltIn_Print_Area_1_1_1_2_1" localSheetId="5">#REF!</definedName>
    <definedName name="Excel_BuiltIn_Print_Area_1_1_1_2_1">#REF!</definedName>
    <definedName name="Excel_BuiltIn_Print_Area_1_1_1_2_1_1" localSheetId="5">#REF!</definedName>
    <definedName name="Excel_BuiltIn_Print_Area_1_1_1_2_1_1">#REF!</definedName>
    <definedName name="Excel_BuiltIn_Print_Area_1_1_1_2_1_1_1" localSheetId="2">#REF!</definedName>
    <definedName name="Excel_BuiltIn_Print_Area_1_1_1_2_1_1_1" localSheetId="5">#REF!</definedName>
    <definedName name="Excel_BuiltIn_Print_Area_1_1_1_2_1_1_1" localSheetId="6">#REF!</definedName>
    <definedName name="Excel_BuiltIn_Print_Area_1_1_1_2_1_1_1">#N/A</definedName>
    <definedName name="Excel_BuiltIn_Print_Area_1_1_1_2_1_2" localSheetId="2">#REF!</definedName>
    <definedName name="Excel_BuiltIn_Print_Area_1_1_1_2_1_2" localSheetId="5">#REF!</definedName>
    <definedName name="Excel_BuiltIn_Print_Area_1_1_1_2_1_2" localSheetId="6">#REF!</definedName>
    <definedName name="Excel_BuiltIn_Print_Area_1_1_1_2_1_2">#N/A</definedName>
    <definedName name="Excel_BuiltIn_Print_Area_1_1_1_2_2">#REF!</definedName>
    <definedName name="Excel_BuiltIn_Print_Area_1_1_1_2_2_1" localSheetId="2">#REF!</definedName>
    <definedName name="Excel_BuiltIn_Print_Area_1_1_1_2_2_1" localSheetId="5">#REF!</definedName>
    <definedName name="Excel_BuiltIn_Print_Area_1_1_1_2_2_1" localSheetId="6">#REF!</definedName>
    <definedName name="Excel_BuiltIn_Print_Area_1_1_1_2_2_1">#N/A</definedName>
    <definedName name="Excel_BuiltIn_Print_Area_1_1_1_2_4" localSheetId="2">#REF!</definedName>
    <definedName name="Excel_BuiltIn_Print_Area_1_1_1_2_4" localSheetId="5">#REF!</definedName>
    <definedName name="Excel_BuiltIn_Print_Area_1_1_1_2_4" localSheetId="6">#REF!</definedName>
    <definedName name="Excel_BuiltIn_Print_Area_1_1_1_2_4">#N/A</definedName>
    <definedName name="Excel_BuiltIn_Print_Area_1_1_1_3" localSheetId="5">#REF!</definedName>
    <definedName name="Excel_BuiltIn_Print_Area_1_1_1_3">#REF!</definedName>
    <definedName name="Excel_BuiltIn_Print_Area_1_1_1_3_1" localSheetId="2">#REF!</definedName>
    <definedName name="Excel_BuiltIn_Print_Area_1_1_1_3_1" localSheetId="5">#REF!</definedName>
    <definedName name="Excel_BuiltIn_Print_Area_1_1_1_3_1" localSheetId="6">#REF!</definedName>
    <definedName name="Excel_BuiltIn_Print_Area_1_1_1_3_1">#N/A</definedName>
    <definedName name="Excel_BuiltIn_Print_Area_1_1_1_3_4" localSheetId="2">#REF!</definedName>
    <definedName name="Excel_BuiltIn_Print_Area_1_1_1_3_4" localSheetId="5">#REF!</definedName>
    <definedName name="Excel_BuiltIn_Print_Area_1_1_1_3_4" localSheetId="6">#REF!</definedName>
    <definedName name="Excel_BuiltIn_Print_Area_1_1_1_3_4">#N/A</definedName>
    <definedName name="Excel_BuiltIn_Print_Area_1_1_1_4" localSheetId="5">#REF!</definedName>
    <definedName name="Excel_BuiltIn_Print_Area_1_1_1_4">#REF!</definedName>
    <definedName name="Excel_BuiltIn_Print_Area_1_1_1_4_1">#REF!</definedName>
    <definedName name="Excel_BuiltIn_Print_Area_1_1_1_4_1_1" localSheetId="2">#REF!</definedName>
    <definedName name="Excel_BuiltIn_Print_Area_1_1_1_4_1_1" localSheetId="5">#REF!</definedName>
    <definedName name="Excel_BuiltIn_Print_Area_1_1_1_4_1_1" localSheetId="6">#REF!</definedName>
    <definedName name="Excel_BuiltIn_Print_Area_1_1_1_4_1_1">#N/A</definedName>
    <definedName name="Excel_BuiltIn_Print_Area_1_1_1_4_1_1_1" localSheetId="2">#REF!</definedName>
    <definedName name="Excel_BuiltIn_Print_Area_1_1_1_4_1_1_1" localSheetId="5">#REF!</definedName>
    <definedName name="Excel_BuiltIn_Print_Area_1_1_1_4_1_1_1" localSheetId="6">#REF!</definedName>
    <definedName name="Excel_BuiltIn_Print_Area_1_1_1_4_1_1_1">#N/A</definedName>
    <definedName name="Excel_BuiltIn_Print_Area_1_1_1_4_1_4" localSheetId="2">#REF!</definedName>
    <definedName name="Excel_BuiltIn_Print_Area_1_1_1_4_1_4" localSheetId="5">#REF!</definedName>
    <definedName name="Excel_BuiltIn_Print_Area_1_1_1_4_1_4" localSheetId="6">#REF!</definedName>
    <definedName name="Excel_BuiltIn_Print_Area_1_1_1_4_1_4">#N/A</definedName>
    <definedName name="Excel_BuiltIn_Print_Area_1_1_1_4_4" localSheetId="2">#REF!</definedName>
    <definedName name="Excel_BuiltIn_Print_Area_1_1_1_4_4" localSheetId="5">#REF!</definedName>
    <definedName name="Excel_BuiltIn_Print_Area_1_1_1_4_4" localSheetId="6">#REF!</definedName>
    <definedName name="Excel_BuiltIn_Print_Area_1_1_1_4_4">#N/A</definedName>
    <definedName name="Excel_BuiltIn_Print_Area_1_1_1_7">#REF!</definedName>
    <definedName name="Excel_BuiltIn_Print_Area_1_1_10">#REF!</definedName>
    <definedName name="Excel_BuiltIn_Print_Area_1_1_19">#REF!</definedName>
    <definedName name="Excel_BuiltIn_Print_Area_1_1_2" localSheetId="5">#REF!</definedName>
    <definedName name="Excel_BuiltIn_Print_Area_1_1_2">#REF!</definedName>
    <definedName name="Excel_BuiltIn_Print_Area_1_1_2_1">#REF!</definedName>
    <definedName name="Excel_BuiltIn_Print_Area_1_1_2_1_1" localSheetId="2">#REF!</definedName>
    <definedName name="Excel_BuiltIn_Print_Area_1_1_2_1_1" localSheetId="5">#REF!</definedName>
    <definedName name="Excel_BuiltIn_Print_Area_1_1_2_1_1" localSheetId="6">#REF!</definedName>
    <definedName name="Excel_BuiltIn_Print_Area_1_1_2_1_1">#N/A</definedName>
    <definedName name="Excel_BuiltIn_Print_Area_1_1_2_4" localSheetId="2">#REF!</definedName>
    <definedName name="Excel_BuiltIn_Print_Area_1_1_2_4" localSheetId="5">#REF!</definedName>
    <definedName name="Excel_BuiltIn_Print_Area_1_1_2_4" localSheetId="6">#REF!</definedName>
    <definedName name="Excel_BuiltIn_Print_Area_1_1_2_4">#N/A</definedName>
    <definedName name="Excel_BuiltIn_Print_Area_1_1_3" localSheetId="5">#REF!</definedName>
    <definedName name="Excel_BuiltIn_Print_Area_1_1_3">#REF!</definedName>
    <definedName name="Excel_BuiltIn_Print_Area_1_1_3_1" localSheetId="2">#REF!</definedName>
    <definedName name="Excel_BuiltIn_Print_Area_1_1_3_1" localSheetId="5">#REF!</definedName>
    <definedName name="Excel_BuiltIn_Print_Area_1_1_3_1" localSheetId="6">#REF!</definedName>
    <definedName name="Excel_BuiltIn_Print_Area_1_1_3_1">#N/A</definedName>
    <definedName name="Excel_BuiltIn_Print_Area_1_1_3_4" localSheetId="2">#REF!</definedName>
    <definedName name="Excel_BuiltIn_Print_Area_1_1_3_4" localSheetId="5">#REF!</definedName>
    <definedName name="Excel_BuiltIn_Print_Area_1_1_3_4" localSheetId="6">#REF!</definedName>
    <definedName name="Excel_BuiltIn_Print_Area_1_1_3_4">#N/A</definedName>
    <definedName name="Excel_BuiltIn_Print_Area_1_1_4" localSheetId="5">#REF!</definedName>
    <definedName name="Excel_BuiltIn_Print_Area_1_1_4">#REF!</definedName>
    <definedName name="Excel_BuiltIn_Print_Area_1_1_4_1" localSheetId="2">#REF!</definedName>
    <definedName name="Excel_BuiltIn_Print_Area_1_1_4_1" localSheetId="5">#REF!</definedName>
    <definedName name="Excel_BuiltIn_Print_Area_1_1_4_1" localSheetId="6">#REF!</definedName>
    <definedName name="Excel_BuiltIn_Print_Area_1_1_4_1">#N/A</definedName>
    <definedName name="Excel_BuiltIn_Print_Area_1_1_4_1_1" localSheetId="2">#REF!</definedName>
    <definedName name="Excel_BuiltIn_Print_Area_1_1_4_1_1" localSheetId="5">#REF!</definedName>
    <definedName name="Excel_BuiltIn_Print_Area_1_1_4_1_1" localSheetId="6">#REF!</definedName>
    <definedName name="Excel_BuiltIn_Print_Area_1_1_4_1_1">#N/A</definedName>
    <definedName name="Excel_BuiltIn_Print_Area_1_1_4_4" localSheetId="2">#REF!</definedName>
    <definedName name="Excel_BuiltIn_Print_Area_1_1_4_4" localSheetId="5">#REF!</definedName>
    <definedName name="Excel_BuiltIn_Print_Area_1_1_4_4" localSheetId="6">#REF!</definedName>
    <definedName name="Excel_BuiltIn_Print_Area_1_1_4_4">#N/A</definedName>
    <definedName name="Excel_BuiltIn_Print_Area_1_1_5">#REF!</definedName>
    <definedName name="Excel_BuiltIn_Print_Area_1_1_6">#REF!</definedName>
    <definedName name="Excel_BuiltIn_Print_Area_1_1_7">#REF!</definedName>
    <definedName name="Excel_BuiltIn_Print_Area_1_16" localSheetId="2">#REF!</definedName>
    <definedName name="Excel_BuiltIn_Print_Area_1_16" localSheetId="5">#REF!</definedName>
    <definedName name="Excel_BuiltIn_Print_Area_1_16">#REF!</definedName>
    <definedName name="Excel_BuiltIn_Print_Area_1_2" localSheetId="2">#REF!</definedName>
    <definedName name="Excel_BuiltIn_Print_Area_1_2" localSheetId="5">#REF!</definedName>
    <definedName name="Excel_BuiltIn_Print_Area_1_2" localSheetId="6">#REF!</definedName>
    <definedName name="Excel_BuiltIn_Print_Area_1_2">#REF!</definedName>
    <definedName name="Excel_BuiltIn_Print_Area_1_3" localSheetId="2">#REF!</definedName>
    <definedName name="Excel_BuiltIn_Print_Area_1_3" localSheetId="5">#REF!</definedName>
    <definedName name="Excel_BuiltIn_Print_Area_1_3">#REF!</definedName>
    <definedName name="Excel_BuiltIn_Print_Area_1_7">#REF!</definedName>
    <definedName name="Excel_BuiltIn_Print_Area_1_8" localSheetId="2">#REF!</definedName>
    <definedName name="Excel_BuiltIn_Print_Area_1_8" localSheetId="5">#REF!</definedName>
    <definedName name="Excel_BuiltIn_Print_Area_1_8" localSheetId="6">#REF!</definedName>
    <definedName name="Excel_BuiltIn_Print_Area_1_8">#REF!</definedName>
    <definedName name="Excel_BuiltIn_Print_Area_1_8_1" localSheetId="2">#REF!</definedName>
    <definedName name="Excel_BuiltIn_Print_Area_1_8_1" localSheetId="5">#REF!</definedName>
    <definedName name="Excel_BuiltIn_Print_Area_1_8_1">#REF!</definedName>
    <definedName name="Excel_BuiltIn_Print_Area_1_8_1_4" localSheetId="2">#REF!</definedName>
    <definedName name="Excel_BuiltIn_Print_Area_1_8_1_4" localSheetId="5">#REF!</definedName>
    <definedName name="Excel_BuiltIn_Print_Area_1_8_1_4" localSheetId="6">#REF!</definedName>
    <definedName name="Excel_BuiltIn_Print_Area_1_8_1_4">#N/A</definedName>
    <definedName name="Excel_BuiltIn_Print_Area_1_8_4" localSheetId="2">#REF!</definedName>
    <definedName name="Excel_BuiltIn_Print_Area_1_8_4" localSheetId="5">#REF!</definedName>
    <definedName name="Excel_BuiltIn_Print_Area_1_8_4" localSheetId="6">#REF!</definedName>
    <definedName name="Excel_BuiltIn_Print_Area_1_8_4">#N/A</definedName>
    <definedName name="Excel_BuiltIn_Print_Area_10" localSheetId="5">#REF!</definedName>
    <definedName name="Excel_BuiltIn_Print_Area_10">#REF!</definedName>
    <definedName name="Excel_BuiltIn_Print_Area_10_1" localSheetId="5">#REF!</definedName>
    <definedName name="Excel_BuiltIn_Print_Area_10_1">#REF!</definedName>
    <definedName name="Excel_BuiltIn_Print_Area_10_1_1" localSheetId="2">#REF!</definedName>
    <definedName name="Excel_BuiltIn_Print_Area_10_1_1" localSheetId="5">#REF!</definedName>
    <definedName name="Excel_BuiltIn_Print_Area_10_1_1" localSheetId="6">#REF!</definedName>
    <definedName name="Excel_BuiltIn_Print_Area_10_1_1">#N/A</definedName>
    <definedName name="Excel_BuiltIn_Print_Area_10_4" localSheetId="2">#REF!</definedName>
    <definedName name="Excel_BuiltIn_Print_Area_10_4" localSheetId="5">#REF!</definedName>
    <definedName name="Excel_BuiltIn_Print_Area_10_4" localSheetId="6">#REF!</definedName>
    <definedName name="Excel_BuiltIn_Print_Area_10_4">#N/A</definedName>
    <definedName name="Excel_BuiltIn_Print_Area_11" localSheetId="5">#REF!</definedName>
    <definedName name="Excel_BuiltIn_Print_Area_11">#REF!</definedName>
    <definedName name="Excel_BuiltIn_Print_Area_12" localSheetId="5">#REF!</definedName>
    <definedName name="Excel_BuiltIn_Print_Area_12">#REF!</definedName>
    <definedName name="Excel_BuiltIn_Print_Area_13" localSheetId="5">#REF!</definedName>
    <definedName name="Excel_BuiltIn_Print_Area_13">#REF!</definedName>
    <definedName name="Excel_BuiltIn_Print_Area_14" localSheetId="5">#REF!</definedName>
    <definedName name="Excel_BuiltIn_Print_Area_14">#REF!</definedName>
    <definedName name="Excel_BuiltIn_Print_Area_15">#N/A</definedName>
    <definedName name="Excel_BuiltIn_Print_Area_16">#REF!</definedName>
    <definedName name="Excel_BuiltIn_Print_Area_17" localSheetId="5">#REF!</definedName>
    <definedName name="Excel_BuiltIn_Print_Area_17">#REF!</definedName>
    <definedName name="Excel_BuiltIn_Print_Area_18" localSheetId="2">#REF!</definedName>
    <definedName name="Excel_BuiltIn_Print_Area_18" localSheetId="5">#REF!</definedName>
    <definedName name="Excel_BuiltIn_Print_Area_18" localSheetId="6">#REF!</definedName>
    <definedName name="Excel_BuiltIn_Print_Area_18">#REF!</definedName>
    <definedName name="Excel_BuiltIn_Print_Area_18_1" localSheetId="2">#REF!</definedName>
    <definedName name="Excel_BuiltIn_Print_Area_18_1" localSheetId="5">#REF!</definedName>
    <definedName name="Excel_BuiltIn_Print_Area_18_1">#REF!</definedName>
    <definedName name="Excel_BuiltIn_Print_Area_18_1_1" localSheetId="2">#REF!</definedName>
    <definedName name="Excel_BuiltIn_Print_Area_18_1_1" localSheetId="5">#REF!</definedName>
    <definedName name="Excel_BuiltIn_Print_Area_18_1_1">#REF!</definedName>
    <definedName name="Excel_BuiltIn_Print_Area_18_1_1_1" localSheetId="2">#REF!</definedName>
    <definedName name="Excel_BuiltIn_Print_Area_18_1_1_1" localSheetId="5">#REF!</definedName>
    <definedName name="Excel_BuiltIn_Print_Area_18_1_1_1" localSheetId="6">#REF!</definedName>
    <definedName name="Excel_BuiltIn_Print_Area_18_1_1_1">#N/A</definedName>
    <definedName name="Excel_BuiltIn_Print_Area_18_1_1_1_1" localSheetId="2">#REF!</definedName>
    <definedName name="Excel_BuiltIn_Print_Area_18_1_1_1_1" localSheetId="5">#REF!</definedName>
    <definedName name="Excel_BuiltIn_Print_Area_18_1_1_1_1" localSheetId="6">#REF!</definedName>
    <definedName name="Excel_BuiltIn_Print_Area_18_1_1_1_1">#N/A</definedName>
    <definedName name="Excel_BuiltIn_Print_Area_18_1_1_4" localSheetId="2">#REF!</definedName>
    <definedName name="Excel_BuiltIn_Print_Area_18_1_1_4" localSheetId="5">#REF!</definedName>
    <definedName name="Excel_BuiltIn_Print_Area_18_1_1_4" localSheetId="6">#REF!</definedName>
    <definedName name="Excel_BuiltIn_Print_Area_18_1_1_4">#N/A</definedName>
    <definedName name="Excel_BuiltIn_Print_Area_18_1_2" localSheetId="2">#REF!</definedName>
    <definedName name="Excel_BuiltIn_Print_Area_18_1_2" localSheetId="5">#REF!</definedName>
    <definedName name="Excel_BuiltIn_Print_Area_18_1_2">#REF!</definedName>
    <definedName name="Excel_BuiltIn_Print_Area_18_1_4" localSheetId="2">#REF!</definedName>
    <definedName name="Excel_BuiltIn_Print_Area_18_1_4" localSheetId="5">#REF!</definedName>
    <definedName name="Excel_BuiltIn_Print_Area_18_1_4" localSheetId="6">#REF!</definedName>
    <definedName name="Excel_BuiltIn_Print_Area_18_1_4">#N/A</definedName>
    <definedName name="Excel_BuiltIn_Print_Area_18_19" localSheetId="2">#REF!</definedName>
    <definedName name="Excel_BuiltIn_Print_Area_18_19" localSheetId="5">#REF!</definedName>
    <definedName name="Excel_BuiltIn_Print_Area_18_19">#REF!</definedName>
    <definedName name="Excel_BuiltIn_Print_Area_18_2" localSheetId="5">#REF!</definedName>
    <definedName name="Excel_BuiltIn_Print_Area_18_2">#REF!</definedName>
    <definedName name="Excel_BuiltIn_Print_Area_18_2_1" localSheetId="2">#REF!</definedName>
    <definedName name="Excel_BuiltIn_Print_Area_18_2_1" localSheetId="5">#REF!</definedName>
    <definedName name="Excel_BuiltIn_Print_Area_18_2_1" localSheetId="6">#REF!</definedName>
    <definedName name="Excel_BuiltIn_Print_Area_18_2_1">#N/A</definedName>
    <definedName name="Excel_BuiltIn_Print_Area_18_3" localSheetId="5">#REF!</definedName>
    <definedName name="Excel_BuiltIn_Print_Area_18_3">#REF!</definedName>
    <definedName name="Excel_BuiltIn_Print_Area_18_4" localSheetId="2">#REF!</definedName>
    <definedName name="Excel_BuiltIn_Print_Area_18_4" localSheetId="5">#REF!</definedName>
    <definedName name="Excel_BuiltIn_Print_Area_18_4">#REF!</definedName>
    <definedName name="Excel_BuiltIn_Print_Area_18_4_1" localSheetId="2">#REF!</definedName>
    <definedName name="Excel_BuiltIn_Print_Area_18_4_1" localSheetId="5">#REF!</definedName>
    <definedName name="Excel_BuiltIn_Print_Area_18_4_1" localSheetId="6">#REF!</definedName>
    <definedName name="Excel_BuiltIn_Print_Area_18_4_1">#N/A</definedName>
    <definedName name="Excel_BuiltIn_Print_Area_18_4_4" localSheetId="2">#REF!</definedName>
    <definedName name="Excel_BuiltIn_Print_Area_18_4_4" localSheetId="5">#REF!</definedName>
    <definedName name="Excel_BuiltIn_Print_Area_18_4_4" localSheetId="6">#REF!</definedName>
    <definedName name="Excel_BuiltIn_Print_Area_18_4_4">#N/A</definedName>
    <definedName name="Excel_BuiltIn_Print_Area_18_7">#REF!</definedName>
    <definedName name="Excel_BuiltIn_Print_Area_19" localSheetId="2">#REF!</definedName>
    <definedName name="Excel_BuiltIn_Print_Area_19" localSheetId="5">#REF!</definedName>
    <definedName name="Excel_BuiltIn_Print_Area_19" localSheetId="6">#REF!</definedName>
    <definedName name="Excel_BuiltIn_Print_Area_19">#REF!</definedName>
    <definedName name="Excel_BuiltIn_Print_Area_19_1" localSheetId="2">#REF!</definedName>
    <definedName name="Excel_BuiltIn_Print_Area_19_1" localSheetId="5">#REF!</definedName>
    <definedName name="Excel_BuiltIn_Print_Area_19_1">#REF!</definedName>
    <definedName name="Excel_BuiltIn_Print_Area_19_1_1" localSheetId="2">#REF!</definedName>
    <definedName name="Excel_BuiltIn_Print_Area_19_1_1" localSheetId="5">#REF!</definedName>
    <definedName name="Excel_BuiltIn_Print_Area_19_1_1">#REF!</definedName>
    <definedName name="Excel_BuiltIn_Print_Area_19_1_1_1" localSheetId="2">#REF!</definedName>
    <definedName name="Excel_BuiltIn_Print_Area_19_1_1_1" localSheetId="5">#REF!</definedName>
    <definedName name="Excel_BuiltIn_Print_Area_19_1_1_1" localSheetId="6">#REF!</definedName>
    <definedName name="Excel_BuiltIn_Print_Area_19_1_1_1">#N/A</definedName>
    <definedName name="Excel_BuiltIn_Print_Area_19_1_1_1_1" localSheetId="2">#REF!</definedName>
    <definedName name="Excel_BuiltIn_Print_Area_19_1_1_1_1" localSheetId="5">#REF!</definedName>
    <definedName name="Excel_BuiltIn_Print_Area_19_1_1_1_1" localSheetId="6">#REF!</definedName>
    <definedName name="Excel_BuiltIn_Print_Area_19_1_1_1_1">#N/A</definedName>
    <definedName name="Excel_BuiltIn_Print_Area_19_1_1_4" localSheetId="2">#REF!</definedName>
    <definedName name="Excel_BuiltIn_Print_Area_19_1_1_4" localSheetId="5">#REF!</definedName>
    <definedName name="Excel_BuiltIn_Print_Area_19_1_1_4" localSheetId="6">#REF!</definedName>
    <definedName name="Excel_BuiltIn_Print_Area_19_1_1_4">#N/A</definedName>
    <definedName name="Excel_BuiltIn_Print_Area_19_1_4" localSheetId="2">#REF!</definedName>
    <definedName name="Excel_BuiltIn_Print_Area_19_1_4" localSheetId="5">#REF!</definedName>
    <definedName name="Excel_BuiltIn_Print_Area_19_1_4" localSheetId="6">#REF!</definedName>
    <definedName name="Excel_BuiltIn_Print_Area_19_1_4">#N/A</definedName>
    <definedName name="Excel_BuiltIn_Print_Area_19_19">#REF!</definedName>
    <definedName name="Excel_BuiltIn_Print_Area_19_2" localSheetId="5">#REF!</definedName>
    <definedName name="Excel_BuiltIn_Print_Area_19_2">#REF!</definedName>
    <definedName name="Excel_BuiltIn_Print_Area_19_2_1" localSheetId="2">#REF!</definedName>
    <definedName name="Excel_BuiltIn_Print_Area_19_2_1" localSheetId="5">#REF!</definedName>
    <definedName name="Excel_BuiltIn_Print_Area_19_2_1" localSheetId="6">#REF!</definedName>
    <definedName name="Excel_BuiltIn_Print_Area_19_2_1">#N/A</definedName>
    <definedName name="Excel_BuiltIn_Print_Area_19_3" localSheetId="5">#REF!</definedName>
    <definedName name="Excel_BuiltIn_Print_Area_19_3">#REF!</definedName>
    <definedName name="Excel_BuiltIn_Print_Area_19_4" localSheetId="2">#REF!</definedName>
    <definedName name="Excel_BuiltIn_Print_Area_19_4" localSheetId="5">#REF!</definedName>
    <definedName name="Excel_BuiltIn_Print_Area_19_4">#REF!</definedName>
    <definedName name="Excel_BuiltIn_Print_Area_19_4_1" localSheetId="2">#REF!</definedName>
    <definedName name="Excel_BuiltIn_Print_Area_19_4_1" localSheetId="5">#REF!</definedName>
    <definedName name="Excel_BuiltIn_Print_Area_19_4_1" localSheetId="6">#REF!</definedName>
    <definedName name="Excel_BuiltIn_Print_Area_19_4_1">#N/A</definedName>
    <definedName name="Excel_BuiltIn_Print_Area_19_4_4" localSheetId="2">#REF!</definedName>
    <definedName name="Excel_BuiltIn_Print_Area_19_4_4" localSheetId="5">#REF!</definedName>
    <definedName name="Excel_BuiltIn_Print_Area_19_4_4" localSheetId="6">#REF!</definedName>
    <definedName name="Excel_BuiltIn_Print_Area_19_4_4">#N/A</definedName>
    <definedName name="Excel_BuiltIn_Print_Area_19_7">#REF!</definedName>
    <definedName name="Excel_BuiltIn_Print_Area_2" localSheetId="2">#REF!</definedName>
    <definedName name="Excel_BuiltIn_Print_Area_2" localSheetId="5">#REF!</definedName>
    <definedName name="Excel_BuiltIn_Print_Area_2" localSheetId="6">#REF!</definedName>
    <definedName name="Excel_BuiltIn_Print_Area_2">#REF!</definedName>
    <definedName name="Excel_BuiltIn_Print_Area_2_1" localSheetId="2">#REF!</definedName>
    <definedName name="Excel_BuiltIn_Print_Area_2_1" localSheetId="5">#REF!</definedName>
    <definedName name="Excel_BuiltIn_Print_Area_2_1">#REF!</definedName>
    <definedName name="Excel_BuiltIn_Print_Area_2_1_1" localSheetId="5">#REF!</definedName>
    <definedName name="Excel_BuiltIn_Print_Area_2_1_1">#REF!</definedName>
    <definedName name="Excel_BuiltIn_Print_Area_2_1_1_1" localSheetId="5">#REF!</definedName>
    <definedName name="Excel_BuiltIn_Print_Area_2_1_1_1">#REF!</definedName>
    <definedName name="Excel_BuiltIn_Print_Area_2_1_1_1_1" localSheetId="5">#REF!</definedName>
    <definedName name="Excel_BuiltIn_Print_Area_2_1_1_1_1">#REF!</definedName>
    <definedName name="Excel_BuiltIn_Print_Area_2_1_1_1_1_1" localSheetId="2">#REF!</definedName>
    <definedName name="Excel_BuiltIn_Print_Area_2_1_1_1_1_1" localSheetId="5">#REF!</definedName>
    <definedName name="Excel_BuiltIn_Print_Area_2_1_1_1_1_1">#REF!</definedName>
    <definedName name="Excel_BuiltIn_Print_Area_2_1_1_1_1_1_1" localSheetId="2">#REF!</definedName>
    <definedName name="Excel_BuiltIn_Print_Area_2_1_1_1_1_1_1" localSheetId="5">#REF!</definedName>
    <definedName name="Excel_BuiltIn_Print_Area_2_1_1_1_1_1_1">#REF!</definedName>
    <definedName name="Excel_BuiltIn_Print_Area_2_1_1_1_1_1_1_1" localSheetId="2">#REF!</definedName>
    <definedName name="Excel_BuiltIn_Print_Area_2_1_1_1_1_1_1_1" localSheetId="5">#REF!</definedName>
    <definedName name="Excel_BuiltIn_Print_Area_2_1_1_1_1_1_1_1">#REF!</definedName>
    <definedName name="Excel_BuiltIn_Print_Area_2_1_1_1_1_1_1_1_1" localSheetId="2">#REF!</definedName>
    <definedName name="Excel_BuiltIn_Print_Area_2_1_1_1_1_1_1_1_1" localSheetId="5">#REF!</definedName>
    <definedName name="Excel_BuiltIn_Print_Area_2_1_1_1_1_1_1_1_1">#REF!</definedName>
    <definedName name="Excel_BuiltIn_Print_Area_2_1_1_1_1_1_1_1_1_1" localSheetId="2">#REF!</definedName>
    <definedName name="Excel_BuiltIn_Print_Area_2_1_1_1_1_1_1_1_1_1" localSheetId="5">#REF!</definedName>
    <definedName name="Excel_BuiltIn_Print_Area_2_1_1_1_1_1_1_1_1_1" localSheetId="6">#REF!</definedName>
    <definedName name="Excel_BuiltIn_Print_Area_2_1_1_1_1_1_1_1_1_1">#N/A</definedName>
    <definedName name="Excel_BuiltIn_Print_Area_2_1_1_1_1_1_1_1_1_4" localSheetId="2">#REF!</definedName>
    <definedName name="Excel_BuiltIn_Print_Area_2_1_1_1_1_1_1_1_1_4" localSheetId="5">#REF!</definedName>
    <definedName name="Excel_BuiltIn_Print_Area_2_1_1_1_1_1_1_1_1_4" localSheetId="6">#REF!</definedName>
    <definedName name="Excel_BuiltIn_Print_Area_2_1_1_1_1_1_1_1_1_4">#N/A</definedName>
    <definedName name="Excel_BuiltIn_Print_Area_2_1_1_1_1_1_1_1_4" localSheetId="2">#REF!</definedName>
    <definedName name="Excel_BuiltIn_Print_Area_2_1_1_1_1_1_1_1_4" localSheetId="5">#REF!</definedName>
    <definedName name="Excel_BuiltIn_Print_Area_2_1_1_1_1_1_1_1_4" localSheetId="6">#REF!</definedName>
    <definedName name="Excel_BuiltIn_Print_Area_2_1_1_1_1_1_1_1_4">#N/A</definedName>
    <definedName name="Excel_BuiltIn_Print_Area_2_1_1_1_1_1_1_2" localSheetId="2">#REF!</definedName>
    <definedName name="Excel_BuiltIn_Print_Area_2_1_1_1_1_1_1_2" localSheetId="5">#REF!</definedName>
    <definedName name="Excel_BuiltIn_Print_Area_2_1_1_1_1_1_1_2" localSheetId="6">#REF!</definedName>
    <definedName name="Excel_BuiltIn_Print_Area_2_1_1_1_1_1_1_2">#N/A</definedName>
    <definedName name="Excel_BuiltIn_Print_Area_2_1_1_1_1_1_1_4" localSheetId="2">#REF!</definedName>
    <definedName name="Excel_BuiltIn_Print_Area_2_1_1_1_1_1_1_4" localSheetId="5">#REF!</definedName>
    <definedName name="Excel_BuiltIn_Print_Area_2_1_1_1_1_1_1_4" localSheetId="6">#REF!</definedName>
    <definedName name="Excel_BuiltIn_Print_Area_2_1_1_1_1_1_1_4">#N/A</definedName>
    <definedName name="Excel_BuiltIn_Print_Area_2_1_1_1_1_1_1_4_1" localSheetId="2">#REF!</definedName>
    <definedName name="Excel_BuiltIn_Print_Area_2_1_1_1_1_1_1_4_1" localSheetId="5">#REF!</definedName>
    <definedName name="Excel_BuiltIn_Print_Area_2_1_1_1_1_1_1_4_1" localSheetId="6">#REF!</definedName>
    <definedName name="Excel_BuiltIn_Print_Area_2_1_1_1_1_1_1_4_1">#N/A</definedName>
    <definedName name="Excel_BuiltIn_Print_Area_2_1_1_1_1_1_4" localSheetId="2">#REF!</definedName>
    <definedName name="Excel_BuiltIn_Print_Area_2_1_1_1_1_1_4" localSheetId="5">#REF!</definedName>
    <definedName name="Excel_BuiltIn_Print_Area_2_1_1_1_1_1_4" localSheetId="6">#REF!</definedName>
    <definedName name="Excel_BuiltIn_Print_Area_2_1_1_1_1_1_4">#N/A</definedName>
    <definedName name="Excel_BuiltIn_Print_Area_2_1_1_1_1_4" localSheetId="2">#REF!</definedName>
    <definedName name="Excel_BuiltIn_Print_Area_2_1_1_1_1_4" localSheetId="5">#REF!</definedName>
    <definedName name="Excel_BuiltIn_Print_Area_2_1_1_1_1_4" localSheetId="6">#REF!</definedName>
    <definedName name="Excel_BuiltIn_Print_Area_2_1_1_1_1_4">#N/A</definedName>
    <definedName name="Excel_BuiltIn_Print_Area_2_1_1_2" localSheetId="2">#REF!</definedName>
    <definedName name="Excel_BuiltIn_Print_Area_2_1_1_2" localSheetId="5">#REF!</definedName>
    <definedName name="Excel_BuiltIn_Print_Area_2_1_1_2">#REF!</definedName>
    <definedName name="Excel_BuiltIn_Print_Area_2_1_1_4">#REF!</definedName>
    <definedName name="Excel_BuiltIn_Print_Area_2_1_2" localSheetId="2">#REF!</definedName>
    <definedName name="Excel_BuiltIn_Print_Area_2_1_2" localSheetId="5">#REF!</definedName>
    <definedName name="Excel_BuiltIn_Print_Area_2_1_2">#REF!</definedName>
    <definedName name="Excel_BuiltIn_Print_Area_2_1_4">#REF!</definedName>
    <definedName name="Excel_BuiltIn_Print_Area_2_2">#REF!</definedName>
    <definedName name="Excel_BuiltIn_Print_Area_2_3">#REF!</definedName>
    <definedName name="Excel_BuiltIn_Print_Area_2_4" localSheetId="2">#REF!</definedName>
    <definedName name="Excel_BuiltIn_Print_Area_2_4" localSheetId="5">#REF!</definedName>
    <definedName name="Excel_BuiltIn_Print_Area_2_4">#REF!</definedName>
    <definedName name="Excel_BuiltIn_Print_Area_2_4_1" localSheetId="2">#REF!</definedName>
    <definedName name="Excel_BuiltIn_Print_Area_2_4_1" localSheetId="5">#REF!</definedName>
    <definedName name="Excel_BuiltIn_Print_Area_2_4_1" localSheetId="6">#REF!</definedName>
    <definedName name="Excel_BuiltIn_Print_Area_2_4_1">#N/A</definedName>
    <definedName name="Excel_BuiltIn_Print_Area_2_4_4" localSheetId="2">#REF!</definedName>
    <definedName name="Excel_BuiltIn_Print_Area_2_4_4" localSheetId="5">#REF!</definedName>
    <definedName name="Excel_BuiltIn_Print_Area_2_4_4" localSheetId="6">#REF!</definedName>
    <definedName name="Excel_BuiltIn_Print_Area_2_4_4">#N/A</definedName>
    <definedName name="Excel_BuiltIn_Print_Area_2_5">#REF!</definedName>
    <definedName name="Excel_BuiltIn_Print_Area_2_6">#REF!</definedName>
    <definedName name="Excel_BuiltIn_Print_Area_2_7">#REF!</definedName>
    <definedName name="Excel_BuiltIn_Print_Area_3" localSheetId="2">#REF!</definedName>
    <definedName name="Excel_BuiltIn_Print_Area_3" localSheetId="5">#REF!</definedName>
    <definedName name="Excel_BuiltIn_Print_Area_3" localSheetId="6">#REF!</definedName>
    <definedName name="Excel_BuiltIn_Print_Area_3">#REF!</definedName>
    <definedName name="Excel_BuiltIn_Print_Area_3_1" localSheetId="5">#REF!</definedName>
    <definedName name="Excel_BuiltIn_Print_Area_3_1">#REF!</definedName>
    <definedName name="Excel_BuiltIn_Print_Area_3_1_1" localSheetId="5">#REF!</definedName>
    <definedName name="Excel_BuiltIn_Print_Area_3_1_1">#REF!</definedName>
    <definedName name="Excel_BuiltIn_Print_Area_3_1_1_1" localSheetId="5">#REF!</definedName>
    <definedName name="Excel_BuiltIn_Print_Area_3_1_1_1">#REF!</definedName>
    <definedName name="Excel_BuiltIn_Print_Area_3_1_1_1_1" localSheetId="5">#REF!</definedName>
    <definedName name="Excel_BuiltIn_Print_Area_3_1_1_1_1">#REF!</definedName>
    <definedName name="Excel_BuiltIn_Print_Area_3_1_1_1_1_1" localSheetId="2">#REF!</definedName>
    <definedName name="Excel_BuiltIn_Print_Area_3_1_1_1_1_1" localSheetId="5">#REF!</definedName>
    <definedName name="Excel_BuiltIn_Print_Area_3_1_1_1_1_1" localSheetId="6">#REF!</definedName>
    <definedName name="Excel_BuiltIn_Print_Area_3_1_1_1_1_1">#N/A</definedName>
    <definedName name="Excel_BuiltIn_Print_Area_3_1_1_1_1_1_1" localSheetId="2">#REF!</definedName>
    <definedName name="Excel_BuiltIn_Print_Area_3_1_1_1_1_1_1" localSheetId="5">#REF!</definedName>
    <definedName name="Excel_BuiltIn_Print_Area_3_1_1_1_1_1_1" localSheetId="6">#REF!</definedName>
    <definedName name="Excel_BuiltIn_Print_Area_3_1_1_1_1_1_1">#N/A</definedName>
    <definedName name="Excel_BuiltIn_Print_Area_3_1_1_1_1_4" localSheetId="2">#REF!</definedName>
    <definedName name="Excel_BuiltIn_Print_Area_3_1_1_1_1_4" localSheetId="5">#REF!</definedName>
    <definedName name="Excel_BuiltIn_Print_Area_3_1_1_1_1_4" localSheetId="6">#REF!</definedName>
    <definedName name="Excel_BuiltIn_Print_Area_3_1_1_1_1_4">#N/A</definedName>
    <definedName name="Excel_BuiltIn_Print_Area_3_1_1_1_4" localSheetId="2">#REF!</definedName>
    <definedName name="Excel_BuiltIn_Print_Area_3_1_1_1_4" localSheetId="5">#REF!</definedName>
    <definedName name="Excel_BuiltIn_Print_Area_3_1_1_1_4" localSheetId="6">#REF!</definedName>
    <definedName name="Excel_BuiltIn_Print_Area_3_1_1_1_4">#N/A</definedName>
    <definedName name="Excel_BuiltIn_Print_Area_3_1_1_2" localSheetId="2">#REF!</definedName>
    <definedName name="Excel_BuiltIn_Print_Area_3_1_1_2" localSheetId="5">#REF!</definedName>
    <definedName name="Excel_BuiltIn_Print_Area_3_1_1_2" localSheetId="6">#REF!</definedName>
    <definedName name="Excel_BuiltIn_Print_Area_3_1_1_2">#N/A</definedName>
    <definedName name="Excel_BuiltIn_Print_Area_3_1_1_2_1" localSheetId="2">#REF!</definedName>
    <definedName name="Excel_BuiltIn_Print_Area_3_1_1_2_1" localSheetId="5">#REF!</definedName>
    <definedName name="Excel_BuiltIn_Print_Area_3_1_1_2_1" localSheetId="6">#REF!</definedName>
    <definedName name="Excel_BuiltIn_Print_Area_3_1_1_2_1">#N/A</definedName>
    <definedName name="Excel_BuiltIn_Print_Area_3_1_1_4" localSheetId="2">#REF!</definedName>
    <definedName name="Excel_BuiltIn_Print_Area_3_1_1_4" localSheetId="5">#REF!</definedName>
    <definedName name="Excel_BuiltIn_Print_Area_3_1_1_4" localSheetId="6">#REF!</definedName>
    <definedName name="Excel_BuiltIn_Print_Area_3_1_1_4">#N/A</definedName>
    <definedName name="Excel_BuiltIn_Print_Area_3_1_2">#REF!</definedName>
    <definedName name="Excel_BuiltIn_Print_Area_3_1_4" localSheetId="2">#REF!</definedName>
    <definedName name="Excel_BuiltIn_Print_Area_3_1_4" localSheetId="5">#REF!</definedName>
    <definedName name="Excel_BuiltIn_Print_Area_3_1_4" localSheetId="6">#REF!</definedName>
    <definedName name="Excel_BuiltIn_Print_Area_3_1_4">#N/A</definedName>
    <definedName name="Excel_BuiltIn_Print_Area_3_2">#REF!</definedName>
    <definedName name="Excel_BuiltIn_Print_Area_3_2_1">#REF!</definedName>
    <definedName name="Excel_BuiltIn_Print_Area_3_3">#REF!</definedName>
    <definedName name="Excel_BuiltIn_Print_Area_3_4" localSheetId="5">#REF!</definedName>
    <definedName name="Excel_BuiltIn_Print_Area_3_4">#REF!</definedName>
    <definedName name="Excel_BuiltIn_Print_Area_3_4_1" localSheetId="2">#REF!</definedName>
    <definedName name="Excel_BuiltIn_Print_Area_3_4_1" localSheetId="5">#REF!</definedName>
    <definedName name="Excel_BuiltIn_Print_Area_3_4_1" localSheetId="6">#REF!</definedName>
    <definedName name="Excel_BuiltIn_Print_Area_3_4_1">#N/A</definedName>
    <definedName name="Excel_BuiltIn_Print_Area_3_4_4" localSheetId="2">#REF!</definedName>
    <definedName name="Excel_BuiltIn_Print_Area_3_4_4" localSheetId="5">#REF!</definedName>
    <definedName name="Excel_BuiltIn_Print_Area_3_4_4" localSheetId="6">#REF!</definedName>
    <definedName name="Excel_BuiltIn_Print_Area_3_4_4">#N/A</definedName>
    <definedName name="Excel_BuiltIn_Print_Area_3_5">#REF!</definedName>
    <definedName name="Excel_BuiltIn_Print_Area_3_6">#REF!</definedName>
    <definedName name="Excel_BuiltIn_Print_Area_3_7">#REF!</definedName>
    <definedName name="Excel_BuiltIn_Print_Area_4" localSheetId="2">#REF!</definedName>
    <definedName name="Excel_BuiltIn_Print_Area_4" localSheetId="5">#REF!</definedName>
    <definedName name="Excel_BuiltIn_Print_Area_4" localSheetId="6">#REF!</definedName>
    <definedName name="Excel_BuiltIn_Print_Area_4">#REF!</definedName>
    <definedName name="Excel_BuiltIn_Print_Area_4_1" localSheetId="2">#REF!</definedName>
    <definedName name="Excel_BuiltIn_Print_Area_4_1" localSheetId="5">#REF!</definedName>
    <definedName name="Excel_BuiltIn_Print_Area_4_1">#REF!</definedName>
    <definedName name="Excel_BuiltIn_Print_Area_4_1_1" localSheetId="5">#REF!</definedName>
    <definedName name="Excel_BuiltIn_Print_Area_4_1_1">#REF!</definedName>
    <definedName name="Excel_BuiltIn_Print_Area_4_1_1_1" localSheetId="5">#REF!</definedName>
    <definedName name="Excel_BuiltIn_Print_Area_4_1_1_1">#REF!</definedName>
    <definedName name="Excel_BuiltIn_Print_Area_4_1_1_1_1" localSheetId="2">#REF!</definedName>
    <definedName name="Excel_BuiltIn_Print_Area_4_1_1_1_1" localSheetId="5">#REF!</definedName>
    <definedName name="Excel_BuiltIn_Print_Area_4_1_1_1_1">#REF!</definedName>
    <definedName name="Excel_BuiltIn_Print_Area_4_1_1_1_1_1" localSheetId="2">#REF!</definedName>
    <definedName name="Excel_BuiltIn_Print_Area_4_1_1_1_1_1" localSheetId="5">#REF!</definedName>
    <definedName name="Excel_BuiltIn_Print_Area_4_1_1_1_1_1">#REF!</definedName>
    <definedName name="Excel_BuiltIn_Print_Area_4_1_1_1_1_1_1" localSheetId="2">#REF!</definedName>
    <definedName name="Excel_BuiltIn_Print_Area_4_1_1_1_1_1_1" localSheetId="5">#REF!</definedName>
    <definedName name="Excel_BuiltIn_Print_Area_4_1_1_1_1_1_1" localSheetId="6">#REF!</definedName>
    <definedName name="Excel_BuiltIn_Print_Area_4_1_1_1_1_1_1">#N/A</definedName>
    <definedName name="Excel_BuiltIn_Print_Area_4_1_1_1_1_1_1_1" localSheetId="2">#REF!</definedName>
    <definedName name="Excel_BuiltIn_Print_Area_4_1_1_1_1_1_1_1" localSheetId="5">#REF!</definedName>
    <definedName name="Excel_BuiltIn_Print_Area_4_1_1_1_1_1_1_1" localSheetId="6">#REF!</definedName>
    <definedName name="Excel_BuiltIn_Print_Area_4_1_1_1_1_1_1_1">#N/A</definedName>
    <definedName name="Excel_BuiltIn_Print_Area_4_1_1_1_1_1_4" localSheetId="2">#REF!</definedName>
    <definedName name="Excel_BuiltIn_Print_Area_4_1_1_1_1_1_4" localSheetId="5">#REF!</definedName>
    <definedName name="Excel_BuiltIn_Print_Area_4_1_1_1_1_1_4" localSheetId="6">#REF!</definedName>
    <definedName name="Excel_BuiltIn_Print_Area_4_1_1_1_1_1_4">#N/A</definedName>
    <definedName name="Excel_BuiltIn_Print_Area_4_1_1_1_1_4" localSheetId="2">#REF!</definedName>
    <definedName name="Excel_BuiltIn_Print_Area_4_1_1_1_1_4" localSheetId="5">#REF!</definedName>
    <definedName name="Excel_BuiltIn_Print_Area_4_1_1_1_1_4" localSheetId="6">#REF!</definedName>
    <definedName name="Excel_BuiltIn_Print_Area_4_1_1_1_1_4">#N/A</definedName>
    <definedName name="Excel_BuiltIn_Print_Area_4_1_1_2" localSheetId="2">#REF!</definedName>
    <definedName name="Excel_BuiltIn_Print_Area_4_1_1_2" localSheetId="5">#REF!</definedName>
    <definedName name="Excel_BuiltIn_Print_Area_4_1_1_2" localSheetId="6">#REF!</definedName>
    <definedName name="Excel_BuiltIn_Print_Area_4_1_1_2">#N/A</definedName>
    <definedName name="Excel_BuiltIn_Print_Area_4_1_1_4" localSheetId="2">#REF!</definedName>
    <definedName name="Excel_BuiltIn_Print_Area_4_1_1_4" localSheetId="5">#REF!</definedName>
    <definedName name="Excel_BuiltIn_Print_Area_4_1_1_4" localSheetId="6">#REF!</definedName>
    <definedName name="Excel_BuiltIn_Print_Area_4_1_1_4">#N/A</definedName>
    <definedName name="Excel_BuiltIn_Print_Area_4_1_2" localSheetId="2">#REF!</definedName>
    <definedName name="Excel_BuiltIn_Print_Area_4_1_2" localSheetId="5">#REF!</definedName>
    <definedName name="Excel_BuiltIn_Print_Area_4_1_2">#REF!</definedName>
    <definedName name="Excel_BuiltIn_Print_Area_4_1_4">#REF!</definedName>
    <definedName name="Excel_BuiltIn_Print_Area_4_19" localSheetId="2">#REF!</definedName>
    <definedName name="Excel_BuiltIn_Print_Area_4_19" localSheetId="5">#REF!</definedName>
    <definedName name="Excel_BuiltIn_Print_Area_4_19">#REF!</definedName>
    <definedName name="Excel_BuiltIn_Print_Area_4_2" localSheetId="2">#REF!</definedName>
    <definedName name="Excel_BuiltIn_Print_Area_4_2" localSheetId="5">#REF!</definedName>
    <definedName name="Excel_BuiltIn_Print_Area_4_2">#REF!</definedName>
    <definedName name="Excel_BuiltIn_Print_Area_4_2_1">#REF!</definedName>
    <definedName name="Excel_BuiltIn_Print_Area_4_3">#REF!</definedName>
    <definedName name="Excel_BuiltIn_Print_Area_4_4" localSheetId="2">#REF!</definedName>
    <definedName name="Excel_BuiltIn_Print_Area_4_4" localSheetId="5">#REF!</definedName>
    <definedName name="Excel_BuiltIn_Print_Area_4_4">#REF!</definedName>
    <definedName name="Excel_BuiltIn_Print_Area_4_4_1" localSheetId="2">#REF!</definedName>
    <definedName name="Excel_BuiltIn_Print_Area_4_4_1" localSheetId="5">#REF!</definedName>
    <definedName name="Excel_BuiltIn_Print_Area_4_4_1" localSheetId="6">#REF!</definedName>
    <definedName name="Excel_BuiltIn_Print_Area_4_4_1">#N/A</definedName>
    <definedName name="Excel_BuiltIn_Print_Area_4_4_4" localSheetId="2">#REF!</definedName>
    <definedName name="Excel_BuiltIn_Print_Area_4_4_4" localSheetId="5">#REF!</definedName>
    <definedName name="Excel_BuiltIn_Print_Area_4_4_4" localSheetId="6">#REF!</definedName>
    <definedName name="Excel_BuiltIn_Print_Area_4_4_4">#N/A</definedName>
    <definedName name="Excel_BuiltIn_Print_Area_4_5">#REF!</definedName>
    <definedName name="Excel_BuiltIn_Print_Area_4_6">#REF!</definedName>
    <definedName name="Excel_BuiltIn_Print_Area_4_7">#REF!</definedName>
    <definedName name="Excel_BuiltIn_Print_Area_5" localSheetId="2">#REF!</definedName>
    <definedName name="Excel_BuiltIn_Print_Area_5" localSheetId="5">#REF!</definedName>
    <definedName name="Excel_BuiltIn_Print_Area_5" localSheetId="6">#REF!</definedName>
    <definedName name="Excel_BuiltIn_Print_Area_5">#REF!</definedName>
    <definedName name="Excel_BuiltIn_Print_Area_5_1" localSheetId="5">#REF!</definedName>
    <definedName name="Excel_BuiltIn_Print_Area_5_1">#REF!</definedName>
    <definedName name="Excel_BuiltIn_Print_Area_5_1_1" localSheetId="2">#REF!</definedName>
    <definedName name="Excel_BuiltIn_Print_Area_5_1_1" localSheetId="5">#REF!</definedName>
    <definedName name="Excel_BuiltIn_Print_Area_5_1_1">#REF!</definedName>
    <definedName name="Excel_BuiltIn_Print_Area_5_1_1_1" localSheetId="2">#REF!</definedName>
    <definedName name="Excel_BuiltIn_Print_Area_5_1_1_1" localSheetId="5">#REF!</definedName>
    <definedName name="Excel_BuiltIn_Print_Area_5_1_1_1" localSheetId="6">#REF!</definedName>
    <definedName name="Excel_BuiltIn_Print_Area_5_1_1_1">#N/A</definedName>
    <definedName name="Excel_BuiltIn_Print_Area_5_1_1_1_1" localSheetId="2">#REF!</definedName>
    <definedName name="Excel_BuiltIn_Print_Area_5_1_1_1_1" localSheetId="5">#REF!</definedName>
    <definedName name="Excel_BuiltIn_Print_Area_5_1_1_1_1" localSheetId="6">#REF!</definedName>
    <definedName name="Excel_BuiltIn_Print_Area_5_1_1_1_1">#N/A</definedName>
    <definedName name="Excel_BuiltIn_Print_Area_5_1_1_2" localSheetId="2">#REF!</definedName>
    <definedName name="Excel_BuiltIn_Print_Area_5_1_1_2" localSheetId="5">#REF!</definedName>
    <definedName name="Excel_BuiltIn_Print_Area_5_1_1_2" localSheetId="6">#REF!</definedName>
    <definedName name="Excel_BuiltIn_Print_Area_5_1_1_2">#N/A</definedName>
    <definedName name="Excel_BuiltIn_Print_Area_5_1_1_4" localSheetId="2">#REF!</definedName>
    <definedName name="Excel_BuiltIn_Print_Area_5_1_1_4" localSheetId="5">#REF!</definedName>
    <definedName name="Excel_BuiltIn_Print_Area_5_1_1_4" localSheetId="6">#REF!</definedName>
    <definedName name="Excel_BuiltIn_Print_Area_5_1_1_4">#N/A</definedName>
    <definedName name="Excel_BuiltIn_Print_Area_5_1_2">#REF!</definedName>
    <definedName name="Excel_BuiltIn_Print_Area_5_1_4">#REF!</definedName>
    <definedName name="Excel_BuiltIn_Print_Area_5_19">#REF!</definedName>
    <definedName name="Excel_BuiltIn_Print_Area_5_2">#REF!</definedName>
    <definedName name="Excel_BuiltIn_Print_Area_5_2_1">#REF!</definedName>
    <definedName name="Excel_BuiltIn_Print_Area_5_3">#REF!</definedName>
    <definedName name="Excel_BuiltIn_Print_Area_5_4" localSheetId="2">#REF!</definedName>
    <definedName name="Excel_BuiltIn_Print_Area_5_4" localSheetId="5">#REF!</definedName>
    <definedName name="Excel_BuiltIn_Print_Area_5_4">#REF!</definedName>
    <definedName name="Excel_BuiltIn_Print_Area_5_4_1" localSheetId="2">#REF!</definedName>
    <definedName name="Excel_BuiltIn_Print_Area_5_4_1" localSheetId="5">#REF!</definedName>
    <definedName name="Excel_BuiltIn_Print_Area_5_4_1" localSheetId="6">#REF!</definedName>
    <definedName name="Excel_BuiltIn_Print_Area_5_4_1">#N/A</definedName>
    <definedName name="Excel_BuiltIn_Print_Area_5_4_4" localSheetId="2">#REF!</definedName>
    <definedName name="Excel_BuiltIn_Print_Area_5_4_4" localSheetId="5">#REF!</definedName>
    <definedName name="Excel_BuiltIn_Print_Area_5_4_4" localSheetId="6">#REF!</definedName>
    <definedName name="Excel_BuiltIn_Print_Area_5_4_4">#N/A</definedName>
    <definedName name="Excel_BuiltIn_Print_Area_5_5">#REF!</definedName>
    <definedName name="Excel_BuiltIn_Print_Area_5_6">#REF!</definedName>
    <definedName name="Excel_BuiltIn_Print_Area_5_7">#REF!</definedName>
    <definedName name="Excel_BuiltIn_Print_Area_6">#REF!</definedName>
    <definedName name="Excel_BuiltIn_Print_Area_6_1" localSheetId="5">#REF!</definedName>
    <definedName name="Excel_BuiltIn_Print_Area_6_1">#REF!</definedName>
    <definedName name="Excel_BuiltIn_Print_Area_6_1_1" localSheetId="5">#REF!</definedName>
    <definedName name="Excel_BuiltIn_Print_Area_6_1_1">#REF!</definedName>
    <definedName name="Excel_BuiltIn_Print_Area_6_1_1_1" localSheetId="5">#REF!</definedName>
    <definedName name="Excel_BuiltIn_Print_Area_6_1_1_1">#REF!</definedName>
    <definedName name="Excel_BuiltIn_Print_Area_7" localSheetId="5">#REF!</definedName>
    <definedName name="Excel_BuiltIn_Print_Area_7">#REF!</definedName>
    <definedName name="Excel_BuiltIn_Print_Area_7_1" localSheetId="5">#REF!</definedName>
    <definedName name="Excel_BuiltIn_Print_Area_7_1">#REF!</definedName>
    <definedName name="Excel_BuiltIn_Print_Area_8" localSheetId="2">#REF!</definedName>
    <definedName name="Excel_BuiltIn_Print_Area_8" localSheetId="5">#REF!</definedName>
    <definedName name="Excel_BuiltIn_Print_Area_8" localSheetId="6">#REF!</definedName>
    <definedName name="Excel_BuiltIn_Print_Area_8">#REF!</definedName>
    <definedName name="Excel_BuiltIn_Print_Area_8_1" localSheetId="5">#REF!</definedName>
    <definedName name="Excel_BuiltIn_Print_Area_8_1">#REF!</definedName>
    <definedName name="Excel_BuiltIn_Print_Area_8_1_1" localSheetId="5">#REF!</definedName>
    <definedName name="Excel_BuiltIn_Print_Area_8_1_1">#REF!</definedName>
    <definedName name="Excel_BuiltIn_Print_Area_8_1_1_1" localSheetId="2">#REF!</definedName>
    <definedName name="Excel_BuiltIn_Print_Area_8_1_1_1" localSheetId="5">#REF!</definedName>
    <definedName name="Excel_BuiltIn_Print_Area_8_1_1_1">#REF!</definedName>
    <definedName name="Excel_BuiltIn_Print_Area_8_1_1_1_1" localSheetId="2">#REF!</definedName>
    <definedName name="Excel_BuiltIn_Print_Area_8_1_1_1_1" localSheetId="5">#REF!</definedName>
    <definedName name="Excel_BuiltIn_Print_Area_8_1_1_1_1">#REF!</definedName>
    <definedName name="Excel_BuiltIn_Print_Area_8_1_1_1_1_1" localSheetId="2">#REF!</definedName>
    <definedName name="Excel_BuiltIn_Print_Area_8_1_1_1_1_1" localSheetId="5">#REF!</definedName>
    <definedName name="Excel_BuiltIn_Print_Area_8_1_1_1_1_1" localSheetId="6">#REF!</definedName>
    <definedName name="Excel_BuiltIn_Print_Area_8_1_1_1_1_1">#N/A</definedName>
    <definedName name="Excel_BuiltIn_Print_Area_8_1_1_1_1_1_1" localSheetId="2">#REF!</definedName>
    <definedName name="Excel_BuiltIn_Print_Area_8_1_1_1_1_1_1" localSheetId="5">#REF!</definedName>
    <definedName name="Excel_BuiltIn_Print_Area_8_1_1_1_1_1_1" localSheetId="6">#REF!</definedName>
    <definedName name="Excel_BuiltIn_Print_Area_8_1_1_1_1_1_1">#N/A</definedName>
    <definedName name="Excel_BuiltIn_Print_Area_8_1_1_1_1_4" localSheetId="2">#REF!</definedName>
    <definedName name="Excel_BuiltIn_Print_Area_8_1_1_1_1_4" localSheetId="5">#REF!</definedName>
    <definedName name="Excel_BuiltIn_Print_Area_8_1_1_1_1_4" localSheetId="6">#REF!</definedName>
    <definedName name="Excel_BuiltIn_Print_Area_8_1_1_1_1_4">#N/A</definedName>
    <definedName name="Excel_BuiltIn_Print_Area_8_1_1_1_4" localSheetId="2">#REF!</definedName>
    <definedName name="Excel_BuiltIn_Print_Area_8_1_1_1_4" localSheetId="5">#REF!</definedName>
    <definedName name="Excel_BuiltIn_Print_Area_8_1_1_1_4" localSheetId="6">#REF!</definedName>
    <definedName name="Excel_BuiltIn_Print_Area_8_1_1_1_4">#N/A</definedName>
    <definedName name="Excel_BuiltIn_Print_Area_8_1_2">#REF!</definedName>
    <definedName name="Excel_BuiltIn_Print_Area_8_10" localSheetId="2">#REF!</definedName>
    <definedName name="Excel_BuiltIn_Print_Area_8_10" localSheetId="5">#REF!</definedName>
    <definedName name="Excel_BuiltIn_Print_Area_8_10">#REF!</definedName>
    <definedName name="Excel_BuiltIn_Print_Area_8_16" localSheetId="2">#REF!</definedName>
    <definedName name="Excel_BuiltIn_Print_Area_8_16" localSheetId="5">#REF!</definedName>
    <definedName name="Excel_BuiltIn_Print_Area_8_16">#REF!</definedName>
    <definedName name="Excel_BuiltIn_Print_Area_8_19">#REF!</definedName>
    <definedName name="Excel_BuiltIn_Print_Area_8_2" localSheetId="5">#REF!</definedName>
    <definedName name="Excel_BuiltIn_Print_Area_8_2">#REF!</definedName>
    <definedName name="Excel_BuiltIn_Print_Area_8_2_1" localSheetId="2">#REF!</definedName>
    <definedName name="Excel_BuiltIn_Print_Area_8_2_1" localSheetId="5">#REF!</definedName>
    <definedName name="Excel_BuiltIn_Print_Area_8_2_1" localSheetId="6">#REF!</definedName>
    <definedName name="Excel_BuiltIn_Print_Area_8_2_1">#N/A</definedName>
    <definedName name="Excel_BuiltIn_Print_Area_8_2_1_1" localSheetId="2">#REF!</definedName>
    <definedName name="Excel_BuiltIn_Print_Area_8_2_1_1" localSheetId="5">#REF!</definedName>
    <definedName name="Excel_BuiltIn_Print_Area_8_2_1_1" localSheetId="6">#REF!</definedName>
    <definedName name="Excel_BuiltIn_Print_Area_8_2_1_1">#N/A</definedName>
    <definedName name="Excel_BuiltIn_Print_Area_8_2_4" localSheetId="2">#REF!</definedName>
    <definedName name="Excel_BuiltIn_Print_Area_8_2_4" localSheetId="5">#REF!</definedName>
    <definedName name="Excel_BuiltIn_Print_Area_8_2_4" localSheetId="6">#REF!</definedName>
    <definedName name="Excel_BuiltIn_Print_Area_8_2_4">#N/A</definedName>
    <definedName name="Excel_BuiltIn_Print_Area_8_3" localSheetId="5">#REF!</definedName>
    <definedName name="Excel_BuiltIn_Print_Area_8_3">#REF!</definedName>
    <definedName name="Excel_BuiltIn_Print_Area_8_3_1" localSheetId="2">#REF!</definedName>
    <definedName name="Excel_BuiltIn_Print_Area_8_3_1" localSheetId="5">#REF!</definedName>
    <definedName name="Excel_BuiltIn_Print_Area_8_3_1" localSheetId="6">#REF!</definedName>
    <definedName name="Excel_BuiltIn_Print_Area_8_3_1">#N/A</definedName>
    <definedName name="Excel_BuiltIn_Print_Area_8_3_4" localSheetId="2">#REF!</definedName>
    <definedName name="Excel_BuiltIn_Print_Area_8_3_4" localSheetId="5">#REF!</definedName>
    <definedName name="Excel_BuiltIn_Print_Area_8_3_4" localSheetId="6">#REF!</definedName>
    <definedName name="Excel_BuiltIn_Print_Area_8_3_4">#N/A</definedName>
    <definedName name="Excel_BuiltIn_Print_Area_8_4" localSheetId="2">#REF!</definedName>
    <definedName name="Excel_BuiltIn_Print_Area_8_4" localSheetId="5">#REF!</definedName>
    <definedName name="Excel_BuiltIn_Print_Area_8_4">#REF!</definedName>
    <definedName name="Excel_BuiltIn_Print_Area_8_4_1" localSheetId="2">#REF!</definedName>
    <definedName name="Excel_BuiltIn_Print_Area_8_4_1" localSheetId="5">#REF!</definedName>
    <definedName name="Excel_BuiltIn_Print_Area_8_4_1" localSheetId="6">#REF!</definedName>
    <definedName name="Excel_BuiltIn_Print_Area_8_4_1">#N/A</definedName>
    <definedName name="Excel_BuiltIn_Print_Area_8_4_4" localSheetId="2">#REF!</definedName>
    <definedName name="Excel_BuiltIn_Print_Area_8_4_4" localSheetId="5">#REF!</definedName>
    <definedName name="Excel_BuiltIn_Print_Area_8_4_4" localSheetId="6">#REF!</definedName>
    <definedName name="Excel_BuiltIn_Print_Area_8_4_4">#N/A</definedName>
    <definedName name="Excel_BuiltIn_Print_Area_8_7">#REF!</definedName>
    <definedName name="Excel_BuiltIn_Print_Area_8_8" localSheetId="2">#REF!</definedName>
    <definedName name="Excel_BuiltIn_Print_Area_8_8" localSheetId="5">#REF!</definedName>
    <definedName name="Excel_BuiltIn_Print_Area_8_8" localSheetId="6">#REF!</definedName>
    <definedName name="Excel_BuiltIn_Print_Area_8_8">#REF!</definedName>
    <definedName name="Excel_BuiltIn_Print_Area_8_8_1" localSheetId="2">#REF!</definedName>
    <definedName name="Excel_BuiltIn_Print_Area_8_8_1" localSheetId="5">#REF!</definedName>
    <definedName name="Excel_BuiltIn_Print_Area_8_8_1">#REF!</definedName>
    <definedName name="Excel_BuiltIn_Print_Area_8_8_1_4" localSheetId="2">#REF!</definedName>
    <definedName name="Excel_BuiltIn_Print_Area_8_8_1_4" localSheetId="5">#REF!</definedName>
    <definedName name="Excel_BuiltIn_Print_Area_8_8_1_4" localSheetId="6">#REF!</definedName>
    <definedName name="Excel_BuiltIn_Print_Area_8_8_1_4">#N/A</definedName>
    <definedName name="Excel_BuiltIn_Print_Area_8_8_4" localSheetId="2">#REF!</definedName>
    <definedName name="Excel_BuiltIn_Print_Area_8_8_4" localSheetId="5">#REF!</definedName>
    <definedName name="Excel_BuiltIn_Print_Area_8_8_4" localSheetId="6">#REF!</definedName>
    <definedName name="Excel_BuiltIn_Print_Area_8_8_4">#N/A</definedName>
    <definedName name="Excel_BuiltIn_Print_Area_9" localSheetId="5">#REF!</definedName>
    <definedName name="Excel_BuiltIn_Print_Area_9">#REF!</definedName>
    <definedName name="Excel_BuiltIn_Print_Area_9_1" localSheetId="5">#REF!</definedName>
    <definedName name="Excel_BuiltIn_Print_Area_9_1">#REF!</definedName>
    <definedName name="Excel_BuiltIn_Print_Area_9_1_1" localSheetId="2">#REF!</definedName>
    <definedName name="Excel_BuiltIn_Print_Area_9_1_1" localSheetId="5">#REF!</definedName>
    <definedName name="Excel_BuiltIn_Print_Area_9_1_1" localSheetId="6">#REF!</definedName>
    <definedName name="Excel_BuiltIn_Print_Area_9_1_1">#N/A</definedName>
    <definedName name="Excel_BuiltIn_Print_Area_9_4" localSheetId="2">#REF!</definedName>
    <definedName name="Excel_BuiltIn_Print_Area_9_4" localSheetId="5">#REF!</definedName>
    <definedName name="Excel_BuiltIn_Print_Area_9_4" localSheetId="6">#REF!</definedName>
    <definedName name="Excel_BuiltIn_Print_Area_9_4">#N/A</definedName>
    <definedName name="Excel_BuiltIn_Print_Titles_2">#REF!</definedName>
    <definedName name="Excel_BuiltIn_Print_Titles_3">#REF!</definedName>
    <definedName name="Excel_BuiltIn_Print_Titles_4">#REF!</definedName>
    <definedName name="Excel_BuiltIn_Print_Titles_5">#REF!</definedName>
    <definedName name="Excel_BuiltIn_Print_Titles_6">#REF!</definedName>
    <definedName name="Excel_BuiltIn_Print_Titles_7">#REF!</definedName>
    <definedName name="FASADERSKI_RADOVI">#REF!</definedName>
    <definedName name="ink" localSheetId="0">'A. Građevinsko-obrtnički'!$A$3:$F$750</definedName>
    <definedName name="INOX_BRAVARIJA">#REF!</definedName>
    <definedName name="_xlnm.Print_Titles" localSheetId="5">'F.strojarske instalacije'!$1:$2</definedName>
    <definedName name="IZOLACIJE">[7]dvorana!#REF!</definedName>
    <definedName name="IZOLATERSKI_RADOVI">#REF!</definedName>
    <definedName name="KAMENARSKI_RADOVI">#REF!</definedName>
    <definedName name="KERAMIČARSKI_I_KAMENARSKI_RADOVI">[7]dvorana!#REF!</definedName>
    <definedName name="KERAMIČARSKI_RADOVI">#REF!</definedName>
    <definedName name="KROVOPOKRIVAČKI_RADOVI">#REF!</definedName>
    <definedName name="LIMARSKI_RADOVI">#REF!</definedName>
    <definedName name="NEHRĐAJUĆA_BRAVARIJA">#REF!</definedName>
    <definedName name="net" localSheetId="2">[8]Sheet1!$B$1:$K$25</definedName>
    <definedName name="net" localSheetId="5">[9]Sheet1!$B$1:$K$65536</definedName>
    <definedName name="net" localSheetId="6">[10]Sheet1!$B$1:$K$25</definedName>
    <definedName name="net">[11]Sheet1!$B$1:$K$25</definedName>
    <definedName name="OLE_LINK1_1" localSheetId="1">'B.Vodovod i kanalizacija'!#REF!</definedName>
    <definedName name="OLE_LINK1_1" localSheetId="2">'C.Uređenje okoliša'!#REF!</definedName>
    <definedName name="OLE_LINK1_1">#REF!</definedName>
    <definedName name="OLE_LINK7" localSheetId="5">'F.strojarske instalacije'!$B$147</definedName>
    <definedName name="OSTALI_RADOVI">#REF!</definedName>
    <definedName name="PILOTI">#REF!</definedName>
    <definedName name="PODOVI">#REF!</definedName>
    <definedName name="_xlnm.Print_Area" localSheetId="0">'A. Građevinsko-obrtnički'!$A$1:$F$712</definedName>
    <definedName name="_xlnm.Print_Area" localSheetId="1">'B.Vodovod i kanalizacija'!$A$1:$F$330</definedName>
    <definedName name="_xlnm.Print_Area" localSheetId="2">'C.Uređenje okoliša'!$A$1:$F$106</definedName>
    <definedName name="_xlnm.Print_Area" localSheetId="3">'D.Priključni NN kabel'!$A$1:$G$66</definedName>
    <definedName name="_xlnm.Print_Area" localSheetId="4">'E.elektrotehničke instalacije'!$A$1:$G$341</definedName>
    <definedName name="_xlnm.Print_Area" localSheetId="5">'F.strojarske instalacije'!$A$1:$H$536</definedName>
    <definedName name="_xlnm.Print_Area" localSheetId="6">G.REKAPITULACIJA!$A$1:$F$37</definedName>
    <definedName name="PREGRADNE_STIJENE">#REF!</definedName>
    <definedName name="PROTUPOŽARNA_BRAVARIJA">#REF!</definedName>
    <definedName name="R_E_K_A_P_I_T_U_L_A_C_I_J_A">#REF!</definedName>
    <definedName name="RTG_BRAVARIJA">#REF!</definedName>
    <definedName name="RUŠENJA_I_PRILAGODBE">#REF!</definedName>
    <definedName name="RUŠENJA_I_PRILAGODBE_GRAĐEVINSKIH_ELEMENATA_POSTOJEĆIH_GRAĐEVINA">[7]dvorana!#REF!</definedName>
    <definedName name="SOBOSLIKARSKI_RADOVI">#REF!</definedName>
    <definedName name="SPUŠTENI_STROPOVI">#REF!</definedName>
    <definedName name="STOLARSKI_RADOVI">#REF!</definedName>
    <definedName name="stroj" localSheetId="2">#REF!</definedName>
    <definedName name="stroj">#REF!</definedName>
    <definedName name="STROJARSKI" localSheetId="2">#REF!</definedName>
    <definedName name="STROJARSKI">#REF!</definedName>
    <definedName name="UKLANJANJE_OBJEKATA_I_IZGRADNJA_PRIVREMENE_SAOBRAČAJNICE">#REF!</definedName>
    <definedName name="UNUTARNJA_ALUMINIJSKA__BRAVARIJA">#REF!</definedName>
    <definedName name="UNUTARNJA_ALUMINIJSKA_BRAVARIJA">#REF!</definedName>
    <definedName name="VANJSKA_ALUMINIJSKA__BRAVARIJA">#REF!</definedName>
    <definedName name="VANJSKA_ALUMINIJSKA_BRAVARIJA">#REF!</definedName>
    <definedName name="ZEMLJANI_RADOVI">#REF!</definedName>
    <definedName name="ZIDARSKI_RADOVI">#REF!</definedName>
    <definedName name="ZUT" localSheetId="2">#REF!</definedName>
    <definedName name="ZUT" localSheetId="6">#REF!</definedName>
    <definedName name="ZUT">#REF!</definedName>
  </definedNames>
  <calcPr calcId="152511"/>
</workbook>
</file>

<file path=xl/calcChain.xml><?xml version="1.0" encoding="utf-8"?>
<calcChain xmlns="http://schemas.openxmlformats.org/spreadsheetml/2006/main">
  <c r="H69" i="9" l="1"/>
  <c r="F438" i="1" l="1"/>
  <c r="F428" i="1"/>
  <c r="G182" i="12"/>
  <c r="G172" i="12"/>
  <c r="G173" i="12"/>
  <c r="G174" i="12"/>
  <c r="G175" i="12"/>
  <c r="G170" i="12"/>
  <c r="G169" i="12"/>
  <c r="G168" i="12"/>
  <c r="G167" i="12"/>
  <c r="G166" i="12"/>
  <c r="G165" i="12"/>
  <c r="G160" i="12"/>
  <c r="G152" i="12"/>
  <c r="G151" i="12"/>
  <c r="G150" i="12"/>
  <c r="G149" i="12"/>
  <c r="H52" i="9" l="1"/>
  <c r="H50" i="9"/>
  <c r="F34" i="1"/>
  <c r="F33" i="1"/>
  <c r="F23" i="1"/>
  <c r="F231" i="1" l="1"/>
  <c r="F113" i="1" l="1"/>
  <c r="F97" i="1"/>
  <c r="F96" i="1"/>
  <c r="F661" i="1"/>
  <c r="A336" i="12"/>
  <c r="G335" i="12"/>
  <c r="G334" i="12"/>
  <c r="G333" i="12"/>
  <c r="G332" i="12"/>
  <c r="G331" i="12"/>
  <c r="G330" i="12"/>
  <c r="G329" i="12"/>
  <c r="G328" i="12"/>
  <c r="G327" i="12"/>
  <c r="G326" i="12"/>
  <c r="A325" i="12"/>
  <c r="A333" i="12" s="1"/>
  <c r="A334" i="12" s="1"/>
  <c r="A335" i="12" s="1"/>
  <c r="G324" i="12"/>
  <c r="A320" i="12"/>
  <c r="G319" i="12"/>
  <c r="G318" i="12"/>
  <c r="G317" i="12"/>
  <c r="G316" i="12"/>
  <c r="G315" i="12"/>
  <c r="G314" i="12"/>
  <c r="G313" i="12"/>
  <c r="G312" i="12"/>
  <c r="G311" i="12"/>
  <c r="G310" i="12"/>
  <c r="G309" i="12"/>
  <c r="G308" i="12"/>
  <c r="G307" i="12"/>
  <c r="G306" i="12"/>
  <c r="G304" i="12"/>
  <c r="G303" i="12"/>
  <c r="G302" i="12"/>
  <c r="G301" i="12"/>
  <c r="G300" i="12"/>
  <c r="G299" i="12"/>
  <c r="G298" i="12"/>
  <c r="G297" i="12"/>
  <c r="G296" i="12"/>
  <c r="G295" i="12"/>
  <c r="A295" i="12"/>
  <c r="A296" i="12" s="1"/>
  <c r="A297" i="12" s="1"/>
  <c r="A298" i="12" s="1"/>
  <c r="A299" i="12" s="1"/>
  <c r="A300" i="12" s="1"/>
  <c r="A301" i="12" s="1"/>
  <c r="A302" i="12" s="1"/>
  <c r="A303" i="12" s="1"/>
  <c r="A304" i="12" s="1"/>
  <c r="A305" i="12" s="1"/>
  <c r="A308" i="12" s="1"/>
  <c r="A309" i="12" s="1"/>
  <c r="A310" i="12" s="1"/>
  <c r="A311" i="12" s="1"/>
  <c r="A312" i="12" s="1"/>
  <c r="A313" i="12" s="1"/>
  <c r="A314" i="12" s="1"/>
  <c r="A315" i="12" s="1"/>
  <c r="A316" i="12" s="1"/>
  <c r="A317" i="12" s="1"/>
  <c r="A318" i="12" s="1"/>
  <c r="A319" i="12" s="1"/>
  <c r="G294" i="12"/>
  <c r="A291" i="12"/>
  <c r="G290" i="12"/>
  <c r="G289" i="12"/>
  <c r="G288" i="12"/>
  <c r="G287" i="12"/>
  <c r="G286" i="12"/>
  <c r="A286" i="12"/>
  <c r="A287" i="12"/>
  <c r="A288" i="12" s="1"/>
  <c r="A289" i="12" s="1"/>
  <c r="A290" i="12" s="1"/>
  <c r="G285" i="12"/>
  <c r="G283" i="12"/>
  <c r="G282" i="12"/>
  <c r="G281" i="12"/>
  <c r="G280" i="12"/>
  <c r="G279" i="12"/>
  <c r="G278" i="12"/>
  <c r="G277" i="12"/>
  <c r="A277" i="12"/>
  <c r="A278" i="12" s="1"/>
  <c r="A279" i="12" s="1"/>
  <c r="A280" i="12" s="1"/>
  <c r="A281" i="12" s="1"/>
  <c r="A282" i="12" s="1"/>
  <c r="A283" i="12" s="1"/>
  <c r="G276" i="12"/>
  <c r="A271" i="12"/>
  <c r="G270" i="12"/>
  <c r="G269" i="12"/>
  <c r="G268" i="12"/>
  <c r="G267" i="12"/>
  <c r="G266" i="12"/>
  <c r="G265" i="12"/>
  <c r="G263" i="12"/>
  <c r="G262" i="12"/>
  <c r="G260" i="12"/>
  <c r="G259" i="12"/>
  <c r="G258" i="12"/>
  <c r="G257" i="12"/>
  <c r="G256" i="12"/>
  <c r="G255" i="12"/>
  <c r="G254" i="12"/>
  <c r="G253" i="12"/>
  <c r="G252" i="12"/>
  <c r="G251" i="12"/>
  <c r="G250" i="12"/>
  <c r="G249" i="12"/>
  <c r="G248" i="12"/>
  <c r="G247" i="12"/>
  <c r="A246" i="12"/>
  <c r="A255" i="12" s="1"/>
  <c r="A256" i="12" s="1"/>
  <c r="A257" i="12" s="1"/>
  <c r="A258" i="12" s="1"/>
  <c r="A259" i="12" s="1"/>
  <c r="A260" i="12" s="1"/>
  <c r="A261" i="12" s="1"/>
  <c r="A264" i="12" s="1"/>
  <c r="A267" i="12" s="1"/>
  <c r="A268" i="12" s="1"/>
  <c r="A269" i="12" s="1"/>
  <c r="A270" i="12" s="1"/>
  <c r="G245" i="12"/>
  <c r="G244" i="12"/>
  <c r="G243" i="12"/>
  <c r="G242" i="12"/>
  <c r="G241" i="12"/>
  <c r="G240" i="12"/>
  <c r="G239" i="12"/>
  <c r="G238" i="12"/>
  <c r="G237" i="12"/>
  <c r="G236" i="12"/>
  <c r="G235" i="12"/>
  <c r="G234" i="12"/>
  <c r="G233" i="12"/>
  <c r="G232" i="12"/>
  <c r="G231" i="12"/>
  <c r="G230" i="12"/>
  <c r="G229" i="12"/>
  <c r="G228" i="12"/>
  <c r="G227" i="12"/>
  <c r="G226" i="12"/>
  <c r="G225" i="12"/>
  <c r="A221" i="12"/>
  <c r="G220" i="12"/>
  <c r="G219" i="12"/>
  <c r="G218" i="12"/>
  <c r="G216" i="12"/>
  <c r="G215" i="12"/>
  <c r="G214" i="12"/>
  <c r="G213" i="12"/>
  <c r="A213" i="12"/>
  <c r="A214" i="12" s="1"/>
  <c r="A215" i="12" s="1"/>
  <c r="A216" i="12" s="1"/>
  <c r="A217" i="12" s="1"/>
  <c r="A219" i="12" s="1"/>
  <c r="A220" i="12" s="1"/>
  <c r="G212" i="12"/>
  <c r="A208" i="12"/>
  <c r="G207" i="12"/>
  <c r="G206" i="12"/>
  <c r="G205" i="12"/>
  <c r="G204" i="12"/>
  <c r="G203" i="12"/>
  <c r="G202" i="12"/>
  <c r="G201" i="12"/>
  <c r="G200" i="12"/>
  <c r="G199" i="12"/>
  <c r="G198" i="12"/>
  <c r="G197" i="12"/>
  <c r="G196" i="12"/>
  <c r="G195" i="12"/>
  <c r="G194" i="12"/>
  <c r="G193" i="12"/>
  <c r="G192" i="12"/>
  <c r="G191" i="12"/>
  <c r="G190" i="12"/>
  <c r="G189" i="12"/>
  <c r="G188" i="12"/>
  <c r="G187" i="12"/>
  <c r="G186" i="12"/>
  <c r="G185" i="12"/>
  <c r="G184" i="12"/>
  <c r="A184" i="12"/>
  <c r="A185" i="12" s="1"/>
  <c r="A186" i="12" s="1"/>
  <c r="A187" i="12" s="1"/>
  <c r="A188" i="12" s="1"/>
  <c r="A189" i="12" s="1"/>
  <c r="A190" i="12" s="1"/>
  <c r="A191" i="12" s="1"/>
  <c r="A192" i="12" s="1"/>
  <c r="A193" i="12" s="1"/>
  <c r="A194" i="12" s="1"/>
  <c r="A195" i="12" s="1"/>
  <c r="A196" i="12" s="1"/>
  <c r="A197" i="12" s="1"/>
  <c r="A198" i="12" s="1"/>
  <c r="A199" i="12" s="1"/>
  <c r="A200" i="12" s="1"/>
  <c r="A201" i="12" s="1"/>
  <c r="A202" i="12" s="1"/>
  <c r="A203" i="12" s="1"/>
  <c r="A204" i="12" s="1"/>
  <c r="A205" i="12" s="1"/>
  <c r="A206" i="12" s="1"/>
  <c r="A207" i="12" s="1"/>
  <c r="G183" i="12"/>
  <c r="A179" i="12"/>
  <c r="G178" i="12"/>
  <c r="G177" i="12"/>
  <c r="G176" i="12"/>
  <c r="G171" i="12"/>
  <c r="G164" i="12"/>
  <c r="A164" i="12"/>
  <c r="A171" i="12" s="1"/>
  <c r="A176" i="12" s="1"/>
  <c r="A177" i="12" s="1"/>
  <c r="A178" i="12" s="1"/>
  <c r="G163" i="12"/>
  <c r="G162" i="12"/>
  <c r="G161" i="12"/>
  <c r="A157" i="12"/>
  <c r="G156" i="12"/>
  <c r="G155" i="12"/>
  <c r="G154" i="12"/>
  <c r="G153" i="12"/>
  <c r="G148" i="12"/>
  <c r="G147" i="12"/>
  <c r="G146" i="12"/>
  <c r="G144" i="12"/>
  <c r="G143" i="12"/>
  <c r="G142" i="12"/>
  <c r="G141" i="12"/>
  <c r="G140" i="12"/>
  <c r="G139" i="12"/>
  <c r="G138" i="12"/>
  <c r="G136" i="12"/>
  <c r="G135" i="12"/>
  <c r="G134" i="12"/>
  <c r="G132" i="12"/>
  <c r="G131" i="12"/>
  <c r="G130" i="12"/>
  <c r="G129" i="12"/>
  <c r="G128" i="12"/>
  <c r="G127" i="12"/>
  <c r="G125" i="12"/>
  <c r="G124" i="12"/>
  <c r="G123" i="12"/>
  <c r="G121" i="12"/>
  <c r="G120" i="12"/>
  <c r="G119" i="12"/>
  <c r="G118" i="12"/>
  <c r="G117" i="12"/>
  <c r="G116" i="12"/>
  <c r="G115" i="12"/>
  <c r="G114" i="12"/>
  <c r="G113" i="12"/>
  <c r="G112" i="12"/>
  <c r="G111" i="12"/>
  <c r="G110" i="12"/>
  <c r="G109" i="12"/>
  <c r="G108" i="12"/>
  <c r="G107" i="12"/>
  <c r="G106" i="12"/>
  <c r="G105" i="12"/>
  <c r="G104" i="12"/>
  <c r="G103" i="12"/>
  <c r="G102" i="12"/>
  <c r="G101" i="12"/>
  <c r="A100" i="12"/>
  <c r="A122" i="12" s="1"/>
  <c r="A126" i="12" s="1"/>
  <c r="A133" i="12" s="1"/>
  <c r="A137" i="12" s="1"/>
  <c r="A143" i="12" s="1"/>
  <c r="A144" i="12" s="1"/>
  <c r="A145" i="12" s="1"/>
  <c r="A148" i="12" s="1"/>
  <c r="A153" i="12" s="1"/>
  <c r="A154" i="12" s="1"/>
  <c r="A155" i="12" s="1"/>
  <c r="A156" i="12" s="1"/>
  <c r="G99" i="12"/>
  <c r="G98" i="12"/>
  <c r="G97" i="12"/>
  <c r="G96" i="12"/>
  <c r="G95" i="12"/>
  <c r="G94" i="12"/>
  <c r="G93" i="12"/>
  <c r="G92" i="12"/>
  <c r="G91" i="12"/>
  <c r="G90" i="12"/>
  <c r="A86" i="12"/>
  <c r="A84" i="12"/>
  <c r="G82" i="12"/>
  <c r="G81" i="12"/>
  <c r="G80" i="12"/>
  <c r="G79" i="12"/>
  <c r="G78" i="12"/>
  <c r="G77" i="12"/>
  <c r="A77" i="12"/>
  <c r="A78" i="12" s="1"/>
  <c r="A79" i="12" s="1"/>
  <c r="A80" i="12" s="1"/>
  <c r="G76" i="12"/>
  <c r="A73" i="12"/>
  <c r="G72" i="12"/>
  <c r="G71" i="12"/>
  <c r="G70" i="12"/>
  <c r="G69" i="12"/>
  <c r="G68" i="12"/>
  <c r="G67" i="12"/>
  <c r="G66" i="12"/>
  <c r="G65" i="12"/>
  <c r="G64" i="12"/>
  <c r="G63" i="12"/>
  <c r="G62" i="12"/>
  <c r="G61" i="12"/>
  <c r="G60" i="12"/>
  <c r="G59" i="12"/>
  <c r="G58" i="12"/>
  <c r="G57" i="12"/>
  <c r="A57" i="12"/>
  <c r="A58" i="12" s="1"/>
  <c r="A59" i="12" s="1"/>
  <c r="A60" i="12" s="1"/>
  <c r="A61" i="12" s="1"/>
  <c r="A62" i="12" s="1"/>
  <c r="A63" i="12" s="1"/>
  <c r="A64" i="12" s="1"/>
  <c r="A65" i="12" s="1"/>
  <c r="A66" i="12" s="1"/>
  <c r="A67" i="12" s="1"/>
  <c r="A68" i="12" s="1"/>
  <c r="A69" i="12" s="1"/>
  <c r="A70" i="12" s="1"/>
  <c r="A71" i="12" s="1"/>
  <c r="A72" i="12" s="1"/>
  <c r="G56" i="12"/>
  <c r="A53" i="12"/>
  <c r="G52" i="12"/>
  <c r="G51" i="12"/>
  <c r="G50" i="12"/>
  <c r="G49" i="12"/>
  <c r="G48" i="12"/>
  <c r="G46" i="12"/>
  <c r="G45" i="12"/>
  <c r="G44" i="12"/>
  <c r="G43" i="12"/>
  <c r="G42" i="12"/>
  <c r="G41" i="12"/>
  <c r="G40" i="12"/>
  <c r="G39" i="12"/>
  <c r="G38" i="12"/>
  <c r="G37" i="12"/>
  <c r="G36"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G8" i="12"/>
  <c r="A8" i="12"/>
  <c r="A9"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8" i="12" s="1"/>
  <c r="A49" i="12" s="1"/>
  <c r="A50" i="12" s="1"/>
  <c r="A51" i="12" s="1"/>
  <c r="A52" i="12" s="1"/>
  <c r="G7" i="12"/>
  <c r="G6" i="12"/>
  <c r="A62" i="11"/>
  <c r="A60" i="11"/>
  <c r="G59" i="11"/>
  <c r="A59" i="11"/>
  <c r="G58" i="11"/>
  <c r="A55" i="11"/>
  <c r="G54" i="11"/>
  <c r="G53" i="11"/>
  <c r="G52" i="11"/>
  <c r="G51" i="11"/>
  <c r="G50" i="11"/>
  <c r="G49" i="11"/>
  <c r="G48" i="11"/>
  <c r="G47" i="11"/>
  <c r="G46" i="11"/>
  <c r="A46" i="11"/>
  <c r="A47" i="11" s="1"/>
  <c r="A48" i="11" s="1"/>
  <c r="A49" i="11" s="1"/>
  <c r="A50" i="11" s="1"/>
  <c r="A51" i="11" s="1"/>
  <c r="A52" i="11" s="1"/>
  <c r="A53" i="11" s="1"/>
  <c r="A54" i="11" s="1"/>
  <c r="G45" i="11"/>
  <c r="A42" i="11"/>
  <c r="A40" i="11"/>
  <c r="G39" i="11"/>
  <c r="G38" i="11"/>
  <c r="G37" i="11"/>
  <c r="G36" i="11"/>
  <c r="G35" i="11"/>
  <c r="A35" i="11"/>
  <c r="A36" i="11"/>
  <c r="A37" i="11" s="1"/>
  <c r="A38" i="11" s="1"/>
  <c r="A39" i="11" s="1"/>
  <c r="E34" i="11"/>
  <c r="G34" i="11" s="1"/>
  <c r="A31" i="11"/>
  <c r="G30" i="11"/>
  <c r="G29" i="11"/>
  <c r="E28" i="11"/>
  <c r="G28" i="11"/>
  <c r="E27" i="11"/>
  <c r="G27" i="11" s="1"/>
  <c r="E26" i="11"/>
  <c r="G26" i="11" s="1"/>
  <c r="E25" i="11"/>
  <c r="G25" i="11" s="1"/>
  <c r="E24" i="11"/>
  <c r="G24" i="11" s="1"/>
  <c r="G23" i="11"/>
  <c r="G22" i="11"/>
  <c r="G21" i="11"/>
  <c r="G20" i="11"/>
  <c r="G19" i="11"/>
  <c r="A19" i="11"/>
  <c r="A20" i="11" s="1"/>
  <c r="A21" i="11" s="1"/>
  <c r="A22" i="11" s="1"/>
  <c r="A23" i="11" s="1"/>
  <c r="A24" i="11" s="1"/>
  <c r="A25" i="11" s="1"/>
  <c r="A26" i="11" s="1"/>
  <c r="A27" i="11" s="1"/>
  <c r="A28" i="11" s="1"/>
  <c r="A29" i="11" s="1"/>
  <c r="A30" i="11" s="1"/>
  <c r="G18" i="11"/>
  <c r="A15" i="11"/>
  <c r="G14" i="11"/>
  <c r="G13" i="11"/>
  <c r="G12" i="11"/>
  <c r="G11" i="11"/>
  <c r="G10" i="11"/>
  <c r="G9" i="11"/>
  <c r="G8" i="11"/>
  <c r="G7" i="11"/>
  <c r="G6" i="11"/>
  <c r="A6" i="11"/>
  <c r="A7" i="11" s="1"/>
  <c r="A8" i="11" s="1"/>
  <c r="A9" i="11" s="1"/>
  <c r="A10" i="11" s="1"/>
  <c r="A11" i="11" s="1"/>
  <c r="A12" i="11" s="1"/>
  <c r="A13" i="11" s="1"/>
  <c r="A14" i="11" s="1"/>
  <c r="G5" i="11"/>
  <c r="F127" i="1"/>
  <c r="F123" i="1"/>
  <c r="F122" i="1"/>
  <c r="F118" i="1"/>
  <c r="F114" i="1"/>
  <c r="F112" i="1"/>
  <c r="F111" i="1"/>
  <c r="F110" i="1"/>
  <c r="F109" i="1"/>
  <c r="F105" i="1"/>
  <c r="F104" i="1"/>
  <c r="F103" i="1"/>
  <c r="F102" i="1"/>
  <c r="F98" i="1"/>
  <c r="F95" i="1"/>
  <c r="F94" i="1"/>
  <c r="F93" i="1"/>
  <c r="F84" i="1"/>
  <c r="F83" i="1"/>
  <c r="F81" i="1"/>
  <c r="F80" i="1"/>
  <c r="F86" i="7"/>
  <c r="F85" i="7"/>
  <c r="F32" i="7"/>
  <c r="F31" i="7"/>
  <c r="F28" i="7"/>
  <c r="F27" i="7"/>
  <c r="F44" i="7"/>
  <c r="F17" i="7"/>
  <c r="G527" i="9"/>
  <c r="G526" i="9"/>
  <c r="G525" i="9"/>
  <c r="G524" i="9"/>
  <c r="G523" i="9"/>
  <c r="B519" i="9"/>
  <c r="B527" i="9" s="1"/>
  <c r="A519" i="9"/>
  <c r="A527" i="9" s="1"/>
  <c r="H517" i="9"/>
  <c r="H515" i="9"/>
  <c r="H513" i="9"/>
  <c r="H512" i="9"/>
  <c r="H511" i="9"/>
  <c r="H510" i="9"/>
  <c r="H509" i="9"/>
  <c r="H507" i="9"/>
  <c r="H505" i="9"/>
  <c r="H504" i="9"/>
  <c r="H502" i="9"/>
  <c r="H501" i="9"/>
  <c r="H500" i="9"/>
  <c r="H499" i="9"/>
  <c r="B494" i="9"/>
  <c r="B526" i="9" s="1"/>
  <c r="A494" i="9"/>
  <c r="A526" i="9" s="1"/>
  <c r="H492" i="9"/>
  <c r="H491" i="9"/>
  <c r="H490" i="9"/>
  <c r="H488" i="9"/>
  <c r="H486" i="9"/>
  <c r="H483" i="9"/>
  <c r="H480" i="9"/>
  <c r="H479" i="9"/>
  <c r="H476" i="9"/>
  <c r="H474" i="9"/>
  <c r="H458" i="9"/>
  <c r="H435" i="9"/>
  <c r="H412" i="9"/>
  <c r="B377" i="9"/>
  <c r="B525" i="9" s="1"/>
  <c r="A377" i="9"/>
  <c r="A525" i="9" s="1"/>
  <c r="H375" i="9"/>
  <c r="H373" i="9"/>
  <c r="H371" i="9"/>
  <c r="H369" i="9"/>
  <c r="H367" i="9"/>
  <c r="H332" i="9"/>
  <c r="H330" i="9"/>
  <c r="H328" i="9"/>
  <c r="H326" i="9"/>
  <c r="H324" i="9"/>
  <c r="H322" i="9"/>
  <c r="H320" i="9"/>
  <c r="H318" i="9"/>
  <c r="H315" i="9"/>
  <c r="H314" i="9"/>
  <c r="H311" i="9"/>
  <c r="H291" i="9"/>
  <c r="H288" i="9"/>
  <c r="H283" i="9"/>
  <c r="H281" i="9"/>
  <c r="H278" i="9"/>
  <c r="H275" i="9"/>
  <c r="H274" i="9"/>
  <c r="H273" i="9"/>
  <c r="H272" i="9"/>
  <c r="H271" i="9"/>
  <c r="H269" i="9"/>
  <c r="H268" i="9"/>
  <c r="H267" i="9"/>
  <c r="H266" i="9"/>
  <c r="H265" i="9"/>
  <c r="H263" i="9"/>
  <c r="H262" i="9"/>
  <c r="H261" i="9"/>
  <c r="H259" i="9"/>
  <c r="H258" i="9"/>
  <c r="H257" i="9"/>
  <c r="H256" i="9"/>
  <c r="H255" i="9"/>
  <c r="H254" i="9"/>
  <c r="H252" i="9"/>
  <c r="H248" i="9"/>
  <c r="H243" i="9"/>
  <c r="H240" i="9"/>
  <c r="H238" i="9"/>
  <c r="H236" i="9"/>
  <c r="H116" i="9"/>
  <c r="B111" i="9"/>
  <c r="B524" i="9" s="1"/>
  <c r="A111" i="9"/>
  <c r="A524" i="9" s="1"/>
  <c r="H109" i="9"/>
  <c r="H107" i="9"/>
  <c r="H105" i="9"/>
  <c r="H103" i="9"/>
  <c r="H101" i="9"/>
  <c r="H100" i="9"/>
  <c r="H98" i="9"/>
  <c r="H97" i="9"/>
  <c r="H96" i="9"/>
  <c r="H95" i="9"/>
  <c r="H94" i="9"/>
  <c r="H91" i="9"/>
  <c r="H88" i="9"/>
  <c r="H85" i="9"/>
  <c r="H82" i="9"/>
  <c r="F80" i="9"/>
  <c r="H79" i="9"/>
  <c r="H78" i="9"/>
  <c r="H77" i="9"/>
  <c r="H76" i="9"/>
  <c r="H75" i="9"/>
  <c r="H74" i="9"/>
  <c r="H73" i="9"/>
  <c r="H71" i="9"/>
  <c r="H67" i="9"/>
  <c r="H63" i="9"/>
  <c r="H59" i="9"/>
  <c r="B54" i="9"/>
  <c r="B523" i="9" s="1"/>
  <c r="A54" i="9"/>
  <c r="A523" i="9" s="1"/>
  <c r="H49" i="9"/>
  <c r="H48" i="9"/>
  <c r="H46" i="9"/>
  <c r="H45" i="9"/>
  <c r="H44" i="9"/>
  <c r="H42" i="9"/>
  <c r="H39" i="9"/>
  <c r="H37" i="9"/>
  <c r="H36" i="9"/>
  <c r="H35" i="9"/>
  <c r="H33" i="9"/>
  <c r="H32" i="9"/>
  <c r="H31" i="9"/>
  <c r="H30" i="9"/>
  <c r="H29" i="9"/>
  <c r="H27" i="9"/>
  <c r="H26" i="9"/>
  <c r="H24" i="9"/>
  <c r="A23" i="9"/>
  <c r="H21" i="9"/>
  <c r="C11" i="9"/>
  <c r="C10" i="9"/>
  <c r="C9" i="9"/>
  <c r="C8" i="9"/>
  <c r="C6" i="9"/>
  <c r="C5" i="9"/>
  <c r="C4" i="9"/>
  <c r="C3" i="9"/>
  <c r="F295" i="8"/>
  <c r="F292" i="8"/>
  <c r="F289" i="8"/>
  <c r="F280" i="8"/>
  <c r="F277" i="8"/>
  <c r="F274" i="8"/>
  <c r="F271" i="8"/>
  <c r="F268" i="8"/>
  <c r="F265" i="8"/>
  <c r="F264" i="8"/>
  <c r="F261" i="8"/>
  <c r="F257" i="8"/>
  <c r="F254" i="8"/>
  <c r="F250" i="8"/>
  <c r="F238" i="8"/>
  <c r="F235" i="8"/>
  <c r="F232" i="8"/>
  <c r="F229" i="8"/>
  <c r="F226" i="8"/>
  <c r="F223" i="8"/>
  <c r="F220" i="8"/>
  <c r="F217" i="8"/>
  <c r="F216" i="8"/>
  <c r="F213" i="8"/>
  <c r="F210" i="8"/>
  <c r="F207" i="8"/>
  <c r="F204" i="8"/>
  <c r="F201" i="8"/>
  <c r="F198" i="8"/>
  <c r="F197" i="8"/>
  <c r="F196" i="8"/>
  <c r="F193" i="8"/>
  <c r="F192" i="8"/>
  <c r="F191" i="8"/>
  <c r="F190" i="8"/>
  <c r="F187" i="8"/>
  <c r="F186" i="8"/>
  <c r="F185" i="8"/>
  <c r="F182" i="8"/>
  <c r="F179" i="8"/>
  <c r="F176" i="8"/>
  <c r="F173" i="8"/>
  <c r="F170" i="8"/>
  <c r="F167" i="8"/>
  <c r="F164" i="8"/>
  <c r="F163" i="8"/>
  <c r="F160" i="8"/>
  <c r="F157" i="8"/>
  <c r="F154" i="8"/>
  <c r="F151" i="8"/>
  <c r="F148" i="8"/>
  <c r="F145" i="8"/>
  <c r="F142" i="8"/>
  <c r="F139" i="8"/>
  <c r="F129" i="8"/>
  <c r="F126" i="8"/>
  <c r="F123" i="8"/>
  <c r="F120" i="8"/>
  <c r="F117" i="8"/>
  <c r="F114" i="8"/>
  <c r="F111" i="8"/>
  <c r="F108" i="8"/>
  <c r="F105" i="8"/>
  <c r="F102" i="8"/>
  <c r="F99" i="8"/>
  <c r="F96" i="8"/>
  <c r="F93" i="8"/>
  <c r="F90" i="8"/>
  <c r="F87" i="8"/>
  <c r="F84" i="8"/>
  <c r="F81" i="8"/>
  <c r="F80" i="8"/>
  <c r="F79" i="8"/>
  <c r="F78" i="8"/>
  <c r="F75" i="8"/>
  <c r="F72" i="8"/>
  <c r="F71" i="8"/>
  <c r="F68" i="8"/>
  <c r="F67" i="8"/>
  <c r="F66" i="8"/>
  <c r="F65" i="8"/>
  <c r="F62" i="8"/>
  <c r="F59" i="8"/>
  <c r="F56" i="8"/>
  <c r="F53" i="8"/>
  <c r="F50" i="8"/>
  <c r="F49" i="8"/>
  <c r="F48" i="8"/>
  <c r="F47" i="8"/>
  <c r="F44" i="8"/>
  <c r="F41" i="8"/>
  <c r="F38" i="8"/>
  <c r="F35" i="8"/>
  <c r="F32" i="8"/>
  <c r="F24" i="8"/>
  <c r="F21" i="8"/>
  <c r="F18" i="8"/>
  <c r="F15" i="8"/>
  <c r="F12" i="8"/>
  <c r="F68" i="7"/>
  <c r="F55" i="7"/>
  <c r="F43" i="7"/>
  <c r="F21" i="7"/>
  <c r="F10" i="7"/>
  <c r="F82" i="7"/>
  <c r="F78" i="7"/>
  <c r="F75" i="7"/>
  <c r="F72" i="7"/>
  <c r="F24" i="7"/>
  <c r="F14" i="7"/>
  <c r="F7" i="7"/>
  <c r="F658" i="1"/>
  <c r="F656" i="1"/>
  <c r="F631" i="1"/>
  <c r="F628" i="1"/>
  <c r="F614" i="1"/>
  <c r="F611" i="1"/>
  <c r="F608" i="1"/>
  <c r="F605" i="1"/>
  <c r="F602" i="1"/>
  <c r="F599" i="1"/>
  <c r="F596" i="1"/>
  <c r="F593" i="1"/>
  <c r="F590" i="1"/>
  <c r="F587" i="1"/>
  <c r="F512" i="1"/>
  <c r="F584" i="1"/>
  <c r="F581" i="1"/>
  <c r="F578" i="1"/>
  <c r="F575" i="1"/>
  <c r="F555" i="1"/>
  <c r="F521" i="1"/>
  <c r="F212" i="1"/>
  <c r="F509" i="1"/>
  <c r="F506" i="1"/>
  <c r="F503" i="1"/>
  <c r="F500" i="1"/>
  <c r="F497" i="1"/>
  <c r="F494" i="1"/>
  <c r="F491" i="1"/>
  <c r="F488" i="1"/>
  <c r="F485" i="1"/>
  <c r="F482" i="1"/>
  <c r="F459" i="1"/>
  <c r="F455" i="1"/>
  <c r="F451" i="1"/>
  <c r="F441" i="1"/>
  <c r="F437" i="1"/>
  <c r="F434" i="1"/>
  <c r="F431" i="1"/>
  <c r="F427" i="1"/>
  <c r="F424" i="1"/>
  <c r="F421" i="1"/>
  <c r="F418" i="1"/>
  <c r="F415" i="1"/>
  <c r="F396" i="1"/>
  <c r="F395" i="1"/>
  <c r="F358" i="1"/>
  <c r="F357" i="1"/>
  <c r="F273" i="1"/>
  <c r="F219" i="1"/>
  <c r="F270" i="1"/>
  <c r="F267" i="1"/>
  <c r="F266" i="1"/>
  <c r="F264" i="1"/>
  <c r="F260" i="1"/>
  <c r="F259" i="1"/>
  <c r="F257" i="1"/>
  <c r="F58" i="1"/>
  <c r="F57" i="1"/>
  <c r="F253" i="1"/>
  <c r="F250" i="1"/>
  <c r="F249" i="1"/>
  <c r="F246" i="1"/>
  <c r="F245" i="1"/>
  <c r="F244" i="1"/>
  <c r="F243" i="1"/>
  <c r="F242" i="1"/>
  <c r="F218" i="1"/>
  <c r="F215" i="1"/>
  <c r="F197" i="1"/>
  <c r="F186" i="1"/>
  <c r="F183" i="1"/>
  <c r="F176" i="1"/>
  <c r="F154" i="1"/>
  <c r="F148" i="1"/>
  <c r="F147" i="1"/>
  <c r="F146" i="1"/>
  <c r="F151" i="1"/>
  <c r="F158" i="1"/>
  <c r="F161" i="1"/>
  <c r="F54" i="1"/>
  <c r="F53" i="1"/>
  <c r="F75" i="1"/>
  <c r="F74" i="1"/>
  <c r="F652" i="1"/>
  <c r="F71" i="1"/>
  <c r="F70" i="1"/>
  <c r="F65" i="1"/>
  <c r="F62" i="1"/>
  <c r="F50" i="1"/>
  <c r="F49" i="1"/>
  <c r="F46" i="1"/>
  <c r="F45" i="1"/>
  <c r="F136" i="1"/>
  <c r="F137" i="1"/>
  <c r="F649" i="1"/>
  <c r="F645" i="1"/>
  <c r="F642" i="1"/>
  <c r="F635" i="1"/>
  <c r="F625" i="1"/>
  <c r="F638" i="1"/>
  <c r="F572" i="1"/>
  <c r="F569" i="1"/>
  <c r="F566" i="1"/>
  <c r="F412" i="1"/>
  <c r="F374" i="1"/>
  <c r="F371" i="1"/>
  <c r="F368" i="1"/>
  <c r="F333" i="1"/>
  <c r="F330" i="1"/>
  <c r="F329" i="1"/>
  <c r="F328" i="1"/>
  <c r="F327" i="1"/>
  <c r="F228" i="1"/>
  <c r="F222" i="1"/>
  <c r="F311" i="1"/>
  <c r="F310" i="1"/>
  <c r="F180" i="1"/>
  <c r="F194" i="1"/>
  <c r="F394" i="1"/>
  <c r="F384" i="1"/>
  <c r="F324" i="1"/>
  <c r="F323" i="1"/>
  <c r="F307" i="1"/>
  <c r="F225" i="1"/>
  <c r="F211" i="1"/>
  <c r="F210" i="1"/>
  <c r="F190" i="1"/>
  <c r="F189" i="1"/>
  <c r="F179" i="1"/>
  <c r="F165" i="1"/>
  <c r="F22" i="1"/>
  <c r="F26" i="1"/>
  <c r="F12" i="1"/>
  <c r="F15" i="1"/>
  <c r="F19" i="1"/>
  <c r="F31" i="1"/>
  <c r="F32" i="1"/>
  <c r="A26" i="9" l="1"/>
  <c r="A29" i="9" s="1"/>
  <c r="G291" i="12"/>
  <c r="G60" i="11"/>
  <c r="G55" i="11"/>
  <c r="G40" i="11"/>
  <c r="G31" i="11"/>
  <c r="G15" i="11"/>
  <c r="H54" i="9"/>
  <c r="H523" i="9" s="1"/>
  <c r="F297" i="8"/>
  <c r="F313" i="8" s="1"/>
  <c r="F515" i="1"/>
  <c r="F682" i="1" s="1"/>
  <c r="F444" i="1"/>
  <c r="F678" i="1" s="1"/>
  <c r="F314" i="1"/>
  <c r="F670" i="1" s="1"/>
  <c r="G336" i="12"/>
  <c r="G320" i="12"/>
  <c r="G271" i="12"/>
  <c r="G221" i="12"/>
  <c r="G208" i="12"/>
  <c r="G179" i="12"/>
  <c r="G83" i="12"/>
  <c r="G84" i="12" s="1"/>
  <c r="G157" i="12"/>
  <c r="G73" i="12"/>
  <c r="G53" i="12"/>
  <c r="H519" i="9"/>
  <c r="H527" i="9" s="1"/>
  <c r="H494" i="9"/>
  <c r="H526" i="9" s="1"/>
  <c r="H377" i="9"/>
  <c r="H525" i="9" s="1"/>
  <c r="H111" i="9"/>
  <c r="H524" i="9" s="1"/>
  <c r="F558" i="1"/>
  <c r="F684" i="1" s="1"/>
  <c r="F89" i="7"/>
  <c r="F9" i="6" s="1"/>
  <c r="A81" i="12"/>
  <c r="A82" i="12"/>
  <c r="F282" i="8"/>
  <c r="F311" i="8" s="1"/>
  <c r="F240" i="8"/>
  <c r="F309" i="8" s="1"/>
  <c r="F131" i="8"/>
  <c r="F307" i="8" s="1"/>
  <c r="F27" i="8"/>
  <c r="F305" i="8" s="1"/>
  <c r="F461" i="1"/>
  <c r="F680" i="1" s="1"/>
  <c r="F399" i="1"/>
  <c r="F676" i="1" s="1"/>
  <c r="F664" i="1"/>
  <c r="F688" i="1" s="1"/>
  <c r="F275" i="1"/>
  <c r="F292" i="1" s="1"/>
  <c r="F130" i="1"/>
  <c r="F282" i="1" s="1"/>
  <c r="F234" i="1"/>
  <c r="F290" i="1" s="1"/>
  <c r="F139" i="1"/>
  <c r="F284" i="1" s="1"/>
  <c r="F377" i="1"/>
  <c r="F674" i="1" s="1"/>
  <c r="F168" i="1"/>
  <c r="F286" i="1" s="1"/>
  <c r="F616" i="1"/>
  <c r="F686" i="1" s="1"/>
  <c r="F361" i="1"/>
  <c r="F672" i="1" s="1"/>
  <c r="F36" i="1"/>
  <c r="F280" i="1" s="1"/>
  <c r="F200" i="1"/>
  <c r="F288" i="1" s="1"/>
  <c r="A32" i="9" l="1"/>
  <c r="A35" i="9" s="1"/>
  <c r="G42" i="11"/>
  <c r="G62" i="11" s="1"/>
  <c r="F11" i="6" s="1"/>
  <c r="G86" i="12"/>
  <c r="G338" i="12" s="1"/>
  <c r="F13" i="6" s="1"/>
  <c r="H528" i="9"/>
  <c r="F15" i="6" s="1"/>
  <c r="F315" i="8"/>
  <c r="F7" i="6" s="1"/>
  <c r="F690" i="1"/>
  <c r="F698" i="1" s="1"/>
  <c r="F295" i="1"/>
  <c r="F696" i="1" s="1"/>
  <c r="A39" i="9" l="1"/>
  <c r="A44" i="9" s="1"/>
  <c r="F701" i="1"/>
  <c r="F5" i="6" s="1"/>
  <c r="F18" i="6" s="1"/>
  <c r="F19" i="6" s="1"/>
  <c r="F20" i="6" s="1"/>
  <c r="A46" i="9" l="1"/>
  <c r="A48" i="9" s="1"/>
  <c r="A50" i="9" l="1"/>
  <c r="A52" i="9" s="1"/>
  <c r="A59" i="9" l="1"/>
  <c r="A65" i="9" s="1"/>
  <c r="A69" i="9" s="1"/>
  <c r="A71" i="9" s="1"/>
  <c r="A81" i="9" l="1"/>
  <c r="A84" i="9" s="1"/>
  <c r="A87" i="9" s="1"/>
  <c r="A90" i="9" s="1"/>
  <c r="A94" i="9" s="1"/>
  <c r="A100" i="9" l="1"/>
  <c r="A103" i="9" s="1"/>
  <c r="A105" i="9" l="1"/>
  <c r="A107" i="9" l="1"/>
  <c r="A109" i="9" l="1"/>
  <c r="A116" i="9" s="1"/>
  <c r="A238" i="9" s="1"/>
  <c r="A240" i="9" s="1"/>
  <c r="A245" i="9" s="1"/>
  <c r="A250" i="9" s="1"/>
  <c r="A254" i="9" s="1"/>
  <c r="A261" i="9" s="1"/>
  <c r="A265" i="9" s="1"/>
  <c r="A271" i="9" s="1"/>
  <c r="A277" i="9" s="1"/>
  <c r="A280" i="9" s="1"/>
  <c r="A283" i="9" s="1"/>
  <c r="A287" i="9" s="1"/>
  <c r="A290" i="9" s="1"/>
  <c r="A293" i="9" s="1"/>
  <c r="A313" i="9" s="1"/>
  <c r="A317" i="9" s="1"/>
  <c r="A320" i="9" l="1"/>
  <c r="A322" i="9" s="1"/>
  <c r="A324" i="9" s="1"/>
  <c r="A326" i="9" s="1"/>
  <c r="A328" i="9" s="1"/>
  <c r="A330" i="9" s="1"/>
  <c r="A332" i="9" s="1"/>
  <c r="A334" i="9" s="1"/>
  <c r="A369" i="9" s="1"/>
  <c r="A371" i="9" s="1"/>
  <c r="A373" i="9" s="1"/>
  <c r="A375" i="9" s="1"/>
  <c r="A391" i="9" s="1"/>
  <c r="A414" i="9" s="1"/>
  <c r="A437" i="9" s="1"/>
  <c r="A460" i="9" s="1"/>
  <c r="A476" i="9" s="1"/>
  <c r="A478" i="9" s="1"/>
  <c r="A482" i="9" s="1"/>
  <c r="A485" i="9" s="1"/>
  <c r="A488" i="9" s="1"/>
  <c r="A490" i="9" s="1"/>
  <c r="A492" i="9" s="1"/>
  <c r="A499" i="9" s="1"/>
  <c r="A504" i="9" s="1"/>
  <c r="A507" i="9" s="1"/>
  <c r="A509" i="9" s="1"/>
  <c r="A512" i="9" s="1"/>
  <c r="A515" i="9" s="1"/>
  <c r="A517" i="9" s="1"/>
</calcChain>
</file>

<file path=xl/sharedStrings.xml><?xml version="1.0" encoding="utf-8"?>
<sst xmlns="http://schemas.openxmlformats.org/spreadsheetml/2006/main" count="2528" uniqueCount="1360">
  <si>
    <t>1.</t>
  </si>
  <si>
    <t>m2</t>
  </si>
  <si>
    <t>m1</t>
  </si>
  <si>
    <t>2.</t>
  </si>
  <si>
    <t>3.</t>
  </si>
  <si>
    <t>ml</t>
  </si>
  <si>
    <t>4.</t>
  </si>
  <si>
    <t>5.</t>
  </si>
  <si>
    <t>6.</t>
  </si>
  <si>
    <t>7.</t>
  </si>
  <si>
    <t>kom</t>
  </si>
  <si>
    <t>8.</t>
  </si>
  <si>
    <t>9.</t>
  </si>
  <si>
    <t>10.</t>
  </si>
  <si>
    <t>11.</t>
  </si>
  <si>
    <t>13.</t>
  </si>
  <si>
    <t>m3</t>
  </si>
  <si>
    <t>m'</t>
  </si>
  <si>
    <t>UKUPNO  I.</t>
  </si>
  <si>
    <t>kg</t>
  </si>
  <si>
    <t>UKUPNO  II.</t>
  </si>
  <si>
    <t>UKUPNO  III.</t>
  </si>
  <si>
    <t xml:space="preserve"> - vertikalna hidroizolacija</t>
  </si>
  <si>
    <t>UKUPNO  IV.</t>
  </si>
  <si>
    <t>UKUPNO :</t>
  </si>
  <si>
    <t>- beton</t>
  </si>
  <si>
    <t>- oplata</t>
  </si>
  <si>
    <r>
      <t>m</t>
    </r>
    <r>
      <rPr>
        <vertAlign val="superscript"/>
        <sz val="11"/>
        <rFont val="Arial"/>
        <family val="2"/>
        <charset val="238"/>
      </rPr>
      <t>2</t>
    </r>
  </si>
  <si>
    <t>I. PRIPREMNI I ZEMLJANI RADOVI</t>
  </si>
  <si>
    <t xml:space="preserve">Organizacija gradilišta. </t>
  </si>
  <si>
    <t>pauš.</t>
  </si>
  <si>
    <t xml:space="preserve"> - horizontalna hidroizolacija</t>
  </si>
  <si>
    <t>Strojni otkop sloja  humusa, pomiješanog sa kamenim agregatom) debljine 20 cm. Zemlju odvesti na ovlaštenu deponiju za zbrinjavanje otpada u skladu sa Zakonom. Obračun se vrši po m3 u sraslom stanju , sve komplet.</t>
  </si>
  <si>
    <t>12.</t>
  </si>
  <si>
    <t>Izvođač je dužan osigurati stroj za vertikalni i horizontalni transport građ. materijala u krugu gradilišta (kransku dizalicu i sl.) Sve navedene radnje uključene su u cijenu radova i ne naplaćuju se kao posebna stavka.</t>
  </si>
  <si>
    <t>UKUPNO  V.</t>
  </si>
  <si>
    <t>UKUPNO  VI.</t>
  </si>
  <si>
    <t>A. GRAĐEVINSKO - OBRTNIČKI RADOVI</t>
  </si>
  <si>
    <t xml:space="preserve"> - tampon </t>
  </si>
  <si>
    <t>-iskop trakastih temelja</t>
  </si>
  <si>
    <t xml:space="preserve"> III.  ARMIRAČKI RADOVI</t>
  </si>
  <si>
    <t>-  RA</t>
  </si>
  <si>
    <t xml:space="preserve">-  MA </t>
  </si>
  <si>
    <t>- estrih debljine d=4,0 cm</t>
  </si>
  <si>
    <t>Dobava i montaža fasadne cijevne skele. Skelu montirati po pravilima struke i montirati zažtitu od jute. U stavci uračunati sve elemente skele , montažu i demontažu, sve prijenose , rad, te dovoz i odvoz. Skela služi za izvođenje svih vrsta radova. Prilikom montaže i demontaže, te izvođenja radova obavezno primjeniti sve mjere zaštitena radu u skladu sa Zakonom o gradni i Pravilnikom o zaštiti na radu. Obračun se vrši po m2 sve komplet .</t>
  </si>
  <si>
    <t>V. IZOLATERSKI RADOVI</t>
  </si>
  <si>
    <t>VI. KROVOPOKRIVAČKI RADOVI</t>
  </si>
  <si>
    <t>-horizontalno</t>
  </si>
  <si>
    <t xml:space="preserve">A.  REKAPITULACIJA  GRAĐEVINSKIH RADOVA </t>
  </si>
  <si>
    <t>I  PRIPREMNI I  ZEMLJANI  RADOVI</t>
  </si>
  <si>
    <t>II  BETONSKI  I AB.  RADOVI</t>
  </si>
  <si>
    <t>III ARMIRAČKI RADOVI</t>
  </si>
  <si>
    <t>V IZOLATERSKI  RADOVI</t>
  </si>
  <si>
    <t>VI KROVOPOKRIVAČKI RADOVI</t>
  </si>
  <si>
    <t>B.</t>
  </si>
  <si>
    <t>OBRTNIČKI RADOVI</t>
  </si>
  <si>
    <t>I.   LIMARSKI RADOVI</t>
  </si>
  <si>
    <t>III. SOBOSLIKARSKI RADOVI</t>
  </si>
  <si>
    <t>IV.  FASADERSKI RADOVI</t>
  </si>
  <si>
    <t>UKUPNO V.</t>
  </si>
  <si>
    <t>UKUPNO VI.</t>
  </si>
  <si>
    <t xml:space="preserve">B. REKAPITULACIJA OBRTNIČKIH RADOVA. </t>
  </si>
  <si>
    <t>I.  LIMARSKI RADOVI</t>
  </si>
  <si>
    <t>III.  SOBOSLIKARSKI RADOVI</t>
  </si>
  <si>
    <t>SVEUKUPNA REKAPITULACIJA :</t>
  </si>
  <si>
    <t>A. GRAĐEVINSKI RADOVI</t>
  </si>
  <si>
    <t>B. OBRTNIČKI RADOVI</t>
  </si>
  <si>
    <t>C. OKOLIŠ</t>
  </si>
  <si>
    <t>- estrih debljine d=5,0 cm</t>
  </si>
  <si>
    <t xml:space="preserve"> - xps debljine 20 cm</t>
  </si>
  <si>
    <t xml:space="preserve"> - xps u padu prema slivnicima</t>
  </si>
  <si>
    <t>Izrada, dobava i ugradnja aluminijskih plastificiranih prozorskih klupčica u boji stolarije na svim  prozorima. Debljina lima je 2,0 mm, a sa obje strane na krajevima klupčice ugraditi aluminijski krajnik. Nagib klupčice od prozora prema van iznosi 5%. Visina čela ( okapnice ) iznosi 40 mm. U stavci uračunat sav materijal i rad. Obračun po ml sve komplet. Vidi shemu stolarije.</t>
  </si>
  <si>
    <t>- dilatacijski lim na pročelju</t>
  </si>
  <si>
    <t>Dobava i postavljanje geotekstila 300 g/m2 ispod TPO/FPO krovne membrane. Obračun po m2 sve komplet .</t>
  </si>
  <si>
    <t xml:space="preserve"> - podne pločice</t>
  </si>
  <si>
    <t xml:space="preserve"> - sokl visine 7,0 cm</t>
  </si>
  <si>
    <t xml:space="preserve"> - čela stuba h= 15 cm</t>
  </si>
  <si>
    <t xml:space="preserve"> - sokl uz zid visine 7,0 cm</t>
  </si>
  <si>
    <t xml:space="preserve"> - gazišta stuba š= 33 cm, sa protukliznim rubom</t>
  </si>
  <si>
    <t>kpl.</t>
  </si>
  <si>
    <t>14.</t>
  </si>
  <si>
    <t>15.</t>
  </si>
  <si>
    <t>16.</t>
  </si>
  <si>
    <t>X.  RAZNI RADOVI</t>
  </si>
  <si>
    <t>UKUPNO X.</t>
  </si>
  <si>
    <t>UKUPNO IX.</t>
  </si>
  <si>
    <t>pregrada za pisoar, od istog materijala i u istom stilu, širine 50 cm</t>
  </si>
  <si>
    <t>Čišćenje svih prostorija uključujući i pranje zidnih pločica i stolarije prije tehničkog pregleda građevine. Obračun po m2 tlocrtne površine podova objekta.</t>
  </si>
  <si>
    <t>Dobava, izrada i montaža na sva vrata natpisnih pločica s oznakom prostorije . Pločice vel. cca 10/25 cm izrađene od pleksi stakla. Obračun po kom sve komplet s pričvrsnim elementima.</t>
  </si>
  <si>
    <t>Dobava i postavljanje prokrom dilatacijskog L profila. Dilatirati opločenja podova, i u svim vratima gdje su različiti podovi-  keramika,  gumena obloga. Obračun po ml.</t>
  </si>
  <si>
    <t>PDV 25 %</t>
  </si>
  <si>
    <t>Betoniranje  podložnog betona ispod temeljnih stopa, betonom C 25   u iskopu.  U cijenu uračunati sav potreban materijal, rad i prijenos.  Obračun po m3 ugrađenog betona i po m2 oplate.</t>
  </si>
  <si>
    <t>Betoniranje   betonskih  zaštitnih staza, betonom C 25   u iskopu.  U cijenu uračunati sav potreban materijal, rad i prijenos.  Obračun po m3 ugrađenog betona. Obračun po m3 ugrađenog betona i po m2 ugrađene oplate.</t>
  </si>
  <si>
    <t>A.  GRAĐEVINSKO-OBRTNIČKI RADOVI</t>
  </si>
  <si>
    <t>B.  VODOVOD, KANALIZACIJA, SANITARNA OPREMA I VATROZAŠTITA</t>
  </si>
  <si>
    <t>Membrane dobaviti, centrirati i slobodno postaviti na podlogu te mehanički pričvrstiti u skladu s proračunom vijaka od strane proizvođača materijala.
Preklopi se izvode u širini minimalno 10 cm, nakon čega se spojevi homogeno zavaruju vrućim zrakom sa širinom vara od 2-4 cm.
Na vertikalnim površinama (zidovi, vijenci, prodori i sl.), izolacijska membrana izvodi se u cijeloj razvijenoj širini atike, na sudarima horizontalnih i vertikalnih površina, ugrađuju se kutne lajsne od lima kaširanog istovrsnom membranom, dok se sami završetak vertikalne izolacije učvršćuje putz trakama od istog lima. Lajsne su obračunate posebnom stavkom.</t>
  </si>
  <si>
    <t>Radove izvoditi u svemu prema smjernicama o primjeni propisanima od strane proizvođača materijala. Kvaliteta ugrađene hidroizolacije može se dokazati provedbom vodene probe u trajanju od najmanje 24 sata.</t>
  </si>
  <si>
    <t>UKUPNO  VII.</t>
  </si>
  <si>
    <t>MONOLITNA KONSTRUKCIJA:</t>
  </si>
  <si>
    <t xml:space="preserve"> - 2 x  vel.  otvora 380/120 cm u zidu 30 cm</t>
  </si>
  <si>
    <t xml:space="preserve"> - 2 x  vel.  prozora 380/120 cm u zidu 30 cm</t>
  </si>
  <si>
    <t xml:space="preserve"> - 1 x  svijetla  vel.  vrata 90/194 cm </t>
  </si>
  <si>
    <t xml:space="preserve"> - 1 x  vel.  vrata sa nadsvjetlom 383/384 cm </t>
  </si>
  <si>
    <t>Demontaža postojeće stolarije(prozora i vrata) na dijelu postojeće hale na spoju sa dogradnjom. Sve komplet sa radnom skelom, demontažom i odvozom na ovlaštenu deponiju u skladu sa Zakonom. Obračun po kom.</t>
  </si>
  <si>
    <t>Grubo i fino žbukanje zazidanih dijelova zida od blok opeke grubom i finom produžnom žbukom. Prije žbukanja sve površine očistiti od prašine i zaostalog morta, nakvasiti vodom, te prskati cementnim mlijekom. U stavci je uračunat sav rad, materijal, prijenosi, te potrebna radna skela. Obračun po m2 izvedene žbuke.</t>
  </si>
  <si>
    <t>Zazidavanje otvora (prozora na dijelu postojeće hale na spoju sa dogradnjom) šupljom blok opekom debljine 30 cm u produžnom cementnom mortu M-5. U cijenu uračunati sav rad, materijal, prijenose i potrebnu radnu skelu. Obračun po m3 izvedenog zida.</t>
  </si>
  <si>
    <t>Izvedba armirano cementnog plivajućeg estriha iznad toplinske izolacije debljine d=5,0 cm na katu (osim u sanitarnim čvorovima ).Izvedbu  vršiti  po  unaprijed utvrđenoj  recepturi i po važećim  normativima sa potrebnim materijalom za rubno dilatiranje od zidova. . U cijenu uključiti i polipropilenska vlakna za armiranje. Gornja površina izvedenog estriha mora biti ravna i obrađena tako da se na nju može izvesti finalna podna obloga. Obračun po  m2 gotovog estriha.</t>
  </si>
  <si>
    <t>Dobava i postavljanje toplinske izolacije ispod armirano betonske podne ploče koja se sastoji od ekstrudiranog polistirena ( XPS ) , debljine 8,0 cm.  ( 33 kg/m3) . Obračun po m2 sve komplet .</t>
  </si>
  <si>
    <t>Izvedba armirano cementnog plivajućeg estriha iznad toplinske izolacije debljine d=4,0 cm u svim sanitarnim čvorovima na katu, te u novom sanitarnom čvoru u prizemlju. Izvedbu  vršiti  po  unaprijed utvrđenoj  recepturi i po važećim  normativima sa potrebnim materijalom za rubno dilatiranje od zidova. Estrih u kupaonicama izvesti u padu prema slivniku. U cijenu uključiti i polipropilenska vlakna za armiranje. Gornja površina izvedenog estriha mora biti ravna i obrađena tako da se na nju može izvesti finalna podna obloga. Obračun po  m2 gotovog estriha.</t>
  </si>
  <si>
    <t>Dobava i postavljanje kamene mineralne vune na mjesta dilatacije debljine 5 cm (ʎ = 0,038 W/mK, reakcije na požar A1) . Obračun po m2 sve komplet .</t>
  </si>
  <si>
    <t>-obloga atike</t>
  </si>
  <si>
    <t>okapni lim razv. širine 36,0  cm</t>
  </si>
  <si>
    <t>Dobava materijala, izrada i postava vezno/okapnih profiliranih traka na bazi pocinčanog (kaširanog) lima debljine 0,6mm laminiranog sloja TPO membrane debljine 0,8mm, na koji se spaja horizontalna i vertikalna hidroizolacija. Obračun po m' ugrađenog profila.</t>
  </si>
  <si>
    <r>
      <t>- f</t>
    </r>
    <r>
      <rPr>
        <sz val="10.45"/>
        <rFont val="Arial"/>
        <family val="2"/>
        <charset val="238"/>
      </rPr>
      <t xml:space="preserve"> </t>
    </r>
    <r>
      <rPr>
        <sz val="11"/>
        <rFont val="Arial"/>
        <family val="2"/>
        <charset val="238"/>
      </rPr>
      <t>120(vanjski promjer), duljine 50 cm</t>
    </r>
  </si>
  <si>
    <t>Dobava i ugradnja šljunka granulacije 0-4 na ravni krov nižeg dijela zgrade na gotovu krovnu membranu u sloju debljine 5,00 cm. Ispod šljunka potrebno je postaviti sloj geotekstila od 500 g/m2. Obračun po m2 sve komplet šljunak i geotekstil.</t>
  </si>
  <si>
    <t xml:space="preserve">Nabava, dobava, izrada i ugradnja čeličnog  visokoprofiliranog bojanog lima 153/290/0,88 mm u boji po izboru projektanta (iznad višljeg dijela zgrade). Lim  pričvrstiti za glavne krovne nosače čeličnim vijcima K.V. 8,8, Ø 4,8 mm, sa šesterokutnom glavom. Iznad lima ugraditi PE foliju i toplinsku izolaciju od xps-a. XPS i folija obračunata u izolaterskim radovima. Visokovalni lim okrenuti širim ravnim dijelom prema gore - prema toplinskoj izolaciji.  U stavci uračunat sav rad i materijal, te potrebna pokretna radna skela visine cca 8,0 m.  Obračun po m2 sve komplet zajedno sa svim pričvrsnim materijalom. </t>
  </si>
  <si>
    <t xml:space="preserve"> - stup HEA 140, kom 21, ukupne dužine 51,5 m</t>
  </si>
  <si>
    <t xml:space="preserve"> - greda IPE 270, ukupne dužine 61,5 m</t>
  </si>
  <si>
    <t xml:space="preserve"> - greda IPE 300, ukupne dužine 21 m</t>
  </si>
  <si>
    <t xml:space="preserve"> - greda IPE 200, ukupne dužine 19 m</t>
  </si>
  <si>
    <t xml:space="preserve"> - vertikalni X spreg 80/80/4 mm, 7 komada, ukupne dužine 58 m</t>
  </si>
  <si>
    <t xml:space="preserve"> - stubište sa ogradom na jednoj strani i samo rukohvatom na drugoj strani</t>
  </si>
  <si>
    <t>Izrada i montaža čeličnog stubišta. Jednokrako stubište sastoji se od gazišta i čela od rebrastog lima 6/7 mm. Gazišta i čela se ugrađuju na tetive od IPE 140 mm. U cijenu ulazi zaštitna ograda od okruglih čeličnih cijevi. Stupovi i rukohvat od cijevi Ø 50 mm i dodatnih četiri cijevi Ø 35 mm.Stupovi ograde na razmaku do 150 cm. Stube su širine 120 cm i dužine 420 cm. Gazište je širine 28 cm, a visina stube je 18,1 cm. Stubište savladava visinsku razliku od 290 cm. U cijenu ulazi antikorozivna zaštita i završno ličenje. Obračun po kompletu sa ogradom.</t>
  </si>
  <si>
    <t>kpl</t>
  </si>
  <si>
    <t xml:space="preserve"> - stubište sa obostranim rukohvatima, bez ograde</t>
  </si>
  <si>
    <t>Betoniranje  betonskih  trakastih temelja, betonom C 30/37   u iskopu.  U cijenu uračunati sav potreban materijal, rad i prijenos.  Obračun po m3 ugrađenog betona. Obračun po m3 ugrađenog betona i po m2 ugrađene oplate.</t>
  </si>
  <si>
    <t>Betoniranje  betonskih  trakastih temelja vanjskih stuba, betonom C 30/37   u iskopu.  U cijenu uračunati sav potreban materijal, rad i prijenos.  Obračun po m3 ugrađenog betona. Obračun po m3 ugrađenog betona i po m2 ugrađene oplate.</t>
  </si>
  <si>
    <t>Betoniranje armirano betonske  stropne ploče debljine 20 cm betonom C30/37, u odgovarajućoj oplati. Voditi računa da armatura bude odmaknuta  od oplate za propisnu debljinu zaštitnog sloja betona. U stavku uračunati sve prijenose, potrebnu radnu skelu, osiguranje oplate, rad i materijal i podupiranje do 4 m visine. Obračun po m3 ugrađenog betona  i m2 oplate.</t>
  </si>
  <si>
    <t>Betoniranje monolitnih  armirano betonskih  temeljnih greda (sve u osi 1 i u osi 5 samo širine 40 cm)  betonom C 30/37   u iskopu.  U cijenu uračunati sav potreban materijal, rad i prijenos.  Obračun po m3 ugrađenog betona. Obračun po m3 ugrađenog betona i po m2 ugrađene oplate.</t>
  </si>
  <si>
    <t>Radionička izrada, dobava i montaža čelične konstrukcije od čelika S 235 JR u vijčanoj i zavarenoj izvedbi za katni dio unutar dogradnje. Glavna konstrukcija se sastoji od čeličnih stupova i greda.  Stupovi su izrađeni od HEA 140 profila, a grede su IPE 270, IPE 300 i IPE 200. Vertikalni stabilizacijski X spregovi su kvadratni profili 80/80/4 mm. Svi vijčani spojevi izvode se vijcima KV 8.8.Elemente konstrukcije treba očistiti te zaštititi od korozije premazima temeljnom i završnom bojom za metal na površini koja je prethodno pjeskarenjem očišćena. U cijenu uključiti upotrebu potrebne radne skele i dizlice. Obračun po kg kompletno izvedene konstrukcije</t>
  </si>
  <si>
    <t>VII. ČELIČNA  KONSTRUKCIJA I POTKONSTRUKCIJA</t>
  </si>
  <si>
    <t>Radionička izrada, dobava i montaža čelične potkonstrukcije - nosači fasadnih sendvič panela. Potkonstrukcija se sastoji od čeličnih stupova IPE 120 i IPE 140. Svi vijčani spojevi izvode se vijcima KV 8.8.Elemente konstrukcije treba očistiti te zaštititi od korozije premazima temeljnom i završnom bojom za metal na površini koja je prethodno pjeskarenjem očišćena. U cijenu uključiti upotrebu potrebne radne skele i dizlice. Obračun po kg kompletno izvedene konstrukcije.</t>
  </si>
  <si>
    <t>UZDUŽNE STRANE:</t>
  </si>
  <si>
    <t xml:space="preserve"> - stup IPE 120,  kom 12, ukupne dužine 46 m</t>
  </si>
  <si>
    <t>ZABATI:</t>
  </si>
  <si>
    <t xml:space="preserve"> - stup IPE 120,  kom 6, ukupne dužine 26 m</t>
  </si>
  <si>
    <t xml:space="preserve"> - stup IPE 140,  kom 3, ukupne dužine 15 m</t>
  </si>
  <si>
    <t>Radionička izrada, dobava i montaža čelične potkonstrukcije - nosači fasadnih sendvič panela na dijelu atike. Potkonstrukcija se sastoji od čeličnih stupova IPE 120 i IPE 140. Svi vijčani spojevi izvode se vijcima KV 8.8.Elemente konstrukcije treba očistiti te zaštititi od korozije premazima temeljnom i završnom bojom za metal na površini koja je prethodno pjeskarenjem očišćena. U cijenu uključiti upotrebu potrebne radne skele i dizlice. Obračun po kg kompletno izvedene konstrukcije.</t>
  </si>
  <si>
    <t xml:space="preserve"> - stup IPE 120,  kom 12, ukupne dužine17 m</t>
  </si>
  <si>
    <t xml:space="preserve"> - stup IPE 140,  kom 7, ukupne dužine 13 m</t>
  </si>
  <si>
    <t xml:space="preserve"> - stup IPE 140,  kom 26, ukupne dužine 57 m</t>
  </si>
  <si>
    <t>Radionička izrada, dobava i montaža čelične potkonstrukcije - nosači prozora, vrata i stijena. Potkonstrukcija se sastoji od pravokutnih cijevi 80/60/3 mm - horizontala i vertikala (prema grafičkim prikazima).Horizontale se protežu uz otvore te se povezuju sa AB stupovima i čeličnim stupovima.Horizontale su položene dužom stranicom prema prozoru. Vertikale idu od horizontale do horizontale. .Elemente konstrukcije treba očistiti te zaštititi od korozije premazima temeljnom i završnom bojom za metal na površini koja je prethodno pjeskarenjem očišćena. U cijenu uključiti upotrebu potrebne radne skele i dizlice. Obračun po kg kompletno izvedene konstrukcije.</t>
  </si>
  <si>
    <r>
      <t>- f</t>
    </r>
    <r>
      <rPr>
        <sz val="10.45"/>
        <rFont val="Arial"/>
        <family val="2"/>
        <charset val="238"/>
      </rPr>
      <t xml:space="preserve"> </t>
    </r>
    <r>
      <rPr>
        <sz val="11"/>
        <rFont val="Arial"/>
        <family val="2"/>
        <charset val="238"/>
      </rPr>
      <t>100(vanjski promjer), duljine 50 cm</t>
    </r>
  </si>
  <si>
    <t>Radionička izrada, dobava i montaža čelične potkonstrukcije - nosači krovnih kupola. Potkonstrukcija se sastoji od pravokutnih profila 100/160/4 mm koje se protežu uz kupole cijelom duljinom dogradnje i leže na AB krovnim nosačima. Uz prozore se nalaze i poprečni isti profili. .Elemente konstrukcije treba očistiti te zaštititi od korozije premazima temeljnom i završnom bojom za metal na površini koja je prethodno pjeskarenjem očišćena. U cijenu uključiti upotrebu potrebne radne skele i dizlice. Obračun po kg kompletno izvedene konstrukcije.</t>
  </si>
  <si>
    <t xml:space="preserve"> - ukupna dužina profila 100/160/4 mm = 192 m</t>
  </si>
  <si>
    <t>VII ČELIČNA  KONSTRUKCIJA I POTKONSTRUKCIJA</t>
  </si>
  <si>
    <t xml:space="preserve">- R.Š. 20 cm </t>
  </si>
  <si>
    <t>Izrada , dobava i ugradnja dilatacijskog lima na pročeljima i između nižeg dijela i postojećeg dijela zgrade,  izrađenog od aluminijskog bojanog lima debljine 0,60 mm i razvijene širine 30 cm. Obračun po ml .</t>
  </si>
  <si>
    <t>- dilatacijski lim između nižeg dijela i postojećeg dijela</t>
  </si>
  <si>
    <t>Dobava i ugradnja podnih keramičkih  pločica "A" klase u prizemlju i na katu u sanitarnim čvorovima, garderobi, spremištu , hodniku, galeriji i i čajnoj kuhinji s odmorom radnika u više tonova po odabiru projektanta. Protukliznost razreda R9. Pločice se postavljaju  u fleksibilnom ljepilu za unutarnju upotrebu, a fuge zapuniti masom za fugiranje. Pločice se lijepe na sloj estriha u sanitarnim čvorovima na katu,spremištu i hodniku na katu,galeriji, te u sanitarnom čvoru u prizemlju,  a u čajnoj kuhinji i garderobi u prizemlju za AB podnu ploču.  Nabavna cijena pločica iznosi do 100 kn/m2. U stavci uračunati sav potreban materijal i rad. Pločice se postavljaju u prostorije naznačene u projektu. Po zidovima izvesti sokl visine 7,0 cm. Obračun se vrši po m2 postavljenih pločica i m' postavljenog sokla.</t>
  </si>
  <si>
    <t>Dobava i ugradnja podnih protukliznih  pločica I klase(protukliznost R 11, Klasa otpornosti na klizanje B, tvrdoće 6, upijanje vode 0,05%, otpornost na abraziju III-4, otporne na soli) u jednoj boji. Pločice se ugrađuju na vanjske stube. Nabavna cijena pločica iznosi do 100 kn/m2. Pločice se postavljaju ljepljenjem fleksibilnim ljepilom za vanjsku upotrebu, a fuge zapuniti masom za fugiranje. U stavci uračunati sav potreban materijal i rad. Na spoju gazišta i čela ugraditi profiliranu al lajsnu. Obračun se vrši po m2 za podeste, a sokl i okapni profili po ml.</t>
  </si>
  <si>
    <t>II.   KERAMIČARSKI RADOVI I PODOPOLAGAČKI RADOVI</t>
  </si>
  <si>
    <t xml:space="preserve"> </t>
  </si>
  <si>
    <t>Sprecifikacija: dimenzija ploče: 138*15,6, debljina 9,5mm, 4 utora.</t>
  </si>
  <si>
    <t>Tehničke informacije i norme:</t>
  </si>
  <si>
    <t>Način instalacije : Click</t>
  </si>
  <si>
    <t>Click sistem : Uniclick patentirana tehnologija</t>
  </si>
  <si>
    <t>Broj utora:  4 V utora sa sve 4 strane planke laminata</t>
  </si>
  <si>
    <r>
      <t xml:space="preserve">Vodootporna tehnologija: </t>
    </r>
    <r>
      <rPr>
        <sz val="11"/>
        <rFont val="Arial"/>
        <family val="2"/>
      </rPr>
      <t>"Splash warranty"</t>
    </r>
    <r>
      <rPr>
        <sz val="11"/>
        <rFont val="Arial"/>
        <family val="2"/>
        <charset val="238"/>
      </rPr>
      <t xml:space="preserve"> - isključivo pisano jamstvo Proizvođača</t>
    </r>
  </si>
  <si>
    <t>EN 13329 (ili jednakovrijedna) klasa otpornosti na habanje : class 32/AC5 - 10 godina jamstvo na komercijalnu upotrebu - isključivo pisano jamstvo Proizvođača</t>
  </si>
  <si>
    <t>EN 14014/EN 13501-1 (ili jednakovrijedna) klasa vatrootpornosti/reakcija na vatru: Cfl-S1</t>
  </si>
  <si>
    <t>EN 13329 (ili jednakovrijedna) otpornost na udar: IC3</t>
  </si>
  <si>
    <r>
      <t xml:space="preserve">EN 438-2, 25 (ili jednakovrijedna) otpornost na grebanje: </t>
    </r>
    <r>
      <rPr>
        <sz val="11"/>
        <rFont val="Calibri"/>
        <family val="2"/>
        <charset val="238"/>
      </rPr>
      <t>≥ 5N</t>
    </r>
  </si>
  <si>
    <r>
      <t xml:space="preserve">EN 13893 (ili jednakovrijedna) otpornost na klizanje DS: </t>
    </r>
    <r>
      <rPr>
        <sz val="11"/>
        <rFont val="Calibri"/>
        <family val="2"/>
        <charset val="238"/>
      </rPr>
      <t>µ ≥ 0,30</t>
    </r>
  </si>
  <si>
    <t>EN 12996:2001 (ili jednakovrijedna) toplinska otpornost m2 K/W: 0,071 m2 K/W</t>
  </si>
  <si>
    <t>EN 13329 (ili jednakovrijedna) čvrstoća površine:  ≥ 1,5 N/mm2</t>
  </si>
  <si>
    <t>EN 424 (ili jednakovrijedna) otpornost na nogice namještaja: nema vidljivih oštećenja</t>
  </si>
  <si>
    <t>EN 438-2,30 (ili jednakovrijedna) otpornost na žar cigarete: class 5</t>
  </si>
  <si>
    <t>Boja: Po izboru investitora/Projektanta</t>
  </si>
  <si>
    <t>Uzorak dekora: 1 lamelni dekor -  plank</t>
  </si>
  <si>
    <t>Cijena uključuje dobavu i postavu podloge za laminat sa preklopom debljine 2 mm, redukcija udarnog zvuka 20dB  te postavu laminata 9,5 mm.</t>
  </si>
  <si>
    <t>Dobava i postava kutnih sokl  letvica identičnog dekora kao laminat podna obloga visine 77mm, postava ljepljenjem kombinacija montažno ljepilo/vruće plastično ljepilo.</t>
  </si>
  <si>
    <t>- laminat</t>
  </si>
  <si>
    <t>- kutne letvice</t>
  </si>
  <si>
    <t>Dobava i postava podne obloge od laminata I klase na podlogu: zaglađenu ab ploču uključivo postavu zidnih kutnih letvica. Laminat postaviti u uredima, učionici i hodniku uz njih na katu. Obračun po m2.</t>
  </si>
  <si>
    <t>Dobava i ugradnja zidnih keramičkih pločica, I klase,  vel.  cca 20*50 cm u više boja po izboru projektanta.  Nabavna cijena pločica iznosi do 100 kn/m2. Oštre rubove izvesti sa rubnim aluminijskim lajsnama.  Pločice  postavljati  ljepljenjem na zid fleksbilnim ljepilom za unutarnju upotrebu, a fuge zapuniti masom za fugiranje. U stavci uračunati sav potreban materijal i rad. Postavljaju se u sanitarne čvorove do visine od 260 cm (visina stropa u prizemlju i visina do spuštenog stropa na katu), te na jedan zid u čajnoj kuhinji do visine 2,0 m i uz korito za pranje ruku do visine 2,0 m umutar radnog prostora. Obračun se vrši po m2.</t>
  </si>
  <si>
    <t xml:space="preserve"> - ukupna dužina profila 80/60/3 mm = 315 m</t>
  </si>
  <si>
    <t>Bojanje spuštenih stropova od gipskartonskih ploča, neperivim bojama na bazi vode u dva premaza u boji po izboru projektanta. U stavci uračunati gletanje i brušenje spojeva ploča, po potrebi, sav  potreban materijali, rad i potrebnu radnu skelu. Obračun se vrši po m2. sve komplet.</t>
  </si>
  <si>
    <t>Bojanje AB stropa, neperivim bojama na bazi vode u dva premaza u boji po izboru projektanta. U stavci uračunati gletanje i brušenje  po potrebi, sav  potreban materijali, rad i potrebnu radnu skelu. Obračun se vrši po m2. sve komplet.</t>
  </si>
  <si>
    <t>Priložiti garanciju na vatrootpornost, statiku i termičku izolaciju u trajanju od 25 godina.</t>
  </si>
  <si>
    <t>Panel je s obje strane zaštićen sa PVC folijom, koja se u montaži odstranjuje.</t>
  </si>
  <si>
    <t xml:space="preserve"> - širina panela  100 cm</t>
  </si>
  <si>
    <t xml:space="preserve"> - širina panela 60 cm</t>
  </si>
  <si>
    <t xml:space="preserve"> - širina panela 75 cm</t>
  </si>
  <si>
    <t>V.  VANJSKA PVC STOLARIJA</t>
  </si>
  <si>
    <t xml:space="preserve">Napomena: prije izrade stolarije sve mjere prekontrolirati na licu mjesta </t>
  </si>
  <si>
    <t>OPĆI OPIS</t>
  </si>
  <si>
    <t>Prozore i vrata opremiti kvakama za otvaranje, a u sva vrata ugraditi bravu i cilindar sa tri ključa. U stavci uračunat sav rad, dovoz i montaža, te potrebna radna skela. Obračun po kom. sve komplet.</t>
  </si>
  <si>
    <t xml:space="preserve"> - vel. 200/220+80 cm</t>
  </si>
  <si>
    <t xml:space="preserve"> - vel. 105/220 cm</t>
  </si>
  <si>
    <t>Jednokrilna zaokretna puna vanjska vrata POZ 2 i POZ 2a. Svijetla širina vrata mora biti min. 90 cm.</t>
  </si>
  <si>
    <t>Vanjska  stijena POZ 1 koja se sastoji od dvokrilnih zaokretnih  punih vrata visine 220 cm i fiksnog nadsvjetla visine 80 cm. Svijetla širina vrata min.180 cm.</t>
  </si>
  <si>
    <t>Dvokrilna zaokretna puna vanjska vrata POZ 3. Svijetla širina jednog krila mora biti min. 80 cm.</t>
  </si>
  <si>
    <t xml:space="preserve"> - vel. 150/220 cm</t>
  </si>
  <si>
    <t>Staklena stijena POZ 4. Stijena je po vertikali podijeljena na dva jednaka dijela od kojih je jedan dio fiksni, a drugi dio čine jednokrilna zaokretna ostakljena vrata.</t>
  </si>
  <si>
    <t xml:space="preserve"> - vel. 240/220 cm</t>
  </si>
  <si>
    <t>Prozor POZ 5. Prozor je po vertikali podijeljen na dva jednaka dijela, a svaki dio je zaokretno-otklopni.</t>
  </si>
  <si>
    <t xml:space="preserve"> - vel. 200/100 cm</t>
  </si>
  <si>
    <t>Prozor POZ 6. Prozor je po vertikali podijeljen na dva jednaka dijela, a svaki dio je zaokretno-otklopni.</t>
  </si>
  <si>
    <t>Prozor POZ 7. Prozor je jednokrilni, zaokretno-otklopni.</t>
  </si>
  <si>
    <t>Prozor POZ 8. Prozor je jednokrilni, zaokretno-otklopni.</t>
  </si>
  <si>
    <t>Prozor POZ 9. Prozor je po vertikali podijeljen na dva jednaka fiksna dijela.</t>
  </si>
  <si>
    <t>Prozor POZ 10. Prozor je po horizontali podijeljen na dva dijela, od kojih je gornji dio fiksni visine 100 cm, a donji dio čini čelična rešetka za ventilaciju visine 120 cm.</t>
  </si>
  <si>
    <t>UKUPNO VII.</t>
  </si>
  <si>
    <t>Izrada i montaža čeličnog stubišta. Jednokrako stubište sastoji se od gazišta i čela od rebrastog lima 6/7 mm. Gazišta i čela se ugrađuju na tetive od IPE 140 mm. U cijenu ulaze zaštitni rukohvati obostrano.Rukohvat od cijevi Ø 50 mm. Stube su širine 150 cm i dužine 420 cm. Gazište je širine 28 cm, a visina stube je 18,1 cm. Stubište savladava visinsku razliku od 290 cm. Gazišta bojati reaktivnom temeljnom bojom za plemenite metale u 2 sloja i lak bojom u dva sloja u tonu po izboru projektanta. Obračun po kompletu sa ogradom.</t>
  </si>
  <si>
    <t>Napomena:</t>
  </si>
  <si>
    <t>VI.  ČELIČNA ROLO VRATA I SVJETLOSNE KUPOLE</t>
  </si>
  <si>
    <t>Integriran elektro motor 24V 4,5A otvaranje prema normi 12101-2 Ostak-ljenje PC 32 - 2 x 16-7 mm u boji opal U=1,10W/M2k. U stavku je uključena dobava i montaža na pripremljenu potkonstrukciju. Potkonstrukcija je obračunata u zasebnoj stavci.</t>
  </si>
  <si>
    <t>Ostakljenje PC 32 - 2 x 16-7 mm u boji opal U=1,10W/m2K FIKSNA. U stavku je uključena dobava i montaža na pripremljenu potkonstrukciju. Potkonstrukcija je obračunata u zasebnoj stavci.</t>
  </si>
  <si>
    <t>VII.  UNUTARNJE PVC PREGRADNE STIJENE I VRATA</t>
  </si>
  <si>
    <t>Sustav hladnih profila, osnovne ugradbene širine do 80 mm.</t>
  </si>
  <si>
    <t xml:space="preserve">Sustav treba biti kompatibilan sa fasadnim sustavom , tako da omogućuje oblikovanje interijera prema uzorku fasade. </t>
  </si>
  <si>
    <t>U pregradne stijene ugraditi žaluzine na ručni pogon.</t>
  </si>
  <si>
    <t>zaštita od buke                                            DIN4109</t>
  </si>
  <si>
    <t>materijal za brtvljenje (EPDM)                    DIN7863</t>
  </si>
  <si>
    <t>površinska obrada                                      DIN17611</t>
  </si>
  <si>
    <t>kontrola kvalitete                                          DINEN ISO 9001</t>
  </si>
  <si>
    <t>Stakla trebaju biti dvostruka IZO stakla te postići zvučnu izolaciju od min. 32 dB. Donji dio stijene visine 60 cm treba biti puni - PVC panel.</t>
  </si>
  <si>
    <t>kvaliteta materijala AlMgSi0,5 F22          ENAW– 6060.</t>
  </si>
  <si>
    <t>Stijene i vrata opremiti kvakama za otvaranje, a u sva vrata ugraditi bravu i cilindar sa tri ključa. U stavci uračunat sav okov, rad, dovoz i montaža. Obračun po kom. sve komplet.</t>
  </si>
  <si>
    <t xml:space="preserve">Unutarnja zaokretna jednokrilna puna vrata POZ 14. </t>
  </si>
  <si>
    <t xml:space="preserve"> - svijetle mjere 81/208,5 cm</t>
  </si>
  <si>
    <t xml:space="preserve">Unutarnja zaokretna jednokrilna puna vrata POZ 14a. </t>
  </si>
  <si>
    <t xml:space="preserve"> - svijetle mjere 71/208,5 cm</t>
  </si>
  <si>
    <t>Unutarnja staklena stijena  POZ 15. Donji dio visine 60 cm je puni. Stijena sadrži jedna zaokretna jednokrilna vrata svijetle širine 90 cm. Donji dio vrata visine 60 cm je također puni, a gornji ostakljeni.</t>
  </si>
  <si>
    <t>Unutarnja staklena stijena  POZ 16. Donji dio visine 60 cm je puni.</t>
  </si>
  <si>
    <t xml:space="preserve"> - zidarske mjere 321/215 cm</t>
  </si>
  <si>
    <t>Unutarnja staklena stijena  POZ 16a. Donji dio visine 60 cm je puni. Stijena sadrži jedna zaokretna jednokrilna vrata svijetle širine 80 cm. Donji dio vrata visine 60 cm je također puni, a gornji ostakljeni.</t>
  </si>
  <si>
    <t>Unutarnja staklena stijena  POZ 17. Donji dio visine 60 cm je puni.</t>
  </si>
  <si>
    <t xml:space="preserve"> - zidarske mjere 304/215 cm</t>
  </si>
  <si>
    <t>Unutarnja staklena stijena  POZ 18. Donji dio visine 60 cm je puni. Stijena sadrži jedna zaokretna jednokrilna vrata svijetle širine 80 cm. Donji dio vrata visine 60 cm je također puni, a gornji ostakljeni.</t>
  </si>
  <si>
    <t xml:space="preserve"> - zidarske mjere 270/215 cm</t>
  </si>
  <si>
    <t xml:space="preserve"> - zidarske mjere 1080/210 cm</t>
  </si>
  <si>
    <t>Unutarnja staklena stijena  POZ 19. Donji dio visine 60 cm je puni. Stijena sadrži na oba kraja po jedna zaokretna jednokrilna vrata svijetle širine 90 cm. Donji dio vrata visine 60 cm je također puni, a gornji ostakljeni.</t>
  </si>
  <si>
    <t>Unutarnja staklena stijena  POZ 20. Donji dio visine 60 cm je puni. Stijena sadrži jedna zaokretna jednokrilna vrata svijetle širine 80 cm. Donji dio vrata visine 60 cm je također puni, a gornji ostakljeni.</t>
  </si>
  <si>
    <t xml:space="preserve"> - zidarske mjere 480/210 cm</t>
  </si>
  <si>
    <t xml:space="preserve">Unutarnja zaokretna jednokrilna puna vrata POZ 21. </t>
  </si>
  <si>
    <t xml:space="preserve"> - svijetle mjere 91/208,5 cm</t>
  </si>
  <si>
    <t>VIII.  PROTUPOŽARNA BRAVARIJA</t>
  </si>
  <si>
    <t>mI</t>
  </si>
  <si>
    <t xml:space="preserve"> - obloga oko krovnih kupola visine do 30 cm od razine krovne plohe</t>
  </si>
  <si>
    <r>
      <t xml:space="preserve">* </t>
    </r>
    <r>
      <rPr>
        <sz val="11"/>
        <rFont val="Arial"/>
        <family val="2"/>
        <charset val="238"/>
      </rPr>
      <t>POZ 1,</t>
    </r>
    <r>
      <rPr>
        <b/>
        <sz val="11"/>
        <rFont val="Arial"/>
        <family val="2"/>
        <charset val="238"/>
      </rPr>
      <t xml:space="preserve"> </t>
    </r>
    <r>
      <rPr>
        <sz val="11"/>
        <rFont val="Arial"/>
        <family val="2"/>
        <charset val="238"/>
      </rPr>
      <t>dim. svijetle mjere 90/194 cm.</t>
    </r>
  </si>
  <si>
    <t>UKUPNO VIII.</t>
  </si>
  <si>
    <t>IX.  SUHOMONTAŽNI RADOVI</t>
  </si>
  <si>
    <t>Izrada i ugradnja spuštenog stropa od dvoslojnih impregniranih gipskartonskih ploča. Na metalnu podkonstrukciju pričvršćuju se impregnirane gipskartonske ploče 2x12,5 mm.  Strop se ugrađuje na tipsku metalnu podkonstrukciju.   Komplet sa potrebnim niveliranjem, original pričvrsnim priborom, rubnom trakom za spajanje zidova, stropova i rubova nadvoja, obrada spojeva do bojanja i pokretnom radnom skelom. Iznad spuštenog stropa postaviti toplinsku izolaciju deblj. 5 cm od mineralne vune. Ispod mineralne vune postaviti PE foliju. U jediničnu cijenu uključitit sav potreban materijal i rad. Strop se izvodi iznad sanitarnih prostora na katu. Visina do spuštenog stropa je 260 cm. Obračun po m2 izrađenog stropa.</t>
  </si>
  <si>
    <t>Izrada i ugradnja spuštenog stropa od gips kartonskih ploča  2x12,5 mm (GKB) na metalnoj podkonstrukciji   Komplet sa potrebnim niveliranjem, original pričvrsnim priborom, rubnom trakom za spajanje zidova, stropova , obrada spojeva do bojanja i pokretnom radnom skelom.  U jediničnu cijenu uključitit sav potreban materijal i rad. Obračun po m2 izrađenog stropa. Spušteni strop izvodi se na visini od 280 cm. Iznad spuštenog stropa postaviti sloj toplinske izolacije od mineralne vune debljine 5,0 cm i parnu branu. U cijenu uključiti sav potreban pribor za pričvršćenje, obradu spojeva i potrebnu radnu skelu. Strop se ugrađuje na katu, osim u sanitarnim čvorovima i većem spremištu. Obračun po m2 sve komplet.</t>
  </si>
  <si>
    <t>Izrada, dobava i ugradnja obloga nosača sanitarne opreme (wc-a) izvedenih od gipskartonskih ploča debljine 2x12,5 mm -  impregnirane GKFI ploče (vodootporne) . Ploče se postavljaju na metalnu podkonstrukciju od čeličnih  profila  UW/CW 50 mm, ( debljina lima 0,6 mm) komplet sa potrebnim niveliranjem, original pričvrsnim priborom. Spojeve ploča obraditi do bojanja. Obloge izvesti do visine stropa. Obračun po m2 sve komplet do gotovosti obloge.</t>
  </si>
  <si>
    <t xml:space="preserve">Dobava, izrada i ugradnja pregradnog zida od gips kartonskih ploča (ploče obostrano)  debljine 2x12,5mm, sa potkonstrukcijom od CW 50 profila i ispunom od staklene mineralne vune  debljine 5 cm. Ukupna debljina zida je 10 cm . Komplet sa potrebnim niveliranjem, original pričvrsnim priborom, obrada spojeva do bojanja i pokretnom radnom skelom.  U jediničnu cijenu uključitit sav potreban materijal i rad. Zidovi su visine 3,41 cm u prizemlju (prema garderobi) i do 3,56 cm na katu (prema manjem spremištu). Obračun po m2 izrađenog zida. </t>
  </si>
  <si>
    <r>
      <t>Dobava, izrada i ugradnja pregradnog zida od gips kartonskih ploča (ploče obostrano)  debljine 2x12,5mm, sa potkonstrukcijom od CW 100 profila i ispunom od staklene mineralne vune  debljine 7,5 cm. Ukupna debljina zida je 15 cm . Komplet sa potrebnim niveliranjem, original pričvrsnim priborom, obrada spojeva do bojanja i pokretnom radnom skelom.  U jediničnu cijenu uključitit sav potreban materijal i rad. Zidovi su visine do 6,41 m (</t>
    </r>
    <r>
      <rPr>
        <u/>
        <sz val="11"/>
        <rFont val="Arial"/>
        <family val="2"/>
        <charset val="238"/>
      </rPr>
      <t>oko prostorije za kompresor</t>
    </r>
    <r>
      <rPr>
        <sz val="11"/>
        <rFont val="Arial"/>
        <family val="2"/>
        <charset val="238"/>
      </rPr>
      <t xml:space="preserve">). Obračun po m2 izrađenog zida. </t>
    </r>
  </si>
  <si>
    <r>
      <t>Dobava, izrada i ugradnja pregradnog zida od gips kartonskih ploča (ploče obostrano)  debljine 2x12,5mm, sa potkonstrukcijom od CW 75 profila i ispunom od staklene mineralne vune  debljine 10 cm. Ukupna debljina zida je 15 cm . Komplet sa potrebnim niveliranjem, original pričvrsnim priborom, obrada spojeva do bojanja i pokretnom radnom skelom.  U jediničnu cijenu uključitit sav potreban materijal i rad. Zidovi su visine do 3,56 m (</t>
    </r>
    <r>
      <rPr>
        <u/>
        <sz val="11"/>
        <rFont val="Arial"/>
        <family val="2"/>
        <charset val="238"/>
      </rPr>
      <t>prostorije na katu - učionica,ured,pretprostor sanitarija</t>
    </r>
    <r>
      <rPr>
        <sz val="11"/>
        <rFont val="Arial"/>
        <family val="2"/>
        <charset val="238"/>
      </rPr>
      <t xml:space="preserve">). Obračun po m2 izrađenog zida. </t>
    </r>
  </si>
  <si>
    <t xml:space="preserve">Unutarnja zaokretna dvokrilna puna vrata POZ 22. </t>
  </si>
  <si>
    <t xml:space="preserve"> - svijetle mjere 201/208,5 cm</t>
  </si>
  <si>
    <r>
      <t>Dobava, izrada i ugradnja pregradnog zida od gips kartonskih ploča (ploče obostrano)  debljine 2x12,5mm, sa potkonstrukcijom od CW 75 profila i ispunom od staklene mineralne vune  debljine 7,5 cm. Ukupna debljina zida je 12,5 cm . Komplet sa potrebnim niveliranjem, original pričvrsnim priborom, obrada spojeva do bojanja i pokretnom radnom skelom.  U jediničnu cijenu uključitit sav potreban materijal i rad. Zidovi su visine do 3,61 m (</t>
    </r>
    <r>
      <rPr>
        <u/>
        <sz val="11"/>
        <rFont val="Arial"/>
        <family val="2"/>
        <charset val="238"/>
      </rPr>
      <t>spremište na katu</t>
    </r>
    <r>
      <rPr>
        <sz val="11"/>
        <rFont val="Arial"/>
        <family val="2"/>
        <charset val="238"/>
      </rPr>
      <t xml:space="preserve">). Obračun po m2 izrađenog zida. </t>
    </r>
  </si>
  <si>
    <t xml:space="preserve">Dobava, izrada i ugradnja pregradnog zida od gips kartonskih ploča (ploče obostrano)  debljine 2x12,5mm, sa potkonstrukcijom od CW 75 profila i ispunom od staklene mineralne vune  debljine 10 cm. Ukupna debljina zida je 19 cm jer su unutar zidova skriveni čelični stupovi koji nose kat. Potkonstrukcija zida u prizemlju ide od poda do ploče, a same ploče se protežu preko čela stropne ploče i nastavljaju u istoj ravnini na katu. Komplet sa potrebnim niveliranjem, original pričvrsnim priborom, obrada spojeva do bojanja i pokretnom radnom skelom.  U jediničnu cijenu uključitit sav potreban materijal i rad. Zidovi su visine 2,60 cm u prizemlju i do 3,56 cm na katu. Obračun po m2 izrađenog zida. </t>
  </si>
  <si>
    <t xml:space="preserve">Dobava, izrada i ugradnja pregradnog zida od gips kartonskih ploča (ploče jednostrano)  debljine 2x12,5mm, sa potkonstrukcijom od CW 75 profila i ispunom od staklene mineralne vune  debljine 5 cm. Ukupna debljina zida je do 23 cm u prizemlju i 15 cm na katu. Pregradni zid ima jednostrane ploče jer se nalazi uz fasadu. Komplet sa potrebnim niveliranjem, original pričvrsnim priborom, obrada spojeva do bojanja i pokretnom radnom skelom.  U jediničnu cijenu uključiti sav potreban materijal i rad. Zidovi su visine 2,60 cm u prizemlju i od 2,32 do  3,60 cm na katu. Potkonstrukcija zida u prizemlju ide do AB parapeta, a same ploče se produžavaju uz parapet do poda.Obračun po m2 izrađenog zida. </t>
  </si>
  <si>
    <t xml:space="preserve">Dobava, izrada i ugradnja pregradnog zida od gipskartonskih impregniranih ploča - prema sanitarnim čvorovina i čajnoj kuhinji debljine 2x12,5mm i gipskartonskih ploča debljine 2x12,5cm sa strane drugih prostorija, sa potkonstrukcijom od CW 75 profila i ispunom od staklene mineralne vune   debljine 75 cm. Ukupna debljina zida je 15 cm. Komplet sa potrebnim niveliranjem, original pričvrsnim priborom, obrada spojeva do bojanja i pokretnom radnom skelom.  U jediničnu cijenu uključitit sav potreban materijal i rad. Zidovi su visine do stropa 260 cm u prizemlju i do 3,56 na katu. Obračun po m2 izrađenog zida. </t>
  </si>
  <si>
    <t xml:space="preserve">Dobava, izrada i ugradnja pregradnog zida od gipskartonskih impregniranih ploča  (ploče obostrano)  debljine 2x12,5mm, sa potkonstrukcijom od CW 50 profila i ispunom od staklene mineralne vune   debljine 5 cm. Ukupna debljina zida je 10 cm. Komplet sa potrebnim niveliranjem, original pričvrsnim priborom, obrada spojeva do bojanja i pokretnom radnom skelom.  U jediničnu cijenu uključitit sav potreban materijal i rad. Zidovi su visine do 3,56 cm na katu. Obračun po m2 izrađenog zida. </t>
  </si>
  <si>
    <t xml:space="preserve">Dobava, izrada i ugradnja pregradnog zida od gipskartonskih impregniranih ploča  (ploče obostrano)  debljine 2x12,5mm, sa potkonstrukcijom od CW 75 profila i ispunom od staklene mineralne vune   debljine 7,5 cm. Ukupna debljina zida je do 19 cm jer su čelični stupovi koji nose kat sakriveni unutar zida. Komplet sa potrebnim niveliranjem, original pričvrsnim priborom, obrada spojeva do bojanja i pokretnom radnom skelom.  U jediničnu cijenu uključitit sav potreban materijal i rad. Zidovi su visine 260 cm u prizemlju - zid između sanitarnog čvora u prizemlju prema rukoperima u radnom prostoru. Obračun po m2 izrađenog zida. </t>
  </si>
  <si>
    <t xml:space="preserve">Dobava, izrada i ugradnja pregradnog zida od gipskartonskih impregniranih ploča - prema sanitarnom čvoru u prizemlju debljine 2x12,5mm i gipskartonskih ploča debljine 2x12,5cm sa strane radnog prostora sa potkonstrukcijom od CW 75 profila i ispunom od staklene mineralne vune   debljine 7,5 cm. Ukupna debljina zida je do 19 cm jer su čelični stupovi koji nose kat sakriveni unutar zida. Komplet sa potrebnim niveliranjem, original pričvrsnim priborom, obrada spojeva do bojanja i pokretnom radnom skelom.  U jediničnu cijenu uključitit sav potreban materijal i rad. Zidovi su visine 260 cm u prizemlju - zid između sanitarnog čvora u prizemlju prema radnom prostoru. Obračun po m2 izrađenog zida. </t>
  </si>
  <si>
    <t xml:space="preserve">Dobava i montaža nosača  sanitarne opreme -wc-a iz čeličnih pocinčanih profila podesivih po visini. U cijenu uključiti pribor za montažu umivaonika. Obračun po kom sve komplet. </t>
  </si>
  <si>
    <t>Izrada, dobava i ugradnja obloga vertikala izvedenih od gipskartonskih ploča debljine 2x12,5 mm impregnirane GKFI ploče (vodootporne) . Ploče se postavljaju na metalnu podkonstrukciju od čeličnih  profila  UW/CW 50 mm, ( debljina lima 0,6 mm) komplet sa potrebnim niveliranjem, original pričvrsnim priborom. Spojeve ploča obraditi do bojanja. Obračun po m2 sve komplet do gotovosti obloge.</t>
  </si>
  <si>
    <t xml:space="preserve">Dobava, izrada i ugradnja obloge od dvostrukih obostrano postavljenih protupožarnih ploča 2x1,25 cm između nižeg dijela dogradnje i postojeće zgrade iznad rolo protupožarnih vrata do postojeće AB grede .Potkonstrukcija od CW 75 profila i ispuna od staklene mineralne vune   debljine min. 10 cm. Ukupna debljina zida (otvora kojeg je potrebno obložiti) je 47 cm .Komplet sa potrebnim niveliranjem, original pričvrsnim priborom, obrada spojeva do bojanja i pokretnom radnom skelom.  U jediničnu cijenu uključitit sav potreban materijal i rad. Visina otvora kojeg je potrebno obložiti je 54 cm. Obračun po m2 izrađenog zida. </t>
  </si>
  <si>
    <t>Sanitarne kabine u sanitarnom čvoru u prizemlju sastoje se od   prednje stijene dužine 209 cm , tri poprečne stijene dužine 128 cm i sa  dva vrata svijetle  širine 60  cm.</t>
  </si>
  <si>
    <t xml:space="preserve"> - vel. 128/209 cm</t>
  </si>
  <si>
    <t>Sanitarna kabina u sanitarnom čvoru na katu (muški) sastoji se od   prednje stijene dužine 98 cm , jedne poprečne stijene dužine 128 cm i sa  jednim vratima svijetle  širine 60  cm.</t>
  </si>
  <si>
    <t xml:space="preserve"> - vel. 128/98 cm</t>
  </si>
  <si>
    <t>Sanitarna kabina u sanitarnom čvoru na katu (ženskii) sastoji se od   prednje stijene dužine 130 cm  sa  jednim vratima svijetle  širine 60  cm.</t>
  </si>
  <si>
    <t xml:space="preserve"> - vel. 130 cm prednja stijena</t>
  </si>
  <si>
    <t>Izrada dobava i ugradnja metalne ograde na potpornom zidu sa južne strane zgrade dužine 10 m, koja se sastoji od horizontalnih i vertikalnih nosivih elemenata izrađenih od čeličnih cijevi   O 50.4 mm. Između vertikalnih  nosivih cijevi postavljaju se horizontalne čelične šipke O 20.4 mm na osovinskom razmaku 20 cm. Nosivi stupovi na osnom razmaku do 1,50 m. Gornja horizontalna šipka (rukohvat) je istog promjera kao i stup. Stupove  ubušiti u AB zid .Na spoju stupa i poda ugraditi inox rozete.  Metalne dijelove  ograde bojati temeljnom bojom i završno premazati bojom za metal u boji po izboru projektanta. Obračun po ml  ograde sve komplet.</t>
  </si>
  <si>
    <t>Dobava i montaža garderobnog ormara  izrađenog  od visoko kvalitetnog čeličnog lima.  "Z" ormarić sadrži dvoja vrata sa vješanjem odjeće u dvije razine. Zaključavanje se vrši pomoću cilindar brave. U unutrašnjosti svakog pojedinačnog ormarića nalazi se polica s nosačem vješalice. Ormarić sadrži nožice, a svaka vratašća otvore za prozračivanje.</t>
  </si>
  <si>
    <t xml:space="preserve"> Sve komplet. Provjeriti stvarne mjere na licu mjesta.</t>
  </si>
  <si>
    <t>kmpl.</t>
  </si>
  <si>
    <t>Čajna kuhinja , ukupne dimenzije 280/60 cm, visine 86 cm  (čajna kuhinja u prostoru za odmor radnika).Kuhinja se sastoji od  donjih ormarića iznad kojih je  dvostruko strujno kuhalo te inox sudoper sa jednom rupom i cjedilom. U sklopu kuhinje je i hladnjak. Iznad  donjih ormarića nalaze se gornji elementi sa ormarićima i policama. Ormarići su izrađeni od troslojne ploče iverice oplemenjene melaminskom folijom u boji po odabiru projektanta. U cijenu je uključena dobava i ugradnja kuhinjske slavine, nasadne.</t>
  </si>
  <si>
    <t>Dobava i postava oznake za evakuacijski put u prizemlju i na katu na vidljivom mjestu. Veličinu oznake i mjesto postavljanja uskladiti sa važećim  Pravilnikom i važećim Propisima. Obračun po kom.</t>
  </si>
  <si>
    <t>Široki strojni  iskop površinskog sloja humusa  debljine 20 cm na  dijelu izvođenja asfaltiranih površina. Iskopanu zemlju odvesti na ovlaštenu deponiju za zbrinjavanje otpada u skladu sa Zakonom. Obračun po m3 iskopanog materijala u sraslom stanju uključivo i odvoz.</t>
  </si>
  <si>
    <t xml:space="preserve">Izrada bitumeniziranog nosivog sloja asfaltbeona AC 22 base 50/70 debljine 7,0 cm. Radovi obuhvaćaju nabavu materijala, proizvodnju mješavine, prijevoz do mjesta ugradnje, prskanje podloge bitumenskom emulzijom, te ugradnju uporabom odgovarajućih strojeva i opreme te sav rad na ugradnji tog sloja . Izvedba, kontrola i obračun prema ( HRN EN 13108-1 "ili jednakovrijedno").  Obračun po m2 gornje površine stvarno položenog sloja.                               </t>
  </si>
  <si>
    <t xml:space="preserve">Izrada habajućeg  sloja asfaltbeona AC 11 surf 50/70 debljine 4,0-6,0 cm. Radovi obuhvaćaju nabavu materijala, proizvodnju mješavine, prijevoz do mjesta ugradnje,pripremu podloge,  prskanje podloge bitumenskom emulzijom, te ugradnju uporabom odgovarajućih strojeva i opreme te sav rad na ugradnji tog sloja . Izvedba, kontrola i obračun prema ( HRN EN 13108-1 "ili jednakovrijedno").  Obračun po m2 gornje površine stvarno položenog sloja.                            </t>
  </si>
  <si>
    <t>Izrada horizontalne prometne signalizacije povlačenjem crta po kolniku ( parking mjesta) stabilnom bijelom bojom u svemu prema projektu i Pravilniku o prometnoj signalizaciji  Obračun po m'.</t>
  </si>
  <si>
    <t xml:space="preserve"> - linije</t>
  </si>
  <si>
    <t>Sve projektirane kote prije izvođenja provjeriti i prilagoditi stanju na terenu!</t>
  </si>
  <si>
    <t>Iskolčenje trase kanalizacije prenošenje iz projekta i osiguranje iskolčenja osi. Opseg radova mora u svemu zadovoljiti potrebe građenja, kontrole radova, obračuna i drugoga. Obračun po kompletu iskolčene trase. Izrada geodetskog elaborata. Obračun sve komplet.</t>
  </si>
  <si>
    <t>kom.</t>
  </si>
  <si>
    <t>17.</t>
  </si>
  <si>
    <t>18.</t>
  </si>
  <si>
    <t xml:space="preserve">Izrada elaborata vodonepropusnosti. </t>
  </si>
  <si>
    <t>19.</t>
  </si>
  <si>
    <t>20.</t>
  </si>
  <si>
    <t>REKAPITULACIJA</t>
  </si>
  <si>
    <t xml:space="preserve"> IV. ZIDARSKI  RADOVI,DEMONTAŽA POST.STOLARIJE</t>
  </si>
  <si>
    <t>IV  ZIDARSKI   RADOVI, DEMONTAŽA POST.STOLARIJE</t>
  </si>
  <si>
    <t>II.  KERAMIČARSKI I PODOPOLAGAČKI RADOVI</t>
  </si>
  <si>
    <t>VII. UNUTARNJE PVC PREGRADNE STIJENE I VRATA</t>
  </si>
  <si>
    <t>VIII. PROTUPOŽARNA BRAVARIJA</t>
  </si>
  <si>
    <t>Strojno razbijanje postojeće asfaltne površine debljine cca 11,0 cm koja se nalazi na mjestu nove dogradnje i sa južne strane od dogradnje,  sa odvozom šute na ovlaštenu deponiju za zbrinjavanje otpada u skladu sa Zakonom. Spoj sa asfaltom koji se ne uklanja treba vertikalno zasjeći bez oštećenja istog. Obračun po m2 razbijenog asfalta. Sve komplet s odvozom.</t>
  </si>
  <si>
    <t>Široki  strojni i ručni Iskop zemlje III kategorije za novi sloj tampona ispod asfaltiranih površina u debljini oko 50 cm. U cijenu ulazi iskop, utovar iskopanog materijala u prijevozno sredstvo i transport na ovlaštenu deponiju za zbrinjavanje otpada u skladu sa Zakonom, profiliranje i planiranje terena prema poprečnim profilima u projektu. Dio zemlje deponirati na gradilišnu deponiju i iskoristiti za nasipavanje okolnog terena.
 Obračun radova po m3  stvarno izvršenog iskopa tla u sraslom stanju uključivo i odvoz.</t>
  </si>
  <si>
    <r>
      <t>Planiranje posteljice , prema projektiranim  padovima  s točnočću + - 3 cm, te  komprimiranje  posteljice do zbijenosti 20 MN/ m</t>
    </r>
    <r>
      <rPr>
        <vertAlign val="superscript"/>
        <sz val="11"/>
        <rFont val="Arial"/>
        <family val="2"/>
        <charset val="238"/>
      </rPr>
      <t xml:space="preserve">2 . </t>
    </r>
    <r>
      <rPr>
        <sz val="11"/>
        <rFont val="Arial"/>
        <family val="2"/>
        <charset val="238"/>
      </rPr>
      <t xml:space="preserve"> U cijenu uključiti planiranje posteljice. Obračun po m</t>
    </r>
    <r>
      <rPr>
        <vertAlign val="superscript"/>
        <sz val="11"/>
        <rFont val="Arial"/>
        <family val="2"/>
        <charset val="238"/>
      </rPr>
      <t xml:space="preserve">2 </t>
    </r>
  </si>
  <si>
    <t>Dobava i postava na dobro zbijenu posteljicu geotekstila 300 g/m2. Obračun se vrši po m2  geotekstila.</t>
  </si>
  <si>
    <t>Izrada nosivog sloja kolnika  (tampona)   od  mehanički  stabiliziranog šljunčanog ili  drobljenog  kamenog materijala 0-63 mm debljine sloja 60 cm na mjestu ugradnje asfalta. Kvaliteta materijala mora odgovarati standardima, a  izvođač  je dužan dostaviti ateste. Traženi modul zbijenosti ispitan kružnom pločom promjera 30 cm pri opimalnoj vlažnosti materijala  Ms = 80 MN/m2</t>
  </si>
  <si>
    <t xml:space="preserve">Sva ispitivanja  treba izvršiti prema propisima. </t>
  </si>
  <si>
    <t>Ova stavka  za  izradu  nosivog sloja  kolnika obuhvaća:</t>
  </si>
  <si>
    <t>- pribavljanje atesta za materijale prije  početka        radova</t>
  </si>
  <si>
    <t>- dobavu, dovoz i istovar materijala</t>
  </si>
  <si>
    <t xml:space="preserve">- ugradnja materijala, zbijanje i  planiranje na  projektiranu visinu </t>
  </si>
  <si>
    <t>- kontrolu  ravnina i visinu ugrađenog  sloja</t>
  </si>
  <si>
    <r>
      <t>- sva tekuća  i kontrolna ispitivanja  zbijenosti  ugrađenog sloja.                                                  Obračun po m</t>
    </r>
    <r>
      <rPr>
        <vertAlign val="superscript"/>
        <sz val="11"/>
        <rFont val="Arial"/>
        <family val="2"/>
        <charset val="238"/>
      </rPr>
      <t>3</t>
    </r>
    <r>
      <rPr>
        <sz val="11"/>
        <rFont val="Arial"/>
        <family val="2"/>
        <charset val="238"/>
      </rPr>
      <t xml:space="preserve">  ugrađenog  sloja u zbijenom stanju.</t>
    </r>
  </si>
  <si>
    <t>-tampon 60,00 cm</t>
  </si>
  <si>
    <t>Izrada nosivog sloja kolnika  (tampona)   od  mehanički  stabiliziranog šljunčanog ili  drobljenog  kamenog materijala 0-63 mm debljine sloja cca 40 cm na mjestu uklonjenog asfalta, a gdje treba doći novi asfalt. Kvaliteta materijala mora odgovarati standardima, a  izvođač  je dužan dostaviti ateste. Traženi modul zbijenosti ispitan kružnom pločom promjera 30 cm pri opimalnoj vlažnosti materijala  Ms = 80 MN/m2</t>
  </si>
  <si>
    <t>-tampon 40,00 cm</t>
  </si>
  <si>
    <t>Dobava i postavljanje betonskih cestovnih i parkovnih rubnjaka  na  betonsku  podlogu. Betonski rubnjaci  dobavljaju se  kao gotovi elementi ravni ili zakrivljeni, koji trebaju zadovoljavati slijedeće  uvjete:</t>
  </si>
  <si>
    <t xml:space="preserve">- marka betona mora biti minimum MB 40. </t>
  </si>
  <si>
    <t xml:space="preserve">Gotovi  betonski elementi moraju  imati bridove i plohe ravne bez pukotina i oštećenja. Pojedini elementi rubnjaka u pravcu  i u  radijusima većim                                          </t>
  </si>
  <si>
    <t>od 3 m  su  duljine 1 m, a za  radijuse manje  od 3 m su  duljine 0,50 m. Izrada  radijusa od  komada  lomljenih  rubnjaka se  ne  dozvoljava. Rubnjaci se  ugrađuju  po  pravcu  i  niveleti na  betonsku podlogu od betona MB 15. Ova stavka obuhvaća:</t>
  </si>
  <si>
    <t>- dobavu gotovih betonskih  rubnjaka MB40, te razvoz rubnjaka  po  gradilištu</t>
  </si>
  <si>
    <t>-  izrada i ugradnja betona  MB 15 podloge   i zaloge s  potrebnom oplatom</t>
  </si>
  <si>
    <t>- polaganje  rubnjaka u beton  po pravcu i niveleti sa  razmakom  od 1 do 2 cm.</t>
  </si>
  <si>
    <t>-svi prijevozi  i prijenosi  betona i  pomoćnog materijala.</t>
  </si>
  <si>
    <t>-zalijevanje spojnica cementnim  mortom 1:4</t>
  </si>
  <si>
    <t>pribavljanje atesta</t>
  </si>
  <si>
    <t>Obračun po ml  ugrađenog  rubnjaka</t>
  </si>
  <si>
    <t>- rubnjaci dim. 15/25</t>
  </si>
  <si>
    <t xml:space="preserve">Izvedba nasipa od zdrave zemlje iz iskopa  u slojevima po od 20 cm sa nabijanjem do potpune zbijenosti. Za nasip koristiti samo zdravu zemlju a ne humus. Nasip se izvodi okolo asfaltiranih površina, poslije izvođenja asfalta. Obračun po m3 izvedenog nasipa u zbijenom stanju.  </t>
  </si>
  <si>
    <t>C. UREĐENJE OKOLIŠA</t>
  </si>
  <si>
    <t xml:space="preserve">TROŠKOVNIK </t>
  </si>
  <si>
    <t>VODOVOD, KANALIZACIJA, SANITARNA OPREMA</t>
  </si>
  <si>
    <t>I.  DEMONTAŽE</t>
  </si>
  <si>
    <t>Demontaža postojećeg vodomjernog okna sa odvozom na ovlaštenu deponiju za zbrinjavanje otpada u skladu sa Zakonom. U cijenu je uključen iskop zemlje oko vodomjenog okna, demontaža postojećeg vodomjera sa vodomjenom garniturom. Obračun po komadu, sve komplet.</t>
  </si>
  <si>
    <t>Demontaža postojećih vodovodnih cijevi, koje se nalaze na trasi vodovoda, te odvoz na ovlaštenu deponiju u skladu sa Zakonom. Obračun po m'.</t>
  </si>
  <si>
    <t>Zatvaranje - blindiranje postojećih kanalizacijskih odvoda čepom, koji se više ne koristi, a ostaju u zemlji. Obračun po kompletu zatvorenog odvoda.</t>
  </si>
  <si>
    <t>Demontaža postojećih vanjskih slivnika koji prikupljaju oborinske vode te odvoz na gradilišnu deponiju. Obračun po komadu.</t>
  </si>
  <si>
    <t xml:space="preserve">Demontaža postojećih kanalizacijskih cijevi, koje se nalaze na trasi kanalizacije, te odvoz na ovlaštenu deponiju u skladu sa Zakonom. </t>
  </si>
  <si>
    <t>DEMONTAŽE  UKUPNO:</t>
  </si>
  <si>
    <t>II.  VODOVOD</t>
  </si>
  <si>
    <t>Iskolčenje trase cjevovoda prenošenje iz projekta i osiguranje iskolčenja osi. Opseg radova mora u svemu zadovoljiti potrebe građenja, kontrole radova, obračuna i drugoga. Obračun po kompletu iskolčene trase. Izrada geodetskog elaborata. Obračun sve komplet.</t>
  </si>
  <si>
    <t>Priključak novog voda od PEHD vodovodnih cijevi na postojeći ulični vod- priključak za potrebe predmetne građevine za sanitarnu vodu i vodu za gašenje požara.  Priključak izvesti sa T komadom ϕ 100/90 (spajanje PEHD cijevi na AC fi 100) i ventilom za zatvaranje DN 90 i svim potrebnim spojnim materijalom i priborom, izvodi distributer. Sve komplet sposobno za upotrebu, prema specifikaciji, odnosno troškovniku i uvjetima lokalnog distributera.</t>
  </si>
  <si>
    <t>T kom. ϕ 100/90 i ventil DN 90</t>
  </si>
  <si>
    <t>Iskop rovova za vanjski vodovod širine 0,40 m, dubine 1,0 m u zemlji III kategorije sa zatrpavanjem i nabijanjem nakon polaganja cijevi u slojevima od 30 cm, sa planiranjem dna kanala, te polaganje cijevi u sloj pijeska d = 35 cm.  (ispod 10 cm, iznad 15 cm i oko cijevi ). Iskop se izvodi za potrebe predmetne građevine. Obračun po m'. Iskop se izvodi od uličnog voda do vodomjernog okna.</t>
  </si>
  <si>
    <t>Dobava i ugradnja  mekanih  polietilenskih  cijevi (PEHD) za vanjski vod. Vod se izvodi od mjesta priključenja na javni vodovod do vodomjernog okna.</t>
  </si>
  <si>
    <t>a) PEHD DN 90 mm</t>
  </si>
  <si>
    <t>Iskop rovova za vanjski vodovod širine 0,40 m, dubine 1,0 m  u zemlji III kategorije sa zatrpavanjem i nabijanjem nakon polaganja cijevi u slojevima od 30 cm, sa planiranjem dna kanala, te polaganje cijevi u sloj pijeska d = 35 cm.  (ispod 10 cm, iznad 15 cm i oko cijevi ). Iskop se izvodi za potrebe predmetne građevine. Obračun po m'. Iskop se izvodi od vodomjernog okna do građevine.</t>
  </si>
  <si>
    <t>Dobava i ugradnja  mekanih  polietilenskih  cijevi (PEHD) za vanjski vod. Vod se izvodi od vodomjernog okna do građevine.</t>
  </si>
  <si>
    <t xml:space="preserve">a) PEHD DN 90 mm </t>
  </si>
  <si>
    <t>b) PEHD DN 75 mm</t>
  </si>
  <si>
    <t>c) PEHD DN 63 mm</t>
  </si>
  <si>
    <t>d) PEHD DN 40 mm</t>
  </si>
  <si>
    <t>Proširenje rova na mjestu novog vodomjernog okna sa odvozom zemlje na gradsku deponiju.</t>
  </si>
  <si>
    <t>Izrada  vodomjernog okna  sa stjenkama i dnom od vodonepropusnog  betona C 25/30, debljine d=20,0 cm, armiranim obostrano mrežama Q 257, te gornjom pločom od C25/30, debljine d=20,0 cm  armirane mrežom Q-257. U ploču ugraditi lijevano željezni poklopac 60/60 cm sa naznakom VODA. U stjenke ugraditi penjalice na razmaku 30,0 cm. Penjalice su od betonskog željeza Ø20 mm, razvijene dužine 1,00 m. Sve komplet uključit  potrebnu armaturu, oplatu, beton, poklopac  i penjalice, kao i slivnik na najnižem dijelu okna za usisnu košaru pumpe (prema specifikaciji lokalnog distributera). Vodomjerno okno je vanjsko svijetle vel. 2,3x1,5x1,6 m.</t>
  </si>
  <si>
    <t>Dobava i montaža vodomjerne garniture za sanitarnu vodu u vodomjerno okno. Vodomjer je DN 32 mm, kao i  dva oval zasuna sa ispusnim slavinama DN 32 mm, filter DN 32 mm, ventil za zatvaranje DN 32 i zaštitnik od povratnog toka vode (ZOPT) DN 32 i sav potreban spojni materijal (T komadi, koljena...) . Sve spajano na  prirubnicu. U cijenu uključiti dobavu i ugradnju i uključiti spojni  materijal. Sve komplet sposobno za upotrebu. Prema specifikaciji lokalnog distributera.</t>
  </si>
  <si>
    <t>Dobava i montaža vodomjerne garniture za hidrantski vod u vodomjerno okno. Vodomjer je DN 80 mm, kao i dva oval zasuna sa ispusnim slavinama DN 80 mm, filter DN 80 mm, ventil za zatvaranje DN 80 i zaštitnik od povratnog toka vode (ZOPT) DN 80 i sav potreban spojni materijal (T komadi, koljena...). Sve spajano na prirubnicu. U cijenu uključiti dobavu i ugradnju i uključiti spojni  materijal. Sve komplet sposobno za upotrebu. Prema specifikaciji lokalnog distributera.</t>
  </si>
  <si>
    <t>Dobava i ugradnja polipropilenskih vodovodnih cijevi za  hladnu vodu, uključivši potrebne fitinge i  fazonske komade te izolaciju cijevi d= 13 mm. Cijevi imaju odnos standardnih dimenzija SDR 7,4 i namjenjene su za radni pritisak od 10 bara. Cijevi se spajaju fuzionom tehnikom zavarivanja, a u svemu prema uputi proizvođača. Sve komplet uključit potreban spojni materijal. U cijenu je uključena zaštita cijevi gotovim cjevacima i sva potrebna šlicanja zida i poda, kao i obujmice na svim potrebnim mjestima. Obračun po m' ugrađene cijevi.</t>
  </si>
  <si>
    <t>a) PP-R d 20x2,8 mm</t>
  </si>
  <si>
    <t>b) PP-R d 25x3,5 mm</t>
  </si>
  <si>
    <t>c) PP-R d 32x4,4 mm</t>
  </si>
  <si>
    <t>d) PP-R d 40x5,5 mm</t>
  </si>
  <si>
    <t>Dobava i ugradnja  polipropilenskih vodovodnih cijevi za  toplu vodu, uključivši potrebne fitinge i  fazonske komade te izolaciju cijevi d= 20 mm . Cijevi imaju odnos standardnih dimenzija SDR 7,4 i namjenjene su za radni pritisak od 10 bara. Cijevi se spajaju fuzionom tehnikom zavarivanja , a u svemu prema uputi proizvođača. Sve komplet  uključit  potreban spojni materijal. U cijenu je uključena zaštita cijevi gotovim cjevacima i sva potrebna šlicanja zida i poda, kao i obujmice na svim potrebnim mjestima. Obračun po m' ugrađene cijevi.</t>
  </si>
  <si>
    <t xml:space="preserve">Dobava i ugradnja  čeličnih pocinčanih  vodovodnih cijevi za  hidrantski vod, fitinge i  zaštitu cijevi  gotovim cjevacima i ovjesom za AB zid. Sve  komplet  uključiv  potreban materijal. </t>
  </si>
  <si>
    <t>a) Ø50 mm</t>
  </si>
  <si>
    <t xml:space="preserve">Dobava i ugradnja ventila za zatvaranje. </t>
  </si>
  <si>
    <t xml:space="preserve">a) DN 20 mm </t>
  </si>
  <si>
    <t xml:space="preserve">b) DN 25 mm </t>
  </si>
  <si>
    <t xml:space="preserve">c) DN 32 mm </t>
  </si>
  <si>
    <t xml:space="preserve">d) DN 40 mm </t>
  </si>
  <si>
    <t xml:space="preserve">Dobava i ugradnja ventila sa poniklovanom kapicom i rozetom. </t>
  </si>
  <si>
    <t>a) DN 15 mm</t>
  </si>
  <si>
    <t>Dobava i ugradnja  kutnih  poniklovanih ventila</t>
  </si>
  <si>
    <t xml:space="preserve">a) DN 15 mm </t>
  </si>
  <si>
    <r>
      <t xml:space="preserve">Dobava i ugradnja  unutarnjih protupožarnih  hidranata </t>
    </r>
    <r>
      <rPr>
        <sz val="11"/>
        <rFont val="Calibri"/>
        <family val="2"/>
        <charset val="238"/>
      </rPr>
      <t>Ø</t>
    </r>
    <r>
      <rPr>
        <sz val="11"/>
        <rFont val="Arial"/>
        <family val="2"/>
        <charset val="238"/>
      </rPr>
      <t xml:space="preserve">50 mm,  smještenih u tipski ormarić sa  natpisom,  snabdjevenih sa 15 m  platnenog   crijeva sa  mlaznicom  ventilom i potreban  spojni  materijal. Sve komplet  sposobno za upotrebu. </t>
    </r>
  </si>
  <si>
    <t>Ispitivanje unutarnjih hidranta po  ovlaštenoj organizaciji.</t>
  </si>
  <si>
    <t>Ispitivanje vanjskih hidranta po  ovlaštenoj organizaciji.</t>
  </si>
  <si>
    <t>21.</t>
  </si>
  <si>
    <t>Izrada tlačne  probe  izvedene  vodovodne  instalacije na  pritisak 10 bara sa  izdavanjem atesta.</t>
  </si>
  <si>
    <t>22.</t>
  </si>
  <si>
    <t>Ispitivanje i  dezinfekcija  izvedene  vodovodne  instalacije.</t>
  </si>
  <si>
    <t>23.</t>
  </si>
  <si>
    <t xml:space="preserve">Izrada snimka izvedenog stanja vodovodnih instalacija. Obračun sve u kompletu. </t>
  </si>
  <si>
    <t>24.</t>
  </si>
  <si>
    <t xml:space="preserve">Otkrivanje, te obilježavanje postojećih  podzemnih javnih instalacija na trasi vodovoda, kao što su kanalizacija, kablovi električne energije, instalacije plina i parovoda, telefon i sl. Obračun sve po kompletu. </t>
  </si>
  <si>
    <t>25.</t>
  </si>
  <si>
    <t>Uzimanje uzoraka vode,  ispitivanje, te  izdavanje  atesta  o ispravnosti za piće po  ovlaštenoj  organizaciji. Uzorke uzeti sa najmanje 25 % izljevnih mjesta  na provjeru usklađenosti parametara (fizikalno – kemijski i kemijski pokazatelji, mikrobiološki pokazatelji) i na parametar ugljikovodika.</t>
  </si>
  <si>
    <t>26.</t>
  </si>
  <si>
    <t>Strojno razbijanje postojeće asfaltne površine debljine cca 11,0 cm , širine 40 cm, na mjestu postavljanja novih vodovodnih cijevi za hidrantsku mrežu i sanitarnu vodu, sa odvozom šute na ovlaštenu deponiju za zbrinjavanje otpada u skladu sa Zakonom. Spoj sa asfaltom koji se ne uklanja treba vertikalno zasjeći  bez oštećenja istog. Obračun po m2 razbijenog asfalta. Sve komplet s odvozom.</t>
  </si>
  <si>
    <t>27.</t>
  </si>
  <si>
    <t>Strojni iskop tampona ispod asfalta koji se uklanja. Iskopani materijal utovariti u vozilo i odvesti na ovlaštenu deponiju za zbrinjavanje otpada u skladu sa Zakonom. Obračun po m3 i odvoz.</t>
  </si>
  <si>
    <t>28.</t>
  </si>
  <si>
    <t>Dobava i ugradnja tampona ispod asfaltne površine, planiranje, razastiranje, nabijanje u slojevima. Sve komplet. Obračun po m3.</t>
  </si>
  <si>
    <t>29.</t>
  </si>
  <si>
    <t>a) AC 22 base 50/70, debljine 7,0 cm</t>
  </si>
  <si>
    <t>30.</t>
  </si>
  <si>
    <t>a) AC 11 surf 50/70, debljine 4,0-6,0 cm</t>
  </si>
  <si>
    <t>VODOVOD UKUPNO:</t>
  </si>
  <si>
    <t xml:space="preserve">III KANALIZACIJA </t>
  </si>
  <si>
    <t xml:space="preserve">Otkrivanje, te obilježavanje postojećih  podzemnih javnih instalacija na trasi kanalizacije, kao što su vodovod, kablovi električne energije, instalacije plina i parovoda, telefon i sl. Obračun sve po kompletu. </t>
  </si>
  <si>
    <t>Strojno probijanje otvora za spoj nove kanalizacije na postojeće ulično revizijsko okno. Otvor je potrebno obraditi vodonepropusnim cementnim mortom nakon ugradnje PVC kanalizacijske cijevi DN 250  mm. U cijenu uključiti sav potreban materijal. Sve komplet sposobno za upotrebu. Obračun po komadu.</t>
  </si>
  <si>
    <t>Izrada novog priključka sanitarno - fekalne i oborinske kanalizacije na postojeće ulično revizijsko okno javne odvodnje. U cijenu uključiti sav potreban rad i materijal. Obračun po komadu sve komplet sposobno za upotrebu, prema specifikaciji, odnosno uvjetima lokalnog distributera.</t>
  </si>
  <si>
    <t>Iskop rova za vanjsku kanalizaciju u zemlji III kategorije prosječne dubine 1,00 m, širine 0,6 m  sa planiranjem dna kanala, te zatrpavanjem i  nabijanjem zemlje u slojevima od  30,00 cm,  nakon polaganja cijevi. U cijenu uključiti potrebno  razupiranje rova kod  dubine veće od 1,00 m. Obračun po m3 iskopa, zatrpavanja i razupiranja, sve komplet.</t>
  </si>
  <si>
    <t xml:space="preserve">Planiranje dna  kanala širine 60 cm u  odgovarajućem   kontinuiranom padu, u sloju pijeska d=10,00 cm. Obračun po m3. </t>
  </si>
  <si>
    <t>Proširenje rova na mjestima revizijskih okana i slivnika, sa odvozom zemlje na ovlaštenu deponiju za zbrinjavanje otpada po Zakonu. Obračun po m3.</t>
  </si>
  <si>
    <t>Dobava i ugradnja kamenog agregata 0-6 mm oko cijevi i 30 cm iznad cijevi sa potrebnim nabijanjem. U cijenu uključiti agregat i potrebno nabijanje. Sve komplet. Obračun po m3.</t>
  </si>
  <si>
    <t>Izvedba vanjskih revizijskih okana sa dnom i  stjenkama od vodonepropusnog armiranog betona C 25/30, debljine d=15,0 cm, svijetlog  tlocrtnog otvora 60/60 cm, sa armirano-betonskom pokrovnom pločom od C 25/30, d=20 cm. Dno i zidovi armiraju se obostrano mrežama Q188, a gornja ploča u donjoj zoni mrežama Q257 MAG 500/560 u kojoj je ugrađen poklopac za teški promet, poklopac vel. 60/60 cm. U stjenke ugraditi tipske penjalice na razmaku 30,0 cm. Sve komplet uključiv potrebnu, armaturu, beton, oplatu i poklopac. Obračun po komadu  revizijskog  okna.</t>
  </si>
  <si>
    <t>a) R.O.1; dubine 0,50 m</t>
  </si>
  <si>
    <t>b) R.O.3; dubine 1,23 m</t>
  </si>
  <si>
    <t>Izvedba vanjskih revizijskih okana sa dnom i  stjenkama od vodonepropusnog armiranog betona C 25/ 30, debljine d=15,0 cm, svijetlog tlocrtnog otvora 80/80 cm, sa  armirano-betonskom pokrovnom pločom od C 25/30, debljine d=15,0 cm. Dno i zidovi armiraju se obostrano mrežama Q188, a gornja ploča u donjoj zoni mrežama Q257 MAG 500/560 u kojoj je ugrađen poklopac za teški promet, poklopac vel. 60/60 cm. U stjenke ugraditi tipske penjalice na razmaku 30,0 cm. Sve komplet uključiv potrebnu, armaturu, beton, oplatu i poklopac. Obračun po komadu  revizijskog okna.</t>
  </si>
  <si>
    <t>a) R.O.2; dubine 0,71 m</t>
  </si>
  <si>
    <t>Izvedba vanjskih revizijskih okana sa dnom i  stjenkama od vodonepropusnog armiranog betona C 25/ 30, debljine d=15,0 cm, svijetlog tlocrtnog otvora 100/100 cm, sa  armirano-betonskom pokrovnom pločom od C 25/30, debljine d=20,0 cm. Dno i zidovi armiraju se obostrano mrežama Q188, a gornja ploča u donjoj zoni mrežama Q257 MAG 500/560 u kojoj je ugrađen poklopac za teški promet, poklopac vel. 60/60 cm. U stjenke ugraditi tipske penjalice na razmaku 30,0 cm. Sve komplet uključiv potrebnu, armaturu, beton, oplatu i poklopac. Obračun po komadu  revizijskog okna.</t>
  </si>
  <si>
    <t>a) R.O.4; dubine 2,70</t>
  </si>
  <si>
    <t>Izrada korekcije visine postojećeg revizijskog okna sa postojeće kote +154,08 na kotu +155,00. U revizijsko okno ugraditi postojeći poklopac. Obračun po komadu rekonstruiranog revizijskog okna.</t>
  </si>
  <si>
    <t>Odvoz viška zemlje od iskopa na ovlaštenu deponiju za zbrinjavanje otpada po Zakonu u sraslom stanju. Obračun po m3 zemlje.</t>
  </si>
  <si>
    <r>
      <t xml:space="preserve">Dobava i ugradnja podnih PVC sifona </t>
    </r>
    <r>
      <rPr>
        <sz val="11"/>
        <color indexed="8"/>
        <rFont val="Calibri"/>
        <family val="2"/>
        <charset val="238"/>
      </rPr>
      <t>Ø</t>
    </r>
    <r>
      <rPr>
        <sz val="11"/>
        <color indexed="8"/>
        <rFont val="Arial"/>
        <family val="2"/>
        <charset val="238"/>
      </rPr>
      <t>100 mm s poniklovanom rešetkom u sanitarnim prostorijama i čajnoj kuhinji. Sve komplet sposobno za uporabu.</t>
    </r>
  </si>
  <si>
    <t>Dobava i ugradnja kontrolnih vratašaca od prokroma vel. 15/15 cm kod kanalizacijskih vertikala.</t>
  </si>
  <si>
    <r>
      <t xml:space="preserve">Dobava i montaža PVC  kanalizacijskih cijevi </t>
    </r>
    <r>
      <rPr>
        <b/>
        <sz val="11"/>
        <rFont val="Arial"/>
        <family val="2"/>
        <charset val="238"/>
      </rPr>
      <t>SN4</t>
    </r>
    <r>
      <rPr>
        <sz val="11"/>
        <rFont val="Arial"/>
        <family val="2"/>
        <charset val="238"/>
      </rPr>
      <t xml:space="preserve"> za vanjsku kanalizaciju. Spajaju se na  kolčak, brtvljeno  gumenim brtvama.  U cijenu  uključiti račve, lukove  i ravne  cijevi. Vod se izvodi za potrebe građevine, a do priključka na vodonepropusnu sabirnu jamu.</t>
    </r>
  </si>
  <si>
    <t xml:space="preserve">a) DN 125 mm </t>
  </si>
  <si>
    <t xml:space="preserve">b) DN 160 mm </t>
  </si>
  <si>
    <t>c) DN 200 mm</t>
  </si>
  <si>
    <r>
      <t xml:space="preserve">Dobava i montaža PVC  kanalizacijskih cijevi </t>
    </r>
    <r>
      <rPr>
        <b/>
        <sz val="11"/>
        <rFont val="Arial"/>
        <family val="2"/>
        <charset val="238"/>
      </rPr>
      <t>SN 8</t>
    </r>
    <r>
      <rPr>
        <sz val="11"/>
        <rFont val="Arial"/>
        <family val="2"/>
        <charset val="238"/>
      </rPr>
      <t xml:space="preserve"> za vanjsku kanalizaciju. Spajaju se na  kolčak, brtvljeno  gumenim brtvama.  U cijenu  uključiti račve, lukove  i ravne  cijevi. Vod se izvodi za potrebe građevine, a do priključka na vodonepropusnu sabirnu jamu.</t>
    </r>
  </si>
  <si>
    <t>d) DN 250 mm</t>
  </si>
  <si>
    <t>Dobava i montaža PP sustava kanalizacijskih  cijevi  u skladu sa EN. 1451 i ISO standardima za unutarnju kanalizaciju. Kanalizacijske cijevi spajaju se na kolčak brtvljene gumenim brtvama, u svemu prema uputi proizvođača, za horizontalnu i vertikalnu kanalizaciju. U cijenu uključiti sva potrebna šlicanja zida i poda. Sve komplet sposobno za uporabu.</t>
  </si>
  <si>
    <t>a) DN 50 mm</t>
  </si>
  <si>
    <t>b) DN 75 mm</t>
  </si>
  <si>
    <t>c) DN 110 mm</t>
  </si>
  <si>
    <t>Dobava  i montaža PP fazonskih komada kvalitete kao i cijevi za unutarnju kanalizaciju (revizija, lukova, redukcija i račvi). Obračun se vrši po komadu kompletno ugrađeni element.</t>
  </si>
  <si>
    <r>
      <t xml:space="preserve">Dobava i montaža ventilacijskih PVC kapa </t>
    </r>
    <r>
      <rPr>
        <sz val="11"/>
        <rFont val="Calibri"/>
        <family val="2"/>
        <charset val="238"/>
      </rPr>
      <t>Ø</t>
    </r>
    <r>
      <rPr>
        <sz val="11"/>
        <rFont val="Arial"/>
        <family val="2"/>
        <charset val="238"/>
      </rPr>
      <t>110 mm.</t>
    </r>
  </si>
  <si>
    <t>a) DN 110</t>
  </si>
  <si>
    <t>Izrada snimke izvedenog stanja instalacija kanalizacije. Obračun sve komplet.</t>
  </si>
  <si>
    <t>Probijanje armirano betonskh elemenata radi postavljanja instalacija kanalizacije. Obračun po m3. U cijenu uključen sav potreban rad i materijal.</t>
  </si>
  <si>
    <t>Dobava i montaža kanalizacijskih  cijevi kao niskošumni sustav za odvodnju oborinskih voda sa krova sa tipskom izolacijom kako ne bi došlo do stvaranja kondenzacije. Cijevi se obujmicama pričvršćuju za zid. Cijevi se mogu koristiti za odvodnju otpadnih voda s karakteristikom od pH2 do pH12, a vatrootpornost po DIN 4102, B2,("ili jednakovrijedno"). Kanalizacijske cijevi spajaju se na kolčak brtvljene gumenim brtvama, u svemu prema uputi proizvođača, za horizontalnu i vertikalnu kanalizaciju sa svim potrebnim spojnicama. U cijenu je uključen prijelazni priključak na druge sustave odvodnje. Sve komplet sposobno za uporabu.</t>
  </si>
  <si>
    <t>a) DN 125 AS</t>
  </si>
  <si>
    <t>b) DN 100 AS</t>
  </si>
  <si>
    <t>Strojno razbijanje postojeće asfaltne površine debljine cca 11,0 cm koji se nalaze na trasi izvedbe nove kanalizacije, širine 40 cm sa odvozom šute na ovlaštenu deponiju za zbrinjavanje otpada u skladu sa Zakonom. Spoj sa asfaltom koji se ne uklanja treba vertikalno zasjeći bez oštećenja istog. Obračun po m2 razbijenog asfalta. Sve komplet s odvozom.</t>
  </si>
  <si>
    <t>a) AC 11 surf 50/70 debljine 4,0-6,0 cm.</t>
  </si>
  <si>
    <t>31.</t>
  </si>
  <si>
    <r>
      <t xml:space="preserve">Dobava i ugradnja tipskog slivnika s taložnicom za prihvat vode preko rešetke. Slivnik izvesti od bet. cijevi sa dnom od vodonepropusnog betona d=20,0 cm, </t>
    </r>
    <r>
      <rPr>
        <sz val="11"/>
        <color indexed="8"/>
        <rFont val="Arial"/>
        <family val="2"/>
        <charset val="238"/>
      </rPr>
      <t>C 25/30</t>
    </r>
    <r>
      <rPr>
        <sz val="11"/>
        <rFont val="Arial"/>
        <family val="2"/>
        <charset val="238"/>
      </rPr>
      <t xml:space="preserve"> i ljevano željeznom rešetkom za teški promet-ceste vel. 40/40 cm. Sve komplet uključiv cijev, beton i rešetku. Prilagoditi dubine izlaza cijevi, dubina taložnice minimalno 75 cm. Obračun po komadu slivnika.</t>
    </r>
  </si>
  <si>
    <t>a) slivnik S1 - dubine 1,50 m</t>
  </si>
  <si>
    <t>KANALIZACIJA  UKUPNO:</t>
  </si>
  <si>
    <t xml:space="preserve">IV SANITARNA OPREMA </t>
  </si>
  <si>
    <t>Montažnog instalacijskog elementa za WC školjku visine ugradnje 112 cm s niskošumnim ugradbenim vodokotlićem za 6/3 l ispiranje, izrađenim prema HRN EN 14055:2011 ("ili jednakovrijedno"). Instalacijski element je samonosiv za ugradnju u suhomontažnu predzidnu konstrukciju obloženu gipskartonskim pločama, komplet sa integriranim kutnim ventilom priključka vode 1/2 ", niskošumnim uljevnim ventilom, odvodnim koljenom d 90/110 mm, sa zvučno izoliranom obujmicom, spojnim komadom za WC školjku s brtvenim manžetama i setom zvučne izolacije, vijcima za učvršćenje keramike i svim potrebnim priborom za ugradnju prema uputama proizvođača. Uključujući i tipkalo za dvostruko ispiranje za podžbukni vodokotlić. Sve do potpune funkcionalnosti.</t>
  </si>
  <si>
    <t>- zidnog nosača od inoxa s WC četkom</t>
  </si>
  <si>
    <t>- držača toalet papira od inoxa</t>
  </si>
  <si>
    <t>Obračun po kompletu.</t>
  </si>
  <si>
    <t>U cijenu je uključena dobava i ugradnja IC (infracrvenog) senzorskog uređaja (baterijaska verzija) za aktiviranje ispiranja pisoara, izvedba sa štednjom vode. Sve do potpune funkcionalnosti.</t>
  </si>
  <si>
    <t>Obračun po komadu.</t>
  </si>
  <si>
    <t>a) radna ploha vel. 140/50 cm sa dva umivaonika</t>
  </si>
  <si>
    <t>Dobava, prijenos i montaža nasadne mješalice za umivaonik s gornjim dijelom sifona 5/4" i donjim dijelom sifona od kroma, s prethodno podesivim mehaničkim miješanjem TV+HV, perlatorom s ograničenjem  protoka vode, brzine protoka 5 l/min pri tlaku od 3 bara, uključujući dva fleksibilna crijeva  R3/8" za priključak vode , keramičkom kartušom, završna obrada krom. Mješalica je istih dimenzija kao na priloženoj skici. Obračun: umivaonik, mješalica, kompletni sifon  d32 i sav potreban ostali materijal, sve komplet, do potpune funkcionalnosti.</t>
  </si>
  <si>
    <t>Izrada, dobava i  postavljanje ogledala u sanitarnim čvorovima iznad umivaonika debljine 4 mm s obrušenim rubovima, širine 1 cm. Ogledalo se postavlja lijepljenjem dvostrano ljepljivom trakom i neutralnim silikonom. Obračun po komadu.  Sve komplet  sposobno za  upotrebu.</t>
  </si>
  <si>
    <t>a) vel. 140/80 cm</t>
  </si>
  <si>
    <t>b) vel. 60/80 cm</t>
  </si>
  <si>
    <t>Dobava i  ugradnja dozatora tekućeg sapuna pored umivaonika u sanitarnim čvorovima. Sve komplet  sposobno za  upotrebu.</t>
  </si>
  <si>
    <t>Dobava i postavljanje Inox koša za smeće u sanitarnim čvorovima.</t>
  </si>
  <si>
    <t xml:space="preserve">Dobava i ugradnja tipskog podnog slivnika s rešetkom i sifonom. Slivnici su veličine 20/20 cm. Slivnici su izrađeni od  INOX -a, a ugrađuju se u hali. Slivnici su sa perforiranom rešetkom a ugradnja i održavanje sve prema uputi proizvođača. Obračun po komadu gotovog ugrađenog slivnika s rešetkom. Sve komplet  sposobno za upotrebu. </t>
  </si>
  <si>
    <t>Dobava i ugradnja Inox rukopera veličine 190x50x38, montirano na postolje. Uz rukoper postaviti držače za papirante ručnike. Rukoperi se postavljaju u čajnoj kuhinji i u prostoriji strojne obrade metala. Namijenjeno za postavljanje tri zidne slavine.</t>
  </si>
  <si>
    <t>Dobava i ugradnja jednoručne zidne poniklovane mješalice za toplu i hladnu vodu za sudoper u čajnoj kuhinji i Inox rukopere. Sve komplet sposobno za uporabu.</t>
  </si>
  <si>
    <t>SANITARNA OPREMA  UKUPNO:</t>
  </si>
  <si>
    <t xml:space="preserve">V VATROZAŠTITA </t>
  </si>
  <si>
    <t>Dobava i postava aparata za početno gašenje požara sa suhim prahom  12 JG. Sve komplet sposobno za uporabu.</t>
  </si>
  <si>
    <t>Dobava i postava aparata za početno gašenje požara sa suhim prahom  15 JG. Sve komplet sposobno za uporabu.</t>
  </si>
  <si>
    <t xml:space="preserve">Dobava i postava naljepnica za smjer evakuacije. </t>
  </si>
  <si>
    <t>VATROZAŠTITA  UKUPNO:</t>
  </si>
  <si>
    <t>I   DEMONTAŽE</t>
  </si>
  <si>
    <t>II   VODOVOD</t>
  </si>
  <si>
    <t>III  KANALIZACIJA</t>
  </si>
  <si>
    <t xml:space="preserve">IV   SANITARNA OPREMA </t>
  </si>
  <si>
    <t>V   VATROZAŠTITA</t>
  </si>
  <si>
    <t>SVEUKUPNO  :</t>
  </si>
  <si>
    <t>R.br.</t>
  </si>
  <si>
    <t>Opis stavke</t>
  </si>
  <si>
    <t>Jed. mjera</t>
  </si>
  <si>
    <t>Količina</t>
  </si>
  <si>
    <t>Cijena</t>
  </si>
  <si>
    <t>Iznos</t>
  </si>
  <si>
    <t>INVESTITOR:</t>
  </si>
  <si>
    <t>GRAĐEVINA:</t>
  </si>
  <si>
    <t>LOKACIJA:</t>
  </si>
  <si>
    <t>BROJ PROJEKTA:</t>
  </si>
  <si>
    <t>PREDMET PROJEKTA:</t>
  </si>
  <si>
    <t>TROŠKOVNIK</t>
  </si>
  <si>
    <t>5.1.</t>
  </si>
  <si>
    <t>INSTALACIJA ZEMNOG PLINA</t>
  </si>
  <si>
    <t>Demontaža postojeće instalacije plina, cijev NO 20 - 7m.</t>
  </si>
  <si>
    <t>Strojni iskop zemlje III kategorije za polaganje podzemnog plinovodnog priključka sa odlaganjem zemlje pokraj rova zajedno sa zatrpavanjem rova nakon polaganja plinske cijevi i postavljanja posteljice od pijeska, zemljom iz iskopa.</t>
  </si>
  <si>
    <t>dimenzije iskopa: 0,3 x 0,8 m</t>
  </si>
  <si>
    <t>m.</t>
  </si>
  <si>
    <t xml:space="preserve">dimenzija:  </t>
  </si>
  <si>
    <r>
      <t>PE -</t>
    </r>
    <r>
      <rPr>
        <sz val="10"/>
        <rFont val="Symbol"/>
        <family val="1"/>
        <charset val="2"/>
      </rPr>
      <t xml:space="preserve"> f</t>
    </r>
    <r>
      <rPr>
        <sz val="10"/>
        <rFont val="Arial"/>
        <family val="2"/>
        <charset val="238"/>
      </rPr>
      <t xml:space="preserve"> 25 x 2,3</t>
    </r>
  </si>
  <si>
    <t>Prijelazni komad za spajanje plinske čelične
i PE cijevi sa kosinom za zavarivanje na čeličnu cjev tip: PKČPE</t>
  </si>
  <si>
    <t xml:space="preserve">dimenzija: </t>
  </si>
  <si>
    <r>
      <t xml:space="preserve"> PE - </t>
    </r>
    <r>
      <rPr>
        <sz val="10"/>
        <rFont val="Symbol"/>
        <family val="1"/>
        <charset val="2"/>
      </rPr>
      <t xml:space="preserve">f </t>
    </r>
    <r>
      <rPr>
        <sz val="10"/>
        <rFont val="Arial"/>
        <family val="2"/>
        <charset val="238"/>
      </rPr>
      <t>25 / ČE DN 20</t>
    </r>
  </si>
  <si>
    <t>Spojnica za spajanje PE plinskih cijevi</t>
  </si>
  <si>
    <r>
      <t xml:space="preserve"> PE - </t>
    </r>
    <r>
      <rPr>
        <sz val="10"/>
        <rFont val="Symbol"/>
        <family val="1"/>
        <charset val="2"/>
      </rPr>
      <t xml:space="preserve">f </t>
    </r>
    <r>
      <rPr>
        <sz val="10"/>
        <rFont val="Arial"/>
        <family val="2"/>
        <charset val="238"/>
      </rPr>
      <t>25</t>
    </r>
  </si>
  <si>
    <t>Crne čelične cijevi, bez šava zaštićene temeljnim premazom, slijedećih</t>
  </si>
  <si>
    <t>NO 25 ( 1")</t>
  </si>
  <si>
    <t>NO 20 ( 3/4")</t>
  </si>
  <si>
    <t>Plinska kuglasta slavina</t>
  </si>
  <si>
    <t>priključci:</t>
  </si>
  <si>
    <t>unutarnji - navoj</t>
  </si>
  <si>
    <t>maks. pritisak</t>
  </si>
  <si>
    <t>6 bar</t>
  </si>
  <si>
    <t>DN 20 ( R 3/4")</t>
  </si>
  <si>
    <t>Pomoćni materijal za cijevi, kao što su cijevna koljena, redukcije, proturne cijevi, ovjesni materijal za cijevi, brtveni materijal, plin, kisik, žica za zavarivanje te ostali potrošni materijal</t>
  </si>
  <si>
    <t>Montaža kompletne plinske instalacije do pune pogonske sposobnosti sa ugradnjom svih navedenih elemenata, uključivo izrada svih potrebnih prodora kroz građevinske elemente.</t>
  </si>
  <si>
    <t>Ispitivanje instalacijena čvrstoću i nepropusnost te izdavanje svih potrebnih ispitnih listova i atesta dokaza kvalitete opreme i materijala</t>
  </si>
  <si>
    <t>Pripremno završni radovi, sa uređenjem gradilišta prije i nakon izvođenja radova te prijevoz materijala i opreme.</t>
  </si>
  <si>
    <t>kn</t>
  </si>
  <si>
    <t>5.2.</t>
  </si>
  <si>
    <t>INSTALACIJA TOPLOVODNOG GRIJANJA</t>
  </si>
  <si>
    <t>Plinski zidni kondenzacijski uređaj za grijanje na zemni plin za rad u sustavu toplovodnog grijanja, opremljen ekspanzionom posudom, cirkulacijskom pumpom, ventilima za priključak polaznog i povratnog voda i plina</t>
  </si>
  <si>
    <t>namjena:</t>
  </si>
  <si>
    <t>grijanje</t>
  </si>
  <si>
    <t>toplinski učin:</t>
  </si>
  <si>
    <t>max 25 kW</t>
  </si>
  <si>
    <t>priključak dimnih plinova:</t>
  </si>
  <si>
    <r>
      <t xml:space="preserve">f </t>
    </r>
    <r>
      <rPr>
        <sz val="10"/>
        <rFont val="Arial"/>
        <family val="2"/>
        <charset val="238"/>
      </rPr>
      <t>100/ 60</t>
    </r>
  </si>
  <si>
    <t>Pripadajući vertikalni zrako/dimovod za plinski aparat za izvod iznad krova u kompletu krovnom obujmicom za kosi krov i  kompletom za odvod kondenzata</t>
  </si>
  <si>
    <t>dimenzije:</t>
  </si>
  <si>
    <t>Ø 100 / 60</t>
  </si>
  <si>
    <t>ukupna dužina cca. 7 m:</t>
  </si>
  <si>
    <t>Digitalni eBUS sobni termostat sa mogučnošću tjednog programiranja rada grijanja</t>
  </si>
  <si>
    <t>veličina:</t>
  </si>
  <si>
    <t>21 K</t>
  </si>
  <si>
    <t>600 x 400</t>
  </si>
  <si>
    <t>600 x 700</t>
  </si>
  <si>
    <t>22 K</t>
  </si>
  <si>
    <t>600 x 1000</t>
  </si>
  <si>
    <t>600 x 1200</t>
  </si>
  <si>
    <t>600 x 1500</t>
  </si>
  <si>
    <t>600 x 1600</t>
  </si>
  <si>
    <t>600 x 1800</t>
  </si>
  <si>
    <t>Termostatski radijatorski ventil u kompletu sa termostatskom glavom za dvocjevni sustav, sa navojnim priključkom dimenzije R 1/2"</t>
  </si>
  <si>
    <t>priključak:</t>
  </si>
  <si>
    <t>R 1/2"</t>
  </si>
  <si>
    <t>Prigušnica radijatorska sa mogućnosti zatvaranja i predpodešavanja za dvocjevni sustav:</t>
  </si>
  <si>
    <t>Odzračni radijatorski pipac</t>
  </si>
  <si>
    <t>Ispusni radijatorski pipac</t>
  </si>
  <si>
    <t>Cijevi za grijanje BAKRENE u šipkama za instalaciju grijanja dimenzija:</t>
  </si>
  <si>
    <r>
      <t>f</t>
    </r>
    <r>
      <rPr>
        <sz val="10"/>
        <rFont val="Arial"/>
        <family val="2"/>
        <charset val="238"/>
      </rPr>
      <t xml:space="preserve"> 15 x 1 mm</t>
    </r>
  </si>
  <si>
    <r>
      <t>f</t>
    </r>
    <r>
      <rPr>
        <sz val="10"/>
        <rFont val="Arial"/>
        <family val="2"/>
        <charset val="238"/>
      </rPr>
      <t xml:space="preserve"> 18 x 1 mm</t>
    </r>
  </si>
  <si>
    <r>
      <t>f</t>
    </r>
    <r>
      <rPr>
        <sz val="10"/>
        <rFont val="Arial"/>
        <family val="2"/>
        <charset val="238"/>
      </rPr>
      <t xml:space="preserve"> 22 x 1 mm</t>
    </r>
  </si>
  <si>
    <r>
      <t>f</t>
    </r>
    <r>
      <rPr>
        <sz val="10"/>
        <rFont val="Arial"/>
        <family val="2"/>
        <charset val="238"/>
      </rPr>
      <t xml:space="preserve"> 28 x 1,5 mm</t>
    </r>
  </si>
  <si>
    <t>Cu i Ms priključni fitinzi i spojni komadi za razvod instalacije grijanja od bakrenih cijevi dimenzija:</t>
  </si>
  <si>
    <r>
      <t xml:space="preserve">od </t>
    </r>
    <r>
      <rPr>
        <sz val="10"/>
        <rFont val="Symbol"/>
        <family val="1"/>
        <charset val="2"/>
      </rPr>
      <t xml:space="preserve"> f </t>
    </r>
    <r>
      <rPr>
        <sz val="10"/>
        <rFont val="Arial"/>
        <family val="2"/>
        <charset val="238"/>
      </rPr>
      <t xml:space="preserve">15  do </t>
    </r>
    <r>
      <rPr>
        <sz val="10"/>
        <rFont val="Symbol"/>
        <family val="1"/>
        <charset val="2"/>
      </rPr>
      <t xml:space="preserve"> f </t>
    </r>
    <r>
      <rPr>
        <sz val="10"/>
        <rFont val="Arial"/>
        <family val="2"/>
        <charset val="238"/>
      </rPr>
      <t>28 mm</t>
    </r>
  </si>
  <si>
    <t>Pomoćni potrošni materijal tj. spojno - brtveni, ovjesni i montažni materijal kao npr. pričvrsnice, konzole, vijci, tiple, proturne cijevi, plin, kisik, žica, pasta za zavarivanje i lemljenje, kudjelja, teflon traka i sl.</t>
  </si>
  <si>
    <t>Montaža kompletne instalacije grijanja do pune pogonske sposobnosti sa ugradnjom svih navedenih elemenata, uključivo izrada svih potrebnih prodora kroz građevinske elemente.</t>
  </si>
  <si>
    <t>Ispitivanje instalacijena na nepropusnost, funkcijska proba te regulacija ogrijavnih tijela, puštanje u rad svih uređaja od ovlaštenih servisera te izdavanje svih potrebnih garantnih ispitnih listova ,atesta dokaza kvalitete opreme i materijala te obuka korisnika</t>
  </si>
  <si>
    <t>5.3.</t>
  </si>
  <si>
    <t>INSTALACIJA VENTILACIJE I KLIMATIZACIJE  - klima komora</t>
  </si>
  <si>
    <t>Klima komora predviđena za podnu, vanjsku ugradnju sa postoljem, u kompletu sa DX plinskim izmjenjivačem - grijač/hladnjak 
(rashladno sredstvo R410 A). 
U kompletu sa filterima na dobavnoj i odsisnoj strani i ugrađenim žaluzinama svježeg i otpadnog zraka,  u čeličnom plastificirano pocinčanom kućištu sa izolacijom.</t>
  </si>
  <si>
    <t>Izvedba kućišta:</t>
  </si>
  <si>
    <t>Debljina panela</t>
  </si>
  <si>
    <t>50,0 mm</t>
  </si>
  <si>
    <t>Oplata izvana:</t>
  </si>
  <si>
    <t>Pocinčano plastificirano RAL 7035 GL S</t>
  </si>
  <si>
    <t>Oplata iznutra:</t>
  </si>
  <si>
    <t xml:space="preserve">Pocinčano </t>
  </si>
  <si>
    <t>Dno iznutra:</t>
  </si>
  <si>
    <t>Pocinčano</t>
  </si>
  <si>
    <t>Vodilice:</t>
  </si>
  <si>
    <t>Profili:</t>
  </si>
  <si>
    <t>Plastificirani aluminij</t>
  </si>
  <si>
    <t>Krov:</t>
  </si>
  <si>
    <t>Pocinčano plastificirano</t>
  </si>
  <si>
    <t>Izvedba i veličina :</t>
  </si>
  <si>
    <t>Dvoetažna komora</t>
  </si>
  <si>
    <t>Protok zraka: 7.250 m3/h</t>
  </si>
  <si>
    <t>Eksterni pad tlaka : 650 Pa</t>
  </si>
  <si>
    <t>Totalni pad tlaka : 1.150 Pa</t>
  </si>
  <si>
    <t>Dimenzije LxBxH :</t>
  </si>
  <si>
    <t xml:space="preserve"> 4.830,0x1.330,0x1.125,0 mm</t>
  </si>
  <si>
    <t>Masa uređaja: 1.252,00 kg</t>
  </si>
  <si>
    <t>Protok zraka :  7.250 m3/h</t>
  </si>
  <si>
    <t>Totalni pad tlaka : 1.008 Pa</t>
  </si>
  <si>
    <t>4.830,0x1.330,0x1.125,0 mm</t>
  </si>
  <si>
    <t>Masa uređaja: 524,00 kg</t>
  </si>
  <si>
    <t>Energetska klasa</t>
  </si>
  <si>
    <t>A</t>
  </si>
  <si>
    <t>Klasa rekuperacije</t>
  </si>
  <si>
    <t>H1</t>
  </si>
  <si>
    <t>Spec.snaga ventilatora</t>
  </si>
  <si>
    <t>2.857 W/(m3/s)</t>
  </si>
  <si>
    <t xml:space="preserve">SFPv klasa </t>
  </si>
  <si>
    <t>SFP5</t>
  </si>
  <si>
    <t xml:space="preserve">Učin odvlaživanja                       </t>
  </si>
  <si>
    <t>0 (kg/h)</t>
  </si>
  <si>
    <t>Ekološki dizajn</t>
  </si>
  <si>
    <t>Propis EU 1253</t>
  </si>
  <si>
    <t>ERP direktiva: Bez izuzetaka</t>
  </si>
  <si>
    <t>Dobavna strana</t>
  </si>
  <si>
    <t>protok zraka:</t>
  </si>
  <si>
    <t>7250 m3/h</t>
  </si>
  <si>
    <t>ekst. pad tlaka:</t>
  </si>
  <si>
    <t>650 Pa</t>
  </si>
  <si>
    <t>tot. pad tlaka:</t>
  </si>
  <si>
    <t>1151 Pa</t>
  </si>
  <si>
    <t>brzina zraka:</t>
  </si>
  <si>
    <t>1,6 m/s</t>
  </si>
  <si>
    <t>Elementi</t>
  </si>
  <si>
    <t>A Usisna / odvodna jedinica</t>
  </si>
  <si>
    <t>Otvor, Regulacijska zaklopka, Hauba na ulaznoj i izlaznoj strani</t>
  </si>
  <si>
    <t>F Filter</t>
  </si>
  <si>
    <t>Vrećasti filter</t>
  </si>
  <si>
    <t>PTD Pločasti rekuperator</t>
  </si>
  <si>
    <t>Izvedba</t>
  </si>
  <si>
    <t>s by-passom i žaluzijom</t>
  </si>
  <si>
    <t>Materijal lamela/okvira</t>
  </si>
  <si>
    <t>Aluminij/Aluminij</t>
  </si>
  <si>
    <t>- Zimski režim:</t>
  </si>
  <si>
    <t>Temperatura - svježi zrak</t>
  </si>
  <si>
    <t>°C</t>
  </si>
  <si>
    <t>Temperatura – dobavni zrak</t>
  </si>
  <si>
    <t>Temperatura - odsisni zrak</t>
  </si>
  <si>
    <t>St. korisnosti</t>
  </si>
  <si>
    <t>%</t>
  </si>
  <si>
    <t>- Ljetni režim:</t>
  </si>
  <si>
    <t>Vlažnost - odsisni zrak</t>
  </si>
  <si>
    <t>Povrat topline po ErP Lot 6</t>
  </si>
  <si>
    <t>Energetska učinkovitost (DIN EN 13053)</t>
  </si>
  <si>
    <t>Klasa povrata topline</t>
  </si>
  <si>
    <t>Kada</t>
  </si>
  <si>
    <t>By-pass zaklopka</t>
  </si>
  <si>
    <t>L Prazna jedinica</t>
  </si>
  <si>
    <t>VF Ventilator bez spiralnog kučišta</t>
  </si>
  <si>
    <t>WTK Hladnjak ( Grijač)</t>
  </si>
  <si>
    <t>Direktni isparivač</t>
  </si>
  <si>
    <t>Materijal cijevi/lamela</t>
  </si>
  <si>
    <t>Bakar/Aluminij</t>
  </si>
  <si>
    <t>Materijal okvira</t>
  </si>
  <si>
    <t>Rashladni učin</t>
  </si>
  <si>
    <t>kW</t>
  </si>
  <si>
    <t>Temperatura zraka - ulaz</t>
  </si>
  <si>
    <t>Vlažnost zraka na ulazu</t>
  </si>
  <si>
    <t>Temperatura zraka - izlaz</t>
  </si>
  <si>
    <t>Vlažnost zraka na izlazu</t>
  </si>
  <si>
    <t>Rashladna tvar</t>
  </si>
  <si>
    <t>R410A</t>
  </si>
  <si>
    <t>Temperatura isparivanja</t>
  </si>
  <si>
    <t>Režim kondenzacije</t>
  </si>
  <si>
    <t xml:space="preserve"> °C</t>
  </si>
  <si>
    <t>Tražena temp. zraka - izlaz</t>
  </si>
  <si>
    <t>Temp. vrućeg plina - ulaz</t>
  </si>
  <si>
    <t>Temp. vrućeg plina - izlaz</t>
  </si>
  <si>
    <t>Temperatura kondenzacije</t>
  </si>
  <si>
    <t>Temperatura isparavanja</t>
  </si>
  <si>
    <t>Režim kndenzacije, Elastični spoj</t>
  </si>
  <si>
    <t>Kada, Eliminator kapljica</t>
  </si>
  <si>
    <t>Odsisna strana</t>
  </si>
  <si>
    <t>1017 Pa</t>
  </si>
  <si>
    <t>Vrećasti filter, Otvor, Elastični spoj,</t>
  </si>
  <si>
    <r>
      <t xml:space="preserve">Stropni anemostat </t>
    </r>
    <r>
      <rPr>
        <b/>
        <sz val="10"/>
        <rFont val="Arial"/>
        <family val="2"/>
        <charset val="238"/>
      </rPr>
      <t>za</t>
    </r>
    <r>
      <rPr>
        <sz val="10"/>
        <rFont val="Arial"/>
        <family val="2"/>
        <charset val="238"/>
      </rPr>
      <t xml:space="preserve"> </t>
    </r>
    <r>
      <rPr>
        <b/>
        <sz val="10"/>
        <rFont val="Arial"/>
        <family val="2"/>
        <charset val="238"/>
      </rPr>
      <t>dovod zraka</t>
    </r>
    <r>
      <rPr>
        <sz val="10"/>
        <rFont val="Arial"/>
        <family val="2"/>
        <charset val="238"/>
      </rPr>
      <t xml:space="preserve"> sa leptirastom zaklopkom za regulaciju protoka. Krilca su protuhodna sa zajedničkim pogonom. izrađen od čeličnog lima i plastificiran.</t>
    </r>
  </si>
  <si>
    <t>br. smjera strujanja</t>
  </si>
  <si>
    <t>598 x 598 mm</t>
  </si>
  <si>
    <t>efek. istrujna površina:</t>
  </si>
  <si>
    <t>0,115 m2</t>
  </si>
  <si>
    <t>nazivna veličina:</t>
  </si>
  <si>
    <t>dimenzije priključka:</t>
  </si>
  <si>
    <t>Ø 313 mm</t>
  </si>
  <si>
    <t>Cijev pocinčana "SPIRO" za razvod instalacije ventilacije komplet sa spojnicama slijedećih dimenzija:</t>
  </si>
  <si>
    <r>
      <t xml:space="preserve">f </t>
    </r>
    <r>
      <rPr>
        <sz val="10"/>
        <rFont val="Arial"/>
        <family val="2"/>
        <charset val="238"/>
      </rPr>
      <t>315 mm</t>
    </r>
  </si>
  <si>
    <r>
      <t xml:space="preserve">f </t>
    </r>
    <r>
      <rPr>
        <sz val="10"/>
        <rFont val="Arial"/>
        <family val="2"/>
        <charset val="238"/>
      </rPr>
      <t>400 mm</t>
    </r>
  </si>
  <si>
    <r>
      <t xml:space="preserve">f </t>
    </r>
    <r>
      <rPr>
        <sz val="10"/>
        <rFont val="Arial"/>
        <family val="2"/>
        <charset val="238"/>
      </rPr>
      <t>560 mm</t>
    </r>
  </si>
  <si>
    <r>
      <t xml:space="preserve">f </t>
    </r>
    <r>
      <rPr>
        <sz val="10"/>
        <rFont val="Arial"/>
        <family val="2"/>
        <charset val="238"/>
      </rPr>
      <t>630 mm</t>
    </r>
  </si>
  <si>
    <r>
      <t xml:space="preserve">f </t>
    </r>
    <r>
      <rPr>
        <sz val="10"/>
        <rFont val="Arial"/>
        <family val="2"/>
        <charset val="238"/>
      </rPr>
      <t>710 mm</t>
    </r>
  </si>
  <si>
    <t>Koljna pocinčana "SPIRO" za razvod instalacije ventilacije komplet sa spojnicama slijedećih dimenzija:</t>
  </si>
  <si>
    <t>T-komadi reducirani za "SPIRO" cijevi slijedećih dimenzija:</t>
  </si>
  <si>
    <r>
      <t xml:space="preserve">f </t>
    </r>
    <r>
      <rPr>
        <sz val="10"/>
        <rFont val="Arial"/>
        <family val="2"/>
        <charset val="238"/>
      </rPr>
      <t>400 / 315 / 400 mm</t>
    </r>
  </si>
  <si>
    <r>
      <t xml:space="preserve">f </t>
    </r>
    <r>
      <rPr>
        <sz val="10"/>
        <rFont val="Arial"/>
        <family val="2"/>
        <charset val="238"/>
      </rPr>
      <t>560 / 315 / 560 mm</t>
    </r>
  </si>
  <si>
    <r>
      <t xml:space="preserve">f </t>
    </r>
    <r>
      <rPr>
        <sz val="10"/>
        <rFont val="Arial"/>
        <family val="2"/>
        <charset val="238"/>
      </rPr>
      <t>630 / 315 / 630 mm</t>
    </r>
  </si>
  <si>
    <r>
      <t xml:space="preserve">f </t>
    </r>
    <r>
      <rPr>
        <sz val="10"/>
        <rFont val="Arial"/>
        <family val="2"/>
        <charset val="238"/>
      </rPr>
      <t>710 / 315 / 710 mm</t>
    </r>
  </si>
  <si>
    <t>Redukcije za "SPIRO" cijevi slijedećih dimenzija:</t>
  </si>
  <si>
    <r>
      <t xml:space="preserve">f </t>
    </r>
    <r>
      <rPr>
        <sz val="10"/>
        <rFont val="Arial"/>
        <family val="2"/>
        <charset val="238"/>
      </rPr>
      <t>450 / 315 mm</t>
    </r>
  </si>
  <si>
    <r>
      <t xml:space="preserve">f </t>
    </r>
    <r>
      <rPr>
        <sz val="10"/>
        <rFont val="Arial"/>
        <family val="2"/>
        <charset val="238"/>
      </rPr>
      <t>560 / 450 mm</t>
    </r>
  </si>
  <si>
    <r>
      <t xml:space="preserve">f </t>
    </r>
    <r>
      <rPr>
        <sz val="10"/>
        <rFont val="Arial"/>
        <family val="2"/>
        <charset val="238"/>
      </rPr>
      <t>630 / 560 mm</t>
    </r>
  </si>
  <si>
    <r>
      <t xml:space="preserve">f </t>
    </r>
    <r>
      <rPr>
        <sz val="10"/>
        <rFont val="Arial"/>
        <family val="2"/>
        <charset val="238"/>
      </rPr>
      <t>710 / 630 mm</t>
    </r>
  </si>
  <si>
    <t xml:space="preserve">Ventilacijski redukcijski element pravokutnog  presjeka  dužine 0,7 m izrađeni od pocinčanog lima 0,7 mm dimenzije:
 - dobava i odsis - </t>
  </si>
  <si>
    <t>1250 x 1045 / 710 x 710 mm</t>
  </si>
  <si>
    <t xml:space="preserve">Ventilacijski redukcijski element pravokutnog  / okruglog presjeka  izrađeni od pocinčanog lima 0,7 mm dimenzije:
 - dobava i odsis - </t>
  </si>
  <si>
    <t>710 x 710 / Ø 710 mm</t>
  </si>
  <si>
    <t>Ostali elementi ventilacijskih kanala koji nisu specificirani u ovom troškovniku, a izmjerom na licu mjesta se ustanovi da su potrebni za montažu do pune pogonske gotovosti</t>
  </si>
  <si>
    <t xml:space="preserve">Prije izrade elementata ventilacijskih kanala potrebno je utvrditi situaciju na objektu zbog mogućnosti ugradnje te eventualnih izmjena oblika istih. </t>
  </si>
  <si>
    <t xml:space="preserve">Izolacija u ploči, samoljepiva od ekspandirane gume pojačana mrežicom za ventiacijske kanale, u kompletu sa pomoćnim materijalom ( ljepilo, trake za spajanje) karakteristika:
 - za odsis -  </t>
  </si>
  <si>
    <t xml:space="preserve">debljina izolacije:                        </t>
  </si>
  <si>
    <t>13 mm</t>
  </si>
  <si>
    <t xml:space="preserve">Izolacija u ploči, samoljepiva od ekspandirane gume pojačana mrežicom za ventiacijske kanale, u kompletu sa pomoćnim materijalom ( ljepilo, trake za spajanje) karakteristika:
 - za dobavu -  </t>
  </si>
  <si>
    <t>19 mm</t>
  </si>
  <si>
    <t xml:space="preserve">Vanjska jedinica klimatizacije VRF sustava u izvedbi toplinske pumpe za vanjsku ugradnju,  rashladnog kondenzatorsko/kompresorskog uređaja s dva  inverterski DC regulirana rotaciona  kompresora po jednoj vanjskoj jedinici, zrakom hlađenim kondenzatorom, mikroprocerskom regulacionom automatikom i elektronskim ekspanzijskim ventilom,  zaštićen od vremenskih utjecaja  </t>
  </si>
  <si>
    <t>učin hlađenja:</t>
  </si>
  <si>
    <t>61,50 kW</t>
  </si>
  <si>
    <t>potroš. energije:</t>
  </si>
  <si>
    <t>23,21 kW</t>
  </si>
  <si>
    <t>ESEER:</t>
  </si>
  <si>
    <t>radna struja:</t>
  </si>
  <si>
    <t>35,60 A</t>
  </si>
  <si>
    <t>učin grijanja:</t>
  </si>
  <si>
    <t>64,00  kW</t>
  </si>
  <si>
    <t>snaga grijanja:</t>
  </si>
  <si>
    <t>17,10 kW</t>
  </si>
  <si>
    <t>SCOP:</t>
  </si>
  <si>
    <t>26,50 A</t>
  </si>
  <si>
    <t>el. priključak:</t>
  </si>
  <si>
    <t>400-3 V-50 Hz</t>
  </si>
  <si>
    <t xml:space="preserve">Područje rada : hlađenje od -15°C do +46 °C, </t>
  </si>
  <si>
    <t xml:space="preserve">Područje rada : grijanje   od  -25°C do +25 °C, </t>
  </si>
  <si>
    <t>Medij: ekološki plin R410 A</t>
  </si>
  <si>
    <t>Priključak tekući  Cu. Ø 19,1 mm - 3/4"</t>
  </si>
  <si>
    <t>Priključak plinski  Cu. Ø 28,6 mm - 1 1/8"</t>
  </si>
  <si>
    <t>dimenzije v/š/d:</t>
  </si>
  <si>
    <t>1830 x 1600 x 780 mm</t>
  </si>
  <si>
    <t>težina:</t>
  </si>
  <si>
    <t>371 kg</t>
  </si>
  <si>
    <t>Bakrene odmašćene predizolirane  cijevi sa izolacijom debljine 6 mm otpornom na difuziju vodene pare i koeficijentom  µ 10000, otporne na temperaturu -80˚C/+115˚C.
Slijedećih dimezija:</t>
  </si>
  <si>
    <t>Ø  19,1 mm (3/4˝)</t>
  </si>
  <si>
    <t>Ø  28,6 mm (1 1/8˝)</t>
  </si>
  <si>
    <t>Ostali bakreni prelazni fazonski komadi za ogranke vodova rashladnog medija (tekući+parni) kao što su lukovi, koljena, MS prijelazni komadi i sl. slijedećih dimenzija:</t>
  </si>
  <si>
    <t>od Ø 19,1  mm do Ø 28,6 mm</t>
  </si>
  <si>
    <t xml:space="preserve">Cijevi za odvod kondezata izrađene od PVC kanalizacijskih cijevi u kompletu sa fazonskim komadima 
dimenzije Ø 32 mm </t>
  </si>
  <si>
    <t>Izrada temeljnog postolja vanjske jedinice VRF sa antivibracionom gumenom podlogom, svim pričvrsnim i spojnim elementima za ugradnju vanjskih jedinica, sve prema uputama proizvođača.</t>
  </si>
  <si>
    <t>Sredstvo za hlađenje R410A za nadopunjavanje sustava</t>
  </si>
  <si>
    <t>Sitan pomoćni i potrošni materijal, kao što je ovjesni materijal za ventilacijske kanale, vijci, matice, podloške, plastični tipli, brtveni materijal za ventilacijske kanale kanalske obujmice, perforirane trake</t>
  </si>
  <si>
    <t>Montaža klima komore, distributera i kompletnog kanalskog razvoda do pune pogonske sposobnosti sa ugradnjom svih navedenih elemenata, uključivo izrada svih potrebnih prodora kroz građevinske elemente. 
U cijenu uračunati upotrebu dizalice za postavljanje klima komore</t>
  </si>
  <si>
    <t xml:space="preserve">Montaža Inverter sustava do pune pogonske sposobnosti sa ugradnjom svih navedenih elemenata, uključivo izrada svih potrebnih prodora kroz građevinske elemente. Ispuhivanje cijevnog razvoda te tlačna proba sa N2 (dušik) na 33 bara u trajanju 24 sati, vakumiranje cijevnog razvoda, sa nadopunjavanjem ekološkog plina R410A prema uputama proizvođača.
U cijenu uračunati upotrebu dizalice za postavljanje vanjska jedinica klimatizacije VRF sustava </t>
  </si>
  <si>
    <t>Funkcionalna proba i puštanje u pogon od strane ovlaštenog servisera kompletnog sustava klimatizacije. Izdavanjem potrebnih garancija i uputama za korištenje. O izvedenoj funkcionalnoj probi insalacije i postignutim parametrima rada, potrebno je sačiniti pisano izvješće kaoje služi kao dokaz kvalitete izvedenih radova</t>
  </si>
  <si>
    <t>Puštanje klima komore u pogon što podrazimjeva:
Tvornička montaža elemenata automatike na klima komoru:
pogoni žaluzina, dif. presostati , osjetnici dif. tlaka, protusmrzavajući i zaštitni termostati, frekventni pretvarači.
Montaža kanalnih elemenata nije u opsegu radova</t>
  </si>
  <si>
    <t>Kontrola unaprijed montiranih elemenata</t>
  </si>
  <si>
    <t>automatike na objektu:</t>
  </si>
  <si>
    <t>kanalni ili prostorni osjetnici temperature i/ili vlage,</t>
  </si>
  <si>
    <t>kanalni i/ili prostorni osjetnici tlaka, sobnih</t>
  </si>
  <si>
    <t>upravljačkih jedinica, regulacijskih ventila s</t>
  </si>
  <si>
    <t>pogonima, cijevnih termostata i graničnika.</t>
  </si>
  <si>
    <t>Kontrola kabelske instalacije;</t>
  </si>
  <si>
    <t>unaprijed položeni, označeni i spojeni kablovi na</t>
  </si>
  <si>
    <t>oba kraja.</t>
  </si>
  <si>
    <t>Kablovi moraju biti zaštićeni kabelskim kanalicama</t>
  </si>
  <si>
    <t>ili plastičnim cijevima, uvučeni u ormar i spojeni</t>
  </si>
  <si>
    <t>sukladno shemi proizvođača. U slučaju integrirane i</t>
  </si>
  <si>
    <t>tvornički kablirane automatike ova točka nije</t>
  </si>
  <si>
    <t>primjenjiva.</t>
  </si>
  <si>
    <t>Radovi pri puštanju kompletne instalacije u pogon i</t>
  </si>
  <si>
    <t>usklađivanje djelovanja opreme za automatiku u</t>
  </si>
  <si>
    <t>polju s instalacijom elektromotornog pogona.</t>
  </si>
  <si>
    <t>Programiranje DDC regulatora, ispitivanje signala</t>
  </si>
  <si>
    <t>za osiguravanje funkcionalno ispravnog rada svih</t>
  </si>
  <si>
    <t>sustava po specifikaciji strojarskog i električnog</t>
  </si>
  <si>
    <t>projekta.</t>
  </si>
  <si>
    <t>Izrada konačnih aplikacijskih shema te izdavanje</t>
  </si>
  <si>
    <t>tehničke dokumentacije.</t>
  </si>
  <si>
    <t>Udešavanje regulacijskih elemenata na istrujnim i odsisnim mjestima na ventilacijskim kanalima, mjerenje protoka zraka na karakterističnim mjestima, dokazivanje kapaciteta ventilacije O izvedenom udešavanju regulacijskih elemenata i postignutim parametrima ventilacije, sačiniti zapisnik</t>
  </si>
  <si>
    <r>
      <t xml:space="preserve">Pregled i mjerenje parametara od strane ovlaštene pravne osobe u svojstvu dokazivanja učinkovitosti te izrada zapisnika o mjerenju i pregledu instalacije sa </t>
    </r>
    <r>
      <rPr>
        <sz val="10"/>
        <color indexed="8"/>
        <rFont val="Arial"/>
        <family val="2"/>
        <charset val="238"/>
      </rPr>
      <t>mjerenjem buke.</t>
    </r>
  </si>
  <si>
    <t>Dovoz materijala, uređaja i alata na gradilište te odvoz preostalog sa gradilišta</t>
  </si>
  <si>
    <t>Pripremno završni radovi, uređenje radilišta prije i nakon izvođenja radova</t>
  </si>
  <si>
    <t>5.4.</t>
  </si>
  <si>
    <t>INSTALACIJA  KLIMATIZACIJE - split sustavi</t>
  </si>
  <si>
    <t xml:space="preserve">Vanjska i unutarnja inverterska zidna jedinica monosplit sustava klimatizacije: </t>
  </si>
  <si>
    <t>sustav:</t>
  </si>
  <si>
    <t>Inverter Mono System</t>
  </si>
  <si>
    <t>učinak hlađenje:</t>
  </si>
  <si>
    <t>potrošnja energije:</t>
  </si>
  <si>
    <t>EER</t>
  </si>
  <si>
    <t>SEER</t>
  </si>
  <si>
    <t>razred energ. učinkovitosti:</t>
  </si>
  <si>
    <t>A+ +</t>
  </si>
  <si>
    <t>raspon rada hlađenja:</t>
  </si>
  <si>
    <t xml:space="preserve"> -15 + 46°C</t>
  </si>
  <si>
    <t>učinak grijanja:</t>
  </si>
  <si>
    <t>COP</t>
  </si>
  <si>
    <t>SCOP</t>
  </si>
  <si>
    <t>A+</t>
  </si>
  <si>
    <t>raspon rada grijanja:</t>
  </si>
  <si>
    <t xml:space="preserve"> -15 + 24°C</t>
  </si>
  <si>
    <t>rashladni medij:</t>
  </si>
  <si>
    <t>R32</t>
  </si>
  <si>
    <t>napajanje:</t>
  </si>
  <si>
    <t>230/50/1</t>
  </si>
  <si>
    <t>V/Hz/n°</t>
  </si>
  <si>
    <t>vanj. jedinica</t>
  </si>
  <si>
    <t>550 x 780 x 290</t>
  </si>
  <si>
    <t>mm</t>
  </si>
  <si>
    <t>unut. jedinica</t>
  </si>
  <si>
    <t>293 x 798 x 230</t>
  </si>
  <si>
    <t>0,26-1,25</t>
  </si>
  <si>
    <t>0,22-1,24</t>
  </si>
  <si>
    <t>530 x 660 x 240</t>
  </si>
  <si>
    <t xml:space="preserve">Vanjska inverterska zidna jedinica multisplit sustava klimatizacije: </t>
  </si>
  <si>
    <t>Inverter Multi System</t>
  </si>
  <si>
    <t>maks. br. unutar. jedinica</t>
  </si>
  <si>
    <t>5,20 (1,7 -6,2)</t>
  </si>
  <si>
    <t xml:space="preserve"> -10 + 46°C</t>
  </si>
  <si>
    <t xml:space="preserve"> -20 + 24°C</t>
  </si>
  <si>
    <t>630 x 800 x 300</t>
  </si>
  <si>
    <t xml:space="preserve">Unutarnja inverterska zidna jedinica multisplit sustava klimatizacije u kompletu sa IC daljinskim upravljačem: </t>
  </si>
  <si>
    <t>razina zvučnog tlaka</t>
  </si>
  <si>
    <t>21 - 39</t>
  </si>
  <si>
    <t>dB(A)</t>
  </si>
  <si>
    <t>24 - 39</t>
  </si>
  <si>
    <t>cjevovod plinske faza:</t>
  </si>
  <si>
    <t>cjevovod tekuća faza:</t>
  </si>
  <si>
    <t>Ovjesni pribor za ugradnju vanjske jedinice klimatizacije na zid prema katalogu proizvođača.</t>
  </si>
  <si>
    <t>Cjevi BAKRENE u kolutu sa cjevnom izolacijom, predviđen za plinsku fazu i tekuću fazu instalacije hlađenja dimenzije:</t>
  </si>
  <si>
    <r>
      <t>3/8" (</t>
    </r>
    <r>
      <rPr>
        <sz val="10"/>
        <rFont val="Symbol"/>
        <family val="1"/>
        <charset val="2"/>
      </rPr>
      <t xml:space="preserve"> f</t>
    </r>
    <r>
      <rPr>
        <sz val="10"/>
        <rFont val="Arial"/>
        <family val="2"/>
        <charset val="238"/>
      </rPr>
      <t xml:space="preserve"> 9,52 mm)</t>
    </r>
  </si>
  <si>
    <r>
      <t>1/4" (</t>
    </r>
    <r>
      <rPr>
        <sz val="10"/>
        <rFont val="Symbol"/>
        <family val="1"/>
        <charset val="2"/>
      </rPr>
      <t xml:space="preserve"> f</t>
    </r>
    <r>
      <rPr>
        <sz val="10"/>
        <rFont val="Arial"/>
        <family val="2"/>
        <charset val="238"/>
      </rPr>
      <t xml:space="preserve"> 6,35 mm)</t>
    </r>
  </si>
  <si>
    <t>Cijevi fleksibilne, predviđene za odvod kondenzata dimenzije:</t>
  </si>
  <si>
    <t>Ø 16 mm</t>
  </si>
  <si>
    <t>Cijevi PVC kanalizacijske, komplet sa fazonskim komadima i ovjesom predviđene za odvod kondenzata dimenzije.</t>
  </si>
  <si>
    <t>Ø 32 mm</t>
  </si>
  <si>
    <t>Pomoćni potrošni materijal tj. spojno - brtveni, ovjesni i montažni materijal kao npr. pričvrsnice, konzole, vijci, tiple, proturne cijevi, plin, PVC kanalice</t>
  </si>
  <si>
    <t>Montaža kompletne instalacije klimatizacije sa ugradnjom svih navedenih elemenata do potpune pogonske gotovosti, uključivo izrada svih potrebnih prodora kroz građevinske elemente.</t>
  </si>
  <si>
    <t>Ispitivanje instalacije, dobava, vakuumiranje i punjenje instalacije rashladnim sredstvom te izdavanje svih potrebnih ispitnih listova i atesta dokaza kvalitete opreme i materijala</t>
  </si>
  <si>
    <t>5.5.</t>
  </si>
  <si>
    <t>INSTALACIJA VENTILACIJE - odsisni ventilatori</t>
  </si>
  <si>
    <t>Odsisni ventilator PVC za ugradnju u zid / strop sa tajmerom za zadršku rada  i nepovratnom zaklopkom.
karakteristike:</t>
  </si>
  <si>
    <t>kapacitet</t>
  </si>
  <si>
    <t>90/75 m3/h</t>
  </si>
  <si>
    <t>napon</t>
  </si>
  <si>
    <t xml:space="preserve"> 230 V</t>
  </si>
  <si>
    <t>priključak</t>
  </si>
  <si>
    <t>Ø  98 mm</t>
  </si>
  <si>
    <t>Vanjska PVC žaluzina sa gravitacijskim lamelama</t>
  </si>
  <si>
    <t>Ø  100 - 110 mm</t>
  </si>
  <si>
    <t>Dozračna ventilacijska PVC rešetka za ugradnju u vrata, dimenzija otvora min.  400 x 75 mm</t>
  </si>
  <si>
    <t>Cijev PVC za razvod instalacije ventilacije komplet sa spojnicama slijedećih dimenzija:</t>
  </si>
  <si>
    <r>
      <t xml:space="preserve">f </t>
    </r>
    <r>
      <rPr>
        <sz val="10"/>
        <rFont val="Arial"/>
        <family val="2"/>
        <charset val="238"/>
      </rPr>
      <t>110 mm</t>
    </r>
  </si>
  <si>
    <t>Fitini PVC za razvod instalacije ventilacije (koljena, račve, redukcije, T-komadi), komplet sa spojnicama slijedećih dimenzija:</t>
  </si>
  <si>
    <t>Pomoćni potrošni materijal tj. spojno - brtveni, ovjesni i montažni materijal, elektro materijal, kabeli , žica i sl.</t>
  </si>
  <si>
    <t>Montaža kompletne instalacije ventilacije sa ugradnjom svih navedenih elemenata do potpune pogonske gotovosti, uključivo izrada svih potrebnih prodora kroz građevinske elemente.</t>
  </si>
  <si>
    <t>REKAPITULACIJA - STROJARSKI RADOVI</t>
  </si>
  <si>
    <t>STROJARSKI RADOVI</t>
  </si>
  <si>
    <t>Izrada, dobava i montaža  rolo zavjesa za zamračivanje. Visina zasjenjenja 1,00 m, a širina 2,40 i 2,00 m (klasičan rolo za ravne prozore). Zavjese za zamračivanje se postavljaju u urede, učionicu, čajnu kuhinju, mjernu sobu i garderobu. U čajnoj kuhinji visina rolo zavjese kod izlazne stijene na terasu je 220 cm. Komplet sa vodilicama i svim priborom, do potpune funkcije. Obračun po m2.</t>
  </si>
  <si>
    <t>Kombinirani strojni (70%) i ručni (30%) iskop zemlje IV kategorije za AB potporni zid. Nakon strojnog  iskopa izvršiti ručno odsijcanje pravilnih stranica i planiranje dna rova. Materijal iz iskopa iskoristiti za nasipavanje okolnog terena i prostora između nadtemelja a višak zemlje odvesti na ovlaštenu deponiju za zbrinjavanje otpada u skladu sa Zakonom . Obračun se vrši po m3 iskopanog materijala u sraslom stanju.</t>
  </si>
  <si>
    <t xml:space="preserve"> - tampon oko potpornog zida</t>
  </si>
  <si>
    <t>Betoniranje  podložnog betona ispod potpornog zida, betonom C 25   u iskopu.  U cijenu uračunati sav potreban materijal, rad i prijenos.  Obračun po m3 ugrađenog betona i po m2 oplate.</t>
  </si>
  <si>
    <t>Dobava, ravnanje , rezanje, savijanje, dostava, prijenos, postavljanje i vezivanje betonskog čelika u potpornom zidu. Armaturu , izraditi i ugraditi prema armaturnim nacrtima i statičkom proračunu. Prije početka izrade- savijanje armature , provjeriti dimenzije konstrukcije, da li su usaglašene s planovima oplate. Ispod armature ugraditi plastične podmetače ,da se željezo odvoji od oplate, te tako osigura propisna debljina zaštitnog sloja betona. Armatura mora biti uredno složena i dobro povezana , da se osigura položaj željeza i nakon betoniranja. Željezo ne smije biti hrđavo. Vilice  moraju imati projektirane dimenzije i pravilan razmak. Ugrađenu armaturu prije betoniranja mora pregledati nadzorni inženjer i upisom u dnevnik daje odobrenje za betoniranje.  Obračun po kg ugrađene armature .</t>
  </si>
  <si>
    <t>Betoniranje AB potpornog zida debljine 25 cm zajedno sa stopom visine 40 cm i širine 150 cm,  betonom C 30/37   u iskopu.  Zid je ukupne visine bez stope 235 cm. U cijenu uračunati sav potreban materijal, rad i prijenos.  Obračun po m3 ugrađenog betona. Obračun po m3 ugrađenog betona i po m2 ugrađene oplate.</t>
  </si>
  <si>
    <t>Betoniranje armirano betonskog parapetnog zida  betonom C30/37, u  rubnoj oplati.Zid je visine 1,00 i 1,50 m.  U cijenu uračunati sav potreban materijal, rad i prijenos.  Obračun po m3 ugrađenog betona i m2 oplate.</t>
  </si>
  <si>
    <t>* zid visine 1,00 m:</t>
  </si>
  <si>
    <t>* zid visine 1,50 m:</t>
  </si>
  <si>
    <t>TEMELJNE STOPE</t>
  </si>
  <si>
    <t>1.1.</t>
  </si>
  <si>
    <t>Izrada, transport i montaža A.B. temeljnih stopa. U cijenu su uključeni svi materijali i rad do potpune gotovosti elementa. 
Temelji se izvode u kompletu sa stupom.
Obračun po kom.</t>
  </si>
  <si>
    <t>Temeljna Stopa 220x220x50cm</t>
  </si>
  <si>
    <t>Temeljna Stopa 200x200x50cm</t>
  </si>
  <si>
    <t>Temeljna Stopa 180x180x50cm</t>
  </si>
  <si>
    <t>Temeljna Stopa 160x160x50cm</t>
  </si>
  <si>
    <t>NADTEMELJNE GREDE</t>
  </si>
  <si>
    <t>1.2.</t>
  </si>
  <si>
    <t>Izrada, transport i montaža A.B. nadtemeljnih greda. U cijenu su uključeni svi materijali i rad do potpune gotovosti elementa. 
Obračun po kom.</t>
  </si>
  <si>
    <t>Nadtemeljne Grede 25x130cm L=6,17m</t>
  </si>
  <si>
    <t>Nadtemeljne Grede 25x170cm L=6,00m</t>
  </si>
  <si>
    <t>Nadtemeljne Grede 25x130cm L=8,00m</t>
  </si>
  <si>
    <t>Nadtemeljne Grede 25x130cm L=6,00m</t>
  </si>
  <si>
    <t>STUPOVI</t>
  </si>
  <si>
    <t>1.3.</t>
  </si>
  <si>
    <t>Izrada, transport i montaža A.B. stupova. Stupovi su dimenzija poprečnog presjeka 50x50cm.
U cijenu su uključeni svi materijali i rad do potpune gotovosti elementa. 
Obračun po kom.</t>
  </si>
  <si>
    <t>Stup 50x50cm, L=7,64m</t>
  </si>
  <si>
    <t>Stup 50x50cm, L=6,84m</t>
  </si>
  <si>
    <t>Stup 50x50cm, L=8,33m</t>
  </si>
  <si>
    <t>Stup 50x50cm, L=7,90m</t>
  </si>
  <si>
    <t>Stup 50x50cm, L=7,50m</t>
  </si>
  <si>
    <t>GLAVNI NOSAČI 30m</t>
  </si>
  <si>
    <t>1.4.</t>
  </si>
  <si>
    <t>Izrada, transport i montaža AB glavnih A nosača varijabilnog "T" presjeka. Nosači su osnog raspona 30,00m,
dimenzija poprečnog presjeka:
- visina nosača 74-223cm;
- širina gornjeg pojasa 60cm;
- širina rebra 20cm;
- debljina gornjeg pojasa 20cm. 
U cijenu su uključeni svi materijali i rad do potpune gotovosti elementa.
Obračun po kom.</t>
  </si>
  <si>
    <t>Glavni nosači  L=30,00m</t>
  </si>
  <si>
    <t>GLAVNI "T" NOSAČI 6,50m i 8,50m</t>
  </si>
  <si>
    <t>1.5.</t>
  </si>
  <si>
    <t>Izrada, transport i montaža AB glavnih "T" nosača, Nosači su osnog raspona 6,50 i 8,50m,
dimenzija poprečnog presjeka:
- visina nosača 70cm;
- širina gornjeg pojasa 50cm;
- širina rebra 20cm;
- debljina gornjeg pojasa 20cm. 
U cijenu su uključeni svi materijali i rad do potpune gotovosti elementa.
Obračun po kom.</t>
  </si>
  <si>
    <t>Glavni nosači  L=6,50m</t>
  </si>
  <si>
    <t>Glavni nosači  L=8,50m</t>
  </si>
  <si>
    <t>OBODNE GREDE</t>
  </si>
  <si>
    <t>1.6.</t>
  </si>
  <si>
    <t>Izrada, transport i montaža AB obodnih greda, poprečnog presjeka 25x60cm, osnog raspona 6,67m.
U cijenu su uključeni svi materijali i rad do potpune gotovosti elementa.
Obračun po kom.</t>
  </si>
  <si>
    <t>Obodne grede L=6,67m</t>
  </si>
  <si>
    <t>II. BETONSKI I ARMIRANOBETONSKI RADOVI</t>
  </si>
  <si>
    <t>MONTAŽNA KONSTRUKCIJA:</t>
  </si>
  <si>
    <t>Red.
broj</t>
  </si>
  <si>
    <t>Pozicija</t>
  </si>
  <si>
    <t>NAZIV</t>
  </si>
  <si>
    <t>Jed.
mjere</t>
  </si>
  <si>
    <t>Jedinična
cijena</t>
  </si>
  <si>
    <t>Ukupno</t>
  </si>
  <si>
    <t>A.</t>
  </si>
  <si>
    <t>Priključni NN kabel i DTK instalacija</t>
  </si>
  <si>
    <t>SPECIFIKACIJA OPREME, MATERIJALA I RADOVA NA NN PRIKLJUČNOM KABELU</t>
  </si>
  <si>
    <t>1.1</t>
  </si>
  <si>
    <t>KABEL I MATERIJAL</t>
  </si>
  <si>
    <t>Energetski kabel s aluminijskim vodičima, s PVC izolacijom i plaštem od PVC mase, za spoj od SPMO ormara do razdjelnika +GRO
- nazivni napon 0,6/1 kV
- presjek vodiča 150 mm²
NAYY 4×150 mm²</t>
  </si>
  <si>
    <t>m</t>
  </si>
  <si>
    <t xml:space="preserve">PVC traka upozorenja za kabel </t>
  </si>
  <si>
    <t>Dobava plastičnog štitnika za mehaničku zaštitu kabela</t>
  </si>
  <si>
    <t>Kompresijska kabelska cijevna stopica Al/Cu, presjek vodiča 150 mm², vijak M12</t>
  </si>
  <si>
    <t>Kabelski završetak za kabele 1kV izolirane umjetnom masom, za kabel 4×150 mm²</t>
  </si>
  <si>
    <t>Kabelska spojnica za 4-žilne 1kV kabele izolirane umjetnom masom, presjek vodiča 150-240 mm², za produljenje kabela, spajanje vodiča prešanjem</t>
  </si>
  <si>
    <t>Pocinčana traka FeZn 30×4 mm za uzemljenje</t>
  </si>
  <si>
    <t>Savitljive PEHD cijevi Ø110 mm za uvlačenje napojnog kabela građevine i trake za uzemljenje u svrhu zaštite pri vođenju kabela u betonskoj glazuri unutar hale i zelenom pojasu na trasi prema razdjelniku +GRO</t>
  </si>
  <si>
    <t>Krute PVC cijevi Ø110 mm za uvlačenje napojnog kabela i trake za uzemljenje u svrhu zaštite pri vođenju kabela ispod kolnika na trasi prema razdjelniku +GRO</t>
  </si>
  <si>
    <t>Sitni nespecificirani izolacijski, montažni i spojni materijal</t>
  </si>
  <si>
    <t>komplet</t>
  </si>
  <si>
    <t>UKUPNO [kn]</t>
  </si>
  <si>
    <t>GRAĐEVINSKI RADOVI</t>
  </si>
  <si>
    <t>PRIPREMNI RADOVI I ISKOLČENJE TRASE VODA 
- iskolčenje trase voda prema situaciji iz projekta
- lociranje položaja novih instalacija po izvedbenoj situaciji</t>
  </si>
  <si>
    <t>RUČNI ISKOP KONTROLNIH PREKOPA
- u zemlji III kategorije
- dubina prekopa od 0,8m do 1,2m
- širina prekopa 0,4 m
- zatrpavanje i vraćanje u prvobitno stanje</t>
  </si>
  <si>
    <t>RUČNI ISKOP KABELSKOG ROVA
- dubina kabelskog rova 1m
- širina kabelskog rova 0,6m
- zatrpavanje i vraćanje u prvobitno stanje</t>
  </si>
  <si>
    <r>
      <t>m</t>
    </r>
    <r>
      <rPr>
        <vertAlign val="superscript"/>
        <sz val="10"/>
        <rFont val="Arial Narrow"/>
        <family val="2"/>
        <charset val="238"/>
      </rPr>
      <t>3</t>
    </r>
  </si>
  <si>
    <t>STROJNI ISKOP KABELSKOG ROVA
- dubina kabelskog rova 1m
- širina kabelskog rova 0,6m
- zatrpavanje i vraćanje u prvobitno stanje</t>
  </si>
  <si>
    <t>DOVOZ PIJESKA I IZRADA KOŠULJICE ZA KABEL
- na dno rova nasipati pijesak u sloju 10cm kao posteljica za kabel 
- nakon polaganja kabela nasipati još jedan sloj od 10cm pijeska</t>
  </si>
  <si>
    <r>
      <t>m</t>
    </r>
    <r>
      <rPr>
        <sz val="10"/>
        <color indexed="8"/>
        <rFont val="Calibri"/>
        <family val="2"/>
        <charset val="238"/>
      </rPr>
      <t>³</t>
    </r>
  </si>
  <si>
    <t>ODVOZ VIŠKA GRAĐEVNOG MATERIJALA NA DEPONIJ
- odvoz viška građevnog materijala na deponij 
- troškove deponiranja snosi izvođač</t>
  </si>
  <si>
    <t>Polaganje PEHD cijevi Ø110 mm u zemlju i betonsku glazuru unutar hale, na trasi prema razdjelniku +GRO</t>
  </si>
  <si>
    <t>Polaganje PPVC cijevi Ø110 mm ispod kolničke površine, na trasi prema razdjelniku +GRO</t>
  </si>
  <si>
    <t>Polaganje pocinčane trake FeZn 30×4mm u kanal s razmatanjem i ispravljanjem trake te izradom spojeva.</t>
  </si>
  <si>
    <t>Polaganje plastičnog štitnika za mehaničku zaštitu kabela u kabelski rov</t>
  </si>
  <si>
    <t>Polaganje PVC trake za upozorenje na dubini cca 300 mm od gornjeg ruba kabelskog rova</t>
  </si>
  <si>
    <t>Sanacija okoliša</t>
  </si>
  <si>
    <t>Nespecificirani radovi i materijal</t>
  </si>
  <si>
    <t>ELEKTROMONTAŽNI RADOVI</t>
  </si>
  <si>
    <r>
      <t>Polaganje energetskog napojnog kabela NAYY 4×150 mm</t>
    </r>
    <r>
      <rPr>
        <sz val="10"/>
        <rFont val="Calibri"/>
        <family val="2"/>
        <charset val="238"/>
      </rPr>
      <t>²</t>
    </r>
    <r>
      <rPr>
        <sz val="10"/>
        <rFont val="Arial"/>
        <family val="2"/>
        <charset val="238"/>
      </rPr>
      <t xml:space="preserve">
- polaganje u pripremljeni kabelski rov
- provlačenje kroz pripremljene zaštitne cijevi</t>
    </r>
  </si>
  <si>
    <t>Izrada kabelskih završetaka i spojeva vodiča u razdvodnim/priključnim ormarima, kabel NAYY 4×150 mm², komplet sa ugradnjom kabelskih stopica i završetaka</t>
  </si>
  <si>
    <t>Izvedba zaštitnog uzemljenja, komplet sa spajanjem pocinačne trake na oba kraja</t>
  </si>
  <si>
    <t>Mjerenje otpora izolacije, otpora petlje kratkog spoja, otpora uzemljivača te izrada protokola o izvršenom mjerenju.</t>
  </si>
  <si>
    <t>Funkcionalno ispitivanje kabela</t>
  </si>
  <si>
    <t>Završni radovi i kontrola izvedenih radova</t>
  </si>
  <si>
    <t>SVEUKUPNO [kn]</t>
  </si>
  <si>
    <t>SPECIFIKACIJA OPREME, MATERIJALA I RADOVA NA EK MREŽI</t>
  </si>
  <si>
    <t>Trasiranje i iskolčenje trase rova za DTK instalaciju</t>
  </si>
  <si>
    <t>Iskop kabelskog rova:
- dubina kabelskog rova 1m
- širina kabelskog rova 0,4m
- zatrpavanje i vraćanje u prvobitno stanje</t>
  </si>
  <si>
    <t>m³</t>
  </si>
  <si>
    <t>Izrada posteljice s dobavom pijeska</t>
  </si>
  <si>
    <t>Dobava i polaganje PEHD cijevi Ø50 mm za uvlačenje optičkog i telefonskog kabela iz postojeće zgrade prema komunikacijskom ormaru +KO</t>
  </si>
  <si>
    <t>Dobava i polaganje trake za upozorenje žute boje s natpisom "POZOR TELEFON"</t>
  </si>
  <si>
    <t>Odvoz viška zemlje na gradsku deponiju</t>
  </si>
  <si>
    <t>Dobava, polaganje i spajanje telefonskog kabela TK59 XzTKMXpw 10x4x0,6 za telefonske instalacije (od GKO u postojećoj zgradi do KO u novoj zgradi)</t>
  </si>
  <si>
    <t>GEODETSKI RADOVI</t>
  </si>
  <si>
    <t>IZRADA ELABORATA ISKOLČENJA za vodove (duljina se odnosi na duljinu rova koji je predmet iskopa);</t>
  </si>
  <si>
    <t>IZRADA ELABORATA SNIMANJA VODOVA (NN priključni vod i EKI)
- vodovi se moraju snimati kod otvorenog rova uz praćenje tempa izgradnje
- sve lomne točke voda treba snimiti na poligonsku mrežu, a za svaku lomnu točku napraviti kontrolno odmjeranje i to ortogonalno na objekte uz vod. Objekte od kojih je vršeno odmjeranje treba također snimiti na poligonsku mrežu. 
- potrebno je označiti položaj zaštitnih cijevi na vodovima i
predati investitoru jedan primjerak elaborata snimanja u digitalnom obliku u Gauss-Kruegerovoj projekciji</t>
  </si>
  <si>
    <t>Električne instalacije proizvodno - poslovne zgrade</t>
  </si>
  <si>
    <t>RAZDJELNICI</t>
  </si>
  <si>
    <t>GLAVNI RAZVODNI ORMAR</t>
  </si>
  <si>
    <t>-Q0</t>
  </si>
  <si>
    <t>Kompaktni prekidač fiksne izvedbe 3pol., 250A, 50kA/415V, elektronska zaštitna jedinica LSI, pomoćni kontakti stanje prekidača 3CO, prorada zaštite 1CO, naponski okidač 230VAC, produžena zakretna ručica za uklop</t>
  </si>
  <si>
    <t>-T1,-T2,
-T3</t>
  </si>
  <si>
    <t>Obuhvatni strujni mjerni transformator 100/5A, klasa točnosti 0,5, 5VA, natični tip za Cu sabirnicu 30×10mm</t>
  </si>
  <si>
    <t>-F0</t>
  </si>
  <si>
    <r>
      <t>Odvodnik prenapona tip 1+2 za TN-C sustav, 4P, 20kA za 8/20</t>
    </r>
    <r>
      <rPr>
        <sz val="10"/>
        <color indexed="8"/>
        <rFont val="Arial"/>
        <family val="2"/>
        <charset val="238"/>
      </rPr>
      <t>μ</t>
    </r>
    <r>
      <rPr>
        <sz val="10"/>
        <color indexed="8"/>
        <rFont val="Arial"/>
        <family val="2"/>
      </rPr>
      <t>s, 275V, 2,5kV</t>
    </r>
  </si>
  <si>
    <t>-F100, -F000</t>
  </si>
  <si>
    <t>1P instalacijski automatski prekidač 6A, 230V 10kA, B karakteristike</t>
  </si>
  <si>
    <t>Distribucijski blok 4P, 100A, 690V, dolaz 1×10..35mm², odlaz 6×2,5..16mm²</t>
  </si>
  <si>
    <r>
      <t xml:space="preserve">-Q1 </t>
    </r>
    <r>
      <rPr>
        <sz val="9"/>
        <rFont val="Calibri"/>
        <family val="2"/>
        <charset val="238"/>
      </rPr>
      <t>÷</t>
    </r>
    <r>
      <rPr>
        <sz val="9"/>
        <rFont val="Arial"/>
        <family val="2"/>
      </rPr>
      <t xml:space="preserve"> 
-Q4</t>
    </r>
  </si>
  <si>
    <t>Rastavna pruga za NH2 osigurače, 3pol., vel.2 do 400A, za ugradnju na 185mm sabirnički sistem, priključak dolje</t>
  </si>
  <si>
    <t>NH osigurač vel.00, 200A, 400VAC, kategorija upotrebe gL</t>
  </si>
  <si>
    <r>
      <t>-Q5</t>
    </r>
    <r>
      <rPr>
        <sz val="9"/>
        <rFont val="Calibri"/>
        <family val="2"/>
        <charset val="238"/>
      </rPr>
      <t>÷</t>
    </r>
    <r>
      <rPr>
        <sz val="9"/>
        <rFont val="Arial"/>
        <family val="2"/>
      </rPr>
      <t>-Q9</t>
    </r>
  </si>
  <si>
    <t>Rastavna pruga za NH1 osigurače, 3pol., vel.1 do 250A, za ugradnju na 185mm sabirnički sistem, priključak dolje</t>
  </si>
  <si>
    <r>
      <t>-Q10</t>
    </r>
    <r>
      <rPr>
        <sz val="9"/>
        <rFont val="Calibri"/>
        <family val="2"/>
        <charset val="238"/>
      </rPr>
      <t>÷</t>
    </r>
    <r>
      <rPr>
        <sz val="9"/>
        <rFont val="Arial"/>
        <family val="2"/>
      </rPr>
      <t>-Q16</t>
    </r>
  </si>
  <si>
    <t>Rastavna pruga za NH00 osigurače, 3pol., vel.00 do 160A, za ugradnju na 185mm sabirnički sistem, priključak dolje</t>
  </si>
  <si>
    <r>
      <t>-Q17</t>
    </r>
    <r>
      <rPr>
        <sz val="9"/>
        <rFont val="Calibri"/>
        <family val="2"/>
        <charset val="238"/>
      </rPr>
      <t>÷</t>
    </r>
    <r>
      <rPr>
        <sz val="9"/>
        <rFont val="Arial"/>
        <family val="2"/>
      </rPr>
      <t>-Q31</t>
    </r>
  </si>
  <si>
    <t>Rastavna sklopka sa NH osiguračima, 3pol., vel.00 do 160A, za ugradnju na 60mm sabirnički sistem, priključak dolje, komplet s adapterom za priključak na sabirnice</t>
  </si>
  <si>
    <t>-Q31</t>
  </si>
  <si>
    <r>
      <t>-Q0.33</t>
    </r>
    <r>
      <rPr>
        <sz val="8"/>
        <rFont val="Calibri"/>
        <family val="2"/>
        <charset val="238"/>
      </rPr>
      <t xml:space="preserve">÷
</t>
    </r>
    <r>
      <rPr>
        <sz val="8"/>
        <rFont val="Arial"/>
        <family val="2"/>
      </rPr>
      <t>-Q0.34 -Q0.36</t>
    </r>
  </si>
  <si>
    <t>3P instalacijski automatski prekidač 20A C, 10kA, 400V</t>
  </si>
  <si>
    <t>-Q32,-Q35</t>
  </si>
  <si>
    <t>3P instalacijski automatski prekidač 32A C, 10kA, 400V</t>
  </si>
  <si>
    <r>
      <t xml:space="preserve">-F1 </t>
    </r>
    <r>
      <rPr>
        <sz val="9"/>
        <rFont val="Calibri"/>
        <family val="2"/>
        <charset val="238"/>
      </rPr>
      <t>÷</t>
    </r>
    <r>
      <rPr>
        <sz val="9"/>
        <rFont val="Arial"/>
        <family val="2"/>
      </rPr>
      <t xml:space="preserve"> 
-F13</t>
    </r>
  </si>
  <si>
    <t>Kombinirani zaštitni uređaj sastavljen od prekidača i strujne zaštitne sklopke, 10A/B/0.1A, 2P, AC 10kA</t>
  </si>
  <si>
    <r>
      <t>-F14</t>
    </r>
    <r>
      <rPr>
        <sz val="8"/>
        <rFont val="Calibri"/>
        <family val="2"/>
        <charset val="238"/>
      </rPr>
      <t>÷</t>
    </r>
    <r>
      <rPr>
        <sz val="8"/>
        <rFont val="Arial"/>
        <family val="2"/>
      </rPr>
      <t>-F20,
'-F23÷-F25</t>
    </r>
  </si>
  <si>
    <t>Kombinirani zaštitni uređaj sastavljen od prekidača i strujne zaštitne sklopke, 16A/C/0.03A, 2P, AC 10kA</t>
  </si>
  <si>
    <t>-F26</t>
  </si>
  <si>
    <t>Kombinirani zaštitni uređaj sastavljen od prekidača i strujne zaštitne sklopke, 20A/C/0.03A, 2P, AC 10kA</t>
  </si>
  <si>
    <t>-F26÷-F27</t>
  </si>
  <si>
    <t>Kombinirani zaštitni uređaj sastavljen od prekidača i strujne zaštitne sklopke, 20A/C/0.03A, 4P, AC 10kA</t>
  </si>
  <si>
    <r>
      <t>-F21</t>
    </r>
    <r>
      <rPr>
        <sz val="8"/>
        <rFont val="Calibri"/>
        <family val="2"/>
        <charset val="238"/>
      </rPr>
      <t>÷</t>
    </r>
    <r>
      <rPr>
        <sz val="8"/>
        <rFont val="Arial"/>
        <family val="2"/>
      </rPr>
      <t>-F22,
'-F29÷-F30</t>
    </r>
  </si>
  <si>
    <t>Kombinirani zaštitni uređaj sastavljen od prekidača i strujne zaštitne sklopke, 32A/C/0.03A, 4P, AC 10kA</t>
  </si>
  <si>
    <t>Izborna sklopka za ugradnju na DIN nosač, 1-0-2, 12A, 1P</t>
  </si>
  <si>
    <t>-K1</t>
  </si>
  <si>
    <t>Astrološki sat sa automatskim izračunom izlaska/zalaska sunca prema zemljopisnim koordinatama, 2CO kontakta 16A, upravljački napon 230VAC, automatsko prebacivanje ljetno/zimsko vrijeme</t>
  </si>
  <si>
    <t>-K3, -K4</t>
  </si>
  <si>
    <t>Impulsni relej 1NO kontakt 16A, 230VAC, upravljački napon 230VAC</t>
  </si>
  <si>
    <t>-K9</t>
  </si>
  <si>
    <t>1P instalacijski sklopnik 25A klase AC-7a, 250VAC, 1NO, napon upravljanja 230VAC</t>
  </si>
  <si>
    <t>3P nosač sabirnica sabirničkog sustava 60mm</t>
  </si>
  <si>
    <t>Bakrene sabirnice 20×5mm, strujno opterećenje 276A, duljina 2000mm, E-Cu</t>
  </si>
  <si>
    <t>3P nosač sabirnica sabirničkog sustava 185mm</t>
  </si>
  <si>
    <t>Bakrene sabirnice 40×10mm, strujno opterećenje 715A, duljina 2000mm, E-Cu</t>
  </si>
  <si>
    <t>Stezaljka za priključak vodiča 16..70 mm² na Cu sabirnicu 20×5 mm</t>
  </si>
  <si>
    <t>Redna stezaljka 2,5mm², bež</t>
  </si>
  <si>
    <t>Redna stezaljka 2,5mm², plava</t>
  </si>
  <si>
    <t>Redna stezaljka 2,5mm², žuto/zelena</t>
  </si>
  <si>
    <t>Redna stezaljka 6mm², bež</t>
  </si>
  <si>
    <t>Redna stezaljka 6mm², plava</t>
  </si>
  <si>
    <t>Redna stezaljka 6mm², žuto/zelena</t>
  </si>
  <si>
    <t>Završna pločica redne stezaljke, bež</t>
  </si>
  <si>
    <t>Krajnji držač redne stezaljke, bež</t>
  </si>
  <si>
    <t>Brojevi za stezaljke; 1-100, ravni</t>
  </si>
  <si>
    <t>Igličasta sabirnica 4P 48 modula (9mm)</t>
  </si>
  <si>
    <t>Nosač sabirnice, horizontalni</t>
  </si>
  <si>
    <t>DIN nosač 35x7,5mm, galvanski pocinčani, perforirani, l=1m</t>
  </si>
  <si>
    <t>NA VRATIMA:</t>
  </si>
  <si>
    <t>-P1</t>
  </si>
  <si>
    <t>Digitalni analizator za mjerenje napona, struja, frekvencije, faktora snage, aktivne i reaktivne snage i energije, 96x96mm.</t>
  </si>
  <si>
    <t>-S10</t>
  </si>
  <si>
    <t>Gljivasto tipkalo za nužni isklop 1NO+1NC, deblokada povlačenjem</t>
  </si>
  <si>
    <t>Natpisna pločica , gravirana 60×20 mm</t>
  </si>
  <si>
    <t>Natpisna pločica , gravirana 120×40mm</t>
  </si>
  <si>
    <t>Sva potrebna montažna i spojna oprema potrebna za ugradnju specificirane opreme u ormar, izolirani dovodni priključci,  uvodnice, šine za montažu elemenata, redne stezaljke, potporni nosači sabirnica, spojni vodovi, plastične kanalice, natpisne pločice, označavanje i ispitivanje, dokumentacija.</t>
  </si>
  <si>
    <t>1.2</t>
  </si>
  <si>
    <t>RAZDJELNIK UREDSKOG DIJELA RO1</t>
  </si>
  <si>
    <t>Dobava materijala, izrada i spajanje nadžbuknog metalnog razdjelnika stupnja zaštite IP40, s punim metalnim vratima bijele boje RAL9016, dimenzija 1000x800x300 mm (š×v×d), s montažnom pločom. U razdjelnik ugraditi sljedeću opremu prema jednopolnoj shemi:</t>
  </si>
  <si>
    <t>3P instalacijski automatski prekidač 25A C, 10kA,  400V 50/60Hz</t>
  </si>
  <si>
    <t>Distribucijski blok 3P, 80A, 690V, dolaz 1×10..35mm², odlaz 6×2,5..16mm²</t>
  </si>
  <si>
    <t>1P instalacijski automatski prekidač 6A B, 10kA</t>
  </si>
  <si>
    <r>
      <t>-F1</t>
    </r>
    <r>
      <rPr>
        <sz val="9"/>
        <rFont val="Calibri"/>
        <family val="2"/>
        <charset val="238"/>
      </rPr>
      <t>÷</t>
    </r>
    <r>
      <rPr>
        <sz val="9"/>
        <rFont val="Arial"/>
        <family val="2"/>
      </rPr>
      <t>-F6</t>
    </r>
  </si>
  <si>
    <r>
      <t>-F7</t>
    </r>
    <r>
      <rPr>
        <sz val="9"/>
        <rFont val="Calibri"/>
        <family val="2"/>
        <charset val="238"/>
      </rPr>
      <t>÷</t>
    </r>
    <r>
      <rPr>
        <sz val="9"/>
        <rFont val="Arial"/>
        <family val="2"/>
      </rPr>
      <t xml:space="preserve">-F16, 
-F19÷-F25 </t>
    </r>
  </si>
  <si>
    <r>
      <t>-F16</t>
    </r>
    <r>
      <rPr>
        <sz val="9"/>
        <rFont val="Calibri"/>
        <family val="2"/>
        <charset val="238"/>
      </rPr>
      <t>÷</t>
    </r>
    <r>
      <rPr>
        <sz val="9"/>
        <rFont val="Arial"/>
        <family val="2"/>
      </rPr>
      <t>-F18</t>
    </r>
  </si>
  <si>
    <t>Kombinirani zaštitni uređaj sastavljen od prekidača i strujne zaštitne sklopke, 10A/C/0.1A, 2P, AC 10kA</t>
  </si>
  <si>
    <t>-K3</t>
  </si>
  <si>
    <t>Sva potrebna montažna i spojna oprema potrebna za ugradnju specificirane opreme u ormar, izolirani dovodni priključci,  uvodnice, šine za montažu elemenata, sabirnice nule i zemlje, spojni vodovi, natpisne pločice, označavanje i ispitivanje, dokumentacija.</t>
  </si>
  <si>
    <t>1.3</t>
  </si>
  <si>
    <t>ORMARIĆ ZA UTIČNICE</t>
  </si>
  <si>
    <t>Dobava materijala, izrada i spajanje ormarića priključnica za ugradnju na zid, zaštita IP65, stupanj IK09, dimenzije 335×340×160mm (v×š×d), broj polova 12+1, broj otvora 90×100mm - 3kom.
U razdjelnik ugraditi slijedeću opremu prema jednopolnoj shemi:</t>
  </si>
  <si>
    <t>Strujna zaštitna sklopka, 25A/0.03A, 4P, klasa AC</t>
  </si>
  <si>
    <t>3P instalacijski automatski prekidač 16A C, 10kA, 400VAC</t>
  </si>
  <si>
    <t>1P instalacijski automatski prekidač 16A C, 10kA, 230VAC</t>
  </si>
  <si>
    <t>Utičnica ugradbena pod kutom 16A, 2P-E, 230VAC, IP44</t>
  </si>
  <si>
    <t>Utičnica ugradbena pod kutom 16A, 3P-N-E, 415VAC, IP44</t>
  </si>
  <si>
    <t>ukupno</t>
  </si>
  <si>
    <t>KABELI, KABELSKE POLICE, KABELSKI KANALI I CIJEVI</t>
  </si>
  <si>
    <t>Dobava, polaganje i spajanje kabela rasvjete, priključnica i izvoda u proizvodno - poslovnoj zgradi.  Kabeli se polažu dijelom na kabelske i zidne kanale, a dijelom uvlačenjem u PVC cijevi na obujmicama na betonu ili pregradnom zidu,  komplet s izradom završetaka i označavanjem kabela na oba kraja.</t>
  </si>
  <si>
    <t>H07V-K 1×120 mm²</t>
  </si>
  <si>
    <r>
      <t>NAYY 4×150 mm</t>
    </r>
    <r>
      <rPr>
        <sz val="10"/>
        <rFont val="Calibri"/>
        <family val="2"/>
        <charset val="238"/>
      </rPr>
      <t>²</t>
    </r>
  </si>
  <si>
    <r>
      <t>FG16OR16 5×6 mm</t>
    </r>
    <r>
      <rPr>
        <sz val="10"/>
        <rFont val="Calibri"/>
        <family val="2"/>
        <charset val="238"/>
      </rPr>
      <t>²</t>
    </r>
  </si>
  <si>
    <r>
      <t>FG16OR16 5×4 mm</t>
    </r>
    <r>
      <rPr>
        <sz val="10"/>
        <rFont val="Calibri"/>
        <family val="2"/>
        <charset val="238"/>
      </rPr>
      <t>²</t>
    </r>
  </si>
  <si>
    <r>
      <t>NYM 3×2,5 mm</t>
    </r>
    <r>
      <rPr>
        <sz val="10"/>
        <rFont val="Calibri"/>
        <family val="2"/>
        <charset val="238"/>
      </rPr>
      <t>²</t>
    </r>
  </si>
  <si>
    <r>
      <t>NYM 3×1,5 mm</t>
    </r>
    <r>
      <rPr>
        <sz val="10"/>
        <rFont val="Calibri"/>
        <family val="2"/>
        <charset val="238"/>
      </rPr>
      <t>²</t>
    </r>
  </si>
  <si>
    <r>
      <t>NYY 3×2,5 mm</t>
    </r>
    <r>
      <rPr>
        <sz val="10"/>
        <rFont val="Calibri"/>
        <family val="2"/>
        <charset val="238"/>
      </rPr>
      <t>²</t>
    </r>
  </si>
  <si>
    <r>
      <t>NYY 3×1,5 mm</t>
    </r>
    <r>
      <rPr>
        <sz val="10"/>
        <rFont val="Calibri"/>
        <family val="2"/>
        <charset val="238"/>
      </rPr>
      <t>²</t>
    </r>
  </si>
  <si>
    <r>
      <t>LiYCY 3×0,75 mm</t>
    </r>
    <r>
      <rPr>
        <sz val="10"/>
        <rFont val="Calibri"/>
        <family val="2"/>
        <charset val="238"/>
      </rPr>
      <t>²</t>
    </r>
  </si>
  <si>
    <t>NHXH-J 3×1,5 mm²</t>
  </si>
  <si>
    <t>Isporuka i montaža perforiranih pocinčanih kabelskih kanala, za velike raspone visine 110 mm, energetski i signalni kabeli su odvojeni pregradom, komplet sa pripadajućim priborom (konzole, nosači, spojnice, vijci):</t>
  </si>
  <si>
    <t>Sva potrebna montažna i spojna oprema prilagođena tipu stropa hale za montažu kabelskih kanala, nosači horizontalni, nosači vertikalni, profili i navojne šipke te ostali potrebni sitni spojni i montažni materijal i pribor, na trasi gdje kanale nije moguće montirati na zidove hale</t>
  </si>
  <si>
    <t>paušal</t>
  </si>
  <si>
    <t>Dobava i postava na obujmice plastične PNT cijevi, komplet s potrebnim obujmicama, razvodnim kutijama i uvodnicama:</t>
  </si>
  <si>
    <t>PNT 16</t>
  </si>
  <si>
    <t>PNT 23</t>
  </si>
  <si>
    <t>PNT 32</t>
  </si>
  <si>
    <t>Isporuka i ugradnja savitljivih samogasivih PVC cijevi. Stavkom obuhvatiti sav spojni i montažni materijal i pribor kao što su kolčaci, pera za blokiranje i sl., te sve radove potrebne za dovođenje stavke u stanje potpune funkcionalnosti</t>
  </si>
  <si>
    <t>CSS cijev ɸ=20 mm, crna</t>
  </si>
  <si>
    <t>CSS cijev ɸ=25 mm, crna</t>
  </si>
  <si>
    <t>CSS cijev ɸ=32 mm, crna</t>
  </si>
  <si>
    <t>CSS cijev ɸ=40 mm, crna</t>
  </si>
  <si>
    <t>CSS cijev ɸ=20 mm, narandžasta</t>
  </si>
  <si>
    <t>CSS cijev ɸ=25 mm, narandžasta</t>
  </si>
  <si>
    <t>Isporuka i ugradnja savitljivih zaštitnih cijevi sa spiralom iz tvrdog PVC-a, unutarnja glatka površina, velike čvrstoće i savitljivosti.</t>
  </si>
  <si>
    <t>kaoflex cijev ɸ=16 mm, siva</t>
  </si>
  <si>
    <t>kaoflex cijev ɸ=20 mm, siva</t>
  </si>
  <si>
    <t>kaoflex cijev ɸ=25 mm, siva</t>
  </si>
  <si>
    <t>Dobava i ugradnja na zid, plastičnog parapetnog kanala s jednim odjeljkom dimenzija 50x105 mm, uključivo sljedeće elemente:</t>
  </si>
  <si>
    <t>parapetni kanal dim. 50x105 mm, duljina 2m, bijeli</t>
  </si>
  <si>
    <t>kruti poklopac širine 65 mm, duljina 2m, bijeli</t>
  </si>
  <si>
    <t>djelomična pregrada kanala, duljina 2m</t>
  </si>
  <si>
    <t>poklopac završetka kanala</t>
  </si>
  <si>
    <t>držač kabela</t>
  </si>
  <si>
    <t>Plastična instalacijska kanalica, bijela sa poklopcem, dim 40×40mm</t>
  </si>
  <si>
    <t>Plastična instalacijska kanalica, bijela sa poklopcem, dim 20×35mm</t>
  </si>
  <si>
    <t>Dobava i ugradnja u glazuru PVC podnog instalacijskog kanala sastavljenog od:</t>
  </si>
  <si>
    <t>instalacijski kanal s jednim odjeljkom, dimenzija 50x38 mm (š×v)</t>
  </si>
  <si>
    <t>vertikalno koljeno za prijelaz podnog kanala u zid</t>
  </si>
  <si>
    <t>Dobava i montaža u glazuru podne priključne kutije, kapaciteta 12 modula.
Jedna priključna podna kutija RM:1 se sastoji od sljedećih elemenata.</t>
  </si>
  <si>
    <t>Univerzalna metalna ugradna kutija, za visinu glazure 56-140 mm</t>
  </si>
  <si>
    <t xml:space="preserve">kom </t>
  </si>
  <si>
    <t>podna kutija opremljena praznim kutijama za ugradnju 12 modula, s poklopcem od nehrđajućeg čelika</t>
  </si>
  <si>
    <t>priključnica 2P+E, 250V, 16A, bijela</t>
  </si>
  <si>
    <t>modul RJ45 UTP, Cat. 6, bijeli</t>
  </si>
  <si>
    <t>Izrada svih potrebnih proboja kroz zidove, grede i/ili u međukatnoj konstrukciji za vođenje elektro instalacija</t>
  </si>
  <si>
    <t>Brtvljenje prolaza kabela između požarnih sektora sustavom razreda vatrootpornosti S90, nakon polaganja svih kabela</t>
  </si>
  <si>
    <t>Isporuka, ugradnja i spajanje tipkala za slučaj nužnog isklopa, JPr-10, crvene boje</t>
  </si>
  <si>
    <t>Dobava i montaža svog ostalog nenabrojenog instalacionog materijala i pribora (izolirani tuljci, stopice, kabelske vezice, oznake za kabele i vodiče, izolacijske cijevi i sl.)</t>
  </si>
  <si>
    <t>SABIRNIČKI RAZVOD IZNAD RADNIH STOLOVA</t>
  </si>
  <si>
    <r>
      <t>Dobava i montaža oklopljenog sabirničkog razvoda 250A. Oklopljeni sabirnički razvod 250A, 690V, 3L+N+PE (presjek N=presjek P) u zaštiti IP55, IK08, sa otpornošću prema širenju vatre prema IEC 60332 dio 3, te otpornošću prema visokim temperaturama prema IEC 60695-2,  kratkospojno podnosive struje Icw</t>
    </r>
    <r>
      <rPr>
        <sz val="10"/>
        <rFont val="Arial"/>
        <family val="2"/>
        <charset val="238"/>
      </rPr>
      <t xml:space="preserve"> =10kA</t>
    </r>
    <r>
      <rPr>
        <sz val="10"/>
        <rFont val="Arial"/>
        <family val="2"/>
      </rPr>
      <t xml:space="preserve">. Oklopljeni sabirnički razvod je sastavljen je od sljedećih komponenti:      </t>
    </r>
  </si>
  <si>
    <t>Modularna otcjepna kutija do 8 modula, do 32 A s mogućnošću ugrađivanja 2 industrijske utičnice u koju se ugrađuje sljedeća oprema:</t>
  </si>
  <si>
    <t>PREKIDAČ MINIJATURNI iC60N 2P 16A C</t>
  </si>
  <si>
    <t>PREKIDAČ MINIJATURNI iC60N 4P 16A C</t>
  </si>
  <si>
    <t>UTIČ UGR. KUT 16A 2P-E 220V IP67,BRZI</t>
  </si>
  <si>
    <t>UTIČ UGR. KUT 32A 3P-N-E 400V IP67,BRZI</t>
  </si>
  <si>
    <t>Sva potrebna montažna i spojna oprema potrebna za ugradnju specificirane opreme u otcjepne kutije do njihove pune fukcionalnosti; redne stezaljke, spojni vodovi, označavanje, funkcionalno ispitivanje prije isporuke, atesti, ispitni protokol, korisnička dokumentacija te ostali potrebni sitni spojni i montažni materijal i pribor do pune funkcionalnosti otcjepne kutije.</t>
  </si>
  <si>
    <r>
      <t xml:space="preserve">Modularna otcjepna kutija za fiksni priključak strojeva
</t>
    </r>
    <r>
      <rPr>
        <b/>
        <sz val="10"/>
        <rFont val="Arial"/>
        <family val="2"/>
        <charset val="238"/>
      </rPr>
      <t>NAPOMENA:
Narudžba će se izvršiti nakon montaže strojeva u halu (ovisno o snazi, priključku i poziciji stroja unutar hale).</t>
    </r>
  </si>
  <si>
    <t>Sva potrebna montažna i spojna oprema za ugradnju oklopljenog sabirničkog razvoda, nosači horizontalni, nosači vertikalni, profili, navojne šipke, natpisne pločice, te ostali potrebni sitni spojni i montažni materijal i pribor</t>
  </si>
  <si>
    <t>Ispitivanje i puštanje u rad sabirničkog razvoda</t>
  </si>
  <si>
    <t>INSTALACIJA RASVJETE</t>
  </si>
  <si>
    <t xml:space="preserve">Ugradnja i spajanje svjetiljki, te dobava, ugradnja i spajanje, ostalog instalacijskog pribora, spojnog i ovjesnog pribora, do pune funkcionalnosti:
</t>
  </si>
  <si>
    <t>A1</t>
  </si>
  <si>
    <t>A1EM</t>
  </si>
  <si>
    <t>A2</t>
  </si>
  <si>
    <t>A3</t>
  </si>
  <si>
    <t>A3.1</t>
  </si>
  <si>
    <t>A4</t>
  </si>
  <si>
    <t>A5</t>
  </si>
  <si>
    <t>A6</t>
  </si>
  <si>
    <t>P1</t>
  </si>
  <si>
    <t>P2</t>
  </si>
  <si>
    <t>PIKTOGRAM STRELICA DOLJE (150X300)</t>
  </si>
  <si>
    <t>P3</t>
  </si>
  <si>
    <t>P4</t>
  </si>
  <si>
    <t>PIKTOGRAM STRELICA DESNO (150X300)</t>
  </si>
  <si>
    <t>Isklopna sklopka 1P 10A, 250VAC, komplet sa kutijom za p/ž montažu, nosivim okvirom i pokrovnom pločom</t>
  </si>
  <si>
    <t>Izmjenična sklopka 1P 10A, 250VAC, komplet sa kutijom za p/ž montažu, nosivim okvirom i pokrovnom pločom</t>
  </si>
  <si>
    <t>Tipkalo 1P 10A, 250VAC, komplet sa kutijom za p/ž montažu, nosivim okvirom i pokrovnom pločom</t>
  </si>
  <si>
    <t>Isklopna sklopka 1P 10A, 250VAC, n/ž, zaštite IP44</t>
  </si>
  <si>
    <t>Tipkalo 1P 10A, 250VAC, n/ž, zaštite IP44</t>
  </si>
  <si>
    <t>Dobava, ugradnja i spajanje senzora pokreta za ugradnju na zid na visinu 2,5m, kut detekcije 180°, područje detekcije domet min. 6m, sa osjetnikom razine osvijetljenosti 10-2000lx, za uključenje rasvjete, unutarnja ugradnja IP20</t>
  </si>
  <si>
    <r>
      <t>PVC instalacijska kutija, bijela, IP54, 100×100×60mm, komplet sa uvodnicama i stezaljkama 2,5mm</t>
    </r>
    <r>
      <rPr>
        <vertAlign val="superscript"/>
        <sz val="10"/>
        <rFont val="Arial"/>
        <family val="2"/>
        <charset val="238"/>
      </rPr>
      <t>2</t>
    </r>
  </si>
  <si>
    <t>Spojna p/ž kutija ϕ80mm za ugradnju u pregradni zid, komplet sa stezaljkama i poklopcem</t>
  </si>
  <si>
    <t>Galvanski pocinčano čelično uže promjera 2mm za izradu ovješenja, duljine 2m</t>
  </si>
  <si>
    <t>Stezaljka za uže promjera 2mm, vruće pocinčana</t>
  </si>
  <si>
    <t>Sitni nespecificirani montažni i spojni materijal, vezice i sl.</t>
  </si>
  <si>
    <t>INSTALACIJA PRIKLJUČNICA I PRIKLJUČAKA</t>
  </si>
  <si>
    <t>Dobava, ugradnja i spajanje, komplet s  montažnim i spojnim priborom, do pune funkcionalnosti:</t>
  </si>
  <si>
    <t>Priključnica jednostruka 2P+E 16A 250VAC, bijela, komplet sa kutijom za p/ž montažu, nosivim okvirom i pokrovnom pločom</t>
  </si>
  <si>
    <t>Priključnica jednostruka 2P+E 16A 250VAC s zaštitnim poklopcem IP55, bijela, komplet sa kutijom za p/ž montažu, nosivim okvirom i pokrovnom pločom</t>
  </si>
  <si>
    <t>Priključnica dvostruka 2P+E 16A 250VAC, bijela, komplet sa kutijom za p/ž montažu, nosivim okvirom i pokrovnom pločom</t>
  </si>
  <si>
    <r>
      <t>PVC instalacijska kutija, bijela, IP54, 100×100×60mm, komplet sa uvodnicama i stezaljkama 2,5mm</t>
    </r>
    <r>
      <rPr>
        <sz val="10"/>
        <rFont val="Calibri"/>
        <family val="2"/>
        <charset val="238"/>
      </rPr>
      <t>²</t>
    </r>
  </si>
  <si>
    <t>Izrada izvoda za spajanje opreme koju isporučuju drugi (vanjske i unutarnje jedinice za grijanje/hlađenje, odsisni ventilator sanitarija, rolo vrata...), označavanje kabela i spajanje na oba kraja. Za spajanje predvidjeti sav sitni instalacijski materijal.
Napomena: Ovim troškovnikom nisu predviđena nikakva spajanja strojarske opreme tehnološkog dijela postrojenja</t>
  </si>
  <si>
    <r>
      <t>Izrada priključka i spajanje strojarske opreme, presjek kabela od 2,5mm² do 6mm</t>
    </r>
    <r>
      <rPr>
        <sz val="10"/>
        <rFont val="Calibri"/>
        <family val="2"/>
        <charset val="238"/>
      </rPr>
      <t>²</t>
    </r>
  </si>
  <si>
    <t>Označavanje priključnica i ostalih uređaja u skladu sa standardom i izvedbenom dokumentacijom</t>
  </si>
  <si>
    <t>Sitni nespecificirani izolacioni, montažni i spojni materijal</t>
  </si>
  <si>
    <t>INSTALACIJA EK MREŽE (TELEFON I STRUKTURNO KABLIRANJE)</t>
  </si>
  <si>
    <t>Dobava, ugradnja i spajanje samostojećeg glavnog komunikacijskog ormara, sa prednjim staklenim vratima, podnožjem, demontažnim bočnim stranicama, polucilindrom i ključem, te ostalim potrebnim materijalom.
U ormar se ugrađuje sljedeća oprema:</t>
  </si>
  <si>
    <t>samostojeći komunikacijski ormar dimenzija 1580×600×800mm (v×š×d) sa staklenim vratima, visine 32U, odvojive bočne stranice, set za uzemljenje, nogice za podešavanje visine,  boja RAL7035, prilagodljive 19" šine</t>
  </si>
  <si>
    <t>postolje za komunikacijski ormar 600×800mm (š×d), visine 100mm</t>
  </si>
  <si>
    <t>šina za izjednačenje potencijala</t>
  </si>
  <si>
    <r>
      <t>ventilator s termostatom za krovnu ugradnju s 2 ventilatorske jedinice, protok zraka 6,4m</t>
    </r>
    <r>
      <rPr>
        <sz val="10"/>
        <rFont val="Calibri"/>
        <family val="2"/>
        <charset val="238"/>
      </rPr>
      <t>³</t>
    </r>
    <r>
      <rPr>
        <sz val="10"/>
        <rFont val="Arial"/>
        <family val="2"/>
      </rPr>
      <t>/min</t>
    </r>
  </si>
  <si>
    <t>naponski razvodni panel 7×šuko priključnica 250V 16A, s prekidačem i prenaponskom zaštitom za 19" montažu</t>
  </si>
  <si>
    <t>horizontalne vodilice kabela s prstenima, visine 1U, 19"</t>
  </si>
  <si>
    <t>prsteni za vertikalno vođenje kabela, 80×60mm</t>
  </si>
  <si>
    <t>polica fiksna, dubine 525mm, montaža u 4 točke, visine 1U, max. nosivost 50kg</t>
  </si>
  <si>
    <t xml:space="preserve">Modularna optička ladica za smještaj terminiranih optičkih kabela,  s uvodnicama PG16 s maticom, sa držačem za splice kazetu unutar ladice,širina 485mm, dubina 280mm, izvlačiva dubina 210mm, siva boja (RAL 7035) </t>
  </si>
  <si>
    <t>Panel za optičku ladicu, 19“, 1U, 12×LC duplex</t>
  </si>
  <si>
    <t>Oprema za montažu u optičke ladice - splice kazeta za 2x12 niti, blank moduli, cjevčice za splajsanje i češljevi za prihvat optičkih cjevčica</t>
  </si>
  <si>
    <t>SC/SC duplex spojnica (interkonektor), SM (Singlemode), duplex</t>
  </si>
  <si>
    <t>Kabel, optički, prespojni, 09/125um, SC konektiran na jednom kraju, (Pigtail), 2m</t>
  </si>
  <si>
    <t>okvir prespojnog panela za keystone module 24×RJ45, visine 1U, 19", crni</t>
  </si>
  <si>
    <t>keystone utični modul RJ45 cat.6, neoklopljen za bezalatno konektiranje</t>
  </si>
  <si>
    <t>prespojni panel 24xRJ45 cat.6, neoklopljen, 19", 1U za potrebe telefonskog razvoda</t>
  </si>
  <si>
    <r>
      <t>prespojni kabel U/UTP, LSOH izolacija, cat.6, neoklopljen, presjek AWG26, 100</t>
    </r>
    <r>
      <rPr>
        <sz val="10"/>
        <rFont val="Arial"/>
        <family val="2"/>
        <charset val="238"/>
      </rPr>
      <t>Ω</t>
    </r>
    <r>
      <rPr>
        <sz val="10"/>
        <rFont val="Arial"/>
        <family val="2"/>
      </rPr>
      <t>, RJ45 konektori s pregibnicom, 1m sivi</t>
    </r>
  </si>
  <si>
    <r>
      <t>prespojni kabel U/UTP, LSOH izolacija, cat.6, neoklopljen, presjek AWG26, 100</t>
    </r>
    <r>
      <rPr>
        <sz val="10"/>
        <rFont val="Arial"/>
        <family val="2"/>
        <charset val="238"/>
      </rPr>
      <t>Ω</t>
    </r>
    <r>
      <rPr>
        <sz val="10"/>
        <rFont val="Arial"/>
        <family val="2"/>
      </rPr>
      <t>, RJ45 konektori s pregibnicom, 2m sivi</t>
    </r>
  </si>
  <si>
    <t>konektiranje kabela na prespojni panel, komplet shemiranje i aranžiranje ormara i označavanje</t>
  </si>
  <si>
    <t>sitni spojni i instalacijski materijal</t>
  </si>
  <si>
    <t>dobava, ugradnja i konfiguriranje 24 portnog mrežnog preklopnika za ugradnju u komunikacijski ormar 19", 24×10/100/1000M RJ45 ports, 19" + 2 SFP utora, dimenzije 1U</t>
  </si>
  <si>
    <t>Dobava, ugradnja i spajanje specificirane opreme u postojeći komunikacijski ormar u postojećoj zgradi</t>
  </si>
  <si>
    <t>Komplet od 2 Singlemode media konvertera brzine prijenosa minimalno 1000Mbita preko optičkih niti te 10/100/1000Mbita RJ45  port sa pripadajućim prespojnim kabelima za spajanje na optičku ladicu kompatibilnih sa ostalom mrežnom opremom</t>
  </si>
  <si>
    <t>Komunikacijska utičnica 1×RJ45, kat. 6, U/UTP, komplet sa  kutijom za n/ž montažu, nosivim okvirom i pokrovnom pločom</t>
  </si>
  <si>
    <t>Dobava, polaganje i spajanje instalacijskog kabela U/UTP, 4TP AWG24, Cat.6 do 450MHz, LSOH</t>
  </si>
  <si>
    <t xml:space="preserve">Dobava, postava i spajanje potpuno opremljenog telekomunikacijskog "krone" ormarića na novi telekomunikacijski kabel za potrebe telefonije u staroj i novoj zgradi, te izrada veze i spajanje na novi prespojni panel </t>
  </si>
  <si>
    <t>Spajanje U/UTP kabela cat.6 na RJ-45 konektor, komplet sa konektorima i svim potrebnim priborom i alatom za spajanje, označavanje priljučnica RJ45 na panelu i radnim mjestima</t>
  </si>
  <si>
    <t>Dobava i ugradnja u zidnu konstrukciju sljedećih instalacijskih savitljivih cijevi, rebrasta</t>
  </si>
  <si>
    <t>instalacijska cijev, siva ϕ 20 mm</t>
  </si>
  <si>
    <t>instalacijska cijev, siva ϕ 25 mm</t>
  </si>
  <si>
    <t>Izvedba uzemljenja ormara povezivanjem sabirnice za uzemljenje ormara i glavne sabinice za izjednačenje potencijala</t>
  </si>
  <si>
    <r>
      <t>vodič H07V-K z/ž 6mm</t>
    </r>
    <r>
      <rPr>
        <sz val="10"/>
        <rFont val="Calibri"/>
        <family val="2"/>
        <charset val="238"/>
      </rPr>
      <t>²</t>
    </r>
  </si>
  <si>
    <r>
      <t>vodič H07V-K z/ž 16mm</t>
    </r>
    <r>
      <rPr>
        <sz val="10"/>
        <rFont val="Calibri"/>
        <family val="2"/>
        <charset val="238"/>
      </rPr>
      <t>²</t>
    </r>
  </si>
  <si>
    <t>UPS snage 800VA/480W, 1fazni ulaz 230VAC, izlaz 4×230VAC, komunikacijsko sučelje ethernet/USB, baterija 12V 9Ah, komplet sa stabilizatorom napona</t>
  </si>
  <si>
    <t>Puštanje u rad elektroničkog komunikacijskog sustava</t>
  </si>
  <si>
    <t>INSTALACIJA SUSTAVA ODIMLJAVANJA</t>
  </si>
  <si>
    <t>OPREMA I MATERIJAL</t>
  </si>
  <si>
    <t>Dobava i isporuka sljedećeg materijala, opreme i uređaja</t>
  </si>
  <si>
    <r>
      <t xml:space="preserve">Sinhronizirani elektromotor kupole
</t>
    </r>
    <r>
      <rPr>
        <b/>
        <sz val="10"/>
        <rFont val="Arial"/>
        <family val="2"/>
        <charset val="238"/>
      </rPr>
      <t>NAPOMENA: elektromotor i konzolu isporučuje dobavljač kupole, nazivnu struju motora uskladiti sa nazivnom strujom izlaza centrale za odimljavanje</t>
    </r>
  </si>
  <si>
    <t>Prekidač LTA-24, funkcije otvori/zatvori s LED signalizacijom</t>
  </si>
  <si>
    <r>
      <t>Bezhalogeni energetski i signalni kabel tipa NHXH FE180/E90 4x6 mm</t>
    </r>
    <r>
      <rPr>
        <vertAlign val="superscript"/>
        <sz val="10"/>
        <rFont val="Arial"/>
        <family val="2"/>
        <charset val="238"/>
      </rPr>
      <t>2</t>
    </r>
  </si>
  <si>
    <t>Bezhalogeni instalacijski kabel tipa JB-H(St)H 4x2x0,8 mm</t>
  </si>
  <si>
    <t>Sitni spojni i instalacijski materijal</t>
  </si>
  <si>
    <t>RADOVI I USLUGE</t>
  </si>
  <si>
    <t>Polaganje kabela za instalaciju odimljavanja pretežno po kabelskim policama/kanalima, provlačenje kroz PNT cijevi i/ili PVC cijevi i/ili kanalica  i/ili negorivih obujmica</t>
  </si>
  <si>
    <t>Usluga montaže elemenata</t>
  </si>
  <si>
    <t>Usluga spajanja elemenata</t>
  </si>
  <si>
    <t>Usluga programiranja i puštanja u rad</t>
  </si>
  <si>
    <t>Atestiranje sustava</t>
  </si>
  <si>
    <t>Obuka korisnika</t>
  </si>
  <si>
    <t>SUSTAV ZAŠTITE OD MUNJE I IZJEDNAČENJE POTENCIJALA</t>
  </si>
  <si>
    <t>Dobava i polaganje pocinčane trake 30x4 mm u temelje objekata odnosno u rov, za izradu mreže temeljnog uzemljivača. Traku zavarivanjem spojiti na armaturu temelja najmanje svaka 3 m</t>
  </si>
  <si>
    <t>Dobava i ugradnja vruće pocinčane križne spojnice, za izradu spojeva križanja i nastavljanja trake uzemljivača širine do 30mm, dimenzija 60x60 mm, komplet s zalijevanjem spojnice bitumenom.</t>
  </si>
  <si>
    <t xml:space="preserve">Dobava materijala i izrada izvoda za uzemljenje, za izradu veze temeljnog uzemljivača sa strojarskim dijelovima, metalnim masama, razvodnim ormarima i drugim, uključivo pocinčana traka 25x4 mm prosječane dužine 3 m i križna spojnica za spajanje na uzemljivač. </t>
  </si>
  <si>
    <t xml:space="preserve">Dobava materijala i izrada izvoda za uzemljenje, za izradu veze temeljnog uzemljivača i mjernog spoja, uključivo pocinčana traka 25x4 mm prosječane dužine 3 m i križna spojnica za spajanje na uzemljivač. </t>
  </si>
  <si>
    <t>Dobava i ugradnja križne spojnice za okrugli vodič promjera  8-10mm i plosnati vodič širine do 30mm (nehrđajući čelik 1.4571)</t>
  </si>
  <si>
    <t>Dobava i polaganje okruglog vodiča ϕ8mm od nehrđajućeg čelika 1.4571, na odgovarajaće nosače, za izvedbu hvataljki po krovu i odvoda po zidu ispod fasade
Nosač učvrstiti na panel krova vijkom ili odgovarajućim spojem ovisno o tipu krova, na razmaku od najviše 1,0 m</t>
  </si>
  <si>
    <t>Cjevasta spojnica Ø17x80 namijenjena za spajanje i produžetak okruglog vodiča promjera od Ø8mm - Ø12mm.</t>
  </si>
  <si>
    <t>Križna spojnica 58x58/3 - utisnuće za okrugli vodič x 2, namijenjena za spajanje ogruglog vodiča promjera Ø8 - Ø12mm, sastavljena od 3 pločice dimenzija 58x58mm, 4 vijksa M8 i 4 matice M8.</t>
  </si>
  <si>
    <t>Spoj okruglog ili plosnatog vodiča od nehrđajućeg čelika na metalne mase (metalne ograde, vrata, metalni dijelovi), izveden vijčano ili odgovarajućom spojnicom.</t>
  </si>
  <si>
    <t>Spoj traka/traka ili traka/vodič u zemlji izveden križnom  spojnicom i zaliveno vrelim bitumenom</t>
  </si>
  <si>
    <t>Dobava i postavljanje obujmice za spajanje vertikalnog oluka na izvod uzemljivača građevine, uključujući vezu od temeljnog uzemljivača do vertikalnog oluka (FeZn 25x4mm) prosječne dužine 1,5m, križnu spojnicu i bitumensku zaštitu</t>
  </si>
  <si>
    <t>Isporuka, polaganje i spajanje vodiča zeleno-žute boje pomoću stopica</t>
  </si>
  <si>
    <t xml:space="preserve">H07V-K - 6 mm² </t>
  </si>
  <si>
    <t xml:space="preserve">H07V-K - 16 mm² </t>
  </si>
  <si>
    <t>Glavna sabirnica za izjednačenje potencijala, Cu sabirnica 30×5mm, duljine 30cm, komplet sa rupama i vijcima za spajanje kabela i nosačima za učvršćenje</t>
  </si>
  <si>
    <t>Dobava i postavljanje u fasadu građevine vrata za mjerni spoj od nehrđajučeg čelika</t>
  </si>
  <si>
    <t>Dobava i postavljanje ravne spojnice za izradu mjernog spoja, iz bakra ili nehrđajućeg čelika</t>
  </si>
  <si>
    <t>Izvedba spojeva vodiča na metalne mase (cijevi, ograde, poklopci, armatura cjevovoda i drugo) vijčano i  obujmicama.</t>
  </si>
  <si>
    <t>Izrada spojeva kabelskih kanala, sabirnica za izjednačenje potencijala, ormara i sl. vodičem H07V-K - 16 mm² komplet sa stopicama i vijcima</t>
  </si>
  <si>
    <t>Izrada hvataljke namijenjene za zaštitu istaknutih dijelova, od aluminijskog vodiča Ø8mm, duljine 0,5m</t>
  </si>
  <si>
    <t>Izrada hvataljke namijenjene za zaštitu istaknutih dijelova, od aluminijskog vodiča Ø8mm, duljine 1m</t>
  </si>
  <si>
    <t>Krovni nosač za aluminijski vodič Ø8mm</t>
  </si>
  <si>
    <t>Zidni nosač za aluminijski vodič Ø8mm od mjernog spoja do hvataljke na krovu</t>
  </si>
  <si>
    <t>Zidni nosač za pocinčanu traku FeZn 25x4mm do mjernog spoja</t>
  </si>
  <si>
    <t>Priprema za postavljanje krovnih nosača za aluminijski vodič Ø8mm u unaprijed izgrađenom krovu</t>
  </si>
  <si>
    <t>Ostali sitni i nespecificirani materijal kao nosači, pocinčani vijci npr. M12×25, podložne pločice, matice, elektrode i sl.</t>
  </si>
  <si>
    <t>OSTALI RADOVI I DOKUMENTACIJA</t>
  </si>
  <si>
    <t>Vođenje montaže i funkcionalno ispitivanje</t>
  </si>
  <si>
    <t>-</t>
  </si>
  <si>
    <t>Stručno vođenje montaže električnih instalacija i spajanja</t>
  </si>
  <si>
    <t>Po završetku montaže izvršiti sljedeća mjerenja (zakonski potrebna ispitivanja) na kompletno izvedenim električnim instalacijama i napojnim vodovima te o istima izdati odgovarajuće protokole:</t>
  </si>
  <si>
    <t>mjerenje otpora uzemljenja</t>
  </si>
  <si>
    <t>mjerenje otpora izolacije kabela i vodiča</t>
  </si>
  <si>
    <t>ispitivanje učinkovitosti zaštite od indirektnog dodira (mjerenje otpora petlje kvara i provjera djelovanja zaštitinog uređaja)</t>
  </si>
  <si>
    <t>ispitivanje neprekinutosti zaštitnog vodiča i vodiča za izjednačenje potencijala</t>
  </si>
  <si>
    <t>ispitivanje sustava zaštite od munje, s izradom revizione knjige</t>
  </si>
  <si>
    <t>ispitivanje opće i protupanične rasvjete</t>
  </si>
  <si>
    <t>ispitivanje funkcionalnosti tipkala za isklop u nuždi</t>
  </si>
  <si>
    <t>Puštanje u rad ovim troškovnikom obuhvaćene NN opreme, do pune funkcionalnosti postrojenja</t>
  </si>
  <si>
    <t>Pribavljanje svih potrebnih atesta i odgovarajućih izjava o sukladnosti ugrađene elektroopreme za tehnički pregled.</t>
  </si>
  <si>
    <t>Ručni unos izmjena i dopuna u izvedbenu dokumentaciju tokom izvođenja instalacije i ispitivanja, na osnovu koje će se napraviti dokumentacija izvedenog stanja</t>
  </si>
  <si>
    <t>ELEKTRIČNE INSTALACIJE</t>
  </si>
  <si>
    <t>D. PRIKLJČNI NN KABEL</t>
  </si>
  <si>
    <t>E.  ELEKTROTEHNIČKE INSTALACIJE</t>
  </si>
  <si>
    <t>F.  STROJARSKE INSTALACIJE</t>
  </si>
  <si>
    <t>G. REKAPITULACIJA:</t>
  </si>
  <si>
    <t>Temeljna Stopa 140x140x40cm</t>
  </si>
  <si>
    <t>Temeljna Stopa 120x120x40cm</t>
  </si>
  <si>
    <t>Stup 40x40cm, L=3,01m</t>
  </si>
  <si>
    <t>(zaštita od širenja plamena i temperaturna izolacija 90 min) - klasa F</t>
  </si>
  <si>
    <t>- površina sloja napravljena od specijalno obojane tkanine, sive boje i ojačane s žičanom mrežom od</t>
  </si>
  <si>
    <t>nehrđajučeg čelika (s patentiranim termoizolacijskim sistemom) i ima sigurnosne uređaje protiv trganja</t>
  </si>
  <si>
    <t>plašta tijekom otvaranja i zatvaranja</t>
  </si>
  <si>
    <t>- vodilice su pocinčane, a nevidljivi elementi čelične potkonstrukcije su obojani protiv korozije</t>
  </si>
  <si>
    <t>- protupožarna maska za osovine od pocinčanih čeličnih plata,</t>
  </si>
  <si>
    <t>minimalno potrebno 480 mm prostora za masku</t>
  </si>
  <si>
    <t>- pogon: cijevni motor, s okretnim momentom ekvivalentnim dimenziji i težini vrata,</t>
  </si>
  <si>
    <t>slobodne kontakte "zatvaranje do kraja", "otvaranje do kraja", "alarm" kontrole nad vratima</t>
  </si>
  <si>
    <t>- brzina otvaranja 8-12 cm/s</t>
  </si>
  <si>
    <t>- brzina zatvaranja u nuždi 12 cm/s</t>
  </si>
  <si>
    <t>- baterije koje osiguravaju rad vrata u slučaju nestanka struje , drže vrata otvorenim</t>
  </si>
  <si>
    <t>- alarmna sirena (cca 100 dB), aktivna u slučaju zatvaranja vrata kod požara</t>
  </si>
  <si>
    <t xml:space="preserve"> sastavljena od dva višeslojna elastičnih plašta uvijenih istovremeno na dvije osovine</t>
  </si>
  <si>
    <t xml:space="preserve"> isporuka moguća jedino u sivoj boji</t>
  </si>
  <si>
    <t xml:space="preserve"> komplet kablova za upravljanje</t>
  </si>
  <si>
    <t>dupla mikroprocesorska kontrola je dio integriranog sistema protupožarne zaštite koji ima potencio</t>
  </si>
  <si>
    <t>upravljanje dozvoljava spajanje s drugim protupožarnim elementima</t>
  </si>
  <si>
    <t xml:space="preserve"> optički senzori protiv dima</t>
  </si>
  <si>
    <t xml:space="preserve"> alarmni ključ-prekidač ispod stakla (ROP tipka)</t>
  </si>
  <si>
    <t>set optičkih protupožarnih detektora koji sami dijagnosticiraju eventualni požar</t>
  </si>
  <si>
    <t>- širina x visina vrata 3830 x 3300 mm</t>
  </si>
  <si>
    <t>i originalne crteže putem pošte (uvjet za isporuku vrata s tehničkom dokumentacijom)</t>
  </si>
  <si>
    <t>pripremiti otvor za montažu vrata prema crtežima i uvjetima proizvođača</t>
  </si>
  <si>
    <t>osigurati elektro instalacije blizu vrata</t>
  </si>
  <si>
    <t xml:space="preserve"> osigurati istovar na mjestu ugradnje</t>
  </si>
  <si>
    <t xml:space="preserve"> osigurati slobodan prostor oko otvora za dijelove vrata</t>
  </si>
  <si>
    <t>poslati nazad putem fax-A crteže potvrđene od strane kupca (uvjet za puštanje vrata u proizvodnju)</t>
  </si>
  <si>
    <t>INVESTITOR JE OBVEZAN:</t>
  </si>
  <si>
    <t xml:space="preserve"> - dim. 383/330 cm</t>
  </si>
  <si>
    <t>Izrada, dobava i postava OSB ploča debljine 25 mm kao oblogu atike na višljem dijelu zgrade. OSB ploče zatvaraju čeličnu potkonstrukciju koja nosi fasadne panele sa unutarnje strane atike. Obračun po m2.</t>
  </si>
  <si>
    <t xml:space="preserve"> - geotekstil </t>
  </si>
  <si>
    <t xml:space="preserve"> - Planiranje i valjanje posteljice prije izrade nasipa</t>
  </si>
  <si>
    <t xml:space="preserve"> - Planiranje i valjanje tampona prije ab ploče</t>
  </si>
  <si>
    <t>-Industrijski pod 20cm
(beton, oplata, pe folija, komplet)</t>
  </si>
  <si>
    <t xml:space="preserve">-montažne AB pune ploče </t>
  </si>
  <si>
    <t>Obračun po m2 ugrađenih panela, sa uključenim svim opšavnim limovima.</t>
  </si>
  <si>
    <t xml:space="preserve"> - vel. 240/100 cm + žaluzina</t>
  </si>
  <si>
    <t xml:space="preserve"> - vel. 80/100 cm + žaluzina</t>
  </si>
  <si>
    <t xml:space="preserve"> - vel. 80/60 cm + žaluzina</t>
  </si>
  <si>
    <t xml:space="preserve"> - vel. 240/100 cm bez žaluzine</t>
  </si>
  <si>
    <t xml:space="preserve"> - vel. 240/100 cm + žaluzine</t>
  </si>
  <si>
    <t xml:space="preserve"> - vel. 120/220 cm </t>
  </si>
  <si>
    <t xml:space="preserve"> - zidarske mjere 301/215 cm+venecijaner</t>
  </si>
  <si>
    <t xml:space="preserve"> - zidarske mjere 321/215 cm+venecijaner</t>
  </si>
  <si>
    <t>Neposredno prije početka izvođenja radova Izvoditelj radova, nakon što je izvršena prijava (u pisanom obliku) početka radova nadležnom upravnom tijelu, građevinskoj inspekciji i inspekciji rada, dužan je izvršiti organizaciju gradilišta što podrazumjeva raščišćavanje terena, uređenje gradilišnih i pristupnih cesta, osiguranje električne energije , rasvjetu na gradilištu i dovod vode i kanalizacije, izradu kancelarije i spremišta za alat (postavljanje kontejnera), izradu prostora za smještaj građevinskog materijala u skladu sa vrstom materijala. Izvođač radova dužan je gradilište ograditi na način da se ne ugrozi odvijanje prometa i kretanje pješaka, a ujedno spriječi ulazak nezaposlenim osobama na gradilište i otuđivanje materijala i opreme sa gradilišta. Na vidljivo mjesto na ulazu na gradilište Izvođač radova dužan je postaviti ploču koja sadrži podatke o investitoru, projektantu, izvođaču i nadzoru, nazivu i vrsti građevine, te nazivu nadležnog tijela koje je izdalo dozvolu sa podacima akta na temelju kojeg se gradi. Osim navedene table na gradilištu, na vidljivom mjestu mora biti postavljena ploča sa oznakama zaštite na radu.</t>
  </si>
  <si>
    <t>Iskolčenje, poligonih točaka i repera sa svim potrebnim  geodetskim podacima. Osiguranje pojedinih točaka  koje služe za  pozicioniranje osovine objekta. Postavljanje poprečnih profila  sa svim potrebnim obilježavanjima  na terenu, a prema podacima iz glavnog projekta. Obračun sve u kompletu.</t>
  </si>
  <si>
    <t>Strojni široki iskop zemlje u tlu III kategorije na mjestu buduće građevine, te profiliranje i planiranje terena prema projektu.  Zemlju odvesti na ovlaštenu deponiju za zbrinjavanje otpada u skladu sa Zakonom. Obračun se vrši po m3 iskopanog i deponiranog materijala u sraslom stanju.</t>
  </si>
  <si>
    <t>Kombinirani strojni (90%) i ručni (10%) iskop zemlje IV kategorije za temeljne stope i temeljne grede. Nakon strojnog  iskopa izvršiti ručno odsijecanje pravilnih stranica i planiranje dna rova. Materijal iz iskopa iskoristiti za nasipavanje okolnog terena i prostora između nadtemelja, a višak zemlje odvesti na ovlaštenu deponiju za zbrinjavanje otpada u skladu sa Zakonom. Obračun se vrši po m3 iskopanog materijala u sraslom stanju.</t>
  </si>
  <si>
    <t>Kombinirani strojni (70%) i ručni (30%) iskop zemlje IV kategorije za trakaste temelje. Nakon strojnog  iskopa izvršiti ručno odsijcanje pravilnih stranica i planiranje dna rova. Materijal iz iskopa iskoristiti za nasipavanje okolnog terena i prostora između nadtemelja a višak zemlje odvesti na ovlaštenu deponiju za zbrinjavanje otpada u skladu sa Zakonom. Obračun se vrši po m3 iskopanog materijala u sraslom stanju.</t>
  </si>
  <si>
    <t xml:space="preserve">Dobava, dovoz, razvoz, razastiranje, nabijanje i planiranje  tamponskog  sloja  kamenog agregata granulacije 0 - 63 mm ispod dogradnje u sloju debljine d=60 cm te između temeljnih stopa sa nabijanjem do potpune zbijenosti.  Nakon izvedbe nasipa izvršiti strojno zbijanje, modul stišljivosti  mora biti 80 MN/m2. Nakon zbijanja izvšiti ispitivanje i nakon toga betonirati podnu ploču po odobrenju nadzornog inženjera . Kameni agregat mora biti čist, bez  zemlje i materijala organskog porijekla. Prije izvedbe nasipa od kamenog agregata potrebno je zbiti posteljicu, modul stišljivosti mora biti 10 MN/m2. Između posteljice i nasipa postaviti geotekstil 300 g/m2. Obračun po m3 izvedenog nasipa u zbijenom stanju i po m2 postavljenog  geotekstila.  </t>
  </si>
  <si>
    <t>Izrada horizontalne i vertikalne hidroizolacije sanitarnih čvorova dvokomponentno hidroizolacijskom visokoelastičnim cementnim mortom u 2 sloja. Mort se nanosi u dva jednaka tanka sloja (1 mm po sloju). U prvi sloj se utisnuti mrežicu od alkano otpornih staklenih vlakana. Izolaciju izvesti vertikalno uz zidove visine 2,60 m u prizemlju i na katu. U  jediničnu cijenu uključiti sve gore navedeno,  materijal i rad. Obračun po m2.</t>
  </si>
  <si>
    <t>Dobava i ugradnja ravnih slivnika kroz konstrukciju krova, na bazi tvrdog polivinil-klorida (PVC), promjera,  prema HRN EN 1253 (ili jednakovrijedna). Karakteristike: dimenzije ˝šešira˝ za prihvat sintetičke membrane dimenzija 320 x 200/120 mm,  cijev je pod nagibom 5°, brzina protoka pri visini vode 55m iznosi 1,45 L/s, debljina stijenke 4mm. Uključena zaštitna košara za lišće. Slivnik treba biti kompatibilan sa krovnog hidroizolacijskom membranom. Obračun po komadu.</t>
  </si>
  <si>
    <t>Bojanje unutarnjih zidova  perivim bojama u mat varijanti (otpornost na mokro trljanje razred 1 prema EN 13300) (ili jednakovrijedna) na bazi vode u dva premaza u boji po izboru projektanta. U stavci uračunati gletanje i brušenje zidova, nanošenje impregnacije, sav  potreban materijali, rad i potrebnu radnu skelu. Obojati i dijelove zazidanih zidova na spoju sa postojećom zgradom. Obračun se vrši po m2. Sve komplet.</t>
  </si>
  <si>
    <t>Obrada podnožja zgrade  i bočnih stranica podesta, natkrivenih prostora, stuba i rampe ekstrudiranim polistirenom (33 kg/m3) XPS prema HRN EN 13164 (ili jednakovrijedna), debljine  10,00 cm u visini 5-100 cm mjereno od završne obloge poda okoliša, postavljenog na sloj polimernog ljepila. Preko polistirena postaviti sloj polimerne cementne žbuke, u dva sloja, sa alkalno otpornom staklenom mrežicom (min. 170 g/m2 ), debljine 0,5 cm. Ploče dodatno pričvrstiti tipskim držačima (min. 10 kom/m2), ubušenim u podnožje zgrade prema uputama proizvođača. Na sve spojeve na uglovima potrebno je ugraditi PVC kutni profil s mrežicom. Nakon nanošenja polimerne cementne žbuke potrebno je nanijeti sloj jednokomponentne fleksibilne mase za izolaciju protiv vlage  vodoodbojnom žbukom za podnožje, mineralnom, otpornom na smrzavanje za ručnu i strojnu obradu.. Nakon nanošenja sloja za izolaciju potrebno je nanijeti univerzalni predpremaz. Završnu obradu podnožja zgrade izvesti organski vezanom tankoslojnom pastoznom žbukom za zaribavanje, granulacije 2 mm. Osušeni nanos žbuke daje izgled mozaika sitnozrnog prirodnog kamena. Komplet sa svim materijalom potrebnim prema uputama proizvođača. Obračun po m2 .</t>
  </si>
  <si>
    <t xml:space="preserve">Prozore, vrata i staklene stijene izraditi od PVC profila sa 6 komora, 3 brtve. Profil s vanjske i unutarnje strane izvesti u bijeloj boji. Okov izvesti tako da su sve točke zatvaranja izvedene sa sigurnosnim pločicama. Ugraditi dvoslojno IZO staklo ukupne debljine 24 mm (4+16+4), punjeno argonom (Low-E premaz na prvom i drugom staklu), sa PVC distancerima i koeficijentom prolaska topline Ug=1,1 W/m2K. Izraditi prema HRN EU ISO 10077 (ili jednakovrijedna), s maksimalnim ukupnim koeficijentom prolaska topline Uw=1,4 W/m2K. Montažu stolarije vršiti prema RAL smjernicama, brtvenom trakom sa "3 u 1" rješenjem. Traka je sastavljena od meke poliuretanske pjene impregnirane vodootpornom smolom i priljepljene na samoljepljivu traku, a pozicionira se na stranicu okvira stolarije okrenutu prema građevnom elementu, punom širinom (traka 80x10mm). Otpornost na kišu: 600Pa. Na svakom prozoru ugraditi s unutarnje strane PVC klupčicu debljine 2,0cm. S obje strane na klupčicama ugraditi aluminijski krajnik.
</t>
  </si>
  <si>
    <t>Betoniranje armirano betonskog vanjskog stubišta, debljine ploče 16 cm, betonom C 25/30, u odgovarajućoj oplati.  U cijenu uračunati sav potreban materijal i rad. Obračun po m3 ugrađenog betona i m2 oplate.</t>
  </si>
  <si>
    <t>Dobava, ravnanje, rezanje, savijanje, dostava, prijenos, postavljanje i vezivanje betonskog čelika u armirano betonskoj konstrukciji. Armaturu , izraditi i ugraditi prema armaturnim nacrtima i statičkom proračunu. Prije početka izrade- savijanje armature , provjeriti dimenzije konstrukcije, da li su usaglašene s planovima oplate. Ispod armature ugraditi plastične podmetače ,da se željezo odvoji od oplate, te tako osigura propisna debljina zaštitnog sloja betona. Armatura mora biti uredno složena i dobro povezana , da se osigura položaj željeza i nakon betoniranja. Željezo ne smije biti hrđavo. Vilice  moraju imati projektirane dimenzije i pravilan razmak. Ugrađenu armaturu prije betoniranja mora pregledati nadzorni inženjer i upisom u dnevnik daje odobrenje za betoniranje.  Obračun po kg ugrađene armature .</t>
  </si>
  <si>
    <r>
      <t xml:space="preserve">Dobava i postavljanje toplinske  izolacije krova ukupne debljine 20 cm  od ekstrudiranog polistirena, tlačne čvrstoće 300 kPa, toplinske vodljivosti </t>
    </r>
    <r>
      <rPr>
        <sz val="11"/>
        <rFont val="Arial"/>
        <family val="2"/>
        <charset val="238"/>
      </rPr>
      <t>ʎ</t>
    </r>
    <r>
      <rPr>
        <sz val="11"/>
        <rFont val="Arial CE"/>
        <family val="2"/>
        <charset val="238"/>
      </rPr>
      <t>=0,033 W(mK), klase reakcije na požar E, sa falcanim rubovima. Toplinska izolacija izvodi se u dva sloja debljine 12 i 8 cm, sa preklapanjem na pola ("cik-cak"). Toplinska izolacija postavlja se  na višlji dio zgrade. Na krovu je potrebno izvesti jedan dio izolacije u padu prema slivnicima. Obračun po m2 sve komplet.</t>
    </r>
  </si>
  <si>
    <r>
      <t xml:space="preserve">Dobava i postavljanje toplinske  izolacije krova nižeg dijela zgrade debljine 10 cm od tvrdih ploča kamene vune </t>
    </r>
    <r>
      <rPr>
        <sz val="11"/>
        <rFont val="Arial"/>
        <family val="2"/>
        <charset val="238"/>
      </rPr>
      <t>ʎ</t>
    </r>
    <r>
      <rPr>
        <sz val="9.9"/>
        <rFont val="Arial CE"/>
        <family val="2"/>
        <charset val="238"/>
      </rPr>
      <t xml:space="preserve"> = 0,038 W/mK, reakcije na požar A1</t>
    </r>
    <r>
      <rPr>
        <sz val="11"/>
        <rFont val="Arial CE"/>
        <family val="2"/>
        <charset val="238"/>
      </rPr>
      <t>. Obračun po m2 sve komplet .</t>
    </r>
  </si>
  <si>
    <r>
      <t xml:space="preserve">Dobava i postavljanje toplinske  izolacije krova nižeg dijela zgrade  debljine 5-20 cm od tvrdih ploča kamene vune u padu </t>
    </r>
    <r>
      <rPr>
        <sz val="11"/>
        <rFont val="Arial"/>
        <family val="2"/>
        <charset val="238"/>
      </rPr>
      <t>ʎ</t>
    </r>
    <r>
      <rPr>
        <sz val="9.9"/>
        <rFont val="Arial CE"/>
        <family val="2"/>
        <charset val="238"/>
      </rPr>
      <t xml:space="preserve"> = 0,040 W/mK, reakcije na požar A1</t>
    </r>
    <r>
      <rPr>
        <sz val="11"/>
        <rFont val="Arial CE"/>
        <family val="2"/>
        <charset val="238"/>
      </rPr>
      <t>. Obračun po m2 sve komplet .</t>
    </r>
  </si>
  <si>
    <t>Laminat debljine 9,5 mm, - 10 godina pisano jamstvo, zaštitni površinski tretman pruža trajnu zaštitu od habanja, padajućih predmeta, nogica namještaja, visokih potpetica itd. površinski tretman osigurava otpornost na grebanje i trošenje.</t>
  </si>
  <si>
    <t>Vrsta utora:  V utor</t>
  </si>
  <si>
    <r>
      <t xml:space="preserve">Tehničke karakteristike panela dokazati ovjerenom tvorničkom izjavom o svojstvima (DOP) te certifikatom o stalnosti svojstava izdanim od akreditirane </t>
    </r>
    <r>
      <rPr>
        <sz val="11"/>
        <rFont val="Arial CE"/>
        <family val="2"/>
        <charset val="238"/>
      </rPr>
      <t>certifikacijske kuće.</t>
    </r>
  </si>
  <si>
    <t xml:space="preserve">Obavezna primjena svih propisanih uputa za montažu od strane proizvođača. </t>
  </si>
  <si>
    <t>U stavku uključen sav originalni  spojni, brtveni i pričvrsni materijal od panela.</t>
  </si>
  <si>
    <t>Prozori, stijene i vrata se ugrađuju na čeličnu potkostrukciju koja se sastoji od horizontalnih i vertikalnih profila 80/60/3 mm i koja se nalazi sa unutarnje strane panela. Potkonstrukcija je obračunata u posebnoj stavci. Sve izvesti prema standardnim, tipskim rješenjima za takvu vrstu ugradnje, vodeći računa da ne bude toplinskih mostova.</t>
  </si>
  <si>
    <t>Svjetlosna kupola  POZ 12, dim. 120 x 200 cm građevinski otvor, sa nastavnim vijencem metalni plastificiran u RAL boji 9010, visina nastavnog vijenca 500 mm, izoliran 25 mm</t>
  </si>
  <si>
    <t>Svjetlosna kupola  POZ 13 dim. 120 x 150 cm građevinski otvor, sa nastavnim vijencem metalni plastificiran u RAL boji 9010, visina nastavnog vijenca 350 mm, izoliran 25 mm</t>
  </si>
  <si>
    <t xml:space="preserve">Izrada, dobava i postava protupožarnih punih jednokrilnih  zaokretnih vrata u klasi EI 90 ,  izrađena su od čeličnog lima: krilo -lim debljine 1 mm, dovratnik - lim debljine 2 mm. Završna obrada vrata je plastifikacija. Vrata sadrže brtvu u dovratniku (trostrano) te spuštajuću brtvu u podu, bravu za protupožarna vrata DIN 18250 ili jednkaovrijedno
(standardna izvedba), dvije spojnice sa kugličnim ležajem, kvaku za protupožarna vrata s okruglom rozetom od inoxa, cilindar sa tri ključa i hidraulični zatvarač za protupožarna vrata EN 1154 ili jednakovrijedno u srebrnoj boji. Vrata su ujedno i dimonepropusna.
Zvučna izolacija vrata je Rw=22 dB.Debljina krila je 62 mm, a težina :
- za jednokrilna vrata u klasi T-90 cca 60 kg/m2.
Vrata su certificirana kao tipski proizvod, od strane ovlaštene Ustanove, po važećoj normi, potpuna klasifikacija ( prema HRN DIN 4102-5 ili jednakovrijedno). Obračun po komadu.
</t>
  </si>
  <si>
    <t xml:space="preserve">Elastična protupožarna "EF" rolo vrata. </t>
  </si>
  <si>
    <t>Isporuka i montaža "EF" elastičnih protupožarnih rolo vrata, EI 90</t>
  </si>
  <si>
    <t xml:space="preserve">Dobava i montaža sanitarnih kabina u  sanitarnim grupama. Sanitarna kabina sa stijenkama visine 210 cm, uključujući s al. nogama. V=20 cm i pregradnim stijenama od višeslojnog HPL-a deblj. 14mm-zaobljenih rubova. Stijenke se montiraju pomoću anodiziranih al. profila u koje se ugrađuju nosači koji sadrže amortizere i spojnice, automatske al. podesive i upotpunjene plastičnim umecima protiv ogrebotina. Plastična brava opremljena je pokazivačem zauzeto/slobodno i sustavom za otvaranje u slučaju nužde. Cijelu konstrukciju uzduž  vanjske gornje stijenke spaja al. anodizirani profil (tzv. lanac). Osim što su putem al. nožica (koje imaju mogućnost niveliranja) postavljene na pod, stijenke se također pričvršćuju putem al. spojnica i za zid. Sve komplet s potrebnim okovom, brtvama, spojnicama - sve za optimalno i nesmetano funkcioniranje.  Obračun po kompletu. </t>
  </si>
  <si>
    <r>
      <t xml:space="preserve">Dobava i ugradnja vanjskih nadzemnih protupožarnih hidranata sa kuglom </t>
    </r>
    <r>
      <rPr>
        <sz val="11"/>
        <rFont val="Calibri"/>
        <family val="2"/>
        <charset val="238"/>
      </rPr>
      <t>Ø</t>
    </r>
    <r>
      <rPr>
        <sz val="11"/>
        <rFont val="Arial"/>
        <family val="2"/>
        <charset val="238"/>
      </rPr>
      <t xml:space="preserve"> 80 mm. U cijenu uključiti EVX zasun DN 80 s ugradbenom teleskopskom armaturom, FF komad DN 80 l=300 mm, N komad 90 DN 80, ljevanoželjezna ulična kapa, izrada betonskog postolja-temelja 35x35x20 cm i izrada postolja za hidrant od pune opeke. Sve komplet  sposobno za upotrebu sa potrebnim spojnim materijalom.</t>
    </r>
  </si>
  <si>
    <t>Dobava, prijenos i montaža: - kompletnog visećeg WC-a, od sanitarnog porculana s odvodom u zid, četvrtastog oblika i približnih dimenzija 350x540x400 mm, uključujući sjedalo i poklopac za WC sa sporospuštajućim sustavom. Sustav ispiranja: dubinsko ispiranje. Tip odvoda: vodoravno.</t>
  </si>
  <si>
    <t xml:space="preserve">Dobava, prijenos i montaža kompletnog pisoara u sanitarnim čvorovima od sanitarnog porculana i stražnjim dovodom vode. Pisoar je   približnih dimenzija  300x280x490 mm. Promjer dovoda 35 mm, promjer odvoda 50 mm, visina odvoda 410 mm. U cijenu je uključen sav potreban pribor za montažu, sifon za pisoar (skriveni izljev u zid), te sav potreban pričvrsni i spojni materijal, sve komplet, do potpune funkcionalnosti.                                                             </t>
  </si>
  <si>
    <t xml:space="preserve">Izrada dobava i ugradnja ugradbenih umivaonik u radnu plohu u muškom sanitarnom čvoru, širine 50 cm. Radna ploha  je sa podignutim zaštitnim rubom uz zid visine 6,0 cm i prednjom maskom visine 20 cm. U radnu plohu ugraditi dva umivaonika vel. 50x38 cm, visine 14 cm. Radna ploha i maske su izrađene od kompozitnog materijala sa svom potrebnom podkonstrukcijom u dezenu po izboru projektanta. U navedenu radnu plohu ugrađuju se dva umivaonika sa izljevnom armaturom za toplu i hladnu i poniklovanim sifonom. U cijenu uključiti sav spojni materijal, radnu plohu, umivaonike, mješalice i sifone, i držač od inoxa za rolo papirnati ručnik.  Sve komplet  sposobno  za  uporabu. </t>
  </si>
  <si>
    <t>Dobava, prijenos i montaža umivaonika, koji se sastoji od keramičkog umivaonika približnih dimezija 500x430 mm, visine 170 mm, s otvorom za mješalicu. Umivaonik je istog oblika kao na prikazanoj skici, dolje navedenih dimenzija. 2 kutna ventila DN 15 spojenim na dovod vode. Uz umivaonik postaviti držač od inoxa za rolo papirnati ručnik.</t>
  </si>
  <si>
    <t>Izolacijski nosač osigurača 3p, s osiguračem dim. 10.3×38mm, gG 6A, prekidna moć 120kA</t>
  </si>
  <si>
    <t>Niskonaponski kompaktni zaštitni prekidač, nazivne struje tijela prekidača 250A</t>
  </si>
  <si>
    <t>kab. kanal za velike raspone, perforiran, 110x400x6000, čelik, pocinčano</t>
  </si>
  <si>
    <t>ravna spojnica, za kanal za velike raspone 110, 110x500, čelik, pocinčano</t>
  </si>
  <si>
    <t>kutna spojnica, za kanal za velike raspone 110, 110x250, čelik, pocinčano</t>
  </si>
  <si>
    <t>spojnica dna kanala, s pripadajućim vijcima, B400mm, čelik, pocinčano</t>
  </si>
  <si>
    <t>zglobna spojnica, za kanal za velike raspone 110, 110x380, čelik, pocinčano</t>
  </si>
  <si>
    <t>poklopac, rebrasti lim, za BKS, 100x3000</t>
  </si>
  <si>
    <t>pregrada, za nosače kabela, 85x3000, čelik, pocinčano</t>
  </si>
  <si>
    <t>kut 90°, za kanale za vel. raspone 110, 110x400, čelik, pocinčano</t>
  </si>
  <si>
    <t>T-dogradni element, za kanale za vel. raspone 110, 110x400, čelik, pocinčano</t>
  </si>
  <si>
    <t>kutni dogradni element, 110, čelik, pocinčano</t>
  </si>
  <si>
    <t>stezni element, za kabelske ljestve L110, 60x30, čelik, vruće pocinčano</t>
  </si>
  <si>
    <t>zidna i stropna konzola, sa zavarenom čelnom pločom, B410mm, čelik, vruće pocinčano</t>
  </si>
  <si>
    <t>sidreni vijak BZ, M12x110mm, čelik, galvanski pocinčano</t>
  </si>
  <si>
    <t>stropni nosač, sa zavarenom stopom, 70x50x600, čelik, vruće pocinčano</t>
  </si>
  <si>
    <t>U profil za produženje stropnog nosača dimenzija 70x50x2000</t>
  </si>
  <si>
    <t>U-profil-spojnica, s vijcima, 200x61, celik</t>
  </si>
  <si>
    <t>zaštitna kapica, za US 7-profil, polietilen, PE, narančasta</t>
  </si>
  <si>
    <t>odstojnik, za US 7-profil, 80x61x40, čelik, vruće pocinčano</t>
  </si>
  <si>
    <t>šesterokutni vijak, matica+podloška+opruž.podloška, M12x110, čelik, vruće pocinčano, DIN 267, dio 10</t>
  </si>
  <si>
    <t>torban vijak, s proširenom maticom, M6x20, čelik, vruće pocinčano, DIN 267, dio 10</t>
  </si>
  <si>
    <t>PRIKLJUČNA KUTIJA 250 A</t>
  </si>
  <si>
    <t>RAVNI DISTRIBUCIJSKI ELEMENT 250 A dužine 5m</t>
  </si>
  <si>
    <t>NOSAČ 400 A</t>
  </si>
  <si>
    <t>Modularna otcjepna kutija do 8 modula, do 32 A</t>
  </si>
  <si>
    <t>Svjetiljka nadgradna, LED izvor svjetlosti, kućište od polikarbonata, inox kopče, pokrov od polikarbonata, efektivni svjetosni tok ili svjetlosni tok svjetiljke s uračunatim gubicima u optičkom sustavu min 9950lm, snaga sistema max 71W (LED izvor+driver), svjetlosna iskoristivost svjetiljke s uračunatim gubicima u optičkom sustavu min 140 lm/W, temperatura boje svjetlosti 4000K, uzvrata boje Ra≥80, zaštita od zaprljanja IP66, mehanička zaštita IK10, rad na temperaturi okoline +50 °C, životni vijek L90B10≥50.000h, svjetiljka ima dodatne aluminijske hladnjake za dodatno hlađenje LED modula i drivera, dimenzija dxšxv 1452x145x111mm ±5%, ENEC certifikat, integriran panik modul autonomije 3h,
oznaka u projektu: A1EM</t>
  </si>
  <si>
    <t>Svjetiljka ugradna, LED izvor svjetlosti, efektivni svjetosni tok ili svjetlosni tok svjetiljke s uračunatim gubicima u optičkom sustavu min 4000lm, snaga sistema max 35W (LED izvor+driver), ukupna svjetlosna iskoristivost svjetiljke min 114 lm/W, temperatura boje svjetla 4000K, PMMA prizmatični difuzor s optikom protiv blještanja (UGR&lt;19), životni vijek minimalno 70.000 sati pri L70, zaštita svjetiljke IP20, IK02, CRI&gt;80, kvaliteta LED svjetlosti MacAdam ≤ 3 SDCM, dimenzija kućišta 595x595x9mm ±5%, pribor za ugradnju u gipsani strop, ENEC certifikat,
oznaka u projektu: A3.1</t>
  </si>
  <si>
    <t>Svjetiljka za vanjsku rasvjetu, LED izvor svjetlosti, metalno kućište sa zakretnim nosačem, silikonska brtva, asimetrična optika,  efektivni svjetosni tok ili svjetlosni tok svjetiljke s uračunatim gubicima u optičkom sustavu min 4588lm, snaga sistema max 39W (LED izvor+driver), ukupna svjetlosna iskoristivost svjetiljke 117lm/W, Ra&gt;80, temperatura boje svjetlosti 3000K, životni vijek L70B10≥150.000h, zaštita od zaprljanja IP66, stupanj mehaničke zaštite IK07, dimenzija dxšxv 265x319x85mm ±5%,
oznaka u projektu: A5</t>
  </si>
  <si>
    <t>Svjetiljka ugradna, LED izvor svjetlosti, aluminijsko kućište bijele boje, aluminijski odsijač, UGR&lt;19, efektivni svjetosni tok ili svjetlosni tok svjetiljke s uračunatim gubicima u optičkom sustavu min 1650lm, snaga sistema max 15W (LED izvor+driver), svjetlosna iskoristivost svjetiljke s uračunatim gubicima u optičkom sustavu min 110 lm/W, životni vijek L70B50≥60.000h, Ra≥80, kvaliteta LED svjetlosti MacAdam 3 SDCM, temperatura boje svjetlosti 4000K, zaštita od zaprljanja IP44, rad na temperaturi okoline od -10 °C do +40 °C, dimenzija Φ225x73mm ±5%, ENEC certifikat,
oznaka u projektu: A6</t>
  </si>
  <si>
    <t>Nadgradna svjetiljka sigurnosne rasvjete, izvor LED min 360lm, 240V, 50Hz, 3W, simetrična optika, autonomija 3h, pripravni spoj, s polikarbonatnim kućištem, LED indikacija rada na mreži i na ugrađenoj bateriji, ugrađen elektronički sklop koji štiti od potpunog pražnjenja baterije, zaštita od zaprljanja IP65, dimenzija dxšxv 356x136x79mm,
oznaka u projektu: P1</t>
  </si>
  <si>
    <t>Nadgradna svjetiljka sigurnosne rasvjete za osvjetljavanje piktograma, izvor LED, 240V, 50Hz, 1W, autonomija 3h, stalni spoj, s polikarbonatnim kućištem, vidljivost piktograma min. 25m, LED indikacija rada na mreži i na ugrađenoj bateriji, ugrađen elektronički sklop koji štiti od potpunog pražnjenja baterije, zaštita od zaprljanja IP65,
oznaka u projektu: P2</t>
  </si>
  <si>
    <t>Ugradna svjetiljka sigurnosne rasvjete, izvor LED min 390lm, 240V, 50Hz, 3W, univerzalna optika, autonomija 3h, pripravni spoj, s polikarbonatnim kućištem bijele boje, funkcija autotesta, LED indikacija rada na mreži i na ugrađenoj bateriji, ugrađen elektronički sklop koji štiti od potpunog pražnjenja baterije, zaštita od zaprljanja IP20, dimenzija 95x95x48mm,
oznaka u projektu: P3</t>
  </si>
  <si>
    <t>Nadgradna svjetiljka sigurnosne rasvjete za osvjetljavanje piktograma, izvor LED, 240V, 50Hz, 1W, autonomija 3h, stalni spoj, s polikarbonatnim kućištem, vidljivost piktograma min. 25m, LED indikacija rada na mreži i na ugrađenoj bateriji, ugrađen elektronički sklop koji štiti od potpunog pražnjenja baterije, zaštita od zaprljanja IP65,
oznaka u projektu: P4</t>
  </si>
  <si>
    <t>Centrala za odimljavanje, 48 A, modularni sustav, napajanje centrale 230V, izlaz za komponente 24V, osigurana autonomija 72h. Dimenzije: 600x800x250mm</t>
  </si>
  <si>
    <t>Ručni javljač / tipkalo</t>
  </si>
  <si>
    <t>Spojna negoriva kutija</t>
  </si>
  <si>
    <t>Dobava, polaganje i spajanje optičkog kabela singlemode 8 niti (od GKO u postojećoj zgradi do KO u novoj zgradi)</t>
  </si>
  <si>
    <r>
      <t xml:space="preserve">Navedene karakteristike proizvoda u stavkama gdje nisu definirane minimalne i maximalne vrijednosti, primjenjuje se dozvoljeno </t>
    </r>
    <r>
      <rPr>
        <b/>
        <i/>
        <sz val="10"/>
        <rFont val="Arial"/>
        <family val="2"/>
        <charset val="238"/>
      </rPr>
      <t xml:space="preserve">odstupanje +/- 3 % </t>
    </r>
    <r>
      <rPr>
        <i/>
        <sz val="10"/>
        <rFont val="Arial"/>
        <family val="2"/>
        <charset val="238"/>
      </rPr>
      <t>od navedenih u tim stavkama.</t>
    </r>
  </si>
  <si>
    <r>
      <t xml:space="preserve">Plinska cijev PE-HD izrađene od polietilena </t>
    </r>
    <r>
      <rPr>
        <sz val="10"/>
        <rFont val="Arial"/>
        <family val="2"/>
        <charset val="238"/>
      </rPr>
      <t>PE 80, S 5, SDR 11, p= 4 bar, atestitan za plinsku instalaciju</t>
    </r>
  </si>
  <si>
    <t>Antikorozivna zaštita cijevi u rovu sa antikorozivnom trakom (plastizol ili dekorodal) sa preklopom minimalno 50%</t>
  </si>
  <si>
    <r>
      <t xml:space="preserve">Radijatorska </t>
    </r>
    <r>
      <rPr>
        <b/>
        <sz val="10"/>
        <rFont val="Arial"/>
        <family val="2"/>
        <charset val="238"/>
      </rPr>
      <t>kompaktna</t>
    </r>
    <r>
      <rPr>
        <sz val="10"/>
        <rFont val="Arial"/>
        <family val="2"/>
        <charset val="238"/>
      </rPr>
      <t xml:space="preserve"> čelična baterija sa unutarnjim priključcima 1/2", za ventil, prigušnicu, odzračni i ispusni ventilu kompletu sa ovjesnim priborom</t>
    </r>
  </si>
  <si>
    <t>Automatsko upravljanje s elektroupravljačkim
ormarom za:klima komoru iz predhodne stavke (V=7250/7250 m3/h)</t>
  </si>
  <si>
    <t xml:space="preserve"> Priključna kutija za anemostat iz predhodne stavke, sa vertikalnim (gornjim) priključkom</t>
  </si>
  <si>
    <r>
      <t>Sitni potrošni materijal za tvrdo lemljenje klima inverter sustava,  u stavku uključen, inertni plin (dušik) za ostvarivanje zaštitne atmosfere prilikom tvrdog lemljenja  cijevi (tvrdi lem sa dodatkom 30% srebra</t>
    </r>
    <r>
      <rPr>
        <sz val="10"/>
        <color rgb="FFFF0000"/>
        <rFont val="Arial"/>
        <family val="2"/>
      </rPr>
      <t xml:space="preserve"> </t>
    </r>
    <r>
      <rPr>
        <sz val="10"/>
        <rFont val="Arial"/>
        <family val="2"/>
        <charset val="238"/>
      </rPr>
      <t xml:space="preserve">kao dodatni materijal za spajanje cijevi,  plin i kisik i dr.) </t>
    </r>
  </si>
  <si>
    <t>Betoniranje a.b. podne ploče prizemlja debljine 20 cm, armirane karbonskim micro vlaknima 25 kg/m3 betona, u rubnoj oplati, ravnanje gornje površine izvesti strojno sa laserskim vođenjem vibro letve za održavanje zadane visine. Beton klase C 30/37 sa dodatkom aditiva za sprečavanje skupljana i smanjenje VC faktora.  Nakon završetka zaglađivanja izrezati dilatacijske reške na polja cc 4x6 m, a podlogu zaštititi premazom protiv  preranog gubitka vlage iz betona te ojačanje habajućeg sloja. Reške su do dubine max. trećina debljina ploče, širine 3-4 mm. Izvesti kvarcni posip na AB ploči kao završni sloj. Obračun po m3 ugrađenog betona i m2 oplate.</t>
  </si>
  <si>
    <t>Dobava i postava parne brane na bazi polietilena prema HRN EN 13984, klase E prema HRN EN 13501-1 ili jednakovrijedne. Karakteristike:                                                              - efektivna debljina: min.0.2 mm (±20%) (HRN EN 1849-2 ili jednakovrijedan)                                            - masa po jedinici površine: min. 0.195 kg/m² (±15%) (HRN EN 1849-2 ili jednakovrijedan)                            - vodonepropusnost: zadovoljava (HRN EN 1928 ili jednakovrijedan)                                                             - posmična otpornost spojeva: ≥60 N/50 mm (HRN EN 12317-2 ili jednakovrijedan)                                      - otpornost na prolaz vodene pare: min. Sd  220m (HRN EN 1931 ili jednakovrijedan)                               - vlačna čvrstoća uzdužna/poprečna: min. 170N (HRN EN 12311-2 ili jednakovrijedan)                                                                                                    - otpornost na udarce, meka podloga: maks. 100mm (HRN EN 12691 ili jednakovrijedan) Membrana se slobodno polaže na podlogu i spaja samoljepljivom trakom na bazi butil-gume u preklopu spoja od 8 cm. Periferno se membrana lijepi specijalnom namjenskom trakom za atiku ili zid. Sloj parne brane potrebno je dići do visine termo izolacije. Uz top. izolaciju iznad hale potrebno je provući parnu branu vertikalno ispod sloja xps-a visine 30 cm. Lijepljenje uračunato u stavku. Obračun po m2 pokrivene površine.</t>
  </si>
  <si>
    <t xml:space="preserve">Dobava i postava hidroizolacije iz sintetičke membrane na bazi termoplastičnog poliolefina, TPO/FPO, armirana poliesterskim pletivom, bijele boje (RAL 9016), UV stabilna, debljine d = min. 1,8 mm, prema EN 13967 ili jednakovrijednoj. Karakteristike: masa po jedinici površine: min. 1.98 kg/m² (-5%/+10%) (HRN EN 1849-2 ili jednakovrijedan), posmična otpornost spojeva: ≥500 N/50 mm (HRN EN 12317-2 ili jednakovrijedan ), izduženje pri slomu: ≥ 13% (HRN EN 12311-2 ili jednakovrijedan ), otpornost na udarce, tvrda podloga: min. 800mm (HRN EN 12691 ili jednakovrijedan), pregibljivost pri niskim temperaturama: min. -30°C (HRN EN 495-5 ili jednakovrijedan), ponašanje u požaru: razred Bkrov(t1) (EN 13501) ili jednakovrijedno. </t>
  </si>
  <si>
    <r>
      <t xml:space="preserve">Izrada, dobava i montaža sekcijskih industrijskih vrata   dimenzije 550/480 cm. Sekcije izrađene od pocičanog čelika debljine 42 mm, punjeno poliuretanom. Sekcije jednakomjerno razdijeljene sa vodoravnom žljebovima, površina stucco. Otpor na opterećenje vjetrom: klasa3, nepropusnoat za vodu : klasa 3 , propusnost za zrak : klasa 2,  zvučna izolacija R=25 dB, toplinska propusnost U=1,0 W/mK. Okvir vrata od prešanih profila iz eloksiranog aluminija </t>
    </r>
    <r>
      <rPr>
        <sz val="11"/>
        <rFont val="Arial"/>
        <family val="2"/>
        <charset val="238"/>
      </rPr>
      <t>s brtvom od EPDM-a i zaštitom od prignječenja prstiju iznutra i izvana serijski.  Pogon za industrijska  vrata pripreman za ugradnju sa svim potrebnim spojnim pribororm i priključkom na osovinu. Ugradnja tastera za upravljanje na strani motora u neposrednoj blizini motora. Motor opremljen s deblokadom za ručno otvaranje vrata u slučaju kvara ili nestanka električne energije. Obračun po kom sve komplet sposobno za upotrebu.</t>
    </r>
  </si>
  <si>
    <t>standardi ili jednakovrijedni:</t>
  </si>
  <si>
    <t>NAPOMENA: Kod svih stavaka u troškovniku gdje je možebitno naveden proizvođač materijala i opreme ili tip/model proizvoda definirana je tražena kvaliteta traženog materijala i opreme, a ponuditelji mogu nuditi materijal i opremu drugih proizvođača koji zadovoljavaju traženu kvalitetu.</t>
  </si>
  <si>
    <t>Izrada bitumeniziranog nosivog sloja asfaltbetona AC 22 base 50/70, debljine 7,0 cm. Radovi obuhvaćaju nabavu materijala, proizvodnju mješavine, prijevoz do mjesta ugradnje, prskanje podloge bitumenskom emulzijom, te ugradnju uporabom odgovarajućih strojeva i opreme te sav rad na ugradnji tog sloja . Izvedba, kontrola i obračun prema ( HRN EN 13108-1 ili jednakovrijedno). 
Obračun po m2 gornje površine stvarno položenog sloja (na mjestu gdje je predviđeno razbijanje asfaltne površine za novi vod vodovodne instalacije).</t>
  </si>
  <si>
    <t>Izrada habajućeg  sloja asfaltbeona AC 11 surf 50/70, debljine 4,0-6,0 cm. Radovi obuhvaćaju nabavu materijala, proizvodnju mješavine, prijevoz do mjesta ugradnje,pripremu podloge,  prskanje podloge bitumenskom emulzijom, te ugradnju uporabom odgovarajućih strojeva i opreme te sav rad na ugradnji tog sloja . Izvedba, kontrola i obračun prema ( HRN EN 13108-1 ili jednakovrijedno). 
Obračun po m2 gornje površine stvarno položenog sloja.  Dovođenje asfaltne površine u prvobitno stanje (na mjestu gdje je predviđeno razbijanje asfaltne površine za novi vod vodovodne instalacije).</t>
  </si>
  <si>
    <t>Izrada bitumeniziranog nosivog sloja asfaltbetona AC 22 base 50/70 debljine 7,0 cm. Radovi obuhvaćaju nabavu materijala, proizvodnju mješavine, prijevoz do mjesta ugradnje, prskanje podloge bitumenskom emulzijom, te ugradnju uporabom odgovarajućih strojeva i opreme te sav rad na ugradnji tog sloja . Izvedba, kontrola i obračun prema ( HRN EN 13108-1 ili jednakovrijedno). 
Obračun po m2 gornje površine stvarno položenog sloja (na mjestu gdje je predviđeno razbijanje asfaltne površine za novi vod kanalizacije).</t>
  </si>
  <si>
    <t xml:space="preserve">Izrada habajućeg  sloja asfaltbetona AC 11 surf 50/70 debljine 4,0-6,0 cm. Radovi obuhvaćaju nabavu materijala, proizvodnju mješavine, prijevoz do mjesta ugradnje,pripremu podloge,  prskanje podloge bitumenskom emulzijom, te ugradnju uporabom odgovarajućih strojeva i opreme te sav rad na ugradnji tog sloja . Izvedba, kontrola i obračun prema ( HRN EN 13108-1 ili jednakovrijedno). 
Obračun po m2 gornje površine stvarno položenog sloja.  Dovođenje asfaltne površine u prvobitno stanje (na mjestu gdje je predviđeno razbijanje asfaltne površine za novi vod kanalizacije).                      </t>
  </si>
  <si>
    <t>Kanalica linijske odvodnje nazivne širine 100 mm. Kanalica mora biti od betona ojačanog vlaknima, klasa opterećenja od A 15 - F 900 prema DIN V 19580/EN 1433 ili jednakovrijedno, sukladno s CE normom, s okvirom izrađenog od pocinčanog čelika visine 4 cm, SIDE-LOCK bezvijčanim sistem pričvršćivanja rešetke s dodatnih 8 vijaka pričvršćenja na metar duljine i protukliznim utorima u okviru. Okvir za prihvat rešetke mora biti usidren u tijelo kanalice 130 mm radi visoke stabilnosti sustava. Debljina stijenke kanala min. 45 mm. Dimenzije kanala L/W/H 1000x190x285 mm. Rešetka je mrežasta s otvorima  izrađena od nodularnog lijeva i zaštićena KTL zaštitom. Otvori na rešetki su 15/25 mm. Površina korisnog poprečnog presjeka kanala je 175 cm2. Rešetka je za klasu opterećenja F900 sukladno EN1433 ili jednakovrijedno.  Klasa A1 (negorivi materijal). Kao reviziono/izljevni element koristi se pjeskolov. Kanal se polaže u obložni beton bočno 15 cm i temelj 15 cm. U cijenu uključena kanalica sa svim potrebnim elementima do potpune funkcionalnosti.</t>
  </si>
  <si>
    <r>
      <t xml:space="preserve">Dobava materijala, izrada i spajanje samostojećeg razdjelnika stupnja zaštite IP54, ukupnih dim. 2200×2000×400 mm (š×v×d), s postoljem visine 100mm, tipski testiran prema HRN EN 60439-1/HRN EN 61439-1-2 </t>
    </r>
    <r>
      <rPr>
        <sz val="10"/>
        <rFont val="Arial"/>
        <family val="2"/>
        <charset val="238"/>
      </rPr>
      <t>ili jednakovrijedno do 1600A. Ormar je slobodnostojeći, metalni, s punim metalnim vratima.
Ormar se sastoji od:
- ormar SF 800x2000x400 mm (š×v×d) sa montažnom pločom - 2 kom
- ormar SF 600x2000x400 mm (š×v×d) sa montažnom pločom - 1 kom
- postolje prednji dio 800x100 mm - 2 kom
- postolje prednji dio 600x100 mm - 1 kom
- postolje bočni dio 400x100 mm - 3 kom
- set bočna stranica 2000x400 mm - 2 kom
- spojni pribor SF - 2 kom
U razdjelnik ugraditi sljedeću opremu prema jednopolnoj shemi:</t>
    </r>
  </si>
  <si>
    <t xml:space="preserve">Svjetiljka nadgradna, LED izvor svjetlosti, kućište od polikarbonata, inox kopče, pokrov od polikarbonata, efektivni svjetosni tok ili svjetlosni tok svjetiljke s uračunatim gubicima u optičkom sustavu min 9950lm, snaga sistema max 71W (LED izvor+driver), svjetlosna iskoristivost svjetiljke s uračunatim gubicima u optičkom sustavu min 140 lm/W, temperatura boje svjetlosti 4000K, uzvrata boje Ra≥80, zaštita od zaprljanja IP66, mehanička zaštita IK10, rad na temperaturi okoline +50 °C, životni vijek L90B10≥50.000h, svjetiljka ima dodatne aluminijske hladnjake za dodatno hlađenje LED modula i drivera, dimenzija dxšxv 1452x145x111mm ±5%, ENEC certifikat ili jednakovrijedno,
oznaka u projektu A1
</t>
  </si>
  <si>
    <t>Svjetiljka nadgradna, LED izvor svjetlosti, metalno kućište, difuzor od polikarbonata, efektivni svjetosni tok ili svjetlosni tok svjetiljke s uračunatim gubicima u optičkom sustavu min 4640lm, snaga sistema max 42W (LED izvor+driver), ukupna svjetlosna iskoristivost svjetiljke min 110 lm/W,  Ra&gt;80, temperatura boje svjetlosti 4000K, životni vijek L90B10≥50.000h, zaštita od zaprljanja IP40, dimenzija dxšxv 1170x146x58mm ±5%, ENEC certifikat ili jednakovrijedno,
oznaka u projektu: A2</t>
  </si>
  <si>
    <t>Svjetiljka nadgradna, LED izvor svjetlosti, efektivni svjetosni tok ili svjetlosni tok svjetiljke s uračunatim gubicima u optičkom sustavu min 4000lm, snaga sistema max 35W (LED izvor+driver), ukupna svjetlosna iskoristivost svjetiljke min 114 lm/W, temperatura boje svjetla 4000K, PMMA prizmatični difuzor s optikom protiv blještanja (UGR&lt;19), životni vijek minimalno 70.000 sati pri L70, zaštita svjetiljke IP20, IK02, CRI&gt;80, kvaliteta LED svjetlosti MacAdam ≤ 3 SDCM, dimenzija kućišta 595x595x9mm ±5%, ENEC certifikat ili jednakovrijedno,
oznaka u projektu: A3</t>
  </si>
  <si>
    <t>Svjetiljka nadgradna, LED izvor svjetlosti, plastično kućište, difuzor od polikarbonata, efektivni svjetosni tok ili svjetlosni tok svjetiljke s uračunatim gubicima u optičkom sustavu min 2780lm, snaga sistema max 24W (LED izvor+driver), ukupna svjetlosna iskoristivost svjetiljke min 115 lm/W, uzvrata boje Ra≥80, temperatura boje svjetlosti 4000K, zaštita od zaprljanja IP54, mehanička zaštita IK10, životni vijek L90B10≥50000h, rad na temperaturi okoline +35 °C, dimenzija Φ300x85mm ±5%, ENEC certifikat  ili jednakovrijedno,
oznaka u projektu: A4</t>
  </si>
  <si>
    <t>Pribor za označavanje kabela i opreme po standardu ANSI/TIA-568-B ili jednakovrijedno</t>
  </si>
  <si>
    <t>Ispitivanje instalacije u skladu sa standardom ISO/IEC IS11801 2 izdanje 2002, klasa E i ISO/IEC 8802-3/ANSI/IEEE 802.3 ili jednakovrijedno i izrada protokola o ispitivanju, te pribavljanje svih potrebnih atesta i odgovarajućih izjava o sukladnosti ugrađene elektroopreme za tehnički pregled.</t>
  </si>
  <si>
    <t>Nehrđajući čelik AISI 304 ili jednakovrijedno</t>
  </si>
  <si>
    <t>NAPOMENE: 
Kod svih stavaka u troškovniku ili prjektno-tehničkoj dokumentaciji gdje je možebitno naveden proizvođač materijala i opreme ili tip/model proizvoda definirana je tražena kvaliteta traženog materijala i opreme a ne isključivo određeni proizvod, a ponuditelji mogu nuditi materijal i opremu drugih proizvođača koji zadovoljavaju traženu kvalitetu.
Kod svih navedenih normi, standarda ili certifikata u troškovnicima ili prjektno-tehničkoj dokumentacijivrijedi "ili jednakovrijedno". 
Navedene karakteristike proizvoda u stavkama gdje nisu definirane minimalne i maximalne vrijednosti, primjenjuje se dozvoljeno odstupanje +/- 3 % od navedenih u tim stavkama.</t>
  </si>
  <si>
    <r>
      <t xml:space="preserve">Dobava i montaža fasadnog izolacijskog panela skrivena spoja, </t>
    </r>
    <r>
      <rPr>
        <b/>
        <sz val="11"/>
        <rFont val="Arial"/>
        <family val="2"/>
        <charset val="238"/>
      </rPr>
      <t>dvostruke hidro-termičke brtve na spoju</t>
    </r>
    <r>
      <rPr>
        <sz val="11"/>
        <rFont val="Arial"/>
        <family val="2"/>
        <charset val="238"/>
      </rPr>
      <t xml:space="preserve">,  vanjski lim debljine 0,6 mm, u profilaciji Micro, poliesterska boja debljine 25 my, po normi EN1042 i EN 10147-2000 ili jednakovrijedno.
Širina panela </t>
    </r>
    <r>
      <rPr>
        <b/>
        <sz val="11"/>
        <rFont val="Arial"/>
        <family val="2"/>
        <charset val="238"/>
      </rPr>
      <t xml:space="preserve">1000, 60 i 75 </t>
    </r>
    <r>
      <rPr>
        <sz val="11"/>
        <rFont val="Arial"/>
        <family val="2"/>
        <charset val="238"/>
      </rPr>
      <t>mm.
Toplinska provodljivost izolacijske jezgre</t>
    </r>
    <r>
      <rPr>
        <b/>
        <sz val="11"/>
        <rFont val="Arial"/>
        <family val="2"/>
        <charset val="238"/>
      </rPr>
      <t xml:space="preserve"> λ = 0,022 W/mK</t>
    </r>
    <r>
      <rPr>
        <sz val="11"/>
        <rFont val="Arial"/>
        <family val="2"/>
        <charset val="238"/>
      </rPr>
      <t xml:space="preserve"> prema EN 14509:2013 ili jednakovrijedno koja uključuje faktor starenja materijala.
Izolacijska jezgra </t>
    </r>
    <r>
      <rPr>
        <b/>
        <sz val="11"/>
        <rFont val="Arial"/>
        <family val="2"/>
        <charset val="238"/>
      </rPr>
      <t xml:space="preserve">negorivi IPN </t>
    </r>
    <r>
      <rPr>
        <sz val="11"/>
        <rFont val="Arial"/>
        <family val="2"/>
        <charset val="238"/>
      </rPr>
      <t xml:space="preserve">debljine </t>
    </r>
    <r>
      <rPr>
        <b/>
        <sz val="11"/>
        <rFont val="Arial"/>
        <family val="2"/>
        <charset val="238"/>
      </rPr>
      <t>120 mm</t>
    </r>
    <r>
      <rPr>
        <sz val="11"/>
        <rFont val="Arial"/>
        <family val="2"/>
        <charset val="238"/>
      </rPr>
      <t xml:space="preserve">.
Koeficijent prolaska topline </t>
    </r>
    <r>
      <rPr>
        <b/>
        <sz val="11"/>
        <rFont val="Arial"/>
        <family val="2"/>
        <charset val="238"/>
      </rPr>
      <t xml:space="preserve">U = 0,19 W/m2K prema EN 14509:2013 ili jednakovrijedno sa uračunatim gubicima na spojevima panela                   </t>
    </r>
    <r>
      <rPr>
        <sz val="11"/>
        <rFont val="Arial"/>
        <family val="2"/>
        <charset val="238"/>
      </rPr>
      <t xml:space="preserve">
Ral boja lima panela po izboru projektanta - do 3 različite boje lima.
</t>
    </r>
    <r>
      <rPr>
        <b/>
        <u/>
        <sz val="11"/>
        <rFont val="Arial"/>
        <family val="2"/>
        <charset val="238"/>
      </rPr>
      <t>Vatrootpornost panela</t>
    </r>
    <r>
      <rPr>
        <b/>
        <sz val="11"/>
        <rFont val="Arial"/>
        <family val="2"/>
        <charset val="238"/>
      </rPr>
      <t xml:space="preserve">: EI30/EW60 prema EN 13501-2 ili jednakovrijedno. </t>
    </r>
    <r>
      <rPr>
        <sz val="11"/>
        <rFont val="Arial"/>
        <family val="2"/>
        <charset val="238"/>
      </rPr>
      <t xml:space="preserve">                                                       
</t>
    </r>
    <r>
      <rPr>
        <b/>
        <u/>
        <sz val="11"/>
        <rFont val="Arial"/>
        <family val="2"/>
        <charset val="238"/>
      </rPr>
      <t xml:space="preserve">Reakcija na požar: B s1 d0
- razred reakcije na požar Euroklasa B prema normi EN 13501 ili jednakovrijedno
- najviša, s1 klasa obzirom na razvoj dima 
- najviša, d0 klasa obzirom na goruće kapljice/otpale dijelove </t>
    </r>
    <r>
      <rPr>
        <b/>
        <sz val="11"/>
        <rFont val="Arial"/>
        <family val="2"/>
        <charset val="238"/>
      </rPr>
      <t xml:space="preserve">
</t>
    </r>
    <r>
      <rPr>
        <sz val="11"/>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</si>
</sst>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 #,##0.00\ &quot;kn&quot;_-;\-* #,##0.00\ &quot;kn&quot;_-;_-* &quot;-&quot;??\ &quot;kn&quot;_-;_-@_-"/>
    <numFmt numFmtId="43" formatCode="_-* #,##0.00\ _k_n_-;\-* #,##0.00\ _k_n_-;_-* &quot;-&quot;??\ _k_n_-;_-@_-"/>
    <numFmt numFmtId="164" formatCode="0.0"/>
    <numFmt numFmtId="165" formatCode="mmm/dd"/>
    <numFmt numFmtId="166" formatCode="#,##0.00;;;"/>
    <numFmt numFmtId="167" formatCode="#,##0.00\ _k_n"/>
    <numFmt numFmtId="168" formatCode="#,##0.0"/>
    <numFmt numFmtId="169" formatCode="0.000"/>
    <numFmt numFmtId="170" formatCode="_-* #,##0.00\ _€_-;\-* #,##0.00\ _€_-;_-* &quot;-&quot;??\ _€_-;_-@_-"/>
    <numFmt numFmtId="171" formatCode="_-* #,##0.00\ _k_n_-;\-* #,##0.00\ _k_n_-;_-* \-??\ _k_n_-;_-@_-"/>
    <numFmt numFmtId="172" formatCode="General\."/>
    <numFmt numFmtId="173" formatCode="#,##0.00;[Red]\-#,##0.00"/>
  </numFmts>
  <fonts count="124">
    <font>
      <sz val="10"/>
      <name val="Arial"/>
      <family val="2"/>
      <charset val="238"/>
    </font>
    <font>
      <sz val="10"/>
      <name val="Arial"/>
      <charset val="238"/>
    </font>
    <font>
      <sz val="11"/>
      <color indexed="8"/>
      <name val="Calibri"/>
      <family val="2"/>
      <charset val="238"/>
    </font>
    <font>
      <sz val="11"/>
      <color indexed="63"/>
      <name val="Calibri"/>
      <family val="2"/>
      <charset val="238"/>
    </font>
    <font>
      <b/>
      <sz val="11"/>
      <color indexed="52"/>
      <name val="Calibri"/>
      <family val="2"/>
      <charset val="238"/>
    </font>
    <font>
      <sz val="10"/>
      <name val="MS Sans Serif"/>
      <family val="2"/>
      <charset val="238"/>
    </font>
    <font>
      <sz val="11"/>
      <color indexed="17"/>
      <name val="Calibri"/>
      <family val="2"/>
      <charset val="238"/>
    </font>
    <font>
      <u/>
      <sz val="10"/>
      <color indexed="12"/>
      <name val="Arial"/>
      <family val="2"/>
      <charset val="238"/>
    </font>
    <font>
      <sz val="11"/>
      <color indexed="62"/>
      <name val="Calibri"/>
      <family val="2"/>
      <charset val="238"/>
    </font>
    <font>
      <b/>
      <sz val="11"/>
      <color indexed="63"/>
      <name val="Calibri"/>
      <family val="2"/>
      <charset val="238"/>
    </font>
    <font>
      <b/>
      <sz val="18"/>
      <color indexed="62"/>
      <name val="Cambria"/>
      <family val="2"/>
      <charset val="238"/>
    </font>
    <font>
      <b/>
      <sz val="18"/>
      <color indexed="56"/>
      <name val="Cambria"/>
      <family val="2"/>
      <charset val="238"/>
    </font>
    <font>
      <sz val="11"/>
      <color indexed="60"/>
      <name val="Calibri"/>
      <family val="2"/>
      <charset val="238"/>
    </font>
    <font>
      <sz val="11"/>
      <color indexed="10"/>
      <name val="Calibri"/>
      <family val="2"/>
      <charset val="238"/>
    </font>
    <font>
      <sz val="12"/>
      <name val="Times New Roman CE"/>
      <family val="1"/>
      <charset val="238"/>
    </font>
    <font>
      <sz val="9"/>
      <name val="Arial"/>
      <family val="2"/>
      <charset val="238"/>
    </font>
    <font>
      <b/>
      <sz val="14"/>
      <name val="Arial"/>
      <family val="2"/>
      <charset val="238"/>
    </font>
    <font>
      <b/>
      <i/>
      <sz val="14"/>
      <name val="Arial"/>
      <family val="2"/>
      <charset val="238"/>
    </font>
    <font>
      <b/>
      <sz val="9"/>
      <name val="Arial"/>
      <family val="2"/>
      <charset val="238"/>
    </font>
    <font>
      <sz val="11"/>
      <name val="Arial"/>
      <family val="2"/>
      <charset val="238"/>
    </font>
    <font>
      <b/>
      <sz val="11"/>
      <name val="Arial"/>
      <family val="2"/>
      <charset val="238"/>
    </font>
    <font>
      <b/>
      <sz val="10"/>
      <name val="Arial"/>
      <family val="2"/>
      <charset val="238"/>
    </font>
    <font>
      <b/>
      <sz val="12"/>
      <name val="Arial"/>
      <family val="2"/>
      <charset val="238"/>
    </font>
    <font>
      <sz val="11"/>
      <name val="Arial CE"/>
      <family val="2"/>
      <charset val="238"/>
    </font>
    <font>
      <b/>
      <i/>
      <sz val="11"/>
      <name val="Arial"/>
      <family val="2"/>
      <charset val="238"/>
    </font>
    <font>
      <sz val="9"/>
      <name val="Arial CE"/>
      <family val="2"/>
      <charset val="238"/>
    </font>
    <font>
      <sz val="10"/>
      <name val="Arial"/>
      <family val="2"/>
      <charset val="238"/>
    </font>
    <font>
      <b/>
      <sz val="11"/>
      <name val="Arial CE"/>
      <family val="2"/>
      <charset val="238"/>
    </font>
    <font>
      <vertAlign val="superscript"/>
      <sz val="11"/>
      <name val="Arial"/>
      <family val="2"/>
      <charset val="238"/>
    </font>
    <font>
      <sz val="11"/>
      <name val="Arial CE"/>
      <charset val="238"/>
    </font>
    <font>
      <b/>
      <sz val="11"/>
      <name val="Arial CE"/>
      <charset val="238"/>
    </font>
    <font>
      <sz val="12"/>
      <name val="Times New Roman"/>
      <family val="1"/>
      <charset val="238"/>
    </font>
    <font>
      <sz val="11"/>
      <name val="Arial"/>
      <family val="2"/>
    </font>
    <font>
      <sz val="11"/>
      <color indexed="8"/>
      <name val="Arial"/>
      <family val="2"/>
      <charset val="238"/>
    </font>
    <font>
      <sz val="11"/>
      <color indexed="16"/>
      <name val="Calibri"/>
      <family val="2"/>
      <charset val="238"/>
    </font>
    <font>
      <sz val="11"/>
      <color indexed="19"/>
      <name val="Calibri"/>
      <family val="2"/>
      <charset val="238"/>
    </font>
    <font>
      <sz val="10"/>
      <name val="Times New Roman CE"/>
      <family val="1"/>
      <charset val="238"/>
    </font>
    <font>
      <sz val="10"/>
      <name val="Arial CE"/>
      <family val="2"/>
      <charset val="238"/>
    </font>
    <font>
      <b/>
      <i/>
      <sz val="11"/>
      <name val="Arial CE"/>
      <family val="2"/>
      <charset val="238"/>
    </font>
    <font>
      <b/>
      <sz val="11"/>
      <name val="Arial"/>
      <family val="2"/>
      <charset val="1"/>
    </font>
    <font>
      <sz val="11"/>
      <name val="Arial"/>
      <family val="2"/>
      <charset val="1"/>
    </font>
    <font>
      <sz val="10"/>
      <name val="Tahoma"/>
      <family val="2"/>
      <charset val="238"/>
    </font>
    <font>
      <sz val="11"/>
      <name val="Times New Roman CE"/>
      <family val="1"/>
      <charset val="238"/>
    </font>
    <font>
      <sz val="11"/>
      <name val="Times New Roman"/>
      <family val="1"/>
      <charset val="1"/>
    </font>
    <font>
      <b/>
      <sz val="11"/>
      <name val="Times New Roman CE"/>
      <family val="1"/>
      <charset val="238"/>
    </font>
    <font>
      <b/>
      <sz val="14"/>
      <name val="Arial CE"/>
      <family val="2"/>
      <charset val="238"/>
    </font>
    <font>
      <b/>
      <sz val="10"/>
      <name val="Arial CE"/>
      <family val="2"/>
      <charset val="238"/>
    </font>
    <font>
      <sz val="12"/>
      <name val="Arial"/>
      <family val="2"/>
      <charset val="238"/>
    </font>
    <font>
      <sz val="11"/>
      <color indexed="8"/>
      <name val="Arial CE"/>
      <family val="2"/>
      <charset val="238"/>
    </font>
    <font>
      <sz val="11"/>
      <name val="Calibri"/>
      <family val="2"/>
      <charset val="238"/>
    </font>
    <font>
      <sz val="10"/>
      <name val="Arial"/>
      <family val="2"/>
    </font>
    <font>
      <b/>
      <sz val="12"/>
      <name val="Arial CE"/>
      <family val="2"/>
      <charset val="238"/>
    </font>
    <font>
      <sz val="11"/>
      <color indexed="8"/>
      <name val="Calibri"/>
      <family val="2"/>
    </font>
    <font>
      <sz val="9.9"/>
      <name val="Arial CE"/>
      <family val="2"/>
      <charset val="238"/>
    </font>
    <font>
      <sz val="10.45"/>
      <name val="Arial"/>
      <family val="2"/>
      <charset val="238"/>
    </font>
    <font>
      <sz val="12"/>
      <name val="Arial Narrow"/>
      <family val="2"/>
      <charset val="238"/>
    </font>
    <font>
      <sz val="10"/>
      <name val="Helv"/>
    </font>
    <font>
      <sz val="11"/>
      <color indexed="10"/>
      <name val="Arial"/>
      <family val="2"/>
      <charset val="238"/>
    </font>
    <font>
      <b/>
      <u/>
      <sz val="11"/>
      <name val="Arial"/>
      <family val="2"/>
      <charset val="238"/>
    </font>
    <font>
      <u/>
      <sz val="11"/>
      <name val="Arial"/>
      <family val="2"/>
      <charset val="238"/>
    </font>
    <font>
      <sz val="12"/>
      <name val="Times New Roman"/>
      <family val="1"/>
      <charset val="1"/>
    </font>
    <font>
      <b/>
      <i/>
      <sz val="13"/>
      <name val="Arial"/>
      <family val="2"/>
      <charset val="1"/>
    </font>
    <font>
      <b/>
      <sz val="10"/>
      <name val="Times New Roman CE"/>
      <family val="1"/>
      <charset val="238"/>
    </font>
    <font>
      <sz val="10"/>
      <name val="Arial Narrow"/>
      <family val="2"/>
      <charset val="238"/>
    </font>
    <font>
      <b/>
      <sz val="11"/>
      <name val="Arial Narrow"/>
      <family val="2"/>
      <charset val="238"/>
    </font>
    <font>
      <b/>
      <sz val="10"/>
      <name val="Arial Narrow"/>
      <family val="2"/>
      <charset val="238"/>
    </font>
    <font>
      <b/>
      <sz val="14"/>
      <name val="Arial Narrow"/>
      <family val="2"/>
      <charset val="238"/>
    </font>
    <font>
      <sz val="14"/>
      <name val="Arial Narrow"/>
      <family val="2"/>
      <charset val="238"/>
    </font>
    <font>
      <sz val="14"/>
      <name val="Arial"/>
      <family val="2"/>
      <charset val="238"/>
    </font>
    <font>
      <sz val="10"/>
      <name val="Symbol"/>
      <family val="1"/>
      <charset val="2"/>
    </font>
    <font>
      <b/>
      <sz val="10"/>
      <color indexed="10"/>
      <name val="Arial"/>
      <family val="2"/>
      <charset val="238"/>
    </font>
    <font>
      <sz val="10"/>
      <color indexed="10"/>
      <name val="Arial"/>
      <family val="2"/>
      <charset val="238"/>
    </font>
    <font>
      <b/>
      <sz val="12"/>
      <color indexed="10"/>
      <name val="Arial"/>
      <family val="2"/>
      <charset val="238"/>
    </font>
    <font>
      <sz val="12"/>
      <color indexed="10"/>
      <name val="Arial"/>
      <family val="2"/>
      <charset val="238"/>
    </font>
    <font>
      <u/>
      <sz val="9"/>
      <name val="Arial"/>
      <family val="2"/>
      <charset val="238"/>
    </font>
    <font>
      <b/>
      <u/>
      <sz val="9"/>
      <name val="Arial"/>
      <family val="2"/>
      <charset val="238"/>
    </font>
    <font>
      <sz val="10"/>
      <name val="Arial"/>
      <family val="2"/>
      <charset val="1"/>
    </font>
    <font>
      <i/>
      <sz val="9"/>
      <name val="Arial"/>
      <family val="2"/>
      <charset val="238"/>
    </font>
    <font>
      <sz val="10"/>
      <color indexed="10"/>
      <name val="Arial"/>
      <family val="2"/>
      <charset val="1"/>
    </font>
    <font>
      <sz val="12"/>
      <color indexed="10"/>
      <name val="Times New Roman"/>
      <family val="1"/>
      <charset val="238"/>
    </font>
    <font>
      <b/>
      <i/>
      <sz val="10"/>
      <name val="Arial"/>
      <family val="2"/>
      <charset val="238"/>
    </font>
    <font>
      <sz val="10"/>
      <color indexed="8"/>
      <name val="Arial"/>
      <family val="2"/>
      <charset val="238"/>
    </font>
    <font>
      <b/>
      <sz val="10"/>
      <color indexed="8"/>
      <name val="Arial"/>
      <family val="2"/>
      <charset val="238"/>
    </font>
    <font>
      <sz val="8"/>
      <name val="Arial"/>
      <family val="2"/>
      <charset val="238"/>
    </font>
    <font>
      <sz val="10"/>
      <name val="Times New Roman"/>
      <family val="1"/>
      <charset val="238"/>
    </font>
    <font>
      <sz val="8"/>
      <name val="Arial"/>
      <family val="2"/>
    </font>
    <font>
      <sz val="9"/>
      <name val="Arial"/>
      <family val="2"/>
    </font>
    <font>
      <b/>
      <sz val="10"/>
      <name val="Arial"/>
      <family val="2"/>
    </font>
    <font>
      <b/>
      <sz val="11"/>
      <name val="Arial"/>
      <family val="2"/>
    </font>
    <font>
      <vertAlign val="superscript"/>
      <sz val="10"/>
      <name val="Arial Narrow"/>
      <family val="2"/>
      <charset val="238"/>
    </font>
    <font>
      <sz val="10"/>
      <color indexed="8"/>
      <name val="Calibri"/>
      <family val="2"/>
      <charset val="238"/>
    </font>
    <font>
      <sz val="10"/>
      <name val="Calibri"/>
      <family val="2"/>
      <charset val="238"/>
    </font>
    <font>
      <sz val="10"/>
      <color indexed="8"/>
      <name val="Arial"/>
      <family val="2"/>
    </font>
    <font>
      <sz val="9"/>
      <name val="Calibri"/>
      <family val="2"/>
      <charset val="238"/>
    </font>
    <font>
      <sz val="8"/>
      <name val="Calibri"/>
      <family val="2"/>
      <charset val="238"/>
    </font>
    <font>
      <b/>
      <sz val="8"/>
      <name val="Arial"/>
      <family val="2"/>
    </font>
    <font>
      <b/>
      <i/>
      <sz val="9"/>
      <name val="Arial"/>
      <family val="2"/>
      <charset val="238"/>
    </font>
    <font>
      <vertAlign val="superscript"/>
      <sz val="10"/>
      <name val="Arial"/>
      <family val="2"/>
      <charset val="238"/>
    </font>
    <font>
      <sz val="11"/>
      <color theme="1"/>
      <name val="Calibri"/>
      <family val="2"/>
      <charset val="238"/>
      <scheme val="minor"/>
    </font>
    <font>
      <sz val="11"/>
      <color rgb="FF006100"/>
      <name val="Calibri"/>
      <family val="2"/>
      <charset val="238"/>
      <scheme val="minor"/>
    </font>
    <font>
      <sz val="11"/>
      <color theme="1"/>
      <name val="Arial"/>
      <family val="2"/>
      <charset val="238"/>
    </font>
    <font>
      <sz val="11"/>
      <color theme="1"/>
      <name val="Calibri"/>
      <family val="2"/>
      <scheme val="minor"/>
    </font>
    <font>
      <sz val="11"/>
      <color rgb="FFFF0000"/>
      <name val="Arial"/>
      <family val="2"/>
      <charset val="238"/>
    </font>
    <font>
      <b/>
      <sz val="12"/>
      <color theme="1"/>
      <name val="Arial"/>
      <family val="2"/>
      <charset val="238"/>
    </font>
    <font>
      <sz val="11"/>
      <color rgb="FFFF0000"/>
      <name val="Arial CE"/>
      <family val="2"/>
      <charset val="238"/>
    </font>
    <font>
      <sz val="11"/>
      <color rgb="FF222222"/>
      <name val="Arial"/>
      <family val="2"/>
      <charset val="238"/>
    </font>
    <font>
      <sz val="11"/>
      <color rgb="FF333333"/>
      <name val="Arial"/>
      <family val="2"/>
      <charset val="238"/>
    </font>
    <font>
      <sz val="10"/>
      <color rgb="FFFF0000"/>
      <name val="Arial"/>
      <family val="2"/>
      <charset val="238"/>
    </font>
    <font>
      <b/>
      <sz val="10"/>
      <color rgb="FFFF0000"/>
      <name val="Arial"/>
      <family val="2"/>
      <charset val="238"/>
    </font>
    <font>
      <sz val="10"/>
      <color theme="1"/>
      <name val="Arial"/>
      <family val="2"/>
      <charset val="238"/>
    </font>
    <font>
      <sz val="10"/>
      <color rgb="FF000000"/>
      <name val="Arial"/>
      <family val="2"/>
      <charset val="238"/>
    </font>
    <font>
      <sz val="10"/>
      <color rgb="FF000000"/>
      <name val="Arial"/>
      <family val="2"/>
    </font>
    <font>
      <sz val="9"/>
      <color rgb="FFFF0000"/>
      <name val="Arial"/>
      <family val="2"/>
    </font>
    <font>
      <sz val="10"/>
      <color theme="1"/>
      <name val="Arial"/>
      <family val="2"/>
    </font>
    <font>
      <sz val="10"/>
      <color rgb="FFFF0000"/>
      <name val="Arial"/>
      <family val="2"/>
    </font>
    <font>
      <sz val="11"/>
      <color indexed="9"/>
      <name val="Calibri"/>
      <family val="2"/>
      <charset val="238"/>
    </font>
    <font>
      <sz val="11"/>
      <color indexed="20"/>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52"/>
      <name val="Calibri"/>
      <family val="2"/>
      <charset val="238"/>
    </font>
    <font>
      <b/>
      <sz val="11"/>
      <color indexed="9"/>
      <name val="Calibri"/>
      <family val="2"/>
      <charset val="238"/>
    </font>
    <font>
      <i/>
      <sz val="11"/>
      <color indexed="23"/>
      <name val="Calibri"/>
      <family val="2"/>
      <charset val="238"/>
    </font>
    <font>
      <i/>
      <sz val="10"/>
      <name val="Arial"/>
      <family val="2"/>
      <charset val="238"/>
    </font>
  </fonts>
  <fills count="32">
    <fill>
      <patternFill patternType="none"/>
    </fill>
    <fill>
      <patternFill patternType="gray125"/>
    </fill>
    <fill>
      <patternFill patternType="solid">
        <fgColor indexed="31"/>
        <bgColor indexed="22"/>
      </patternFill>
    </fill>
    <fill>
      <patternFill patternType="solid">
        <fgColor indexed="27"/>
        <bgColor indexed="41"/>
      </patternFill>
    </fill>
    <fill>
      <patternFill patternType="solid">
        <fgColor indexed="47"/>
        <bgColor indexed="22"/>
      </patternFill>
    </fill>
    <fill>
      <patternFill patternType="solid">
        <fgColor indexed="9"/>
        <bgColor indexed="26"/>
      </patternFill>
    </fill>
    <fill>
      <patternFill patternType="solid">
        <fgColor indexed="26"/>
        <bgColor indexed="9"/>
      </patternFill>
    </fill>
    <fill>
      <patternFill patternType="solid">
        <fgColor indexed="43"/>
        <bgColor indexed="26"/>
      </patternFill>
    </fill>
    <fill>
      <patternFill patternType="solid">
        <fgColor indexed="22"/>
        <bgColor indexed="31"/>
      </patternFill>
    </fill>
    <fill>
      <patternFill patternType="solid">
        <fgColor indexed="26"/>
      </patternFill>
    </fill>
    <fill>
      <patternFill patternType="solid">
        <fgColor indexed="42"/>
        <bgColor indexed="27"/>
      </patternFill>
    </fill>
    <fill>
      <patternFill patternType="solid">
        <fgColor indexed="42"/>
      </patternFill>
    </fill>
    <fill>
      <patternFill patternType="solid">
        <fgColor indexed="47"/>
        <bgColor indexed="26"/>
      </patternFill>
    </fill>
    <fill>
      <patternFill patternType="solid">
        <fgColor indexed="26"/>
        <bgColor indexed="43"/>
      </patternFill>
    </fill>
    <fill>
      <patternFill patternType="solid">
        <fgColor indexed="22"/>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theme="0"/>
        <bgColor indexed="64"/>
      </patternFill>
    </fill>
    <fill>
      <patternFill patternType="solid">
        <fgColor theme="0"/>
        <bgColor indexed="31"/>
      </patternFill>
    </fill>
    <fill>
      <patternFill patternType="solid">
        <fgColor theme="0"/>
        <bgColor indexed="44"/>
      </patternFill>
    </fill>
    <fill>
      <patternFill patternType="solid">
        <fgColor theme="0" tint="-0.249977111117893"/>
        <bgColor indexed="64"/>
      </patternFill>
    </fill>
    <fill>
      <patternFill patternType="solid">
        <fgColor theme="0"/>
        <bgColor indexed="26"/>
      </patternFill>
    </fill>
    <fill>
      <patternFill patternType="solid">
        <fgColor indexed="29"/>
        <bgColor indexed="45"/>
      </patternFill>
    </fill>
    <fill>
      <patternFill patternType="solid">
        <fgColor indexed="44"/>
        <bgColor indexed="31"/>
      </patternFill>
    </fill>
    <fill>
      <patternFill patternType="solid">
        <fgColor indexed="49"/>
        <bgColor indexed="40"/>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45"/>
        <bgColor indexed="29"/>
      </patternFill>
    </fill>
    <fill>
      <patternFill patternType="solid">
        <fgColor indexed="55"/>
        <bgColor indexed="23"/>
      </patternFill>
    </fill>
  </fills>
  <borders count="60">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style="hair">
        <color indexed="8"/>
      </left>
      <right style="hair">
        <color indexed="8"/>
      </right>
      <top style="hair">
        <color indexed="8"/>
      </top>
      <bottom style="hair">
        <color indexed="8"/>
      </bottom>
      <diagonal/>
    </border>
    <border>
      <left/>
      <right/>
      <top style="thin">
        <color indexed="8"/>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bottom style="hair">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s>
  <cellStyleXfs count="169">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3" fillId="8" borderId="0" applyNumberFormat="0" applyBorder="0" applyAlignment="0" applyProtection="0"/>
    <xf numFmtId="0" fontId="26" fillId="0" borderId="0"/>
    <xf numFmtId="0" fontId="26" fillId="6" borderId="1" applyNumberFormat="0" applyAlignment="0" applyProtection="0"/>
    <xf numFmtId="0" fontId="2" fillId="9" borderId="1" applyNumberFormat="0" applyFont="0" applyAlignment="0" applyProtection="0"/>
    <xf numFmtId="0" fontId="4" fillId="8" borderId="2" applyNumberFormat="0" applyAlignment="0" applyProtection="0"/>
    <xf numFmtId="40" fontId="5" fillId="0" borderId="0" applyFill="0" applyBorder="0" applyAlignment="0" applyProtection="0"/>
    <xf numFmtId="171" fontId="23" fillId="0" borderId="0" applyFill="0" applyBorder="0" applyAlignment="0" applyProtection="0"/>
    <xf numFmtId="171" fontId="23" fillId="0" borderId="0"/>
    <xf numFmtId="43" fontId="26" fillId="0" borderId="0" applyFont="0" applyFill="0" applyBorder="0" applyAlignment="0" applyProtection="0"/>
    <xf numFmtId="44" fontId="2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34" fillId="12" borderId="0"/>
    <xf numFmtId="0" fontId="35" fillId="13" borderId="0"/>
    <xf numFmtId="0" fontId="26" fillId="0" borderId="0"/>
    <xf numFmtId="0" fontId="26" fillId="0" borderId="0"/>
    <xf numFmtId="0" fontId="2" fillId="0" borderId="0"/>
    <xf numFmtId="0" fontId="23" fillId="0" borderId="0"/>
    <xf numFmtId="0" fontId="99" fillId="17" borderId="0" applyNumberFormat="0" applyBorder="0" applyAlignment="0" applyProtection="0"/>
    <xf numFmtId="0" fontId="2" fillId="0" borderId="0" applyNumberFormat="0" applyFont="0" applyFill="0" applyBorder="0" applyAlignment="0" applyProtection="0"/>
    <xf numFmtId="0" fontId="7" fillId="0" borderId="0" applyNumberFormat="0" applyFill="0" applyBorder="0" applyAlignment="0" applyProtection="0"/>
    <xf numFmtId="0" fontId="23" fillId="0" borderId="0"/>
    <xf numFmtId="0" fontId="8" fillId="4" borderId="2" applyNumberFormat="0" applyAlignment="0" applyProtection="0"/>
    <xf numFmtId="0" fontId="9" fillId="5" borderId="3" applyNumberFormat="0" applyAlignment="0" applyProtection="0"/>
    <xf numFmtId="0" fontId="9" fillId="14" borderId="3" applyNumberFormat="0" applyAlignment="0" applyProtection="0"/>
    <xf numFmtId="0" fontId="14" fillId="0" borderId="0">
      <alignment horizontal="justify" vertical="top" wrapText="1"/>
    </xf>
    <xf numFmtId="0" fontId="10" fillId="0" borderId="0" applyNumberFormat="0" applyFill="0" applyBorder="0" applyAlignment="0" applyProtection="0"/>
    <xf numFmtId="0" fontId="11" fillId="0" borderId="0" applyNumberFormat="0" applyFill="0" applyBorder="0" applyAlignment="0" applyProtection="0"/>
    <xf numFmtId="0" fontId="26" fillId="0" borderId="0"/>
    <xf numFmtId="0" fontId="26" fillId="0" borderId="0"/>
    <xf numFmtId="0" fontId="26" fillId="0" borderId="0"/>
    <xf numFmtId="0" fontId="5" fillId="0" borderId="0"/>
    <xf numFmtId="0" fontId="26" fillId="0" borderId="0"/>
    <xf numFmtId="0" fontId="9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pplyNumberFormat="0" applyFill="0" applyBorder="0" applyAlignment="0" applyProtection="0"/>
    <xf numFmtId="0" fontId="50" fillId="0" borderId="0"/>
    <xf numFmtId="0" fontId="26" fillId="0" borderId="0"/>
    <xf numFmtId="0" fontId="26" fillId="0" borderId="0"/>
    <xf numFmtId="0" fontId="98" fillId="0" borderId="0"/>
    <xf numFmtId="0" fontId="2" fillId="0" borderId="0"/>
    <xf numFmtId="0" fontId="26" fillId="0" borderId="0"/>
    <xf numFmtId="0" fontId="1" fillId="0" borderId="0"/>
    <xf numFmtId="0" fontId="26" fillId="0" borderId="0"/>
    <xf numFmtId="0" fontId="100" fillId="0" borderId="0"/>
    <xf numFmtId="0" fontId="98" fillId="0" borderId="0"/>
    <xf numFmtId="0" fontId="10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6" fillId="0" borderId="0" applyBorder="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5" fillId="0" borderId="0"/>
    <xf numFmtId="0" fontId="26" fillId="0" borderId="0"/>
    <xf numFmtId="0" fontId="26" fillId="0" borderId="0"/>
    <xf numFmtId="4" fontId="26" fillId="0" borderId="0"/>
    <xf numFmtId="4" fontId="55" fillId="0" borderId="0">
      <alignment vertical="justify"/>
    </xf>
    <xf numFmtId="0" fontId="41" fillId="0" borderId="0"/>
    <xf numFmtId="0" fontId="52"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6" fillId="0" borderId="0"/>
    <xf numFmtId="0" fontId="2" fillId="0" borderId="0"/>
    <xf numFmtId="0" fontId="26" fillId="0" borderId="0"/>
    <xf numFmtId="0" fontId="26" fillId="0" borderId="0"/>
    <xf numFmtId="0" fontId="26" fillId="0" borderId="0"/>
    <xf numFmtId="0" fontId="26" fillId="0" borderId="0"/>
    <xf numFmtId="0" fontId="2" fillId="0" borderId="0"/>
    <xf numFmtId="0" fontId="26" fillId="0" borderId="0"/>
    <xf numFmtId="0" fontId="26" fillId="0" borderId="0"/>
    <xf numFmtId="0" fontId="26" fillId="0" borderId="0"/>
    <xf numFmtId="0" fontId="9" fillId="8" borderId="3" applyNumberFormat="0" applyAlignment="0" applyProtection="0"/>
    <xf numFmtId="0" fontId="26" fillId="0" borderId="0"/>
    <xf numFmtId="0" fontId="56" fillId="0" borderId="0"/>
    <xf numFmtId="0" fontId="13" fillId="0" borderId="0" applyNumberFormat="0" applyFill="0" applyBorder="0" applyAlignment="0" applyProtection="0"/>
    <xf numFmtId="43" fontId="1" fillId="0" borderId="0" applyFill="0" applyBorder="0" applyAlignment="0" applyProtection="0"/>
    <xf numFmtId="0" fontId="26" fillId="0" borderId="0"/>
    <xf numFmtId="0" fontId="3" fillId="5"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3"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24" borderId="0" applyNumberFormat="0" applyBorder="0" applyAlignment="0" applyProtection="0"/>
    <xf numFmtId="0" fontId="3" fillId="4" borderId="0" applyNumberFormat="0" applyBorder="0" applyAlignment="0" applyProtection="0"/>
    <xf numFmtId="0" fontId="115" fillId="25" borderId="0" applyNumberFormat="0" applyBorder="0" applyAlignment="0" applyProtection="0"/>
    <xf numFmtId="0" fontId="115" fillId="23" borderId="0" applyNumberFormat="0" applyBorder="0" applyAlignment="0" applyProtection="0"/>
    <xf numFmtId="0" fontId="115" fillId="7" borderId="0" applyNumberFormat="0" applyBorder="0" applyAlignment="0" applyProtection="0"/>
    <xf numFmtId="0" fontId="115" fillId="8" borderId="0" applyNumberFormat="0" applyBorder="0" applyAlignment="0" applyProtection="0"/>
    <xf numFmtId="0" fontId="115" fillId="25" borderId="0" applyNumberFormat="0" applyBorder="0" applyAlignment="0" applyProtection="0"/>
    <xf numFmtId="0" fontId="115" fillId="4" borderId="0" applyNumberFormat="0" applyBorder="0" applyAlignment="0" applyProtection="0"/>
    <xf numFmtId="173" fontId="5" fillId="0" borderId="0" applyFill="0" applyBorder="0" applyAlignment="0" applyProtection="0"/>
    <xf numFmtId="0" fontId="115" fillId="25" borderId="0" applyNumberFormat="0" applyBorder="0" applyAlignment="0" applyProtection="0"/>
    <xf numFmtId="0" fontId="115" fillId="26" borderId="0" applyNumberFormat="0" applyBorder="0" applyAlignment="0" applyProtection="0"/>
    <xf numFmtId="0" fontId="115" fillId="27" borderId="0" applyNumberFormat="0" applyBorder="0" applyAlignment="0" applyProtection="0"/>
    <xf numFmtId="0" fontId="115" fillId="28" borderId="0" applyNumberFormat="0" applyBorder="0" applyAlignment="0" applyProtection="0"/>
    <xf numFmtId="0" fontId="115" fillId="25" borderId="0" applyNumberFormat="0" applyBorder="0" applyAlignment="0" applyProtection="0"/>
    <xf numFmtId="0" fontId="115" fillId="29" borderId="0" applyNumberFormat="0" applyBorder="0" applyAlignment="0" applyProtection="0"/>
    <xf numFmtId="0" fontId="4" fillId="5" borderId="2" applyNumberFormat="0" applyAlignment="0" applyProtection="0"/>
    <xf numFmtId="0" fontId="116" fillId="30" borderId="0" applyNumberFormat="0" applyBorder="0" applyAlignment="0" applyProtection="0"/>
    <xf numFmtId="0" fontId="117" fillId="0" borderId="54" applyNumberFormat="0" applyFill="0" applyAlignment="0" applyProtection="0"/>
    <xf numFmtId="0" fontId="118" fillId="0" borderId="55" applyNumberFormat="0" applyFill="0" applyAlignment="0" applyProtection="0"/>
    <xf numFmtId="0" fontId="119" fillId="0" borderId="56" applyNumberFormat="0" applyFill="0" applyAlignment="0" applyProtection="0"/>
    <xf numFmtId="0" fontId="119" fillId="0" borderId="0" applyNumberFormat="0" applyFill="0" applyBorder="0" applyAlignment="0" applyProtection="0"/>
    <xf numFmtId="0" fontId="12" fillId="7" borderId="0" applyNumberFormat="0" applyBorder="0" applyAlignment="0" applyProtection="0"/>
    <xf numFmtId="0" fontId="81" fillId="0" borderId="0"/>
    <xf numFmtId="0" fontId="120" fillId="0" borderId="57" applyNumberFormat="0" applyFill="0" applyAlignment="0" applyProtection="0"/>
    <xf numFmtId="0" fontId="121" fillId="31" borderId="58" applyNumberFormat="0" applyAlignment="0" applyProtection="0"/>
    <xf numFmtId="0" fontId="122" fillId="0" borderId="0" applyNumberFormat="0" applyFill="0" applyBorder="0" applyAlignment="0" applyProtection="0"/>
    <xf numFmtId="0" fontId="9" fillId="0" borderId="59" applyNumberFormat="0" applyFill="0" applyAlignment="0" applyProtection="0"/>
    <xf numFmtId="0" fontId="8" fillId="4" borderId="2" applyNumberFormat="0" applyAlignment="0" applyProtection="0"/>
  </cellStyleXfs>
  <cellXfs count="1275">
    <xf numFmtId="0" fontId="0" fillId="0" borderId="0" xfId="0"/>
    <xf numFmtId="164" fontId="15" fillId="0" borderId="0" xfId="70" applyNumberFormat="1" applyFont="1" applyAlignment="1">
      <alignment horizontal="center"/>
    </xf>
    <xf numFmtId="0" fontId="25" fillId="0" borderId="0" xfId="70" applyFont="1" applyAlignment="1">
      <alignment horizontal="left" vertical="top"/>
    </xf>
    <xf numFmtId="0" fontId="25" fillId="0" borderId="0" xfId="70" applyFont="1" applyAlignment="1">
      <alignment horizontal="left" wrapText="1"/>
    </xf>
    <xf numFmtId="0" fontId="15" fillId="0" borderId="0" xfId="70" applyFont="1" applyAlignment="1">
      <alignment horizontal="center" vertical="center"/>
    </xf>
    <xf numFmtId="164" fontId="15" fillId="0" borderId="0" xfId="70" applyNumberFormat="1" applyFont="1"/>
    <xf numFmtId="0" fontId="19" fillId="0" borderId="0" xfId="70" applyFont="1" applyAlignment="1">
      <alignment horizontal="center" vertical="center"/>
    </xf>
    <xf numFmtId="164" fontId="19" fillId="0" borderId="0" xfId="70" applyNumberFormat="1" applyFont="1" applyAlignment="1">
      <alignment horizontal="center"/>
    </xf>
    <xf numFmtId="4" fontId="19" fillId="0" borderId="0" xfId="70" applyNumberFormat="1" applyFont="1" applyAlignment="1">
      <alignment horizontal="center"/>
    </xf>
    <xf numFmtId="164" fontId="19" fillId="0" borderId="0" xfId="70" applyNumberFormat="1" applyFont="1" applyAlignment="1">
      <alignment horizontal="right"/>
    </xf>
    <xf numFmtId="4" fontId="19" fillId="0" borderId="0" xfId="70" applyNumberFormat="1" applyFont="1" applyAlignment="1">
      <alignment horizontal="right"/>
    </xf>
    <xf numFmtId="0" fontId="25" fillId="0" borderId="0" xfId="70" applyFont="1" applyAlignment="1">
      <alignment vertical="center"/>
    </xf>
    <xf numFmtId="0" fontId="26" fillId="0" borderId="0" xfId="0" applyFont="1"/>
    <xf numFmtId="165" fontId="23" fillId="18" borderId="0" xfId="70" applyNumberFormat="1" applyFont="1" applyFill="1" applyAlignment="1">
      <alignment horizontal="left" vertical="top"/>
    </xf>
    <xf numFmtId="4" fontId="37" fillId="0" borderId="0" xfId="70" applyNumberFormat="1" applyFont="1"/>
    <xf numFmtId="0" fontId="23" fillId="18" borderId="0" xfId="70" applyFont="1" applyFill="1" applyAlignment="1">
      <alignment horizontal="right" vertical="top"/>
    </xf>
    <xf numFmtId="0" fontId="23" fillId="18" borderId="0" xfId="70" applyFont="1" applyFill="1" applyAlignment="1">
      <alignment horizontal="left" vertical="top"/>
    </xf>
    <xf numFmtId="0" fontId="19" fillId="0" borderId="4" xfId="70" applyFont="1" applyBorder="1" applyAlignment="1">
      <alignment horizontal="center" vertical="center"/>
    </xf>
    <xf numFmtId="4" fontId="19" fillId="0" borderId="4" xfId="70" applyNumberFormat="1" applyFont="1" applyBorder="1" applyAlignment="1">
      <alignment horizontal="center"/>
    </xf>
    <xf numFmtId="4" fontId="39" fillId="0" borderId="4" xfId="70" applyNumberFormat="1" applyFont="1" applyBorder="1" applyAlignment="1">
      <alignment horizontal="right"/>
    </xf>
    <xf numFmtId="2" fontId="22" fillId="18" borderId="0" xfId="0" applyNumberFormat="1" applyFont="1" applyFill="1"/>
    <xf numFmtId="164" fontId="19" fillId="0" borderId="4" xfId="70" applyNumberFormat="1" applyFont="1" applyBorder="1" applyAlignment="1">
      <alignment horizontal="center"/>
    </xf>
    <xf numFmtId="0" fontId="27" fillId="19" borderId="0" xfId="70" applyFont="1" applyFill="1" applyAlignment="1">
      <alignment horizontal="left" vertical="top" wrapText="1"/>
    </xf>
    <xf numFmtId="0" fontId="19" fillId="18" borderId="0" xfId="18" applyFont="1" applyFill="1" applyAlignment="1">
      <alignment horizontal="left" vertical="top"/>
    </xf>
    <xf numFmtId="0" fontId="36" fillId="18" borderId="0" xfId="0" applyFont="1" applyFill="1" applyAlignment="1">
      <alignment horizontal="center"/>
    </xf>
    <xf numFmtId="0" fontId="23" fillId="18" borderId="0" xfId="18" applyFont="1" applyFill="1" applyAlignment="1">
      <alignment horizontal="left" vertical="top"/>
    </xf>
    <xf numFmtId="0" fontId="40" fillId="18" borderId="0" xfId="18" applyFont="1" applyFill="1" applyAlignment="1">
      <alignment horizontal="center" vertical="top"/>
    </xf>
    <xf numFmtId="0" fontId="42" fillId="18" borderId="0" xfId="18" applyFont="1" applyFill="1" applyAlignment="1">
      <alignment vertical="top"/>
    </xf>
    <xf numFmtId="0" fontId="44" fillId="0" borderId="0" xfId="18" applyFont="1" applyAlignment="1">
      <alignment wrapText="1"/>
    </xf>
    <xf numFmtId="0" fontId="20" fillId="0" borderId="0" xfId="18" applyFont="1" applyAlignment="1">
      <alignment wrapText="1"/>
    </xf>
    <xf numFmtId="0" fontId="20" fillId="0" borderId="4" xfId="18" applyFont="1" applyBorder="1" applyAlignment="1">
      <alignment wrapText="1"/>
    </xf>
    <xf numFmtId="4" fontId="39" fillId="0" borderId="0" xfId="70" applyNumberFormat="1" applyFont="1" applyAlignment="1">
      <alignment horizontal="right"/>
    </xf>
    <xf numFmtId="0" fontId="45" fillId="18" borderId="0" xfId="70" applyFont="1" applyFill="1" applyAlignment="1">
      <alignment horizontal="left" vertical="center"/>
    </xf>
    <xf numFmtId="0" fontId="19" fillId="18" borderId="0" xfId="0" applyFont="1" applyFill="1" applyAlignment="1">
      <alignment horizontal="left" vertical="top"/>
    </xf>
    <xf numFmtId="0" fontId="19" fillId="18" borderId="0" xfId="70" applyFont="1" applyFill="1" applyAlignment="1">
      <alignment horizontal="left" vertical="top"/>
    </xf>
    <xf numFmtId="0" fontId="19" fillId="18" borderId="0" xfId="0" applyFont="1" applyFill="1" applyAlignment="1">
      <alignment horizontal="center" vertical="top"/>
    </xf>
    <xf numFmtId="0" fontId="19" fillId="18" borderId="0" xfId="0" applyFont="1" applyFill="1" applyAlignment="1">
      <alignment horizontal="center"/>
    </xf>
    <xf numFmtId="0" fontId="25" fillId="18" borderId="0" xfId="70" applyFont="1" applyFill="1" applyAlignment="1">
      <alignment horizontal="left" vertical="top"/>
    </xf>
    <xf numFmtId="0" fontId="23" fillId="18" borderId="0" xfId="70" applyFont="1" applyFill="1" applyAlignment="1">
      <alignment vertical="top"/>
    </xf>
    <xf numFmtId="0" fontId="25" fillId="0" borderId="0" xfId="70" applyFont="1" applyAlignment="1">
      <alignment horizontal="left" vertical="top" wrapText="1"/>
    </xf>
    <xf numFmtId="0" fontId="46" fillId="0" borderId="0" xfId="70" applyFont="1" applyAlignment="1">
      <alignment horizontal="left" wrapText="1"/>
    </xf>
    <xf numFmtId="0" fontId="104" fillId="18" borderId="0" xfId="70" applyFont="1" applyFill="1" applyAlignment="1">
      <alignment horizontal="left" vertical="top"/>
    </xf>
    <xf numFmtId="0" fontId="104" fillId="18" borderId="0" xfId="70" applyFont="1" applyFill="1" applyAlignment="1">
      <alignment horizontal="right" vertical="top"/>
    </xf>
    <xf numFmtId="0" fontId="15" fillId="0" borderId="0" xfId="70" applyFont="1" applyAlignment="1">
      <alignment horizontal="right"/>
    </xf>
    <xf numFmtId="4" fontId="25" fillId="0" borderId="0" xfId="70" applyNumberFormat="1" applyFont="1"/>
    <xf numFmtId="0" fontId="25" fillId="0" borderId="0" xfId="70" applyFont="1"/>
    <xf numFmtId="0" fontId="42" fillId="0" borderId="0" xfId="18" applyFont="1" applyAlignment="1">
      <alignment horizontal="left" vertical="top"/>
    </xf>
    <xf numFmtId="4" fontId="15" fillId="0" borderId="0" xfId="94" applyFont="1"/>
    <xf numFmtId="0" fontId="38" fillId="20" borderId="0" xfId="70" applyFont="1" applyFill="1" applyAlignment="1">
      <alignment horizontal="left" vertical="center" wrapText="1"/>
    </xf>
    <xf numFmtId="4" fontId="20" fillId="0" borderId="0" xfId="70" applyNumberFormat="1" applyFont="1" applyAlignment="1">
      <alignment horizontal="right"/>
    </xf>
    <xf numFmtId="0" fontId="0" fillId="0" borderId="0" xfId="0" applyAlignment="1">
      <alignment horizontal="left" vertical="top"/>
    </xf>
    <xf numFmtId="0" fontId="85" fillId="0" borderId="15" xfId="0" applyFont="1" applyBorder="1" applyAlignment="1">
      <alignment horizontal="center" vertical="center" wrapText="1"/>
    </xf>
    <xf numFmtId="0" fontId="86" fillId="0" borderId="15" xfId="0" applyFont="1" applyBorder="1" applyAlignment="1">
      <alignment horizontal="center" vertical="center" wrapText="1"/>
    </xf>
    <xf numFmtId="167" fontId="86" fillId="0" borderId="15" xfId="130" applyNumberFormat="1" applyFont="1" applyBorder="1" applyAlignment="1">
      <alignment horizontal="center" vertical="center" wrapText="1"/>
    </xf>
    <xf numFmtId="0" fontId="87" fillId="21" borderId="22" xfId="0" applyFont="1" applyFill="1" applyBorder="1" applyAlignment="1">
      <alignment horizontal="left" vertical="center" wrapText="1"/>
    </xf>
    <xf numFmtId="0" fontId="87" fillId="21" borderId="17" xfId="0" applyFont="1" applyFill="1" applyBorder="1" applyAlignment="1">
      <alignment horizontal="left" vertical="center" wrapText="1"/>
    </xf>
    <xf numFmtId="0" fontId="87" fillId="21" borderId="17" xfId="0" applyFont="1" applyFill="1" applyBorder="1" applyAlignment="1">
      <alignment horizontal="left" vertical="center"/>
    </xf>
    <xf numFmtId="0" fontId="50" fillId="21" borderId="17" xfId="0" applyFont="1" applyFill="1" applyBorder="1" applyAlignment="1">
      <alignment horizontal="center" vertical="center"/>
    </xf>
    <xf numFmtId="0" fontId="50" fillId="21" borderId="17" xfId="0" applyFont="1" applyFill="1" applyBorder="1" applyAlignment="1">
      <alignment horizontal="right" vertical="center"/>
    </xf>
    <xf numFmtId="167" fontId="1" fillId="21" borderId="17" xfId="130" applyNumberFormat="1" applyFill="1" applyBorder="1" applyAlignment="1" applyProtection="1">
      <alignment horizontal="right" vertical="center"/>
      <protection locked="0"/>
    </xf>
    <xf numFmtId="167" fontId="1" fillId="21" borderId="16" xfId="130" applyNumberFormat="1" applyFill="1" applyBorder="1" applyAlignment="1" applyProtection="1">
      <alignment horizontal="right" vertical="center"/>
      <protection locked="0"/>
    </xf>
    <xf numFmtId="0" fontId="87" fillId="21" borderId="23" xfId="0" applyFont="1" applyFill="1" applyBorder="1" applyAlignment="1">
      <alignment horizontal="left" vertical="center" wrapText="1"/>
    </xf>
    <xf numFmtId="0" fontId="87" fillId="21" borderId="0" xfId="0" applyFont="1" applyFill="1" applyAlignment="1">
      <alignment horizontal="left" vertical="center" wrapText="1"/>
    </xf>
    <xf numFmtId="0" fontId="87" fillId="21" borderId="0" xfId="0" applyFont="1" applyFill="1" applyAlignment="1">
      <alignment horizontal="left" vertical="center"/>
    </xf>
    <xf numFmtId="0" fontId="50" fillId="21" borderId="0" xfId="0" applyFont="1" applyFill="1" applyAlignment="1">
      <alignment horizontal="center" vertical="center" wrapText="1"/>
    </xf>
    <xf numFmtId="0" fontId="50" fillId="21" borderId="0" xfId="0" applyFont="1" applyFill="1" applyAlignment="1">
      <alignment horizontal="right" vertical="center" wrapText="1"/>
    </xf>
    <xf numFmtId="167" fontId="1" fillId="21" borderId="0" xfId="130" applyNumberFormat="1" applyFill="1" applyAlignment="1" applyProtection="1">
      <alignment horizontal="right" vertical="center" wrapText="1"/>
      <protection locked="0"/>
    </xf>
    <xf numFmtId="167" fontId="1" fillId="21" borderId="24" xfId="130" applyNumberFormat="1" applyFill="1" applyBorder="1" applyAlignment="1" applyProtection="1">
      <alignment horizontal="right" vertical="center" wrapText="1"/>
      <protection locked="0"/>
    </xf>
    <xf numFmtId="0" fontId="87" fillId="0" borderId="22" xfId="0" quotePrefix="1" applyFont="1" applyBorder="1" applyAlignment="1">
      <alignment horizontal="left" vertical="center" wrapText="1"/>
    </xf>
    <xf numFmtId="0" fontId="87" fillId="0" borderId="17" xfId="0" applyFont="1" applyBorder="1" applyAlignment="1">
      <alignment horizontal="left" vertical="center" wrapText="1"/>
    </xf>
    <xf numFmtId="0" fontId="50" fillId="0" borderId="17" xfId="0" applyFont="1" applyBorder="1" applyAlignment="1">
      <alignment horizontal="center" vertical="center" wrapText="1"/>
    </xf>
    <xf numFmtId="0" fontId="50" fillId="0" borderId="17" xfId="0" applyFont="1" applyBorder="1" applyAlignment="1">
      <alignment horizontal="right" vertical="center" wrapText="1"/>
    </xf>
    <xf numFmtId="167" fontId="1" fillId="0" borderId="17" xfId="130" applyNumberFormat="1" applyBorder="1" applyAlignment="1" applyProtection="1">
      <alignment horizontal="right" vertical="center" wrapText="1"/>
      <protection locked="0"/>
    </xf>
    <xf numFmtId="167" fontId="1" fillId="0" borderId="16" xfId="130" applyNumberFormat="1" applyBorder="1" applyAlignment="1" applyProtection="1">
      <alignment horizontal="right" vertical="center" wrapText="1"/>
      <protection locked="0"/>
    </xf>
    <xf numFmtId="0" fontId="26" fillId="0" borderId="25" xfId="0" applyFont="1" applyBorder="1" applyAlignment="1">
      <alignment horizontal="right" wrapText="1"/>
    </xf>
    <xf numFmtId="0" fontId="26" fillId="0" borderId="7" xfId="0" applyFont="1" applyBorder="1" applyAlignment="1">
      <alignment horizontal="right" wrapText="1"/>
    </xf>
    <xf numFmtId="0" fontId="26" fillId="0" borderId="7" xfId="0" applyFont="1" applyBorder="1" applyAlignment="1">
      <alignment horizontal="justify" vertical="top" wrapText="1"/>
    </xf>
    <xf numFmtId="0" fontId="81" fillId="0" borderId="7" xfId="0" applyFont="1" applyBorder="1" applyAlignment="1">
      <alignment horizontal="center" wrapText="1"/>
    </xf>
    <xf numFmtId="0" fontId="81" fillId="0" borderId="7" xfId="0" applyFont="1" applyBorder="1" applyAlignment="1">
      <alignment horizontal="right" wrapText="1"/>
    </xf>
    <xf numFmtId="2" fontId="50" fillId="0" borderId="7" xfId="130" applyNumberFormat="1" applyFont="1" applyBorder="1" applyAlignment="1" applyProtection="1">
      <alignment horizontal="right" wrapText="1"/>
      <protection locked="0"/>
    </xf>
    <xf numFmtId="2" fontId="109" fillId="0" borderId="26" xfId="130" applyNumberFormat="1" applyFont="1" applyBorder="1" applyAlignment="1" applyProtection="1">
      <alignment horizontal="right"/>
      <protection locked="0"/>
    </xf>
    <xf numFmtId="0" fontId="109" fillId="0" borderId="7" xfId="0" applyFont="1" applyBorder="1" applyAlignment="1">
      <alignment horizontal="justify" vertical="top" wrapText="1"/>
    </xf>
    <xf numFmtId="0" fontId="26" fillId="0" borderId="7" xfId="0" applyFont="1" applyBorder="1" applyAlignment="1">
      <alignment horizontal="right"/>
    </xf>
    <xf numFmtId="0" fontId="50" fillId="0" borderId="7" xfId="0" applyFont="1" applyBorder="1" applyAlignment="1">
      <alignment horizontal="center"/>
    </xf>
    <xf numFmtId="0" fontId="50" fillId="0" borderId="7" xfId="0" applyFont="1" applyBorder="1" applyAlignment="1">
      <alignment horizontal="right"/>
    </xf>
    <xf numFmtId="2" fontId="50" fillId="0" borderId="7" xfId="130" applyNumberFormat="1" applyFont="1" applyBorder="1" applyAlignment="1">
      <alignment horizontal="right" wrapText="1"/>
    </xf>
    <xf numFmtId="2" fontId="1" fillId="0" borderId="26" xfId="130" applyNumberFormat="1" applyBorder="1" applyAlignment="1">
      <alignment horizontal="right" wrapText="1"/>
    </xf>
    <xf numFmtId="0" fontId="110" fillId="0" borderId="7" xfId="0" applyFont="1" applyBorder="1" applyAlignment="1">
      <alignment horizontal="justify" vertical="top" wrapText="1"/>
    </xf>
    <xf numFmtId="0" fontId="26" fillId="0" borderId="27" xfId="0" applyFont="1" applyBorder="1" applyAlignment="1">
      <alignment horizontal="right" wrapText="1"/>
    </xf>
    <xf numFmtId="0" fontId="109" fillId="0" borderId="27" xfId="0" applyFont="1" applyBorder="1" applyAlignment="1">
      <alignment horizontal="justify" vertical="top" wrapText="1"/>
    </xf>
    <xf numFmtId="0" fontId="26" fillId="0" borderId="28" xfId="0" quotePrefix="1" applyFont="1" applyBorder="1" applyAlignment="1">
      <alignment horizontal="right" wrapText="1"/>
    </xf>
    <xf numFmtId="0" fontId="109" fillId="0" borderId="28" xfId="0" applyFont="1" applyBorder="1" applyAlignment="1">
      <alignment horizontal="justify" vertical="top" wrapText="1"/>
    </xf>
    <xf numFmtId="0" fontId="110" fillId="0" borderId="28" xfId="0" applyFont="1" applyBorder="1" applyAlignment="1">
      <alignment horizontal="center" wrapText="1"/>
    </xf>
    <xf numFmtId="0" fontId="110" fillId="0" borderId="28" xfId="0" applyFont="1" applyBorder="1" applyAlignment="1">
      <alignment horizontal="right" wrapText="1"/>
    </xf>
    <xf numFmtId="2" fontId="50" fillId="0" borderId="28" xfId="130" applyNumberFormat="1" applyFont="1" applyBorder="1" applyAlignment="1" applyProtection="1">
      <alignment horizontal="right"/>
      <protection locked="0"/>
    </xf>
    <xf numFmtId="2" fontId="109" fillId="0" borderId="29" xfId="130" applyNumberFormat="1" applyFont="1" applyBorder="1" applyAlignment="1" applyProtection="1">
      <alignment horizontal="right"/>
      <protection locked="0"/>
    </xf>
    <xf numFmtId="4" fontId="21" fillId="16" borderId="15" xfId="0" applyNumberFormat="1" applyFont="1" applyFill="1" applyBorder="1" applyAlignment="1">
      <alignment horizontal="right"/>
    </xf>
    <xf numFmtId="0" fontId="88" fillId="0" borderId="23" xfId="0" applyFont="1" applyBorder="1" applyAlignment="1">
      <alignment horizontal="right" vertical="center" wrapText="1"/>
    </xf>
    <xf numFmtId="0" fontId="88" fillId="0" borderId="0" xfId="0" applyFont="1" applyAlignment="1">
      <alignment horizontal="right" vertical="center" wrapText="1"/>
    </xf>
    <xf numFmtId="0" fontId="88" fillId="0" borderId="0" xfId="0" applyFont="1" applyAlignment="1">
      <alignment horizontal="right" vertical="center"/>
    </xf>
    <xf numFmtId="167" fontId="88" fillId="0" borderId="0" xfId="130" applyNumberFormat="1" applyFont="1" applyAlignment="1" applyProtection="1">
      <alignment horizontal="right" wrapText="1"/>
      <protection locked="0"/>
    </xf>
    <xf numFmtId="4" fontId="21" fillId="0" borderId="24" xfId="0" applyNumberFormat="1" applyFont="1" applyBorder="1" applyAlignment="1">
      <alignment horizontal="right"/>
    </xf>
    <xf numFmtId="0" fontId="26" fillId="0" borderId="30" xfId="0" applyFont="1" applyBorder="1" applyAlignment="1">
      <alignment horizontal="right" wrapText="1"/>
    </xf>
    <xf numFmtId="0" fontId="26" fillId="0" borderId="31" xfId="0" quotePrefix="1" applyFont="1" applyBorder="1" applyAlignment="1">
      <alignment horizontal="right" wrapText="1"/>
    </xf>
    <xf numFmtId="0" fontId="26" fillId="0" borderId="31" xfId="0" applyFont="1" applyBorder="1" applyAlignment="1">
      <alignment horizontal="justify" vertical="top" wrapText="1"/>
    </xf>
    <xf numFmtId="0" fontId="81" fillId="0" borderId="31" xfId="0" applyFont="1" applyBorder="1" applyAlignment="1">
      <alignment horizontal="center" wrapText="1"/>
    </xf>
    <xf numFmtId="0" fontId="81" fillId="0" borderId="31" xfId="0" applyFont="1" applyBorder="1" applyAlignment="1">
      <alignment horizontal="right" wrapText="1"/>
    </xf>
    <xf numFmtId="2" fontId="26" fillId="0" borderId="31" xfId="130" applyNumberFormat="1" applyFont="1" applyBorder="1" applyAlignment="1" applyProtection="1">
      <alignment horizontal="right" wrapText="1"/>
      <protection locked="0"/>
    </xf>
    <xf numFmtId="2" fontId="109" fillId="0" borderId="32" xfId="130" applyNumberFormat="1" applyFont="1" applyBorder="1" applyAlignment="1" applyProtection="1">
      <alignment horizontal="right"/>
      <protection locked="0"/>
    </xf>
    <xf numFmtId="0" fontId="26" fillId="0" borderId="7" xfId="0" quotePrefix="1" applyFont="1" applyBorder="1" applyAlignment="1">
      <alignment horizontal="right" wrapText="1"/>
    </xf>
    <xf numFmtId="2" fontId="26" fillId="0" borderId="7" xfId="130" applyNumberFormat="1" applyFont="1" applyBorder="1" applyAlignment="1" applyProtection="1">
      <alignment horizontal="right" wrapText="1"/>
      <protection locked="0"/>
    </xf>
    <xf numFmtId="0" fontId="26" fillId="0" borderId="7" xfId="0" applyFont="1" applyBorder="1" applyAlignment="1">
      <alignment horizontal="center" wrapText="1"/>
    </xf>
    <xf numFmtId="2" fontId="26" fillId="0" borderId="26" xfId="130" applyNumberFormat="1" applyFont="1" applyBorder="1" applyAlignment="1" applyProtection="1">
      <alignment horizontal="right"/>
      <protection locked="0"/>
    </xf>
    <xf numFmtId="2" fontId="26" fillId="0" borderId="26" xfId="130" applyNumberFormat="1" applyFont="1" applyBorder="1" applyAlignment="1" applyProtection="1">
      <alignment horizontal="right" wrapText="1"/>
      <protection locked="0"/>
    </xf>
    <xf numFmtId="0" fontId="26" fillId="0" borderId="33" xfId="0" applyFont="1" applyBorder="1" applyAlignment="1">
      <alignment horizontal="right" wrapText="1"/>
    </xf>
    <xf numFmtId="0" fontId="26" fillId="0" borderId="28" xfId="0" applyFont="1" applyBorder="1" applyAlignment="1">
      <alignment horizontal="center" wrapText="1"/>
    </xf>
    <xf numFmtId="0" fontId="26" fillId="0" borderId="28" xfId="0" applyFont="1" applyBorder="1" applyAlignment="1">
      <alignment horizontal="right" wrapText="1"/>
    </xf>
    <xf numFmtId="2" fontId="26" fillId="0" borderId="28" xfId="130" applyNumberFormat="1" applyFont="1" applyBorder="1" applyAlignment="1" applyProtection="1">
      <alignment horizontal="right" wrapText="1"/>
      <protection locked="0"/>
    </xf>
    <xf numFmtId="2" fontId="26" fillId="0" borderId="29" xfId="130" applyNumberFormat="1" applyFont="1" applyBorder="1" applyAlignment="1" applyProtection="1">
      <alignment horizontal="right" wrapText="1"/>
      <protection locked="0"/>
    </xf>
    <xf numFmtId="0" fontId="50" fillId="0" borderId="23" xfId="0" applyFont="1" applyBorder="1" applyAlignment="1">
      <alignment horizontal="left" vertical="top"/>
    </xf>
    <xf numFmtId="0" fontId="50" fillId="0" borderId="0" xfId="0" applyFont="1" applyAlignment="1">
      <alignment horizontal="left" vertical="top"/>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right" vertical="center"/>
    </xf>
    <xf numFmtId="167" fontId="1" fillId="0" borderId="0" xfId="130" applyNumberFormat="1" applyAlignment="1">
      <alignment horizontal="right"/>
    </xf>
    <xf numFmtId="167" fontId="1" fillId="0" borderId="24" xfId="130" applyNumberFormat="1" applyBorder="1" applyAlignment="1">
      <alignment horizontal="right"/>
    </xf>
    <xf numFmtId="0" fontId="87" fillId="0" borderId="17" xfId="0" applyFont="1" applyBorder="1" applyAlignment="1">
      <alignment horizontal="left" vertical="center"/>
    </xf>
    <xf numFmtId="0" fontId="26" fillId="0" borderId="31" xfId="0" applyFont="1" applyBorder="1" applyAlignment="1">
      <alignment horizontal="right" wrapText="1"/>
    </xf>
    <xf numFmtId="0" fontId="81" fillId="0" borderId="28" xfId="0" applyFont="1" applyBorder="1" applyAlignment="1">
      <alignment horizontal="center" wrapText="1"/>
    </xf>
    <xf numFmtId="0" fontId="81" fillId="0" borderId="28" xfId="0" applyFont="1" applyBorder="1" applyAlignment="1">
      <alignment horizontal="right" wrapText="1"/>
    </xf>
    <xf numFmtId="4" fontId="21" fillId="16" borderId="34" xfId="0" applyNumberFormat="1" applyFont="1" applyFill="1" applyBorder="1" applyAlignment="1">
      <alignment horizontal="right"/>
    </xf>
    <xf numFmtId="0" fontId="50" fillId="0" borderId="23" xfId="0" applyFont="1" applyBorder="1" applyAlignment="1">
      <alignment horizontal="left" vertical="top" wrapText="1"/>
    </xf>
    <xf numFmtId="0" fontId="50" fillId="0" borderId="0" xfId="0" applyFont="1" applyAlignment="1">
      <alignment horizontal="left" vertical="top" wrapText="1"/>
    </xf>
    <xf numFmtId="49" fontId="87" fillId="0" borderId="0" xfId="0" applyNumberFormat="1" applyFont="1" applyAlignment="1">
      <alignment horizontal="justify" vertical="center" wrapText="1"/>
    </xf>
    <xf numFmtId="0" fontId="50" fillId="0" borderId="0" xfId="0" applyFont="1" applyAlignment="1">
      <alignment horizontal="center" vertical="center" wrapText="1"/>
    </xf>
    <xf numFmtId="0" fontId="50" fillId="0" borderId="0" xfId="0" applyFont="1" applyAlignment="1">
      <alignment horizontal="right" vertical="center" wrapText="1"/>
    </xf>
    <xf numFmtId="167" fontId="1" fillId="0" borderId="0" xfId="130" applyNumberFormat="1" applyAlignment="1" applyProtection="1">
      <alignment horizontal="right" wrapText="1"/>
      <protection locked="0"/>
    </xf>
    <xf numFmtId="167" fontId="1" fillId="0" borderId="24" xfId="130" applyNumberFormat="1" applyBorder="1" applyAlignment="1" applyProtection="1">
      <alignment horizontal="right" wrapText="1"/>
      <protection locked="0"/>
    </xf>
    <xf numFmtId="0" fontId="50" fillId="0" borderId="31" xfId="0" applyFont="1" applyBorder="1" applyAlignment="1">
      <alignment horizontal="center" wrapText="1"/>
    </xf>
    <xf numFmtId="3" fontId="26" fillId="0" borderId="31" xfId="0" applyNumberFormat="1" applyFont="1" applyBorder="1" applyAlignment="1">
      <alignment horizontal="right" wrapText="1"/>
    </xf>
    <xf numFmtId="0" fontId="50" fillId="0" borderId="7" xfId="0" applyFont="1" applyBorder="1" applyAlignment="1">
      <alignment horizontal="center" wrapText="1"/>
    </xf>
    <xf numFmtId="3" fontId="26" fillId="0" borderId="7" xfId="0" applyNumberFormat="1" applyFont="1" applyBorder="1" applyAlignment="1">
      <alignment horizontal="right" wrapText="1"/>
    </xf>
    <xf numFmtId="0" fontId="50" fillId="0" borderId="7" xfId="0" applyFont="1" applyBorder="1" applyAlignment="1">
      <alignment horizontal="justify" vertical="top" wrapText="1"/>
    </xf>
    <xf numFmtId="3" fontId="50" fillId="0" borderId="7" xfId="0" applyNumberFormat="1" applyFont="1" applyBorder="1" applyAlignment="1">
      <alignment horizontal="right" wrapText="1"/>
    </xf>
    <xf numFmtId="0" fontId="111" fillId="0" borderId="28" xfId="0" applyFont="1" applyBorder="1" applyAlignment="1">
      <alignment horizontal="center" wrapText="1"/>
    </xf>
    <xf numFmtId="167" fontId="26" fillId="0" borderId="31" xfId="130" applyNumberFormat="1" applyFont="1" applyBorder="1" applyAlignment="1" applyProtection="1">
      <alignment horizontal="right" wrapText="1"/>
      <protection locked="0"/>
    </xf>
    <xf numFmtId="4" fontId="109" fillId="0" borderId="32" xfId="130" applyNumberFormat="1" applyFont="1" applyBorder="1" applyAlignment="1" applyProtection="1">
      <alignment horizontal="right"/>
      <protection locked="0"/>
    </xf>
    <xf numFmtId="167" fontId="26" fillId="0" borderId="7" xfId="130" applyNumberFormat="1" applyFont="1" applyBorder="1" applyAlignment="1" applyProtection="1">
      <alignment horizontal="right" wrapText="1"/>
      <protection locked="0"/>
    </xf>
    <xf numFmtId="4" fontId="109" fillId="0" borderId="26" xfId="130" applyNumberFormat="1" applyFont="1" applyBorder="1" applyAlignment="1" applyProtection="1">
      <alignment horizontal="right"/>
      <protection locked="0"/>
    </xf>
    <xf numFmtId="4" fontId="21" fillId="15" borderId="15" xfId="0" applyNumberFormat="1" applyFont="1" applyFill="1" applyBorder="1" applyAlignment="1">
      <alignment horizontal="right"/>
    </xf>
    <xf numFmtId="0" fontId="86" fillId="0" borderId="0" xfId="0" applyFont="1" applyAlignment="1">
      <alignment horizontal="right" vertical="center"/>
    </xf>
    <xf numFmtId="167" fontId="86" fillId="0" borderId="0" xfId="130" applyNumberFormat="1" applyFont="1" applyBorder="1" applyAlignment="1" applyProtection="1">
      <alignment horizontal="right"/>
      <protection locked="0"/>
    </xf>
    <xf numFmtId="0" fontId="50" fillId="0" borderId="0" xfId="0" applyFont="1" applyAlignment="1">
      <alignment horizontal="center" wrapText="1"/>
    </xf>
    <xf numFmtId="43" fontId="1" fillId="0" borderId="0" xfId="130" applyAlignment="1">
      <alignment horizontal="center" vertical="center"/>
    </xf>
    <xf numFmtId="0" fontId="0" fillId="0" borderId="0" xfId="0" applyAlignment="1">
      <alignment vertical="center"/>
    </xf>
    <xf numFmtId="0" fontId="50" fillId="0" borderId="0" xfId="0" applyFont="1" applyAlignment="1">
      <alignment horizontal="center"/>
    </xf>
    <xf numFmtId="0" fontId="26" fillId="0" borderId="0" xfId="0" applyFont="1" applyAlignment="1">
      <alignment vertical="center"/>
    </xf>
    <xf numFmtId="0" fontId="0" fillId="0" borderId="0" xfId="0" applyAlignment="1">
      <alignment horizontal="center"/>
    </xf>
    <xf numFmtId="0" fontId="18" fillId="18" borderId="0" xfId="70" applyFont="1" applyFill="1"/>
    <xf numFmtId="0" fontId="16" fillId="18" borderId="0" xfId="70" applyFont="1" applyFill="1" applyAlignment="1">
      <alignment horizontal="left" vertical="center"/>
    </xf>
    <xf numFmtId="0" fontId="18" fillId="18" borderId="0" xfId="70" applyFont="1" applyFill="1" applyAlignment="1">
      <alignment vertical="top"/>
    </xf>
    <xf numFmtId="164" fontId="18" fillId="18" borderId="0" xfId="70" applyNumberFormat="1" applyFont="1" applyFill="1" applyAlignment="1">
      <alignment vertical="top"/>
    </xf>
    <xf numFmtId="0" fontId="16" fillId="18" borderId="0" xfId="70" applyFont="1" applyFill="1" applyAlignment="1">
      <alignment horizontal="left" vertical="top"/>
    </xf>
    <xf numFmtId="0" fontId="18" fillId="18" borderId="0" xfId="70" applyFont="1" applyFill="1" applyAlignment="1">
      <alignment horizontal="justify" vertical="top"/>
    </xf>
    <xf numFmtId="0" fontId="18" fillId="18" borderId="0" xfId="70" applyFont="1" applyFill="1" applyAlignment="1">
      <alignment horizontal="left" vertical="top"/>
    </xf>
    <xf numFmtId="164" fontId="20" fillId="18" borderId="0" xfId="70" applyNumberFormat="1" applyFont="1" applyFill="1" applyAlignment="1">
      <alignment vertical="top"/>
    </xf>
    <xf numFmtId="0" fontId="21" fillId="18" borderId="0" xfId="70" applyFont="1" applyFill="1"/>
    <xf numFmtId="0" fontId="19" fillId="18" borderId="0" xfId="70" applyFont="1" applyFill="1" applyAlignment="1">
      <alignment horizontal="justify" vertical="top" wrapText="1"/>
    </xf>
    <xf numFmtId="164" fontId="19" fillId="18" borderId="0" xfId="70" applyNumberFormat="1" applyFont="1" applyFill="1" applyAlignment="1">
      <alignment vertical="top"/>
    </xf>
    <xf numFmtId="0" fontId="15" fillId="18" borderId="0" xfId="70" applyFont="1" applyFill="1" applyAlignment="1">
      <alignment vertical="center"/>
    </xf>
    <xf numFmtId="0" fontId="30" fillId="18" borderId="0" xfId="70" applyFont="1" applyFill="1" applyAlignment="1">
      <alignment horizontal="left" vertical="top" wrapText="1"/>
    </xf>
    <xf numFmtId="0" fontId="29" fillId="18" borderId="0" xfId="70" applyFont="1" applyFill="1" applyAlignment="1">
      <alignment horizontal="left" vertical="top" wrapText="1"/>
    </xf>
    <xf numFmtId="0" fontId="23" fillId="18" borderId="0" xfId="70" applyFont="1" applyFill="1" applyAlignment="1">
      <alignment horizontal="justify" vertical="top" wrapText="1"/>
    </xf>
    <xf numFmtId="4" fontId="19" fillId="18" borderId="0" xfId="70" applyNumberFormat="1" applyFont="1" applyFill="1" applyAlignment="1">
      <alignment vertical="top"/>
    </xf>
    <xf numFmtId="0" fontId="19" fillId="18" borderId="0" xfId="0" applyFont="1" applyFill="1" applyAlignment="1">
      <alignment horizontal="justify" vertical="top" wrapText="1"/>
    </xf>
    <xf numFmtId="0" fontId="19" fillId="22" borderId="0" xfId="18" applyFont="1" applyFill="1"/>
    <xf numFmtId="0" fontId="19" fillId="22" borderId="0" xfId="18" applyFont="1" applyFill="1" applyAlignment="1">
      <alignment horizontal="center" vertical="center" wrapText="1"/>
    </xf>
    <xf numFmtId="4" fontId="19" fillId="22" borderId="0" xfId="18" applyNumberFormat="1" applyFont="1" applyFill="1" applyAlignment="1">
      <alignment horizontal="right" vertical="center"/>
    </xf>
    <xf numFmtId="4" fontId="19" fillId="22" borderId="0" xfId="18" applyNumberFormat="1" applyFont="1" applyFill="1" applyAlignment="1">
      <alignment vertical="center"/>
    </xf>
    <xf numFmtId="4" fontId="19" fillId="18" borderId="0" xfId="18" applyNumberFormat="1" applyFont="1" applyFill="1" applyAlignment="1">
      <alignment vertical="center"/>
    </xf>
    <xf numFmtId="0" fontId="31" fillId="18" borderId="0" xfId="70" applyFont="1" applyFill="1" applyAlignment="1">
      <alignment vertical="center"/>
    </xf>
    <xf numFmtId="0" fontId="19" fillId="22" borderId="0" xfId="18" applyFont="1" applyFill="1" applyAlignment="1">
      <alignment vertical="top"/>
    </xf>
    <xf numFmtId="0" fontId="23" fillId="18" borderId="0" xfId="70" applyFont="1" applyFill="1" applyAlignment="1">
      <alignment horizontal="center" vertical="center"/>
    </xf>
    <xf numFmtId="4" fontId="23" fillId="18" borderId="0" xfId="70" applyNumberFormat="1" applyFont="1" applyFill="1" applyAlignment="1">
      <alignment horizontal="center"/>
    </xf>
    <xf numFmtId="4" fontId="23" fillId="18" borderId="0" xfId="70" applyNumberFormat="1" applyFont="1" applyFill="1" applyAlignment="1">
      <alignment horizontal="right" vertical="center"/>
    </xf>
    <xf numFmtId="0" fontId="23" fillId="18" borderId="0" xfId="70" quotePrefix="1" applyFont="1" applyFill="1" applyAlignment="1">
      <alignment horizontal="justify" vertical="top" wrapText="1"/>
    </xf>
    <xf numFmtId="4" fontId="23" fillId="18" borderId="0" xfId="70" applyNumberFormat="1" applyFont="1" applyFill="1" applyAlignment="1">
      <alignment horizontal="right"/>
    </xf>
    <xf numFmtId="2" fontId="19" fillId="18" borderId="0" xfId="70" applyNumberFormat="1" applyFont="1" applyFill="1" applyAlignment="1">
      <alignment vertical="top"/>
    </xf>
    <xf numFmtId="0" fontId="19" fillId="18" borderId="0" xfId="70" applyFont="1" applyFill="1" applyAlignment="1">
      <alignment horizontal="justify" wrapText="1"/>
    </xf>
    <xf numFmtId="0" fontId="19" fillId="18" borderId="0" xfId="70" applyFont="1" applyFill="1" applyAlignment="1">
      <alignment horizontal="left"/>
    </xf>
    <xf numFmtId="2" fontId="19" fillId="18" borderId="0" xfId="70" applyNumberFormat="1" applyFont="1" applyFill="1" applyAlignment="1">
      <alignment horizontal="right"/>
    </xf>
    <xf numFmtId="4" fontId="19" fillId="18" borderId="0" xfId="70" applyNumberFormat="1" applyFont="1" applyFill="1"/>
    <xf numFmtId="0" fontId="24" fillId="19" borderId="0" xfId="70" applyFont="1" applyFill="1" applyAlignment="1">
      <alignment horizontal="justify" vertical="top" wrapText="1"/>
    </xf>
    <xf numFmtId="0" fontId="19" fillId="18" borderId="4" xfId="70" applyFont="1" applyFill="1" applyBorder="1" applyAlignment="1">
      <alignment horizontal="left" vertical="top"/>
    </xf>
    <xf numFmtId="164" fontId="19" fillId="18" borderId="4" xfId="70" applyNumberFormat="1" applyFont="1" applyFill="1" applyBorder="1" applyAlignment="1">
      <alignment vertical="top"/>
    </xf>
    <xf numFmtId="4" fontId="19" fillId="18" borderId="4" xfId="70" applyNumberFormat="1" applyFont="1" applyFill="1" applyBorder="1" applyAlignment="1">
      <alignment vertical="top"/>
    </xf>
    <xf numFmtId="4" fontId="20" fillId="18" borderId="4" xfId="70" applyNumberFormat="1" applyFont="1" applyFill="1" applyBorder="1" applyAlignment="1">
      <alignment vertical="top"/>
    </xf>
    <xf numFmtId="0" fontId="24" fillId="18" borderId="0" xfId="70" applyFont="1" applyFill="1" applyAlignment="1">
      <alignment horizontal="justify" vertical="top" wrapText="1"/>
    </xf>
    <xf numFmtId="0" fontId="19" fillId="18" borderId="0" xfId="70" applyFont="1" applyFill="1" applyBorder="1" applyAlignment="1">
      <alignment horizontal="left" vertical="top"/>
    </xf>
    <xf numFmtId="164" fontId="19" fillId="18" borderId="0" xfId="70" applyNumberFormat="1" applyFont="1" applyFill="1" applyBorder="1" applyAlignment="1">
      <alignment vertical="top"/>
    </xf>
    <xf numFmtId="4" fontId="19" fillId="18" borderId="0" xfId="70" applyNumberFormat="1" applyFont="1" applyFill="1" applyBorder="1" applyAlignment="1">
      <alignment vertical="top"/>
    </xf>
    <xf numFmtId="4" fontId="20" fillId="18" borderId="0" xfId="70" applyNumberFormat="1" applyFont="1" applyFill="1" applyBorder="1" applyAlignment="1">
      <alignment vertical="top"/>
    </xf>
    <xf numFmtId="0" fontId="102" fillId="18" borderId="0" xfId="70" applyFont="1" applyFill="1" applyAlignment="1">
      <alignment horizontal="center" vertical="center"/>
    </xf>
    <xf numFmtId="164" fontId="102" fillId="18" borderId="0" xfId="70" applyNumberFormat="1" applyFont="1" applyFill="1" applyAlignment="1">
      <alignment horizontal="center"/>
    </xf>
    <xf numFmtId="4" fontId="102" fillId="18" borderId="0" xfId="70" applyNumberFormat="1" applyFont="1" applyFill="1" applyAlignment="1">
      <alignment horizontal="center"/>
    </xf>
    <xf numFmtId="4" fontId="102" fillId="18" borderId="0" xfId="70" applyNumberFormat="1" applyFont="1" applyFill="1" applyAlignment="1">
      <alignment horizontal="right"/>
    </xf>
    <xf numFmtId="0" fontId="27" fillId="18" borderId="0" xfId="70" applyFont="1" applyFill="1" applyAlignment="1">
      <alignment horizontal="left" vertical="top" wrapText="1"/>
    </xf>
    <xf numFmtId="0" fontId="104" fillId="18" borderId="0" xfId="70" applyFont="1" applyFill="1" applyAlignment="1">
      <alignment horizontal="left" vertical="top" wrapText="1"/>
    </xf>
    <xf numFmtId="4" fontId="19" fillId="18" borderId="0" xfId="70" applyNumberFormat="1" applyFont="1" applyFill="1" applyAlignment="1">
      <alignment horizontal="right" vertical="center"/>
    </xf>
    <xf numFmtId="4" fontId="37" fillId="18" borderId="0" xfId="70" applyNumberFormat="1" applyFont="1" applyFill="1" applyAlignment="1">
      <alignment vertical="center"/>
    </xf>
    <xf numFmtId="0" fontId="25" fillId="18" borderId="0" xfId="70" applyFont="1" applyFill="1" applyAlignment="1">
      <alignment vertical="center"/>
    </xf>
    <xf numFmtId="4" fontId="15" fillId="18" borderId="0" xfId="94" applyFont="1" applyFill="1" applyAlignment="1">
      <alignment vertical="center"/>
    </xf>
    <xf numFmtId="2" fontId="23" fillId="18" borderId="0" xfId="70" applyNumberFormat="1" applyFont="1" applyFill="1" applyAlignment="1">
      <alignment horizontal="center"/>
    </xf>
    <xf numFmtId="4" fontId="37" fillId="18" borderId="0" xfId="70" applyNumberFormat="1" applyFont="1" applyFill="1"/>
    <xf numFmtId="4" fontId="19" fillId="18" borderId="0" xfId="70" applyNumberFormat="1" applyFont="1" applyFill="1" applyAlignment="1">
      <alignment horizontal="right"/>
    </xf>
    <xf numFmtId="4" fontId="15" fillId="18" borderId="0" xfId="94" applyFont="1" applyFill="1"/>
    <xf numFmtId="0" fontId="23" fillId="18" borderId="0" xfId="70" applyFont="1" applyFill="1" applyAlignment="1">
      <alignment horizontal="left" vertical="top" wrapText="1"/>
    </xf>
    <xf numFmtId="0" fontId="19" fillId="18" borderId="0" xfId="70" applyFont="1" applyFill="1" applyAlignment="1">
      <alignment horizontal="center" vertical="center"/>
    </xf>
    <xf numFmtId="164" fontId="19" fillId="18" borderId="0" xfId="70" applyNumberFormat="1" applyFont="1" applyFill="1" applyAlignment="1">
      <alignment horizontal="center"/>
    </xf>
    <xf numFmtId="4" fontId="19" fillId="18" borderId="0" xfId="70" applyNumberFormat="1" applyFont="1" applyFill="1" applyAlignment="1">
      <alignment horizontal="center"/>
    </xf>
    <xf numFmtId="164" fontId="19" fillId="18" borderId="0" xfId="70" applyNumberFormat="1" applyFont="1" applyFill="1" applyAlignment="1">
      <alignment horizontal="right"/>
    </xf>
    <xf numFmtId="0" fontId="30" fillId="18" borderId="0" xfId="70" applyFont="1" applyFill="1" applyAlignment="1">
      <alignment horizontal="justify" vertical="top" wrapText="1"/>
    </xf>
    <xf numFmtId="0" fontId="23" fillId="18" borderId="0" xfId="70" applyFont="1" applyFill="1" applyAlignment="1">
      <alignment horizontal="center"/>
    </xf>
    <xf numFmtId="0" fontId="29" fillId="18" borderId="0" xfId="70" applyFont="1" applyFill="1" applyAlignment="1">
      <alignment horizontal="justify" vertical="top" wrapText="1"/>
    </xf>
    <xf numFmtId="0" fontId="29" fillId="18" borderId="0" xfId="70" applyFont="1" applyFill="1" applyAlignment="1">
      <alignment horizontal="center" vertical="center"/>
    </xf>
    <xf numFmtId="4" fontId="30" fillId="18" borderId="0" xfId="70" applyNumberFormat="1" applyFont="1" applyFill="1" applyAlignment="1">
      <alignment horizontal="center"/>
    </xf>
    <xf numFmtId="4" fontId="29" fillId="18" borderId="0" xfId="70" applyNumberFormat="1" applyFont="1" applyFill="1" applyAlignment="1">
      <alignment horizontal="center"/>
    </xf>
    <xf numFmtId="4" fontId="29" fillId="18" borderId="0" xfId="70" applyNumberFormat="1" applyFont="1" applyFill="1" applyAlignment="1">
      <alignment horizontal="right"/>
    </xf>
    <xf numFmtId="2" fontId="23" fillId="18" borderId="0" xfId="70" applyNumberFormat="1" applyFont="1" applyFill="1" applyAlignment="1">
      <alignment horizontal="left"/>
    </xf>
    <xf numFmtId="4" fontId="23" fillId="18" borderId="0" xfId="70" applyNumberFormat="1" applyFont="1" applyFill="1" applyAlignment="1">
      <alignment horizontal="left"/>
    </xf>
    <xf numFmtId="0" fontId="38" fillId="18" borderId="0" xfId="70" applyFont="1" applyFill="1" applyAlignment="1">
      <alignment horizontal="left" vertical="center" wrapText="1"/>
    </xf>
    <xf numFmtId="0" fontId="19" fillId="18" borderId="0" xfId="70" applyFont="1" applyFill="1" applyBorder="1" applyAlignment="1">
      <alignment horizontal="center" vertical="center"/>
    </xf>
    <xf numFmtId="2" fontId="19" fillId="18" borderId="0" xfId="70" applyNumberFormat="1" applyFont="1" applyFill="1" applyBorder="1" applyAlignment="1">
      <alignment horizontal="center"/>
    </xf>
    <xf numFmtId="4" fontId="19" fillId="18" borderId="0" xfId="70" applyNumberFormat="1" applyFont="1" applyFill="1" applyBorder="1" applyAlignment="1">
      <alignment horizontal="center"/>
    </xf>
    <xf numFmtId="4" fontId="20" fillId="18" borderId="0" xfId="70" applyNumberFormat="1" applyFont="1" applyFill="1" applyBorder="1" applyAlignment="1">
      <alignment horizontal="right"/>
    </xf>
    <xf numFmtId="0" fontId="23" fillId="18" borderId="22" xfId="70" applyFont="1" applyFill="1" applyBorder="1" applyAlignment="1">
      <alignment horizontal="left" vertical="top"/>
    </xf>
    <xf numFmtId="43" fontId="21" fillId="18" borderId="17" xfId="12" applyFont="1" applyFill="1" applyBorder="1" applyAlignment="1">
      <alignment horizontal="left" vertical="center"/>
    </xf>
    <xf numFmtId="0" fontId="19" fillId="18" borderId="17" xfId="70" applyFont="1" applyFill="1" applyBorder="1" applyAlignment="1">
      <alignment horizontal="center" vertical="center"/>
    </xf>
    <xf numFmtId="2" fontId="19" fillId="18" borderId="17" xfId="70" applyNumberFormat="1" applyFont="1" applyFill="1" applyBorder="1" applyAlignment="1">
      <alignment horizontal="center"/>
    </xf>
    <xf numFmtId="4" fontId="19" fillId="18" borderId="17" xfId="70" applyNumberFormat="1" applyFont="1" applyFill="1" applyBorder="1" applyAlignment="1">
      <alignment horizontal="center"/>
    </xf>
    <xf numFmtId="4" fontId="20" fillId="18" borderId="16" xfId="70" applyNumberFormat="1" applyFont="1" applyFill="1" applyBorder="1" applyAlignment="1">
      <alignment horizontal="right"/>
    </xf>
    <xf numFmtId="0" fontId="26" fillId="18" borderId="16" xfId="0" applyFont="1" applyFill="1" applyBorder="1" applyAlignment="1">
      <alignment horizontal="left" vertical="top" wrapText="1"/>
    </xf>
    <xf numFmtId="0" fontId="26" fillId="18" borderId="18" xfId="0" applyFont="1" applyFill="1" applyBorder="1"/>
    <xf numFmtId="2" fontId="26" fillId="18" borderId="19" xfId="0" applyNumberFormat="1" applyFont="1" applyFill="1" applyBorder="1" applyAlignment="1">
      <alignment horizontal="center"/>
    </xf>
    <xf numFmtId="43" fontId="26" fillId="18" borderId="20" xfId="0" applyNumberFormat="1" applyFont="1" applyFill="1" applyBorder="1" applyAlignment="1">
      <alignment horizontal="center"/>
    </xf>
    <xf numFmtId="0" fontId="26" fillId="18" borderId="15" xfId="0" applyFont="1" applyFill="1" applyBorder="1"/>
    <xf numFmtId="2" fontId="26" fillId="18" borderId="15" xfId="0" applyNumberFormat="1" applyFont="1" applyFill="1" applyBorder="1" applyAlignment="1">
      <alignment horizontal="center"/>
    </xf>
    <xf numFmtId="43" fontId="26" fillId="18" borderId="15" xfId="0" applyNumberFormat="1" applyFont="1" applyFill="1" applyBorder="1" applyAlignment="1">
      <alignment horizontal="center"/>
    </xf>
    <xf numFmtId="0" fontId="0" fillId="18" borderId="16" xfId="0" applyFont="1" applyFill="1" applyBorder="1" applyAlignment="1">
      <alignment horizontal="left" vertical="top" wrapText="1"/>
    </xf>
    <xf numFmtId="172" fontId="108" fillId="18" borderId="21" xfId="12" applyNumberFormat="1" applyFont="1" applyFill="1" applyBorder="1" applyAlignment="1">
      <alignment horizontal="right" vertical="top"/>
    </xf>
    <xf numFmtId="43" fontId="21" fillId="18" borderId="17" xfId="12" applyFont="1" applyFill="1" applyBorder="1"/>
    <xf numFmtId="43" fontId="21" fillId="18" borderId="17" xfId="12" applyFont="1" applyFill="1" applyBorder="1" applyAlignment="1"/>
    <xf numFmtId="43" fontId="21" fillId="18" borderId="17" xfId="12" applyFont="1" applyFill="1" applyBorder="1" applyAlignment="1">
      <alignment vertical="center"/>
    </xf>
    <xf numFmtId="43" fontId="21" fillId="18" borderId="16" xfId="12" applyFont="1" applyFill="1" applyBorder="1" applyAlignment="1">
      <alignment horizontal="center"/>
    </xf>
    <xf numFmtId="16" fontId="26" fillId="18" borderId="0" xfId="0" applyNumberFormat="1" applyFont="1" applyFill="1" applyAlignment="1">
      <alignment horizontal="right" vertical="top"/>
    </xf>
    <xf numFmtId="0" fontId="26" fillId="18" borderId="0" xfId="0" applyFont="1" applyFill="1" applyAlignment="1">
      <alignment horizontal="left" vertical="top" wrapText="1"/>
    </xf>
    <xf numFmtId="0" fontId="26" fillId="18" borderId="0" xfId="0" applyFont="1" applyFill="1"/>
    <xf numFmtId="2" fontId="26" fillId="18" borderId="0" xfId="0" applyNumberFormat="1" applyFont="1" applyFill="1" applyAlignment="1">
      <alignment horizontal="center"/>
    </xf>
    <xf numFmtId="43" fontId="26" fillId="18" borderId="0" xfId="0" applyNumberFormat="1" applyFont="1" applyFill="1" applyAlignment="1">
      <alignment horizontal="center"/>
    </xf>
    <xf numFmtId="172" fontId="21" fillId="18" borderId="15" xfId="12" applyNumberFormat="1" applyFont="1" applyFill="1" applyBorder="1" applyAlignment="1">
      <alignment horizontal="right" vertical="top"/>
    </xf>
    <xf numFmtId="0" fontId="26" fillId="18" borderId="15" xfId="0" applyFont="1" applyFill="1" applyBorder="1" applyAlignment="1">
      <alignment horizontal="left" vertical="top" wrapText="1"/>
    </xf>
    <xf numFmtId="0" fontId="0" fillId="18" borderId="15" xfId="0" applyFont="1" applyFill="1" applyBorder="1" applyAlignment="1">
      <alignment horizontal="left" vertical="top" wrapText="1"/>
    </xf>
    <xf numFmtId="0" fontId="26" fillId="18" borderId="0" xfId="0" applyFont="1" applyFill="1" applyAlignment="1">
      <alignment horizontal="right" vertical="top"/>
    </xf>
    <xf numFmtId="0" fontId="21" fillId="18" borderId="0" xfId="0" applyFont="1" applyFill="1" applyAlignment="1">
      <alignment horizontal="left" vertical="top" wrapText="1"/>
    </xf>
    <xf numFmtId="0" fontId="38" fillId="19" borderId="0" xfId="70" applyFont="1" applyFill="1" applyAlignment="1">
      <alignment horizontal="left" vertical="center" wrapText="1"/>
    </xf>
    <xf numFmtId="0" fontId="19" fillId="18" borderId="4" xfId="70" applyFont="1" applyFill="1" applyBorder="1" applyAlignment="1">
      <alignment horizontal="center" vertical="center"/>
    </xf>
    <xf numFmtId="2" fontId="19" fillId="18" borderId="4" xfId="70" applyNumberFormat="1" applyFont="1" applyFill="1" applyBorder="1" applyAlignment="1">
      <alignment horizontal="center"/>
    </xf>
    <xf numFmtId="4" fontId="19" fillId="18" borderId="4" xfId="70" applyNumberFormat="1" applyFont="1" applyFill="1" applyBorder="1" applyAlignment="1">
      <alignment horizontal="center"/>
    </xf>
    <xf numFmtId="4" fontId="20" fillId="18" borderId="4" xfId="70" applyNumberFormat="1" applyFont="1" applyFill="1" applyBorder="1" applyAlignment="1">
      <alignment horizontal="right"/>
    </xf>
    <xf numFmtId="0" fontId="23" fillId="18" borderId="0" xfId="70" applyFont="1" applyFill="1" applyAlignment="1">
      <alignment horizontal="left" vertical="center" wrapText="1"/>
    </xf>
    <xf numFmtId="2" fontId="19" fillId="18" borderId="0" xfId="70" applyNumberFormat="1" applyFont="1" applyFill="1" applyAlignment="1">
      <alignment horizontal="center"/>
    </xf>
    <xf numFmtId="0" fontId="23" fillId="18" borderId="0" xfId="18" quotePrefix="1" applyFont="1" applyFill="1" applyAlignment="1">
      <alignment wrapText="1"/>
    </xf>
    <xf numFmtId="0" fontId="23" fillId="18" borderId="0" xfId="18" applyFont="1" applyFill="1" applyAlignment="1">
      <alignment wrapText="1"/>
    </xf>
    <xf numFmtId="0" fontId="104" fillId="18" borderId="0" xfId="70" applyFont="1" applyFill="1" applyAlignment="1">
      <alignment horizontal="left" vertical="center" wrapText="1"/>
    </xf>
    <xf numFmtId="2" fontId="102" fillId="18" borderId="0" xfId="70" applyNumberFormat="1" applyFont="1" applyFill="1" applyAlignment="1">
      <alignment horizontal="center"/>
    </xf>
    <xf numFmtId="0" fontId="27" fillId="19" borderId="5" xfId="70" applyFont="1" applyFill="1" applyBorder="1" applyAlignment="1">
      <alignment horizontal="left" vertical="top" wrapText="1"/>
    </xf>
    <xf numFmtId="4" fontId="39" fillId="18" borderId="4" xfId="70" applyNumberFormat="1" applyFont="1" applyFill="1" applyBorder="1" applyAlignment="1">
      <alignment horizontal="right"/>
    </xf>
    <xf numFmtId="0" fontId="19" fillId="18" borderId="0" xfId="70" applyFont="1" applyFill="1" applyAlignment="1">
      <alignment horizontal="left" vertical="center"/>
    </xf>
    <xf numFmtId="0" fontId="19" fillId="18" borderId="0" xfId="70" quotePrefix="1" applyFont="1" applyFill="1" applyAlignment="1">
      <alignment horizontal="justify" vertical="top" wrapText="1"/>
    </xf>
    <xf numFmtId="0" fontId="23" fillId="18" borderId="0" xfId="70" applyFont="1" applyFill="1" applyAlignment="1">
      <alignment horizontal="left" vertical="center"/>
    </xf>
    <xf numFmtId="2" fontId="23" fillId="22" borderId="0" xfId="70" applyNumberFormat="1" applyFont="1" applyFill="1"/>
    <xf numFmtId="4" fontId="23" fillId="18" borderId="0" xfId="70" applyNumberFormat="1" applyFont="1" applyFill="1"/>
    <xf numFmtId="0" fontId="29" fillId="18" borderId="7" xfId="0" applyFont="1" applyFill="1" applyBorder="1" applyAlignment="1">
      <alignment horizontal="justify" vertical="top" wrapText="1"/>
    </xf>
    <xf numFmtId="2" fontId="103" fillId="18" borderId="0" xfId="0" applyNumberFormat="1" applyFont="1" applyFill="1"/>
    <xf numFmtId="2" fontId="19" fillId="18" borderId="0" xfId="0" applyNumberFormat="1" applyFont="1" applyFill="1"/>
    <xf numFmtId="164" fontId="19" fillId="18" borderId="4" xfId="70" applyNumberFormat="1" applyFont="1" applyFill="1" applyBorder="1" applyAlignment="1">
      <alignment horizontal="center"/>
    </xf>
    <xf numFmtId="0" fontId="19" fillId="18" borderId="7" xfId="0" applyFont="1" applyFill="1" applyBorder="1" applyAlignment="1">
      <alignment vertical="top" wrapText="1"/>
    </xf>
    <xf numFmtId="0" fontId="19" fillId="18" borderId="0" xfId="18" applyFont="1" applyFill="1" applyAlignment="1">
      <alignment vertical="top"/>
    </xf>
    <xf numFmtId="0" fontId="19" fillId="18" borderId="0" xfId="18" applyFont="1" applyFill="1" applyAlignment="1">
      <alignment horizontal="left" vertical="top" wrapText="1"/>
    </xf>
    <xf numFmtId="0" fontId="19" fillId="18" borderId="0" xfId="96" applyFont="1" applyFill="1" applyAlignment="1">
      <alignment horizontal="justify" vertical="top" wrapText="1"/>
    </xf>
    <xf numFmtId="0" fontId="19" fillId="18" borderId="0" xfId="0" quotePrefix="1" applyFont="1" applyFill="1" applyAlignment="1">
      <alignment horizontal="justify" vertical="top" wrapText="1"/>
    </xf>
    <xf numFmtId="2" fontId="19" fillId="18" borderId="0" xfId="0" applyNumberFormat="1" applyFont="1" applyFill="1" applyAlignment="1">
      <alignment horizontal="right"/>
    </xf>
    <xf numFmtId="4" fontId="19" fillId="18" borderId="0" xfId="70" applyNumberFormat="1" applyFont="1" applyFill="1" applyAlignment="1">
      <alignment horizontal="justify" vertical="top"/>
    </xf>
    <xf numFmtId="4" fontId="19" fillId="18" borderId="0" xfId="18" applyNumberFormat="1" applyFont="1" applyFill="1" applyAlignment="1">
      <alignment vertical="top"/>
    </xf>
    <xf numFmtId="0" fontId="19" fillId="18" borderId="0" xfId="19" applyFont="1" applyFill="1" applyAlignment="1">
      <alignment horizontal="left" vertical="top"/>
    </xf>
    <xf numFmtId="4" fontId="19" fillId="18" borderId="0" xfId="18" applyNumberFormat="1" applyFont="1" applyFill="1" applyAlignment="1">
      <alignment horizontal="left" vertical="top"/>
    </xf>
    <xf numFmtId="0" fontId="19" fillId="18" borderId="0" xfId="0" applyFont="1" applyFill="1"/>
    <xf numFmtId="0" fontId="36" fillId="18" borderId="0" xfId="0" applyFont="1" applyFill="1" applyAlignment="1">
      <alignment horizontal="center" vertical="top" wrapText="1"/>
    </xf>
    <xf numFmtId="0" fontId="20" fillId="18" borderId="0" xfId="0" applyFont="1" applyFill="1" applyAlignment="1">
      <alignment wrapText="1"/>
    </xf>
    <xf numFmtId="0" fontId="19" fillId="18" borderId="0" xfId="18" applyFont="1" applyFill="1" applyAlignment="1">
      <alignment vertical="center"/>
    </xf>
    <xf numFmtId="0" fontId="19" fillId="18" borderId="0" xfId="18" quotePrefix="1" applyFont="1" applyFill="1" applyAlignment="1">
      <alignment horizontal="justify" vertical="top" wrapText="1"/>
    </xf>
    <xf numFmtId="0" fontId="48" fillId="18" borderId="0" xfId="18" applyFont="1" applyFill="1" applyAlignment="1">
      <alignment horizontal="left" vertical="top"/>
    </xf>
    <xf numFmtId="0" fontId="33" fillId="18" borderId="0" xfId="0" applyFont="1" applyFill="1" applyAlignment="1">
      <alignment horizontal="justify" vertical="top" wrapText="1"/>
    </xf>
    <xf numFmtId="0" fontId="48" fillId="18" borderId="0" xfId="18" applyFont="1" applyFill="1" applyAlignment="1">
      <alignment horizontal="left" vertical="center"/>
    </xf>
    <xf numFmtId="0" fontId="48" fillId="18" borderId="0" xfId="18" applyFont="1" applyFill="1"/>
    <xf numFmtId="4" fontId="48" fillId="18" borderId="0" xfId="70" applyNumberFormat="1" applyFont="1" applyFill="1"/>
    <xf numFmtId="2" fontId="48" fillId="22" borderId="0" xfId="70" applyNumberFormat="1" applyFont="1" applyFill="1"/>
    <xf numFmtId="0" fontId="23" fillId="18" borderId="0" xfId="18" applyFont="1" applyFill="1" applyAlignment="1">
      <alignment horizontal="left" vertical="center"/>
    </xf>
    <xf numFmtId="0" fontId="19" fillId="18" borderId="0" xfId="18" applyFont="1" applyFill="1" applyAlignment="1">
      <alignment horizontal="center"/>
    </xf>
    <xf numFmtId="0" fontId="40" fillId="18" borderId="0" xfId="18" applyFont="1" applyFill="1" applyAlignment="1">
      <alignment horizontal="center"/>
    </xf>
    <xf numFmtId="0" fontId="43" fillId="18" borderId="0" xfId="18" applyFont="1" applyFill="1" applyAlignment="1">
      <alignment horizontal="justify" vertical="top" wrapText="1"/>
    </xf>
    <xf numFmtId="0" fontId="42" fillId="18" borderId="0" xfId="18" applyFont="1" applyFill="1" applyAlignment="1">
      <alignment horizontal="center" vertical="center"/>
    </xf>
    <xf numFmtId="4" fontId="27" fillId="18" borderId="0" xfId="70" applyNumberFormat="1" applyFont="1" applyFill="1" applyAlignment="1">
      <alignment horizontal="center"/>
    </xf>
    <xf numFmtId="4" fontId="27" fillId="18" borderId="0" xfId="70" applyNumberFormat="1" applyFont="1" applyFill="1" applyAlignment="1">
      <alignment horizontal="right"/>
    </xf>
    <xf numFmtId="0" fontId="23" fillId="18" borderId="0" xfId="70" applyFont="1" applyFill="1" applyAlignment="1" applyProtection="1">
      <alignment horizontal="right" vertical="top"/>
      <protection hidden="1"/>
    </xf>
    <xf numFmtId="0" fontId="19" fillId="18" borderId="0" xfId="70" applyFont="1" applyFill="1" applyAlignment="1" applyProtection="1">
      <alignment horizontal="right" vertical="top"/>
      <protection hidden="1"/>
    </xf>
    <xf numFmtId="168" fontId="19" fillId="18" borderId="0" xfId="70" applyNumberFormat="1" applyFont="1" applyFill="1" applyAlignment="1" applyProtection="1">
      <alignment horizontal="center" vertical="top"/>
      <protection hidden="1"/>
    </xf>
    <xf numFmtId="4" fontId="19" fillId="18" borderId="0" xfId="70" applyNumberFormat="1" applyFont="1" applyFill="1" applyAlignment="1" applyProtection="1">
      <alignment horizontal="center" vertical="top"/>
      <protection locked="0" hidden="1"/>
    </xf>
    <xf numFmtId="4" fontId="19" fillId="18" borderId="0" xfId="70" applyNumberFormat="1" applyFont="1" applyFill="1" applyAlignment="1" applyProtection="1">
      <alignment horizontal="right" vertical="top"/>
      <protection hidden="1"/>
    </xf>
    <xf numFmtId="0" fontId="19" fillId="18" borderId="0" xfId="0" applyFont="1" applyFill="1" applyAlignment="1">
      <alignment horizontal="right"/>
    </xf>
    <xf numFmtId="4" fontId="19" fillId="18" borderId="0" xfId="0" applyNumberFormat="1" applyFont="1" applyFill="1"/>
    <xf numFmtId="0" fontId="19" fillId="18" borderId="0" xfId="0" applyFont="1" applyFill="1" applyAlignment="1">
      <alignment wrapText="1"/>
    </xf>
    <xf numFmtId="0" fontId="19" fillId="18" borderId="0" xfId="0" applyNumberFormat="1" applyFont="1" applyFill="1" applyAlignment="1">
      <alignment horizontal="justify" vertical="top" wrapText="1"/>
    </xf>
    <xf numFmtId="0" fontId="0" fillId="18" borderId="0" xfId="0" applyNumberFormat="1" applyFill="1" applyAlignment="1">
      <alignment horizontal="justify" vertical="top" wrapText="1"/>
    </xf>
    <xf numFmtId="0" fontId="23" fillId="18" borderId="0" xfId="70" applyFont="1" applyFill="1" applyAlignment="1" applyProtection="1">
      <alignment horizontal="left" vertical="center"/>
      <protection hidden="1"/>
    </xf>
    <xf numFmtId="0" fontId="19" fillId="18" borderId="0" xfId="0" applyFont="1" applyFill="1" applyAlignment="1">
      <alignment horizontal="left" vertical="top" wrapText="1"/>
    </xf>
    <xf numFmtId="0" fontId="19" fillId="18" borderId="0" xfId="70" applyFont="1" applyFill="1" applyAlignment="1" applyProtection="1">
      <alignment horizontal="right" vertical="center"/>
      <protection hidden="1"/>
    </xf>
    <xf numFmtId="168" fontId="19" fillId="18" borderId="0" xfId="70" applyNumberFormat="1" applyFont="1" applyFill="1" applyAlignment="1" applyProtection="1">
      <alignment horizontal="center" vertical="center"/>
      <protection hidden="1"/>
    </xf>
    <xf numFmtId="4" fontId="19" fillId="18" borderId="0" xfId="70" applyNumberFormat="1" applyFont="1" applyFill="1" applyAlignment="1" applyProtection="1">
      <alignment horizontal="center" vertical="center"/>
      <protection locked="0" hidden="1"/>
    </xf>
    <xf numFmtId="4" fontId="19" fillId="18" borderId="0" xfId="70" applyNumberFormat="1" applyFont="1" applyFill="1" applyAlignment="1" applyProtection="1">
      <alignment horizontal="right" vertical="center"/>
      <protection hidden="1"/>
    </xf>
    <xf numFmtId="0" fontId="19" fillId="18" borderId="0" xfId="0" applyFont="1" applyFill="1" applyAlignment="1">
      <alignment horizontal="right" vertical="top"/>
    </xf>
    <xf numFmtId="0" fontId="19" fillId="18" borderId="0" xfId="70" applyFont="1" applyFill="1" applyAlignment="1">
      <alignment horizontal="center"/>
    </xf>
    <xf numFmtId="0" fontId="44" fillId="18" borderId="0" xfId="18" applyFont="1" applyFill="1" applyAlignment="1">
      <alignment wrapText="1"/>
    </xf>
    <xf numFmtId="0" fontId="20" fillId="18" borderId="0" xfId="18" applyFont="1" applyFill="1" applyAlignment="1">
      <alignment wrapText="1"/>
    </xf>
    <xf numFmtId="0" fontId="20" fillId="18" borderId="4" xfId="18" applyFont="1" applyFill="1" applyBorder="1" applyAlignment="1">
      <alignment wrapText="1"/>
    </xf>
    <xf numFmtId="0" fontId="42" fillId="18" borderId="4" xfId="18" applyFont="1" applyFill="1" applyBorder="1" applyAlignment="1">
      <alignment horizontal="center" vertical="center"/>
    </xf>
    <xf numFmtId="0" fontId="40" fillId="18" borderId="4" xfId="18" applyFont="1" applyFill="1" applyBorder="1" applyAlignment="1">
      <alignment horizontal="center"/>
    </xf>
    <xf numFmtId="4" fontId="39" fillId="18" borderId="0" xfId="70" applyNumberFormat="1" applyFont="1" applyFill="1" applyAlignment="1">
      <alignment horizontal="right"/>
    </xf>
    <xf numFmtId="0" fontId="17" fillId="18" borderId="0" xfId="70" applyFont="1" applyFill="1" applyAlignment="1">
      <alignment horizontal="left" vertical="center" wrapText="1"/>
    </xf>
    <xf numFmtId="0" fontId="19" fillId="18" borderId="0" xfId="18" applyFont="1" applyFill="1" applyAlignment="1">
      <alignment vertical="center" wrapText="1"/>
    </xf>
    <xf numFmtId="0" fontId="17" fillId="18" borderId="0" xfId="70" applyFont="1" applyFill="1" applyAlignment="1">
      <alignment horizontal="left" wrapText="1"/>
    </xf>
    <xf numFmtId="0" fontId="23" fillId="18" borderId="0" xfId="18" applyFont="1" applyFill="1" applyAlignment="1">
      <alignment vertical="center" wrapText="1"/>
    </xf>
    <xf numFmtId="0" fontId="23" fillId="18" borderId="0" xfId="18" applyFont="1" applyFill="1" applyAlignment="1">
      <alignment horizontal="center" vertical="center"/>
    </xf>
    <xf numFmtId="0" fontId="32" fillId="18" borderId="0" xfId="18" applyFont="1" applyFill="1" applyAlignment="1">
      <alignment horizontal="left" vertical="top"/>
    </xf>
    <xf numFmtId="0" fontId="32" fillId="18" borderId="0" xfId="18" applyFont="1" applyFill="1" applyAlignment="1">
      <alignment horizontal="justify" vertical="top" wrapText="1"/>
    </xf>
    <xf numFmtId="0" fontId="32" fillId="18" borderId="0" xfId="18" applyFont="1" applyFill="1" applyAlignment="1">
      <alignment horizontal="center" vertical="center"/>
    </xf>
    <xf numFmtId="4" fontId="32" fillId="18" borderId="0" xfId="70" applyNumberFormat="1" applyFont="1" applyFill="1" applyAlignment="1">
      <alignment horizontal="center"/>
    </xf>
    <xf numFmtId="4" fontId="32" fillId="18" borderId="0" xfId="70" applyNumberFormat="1" applyFont="1" applyFill="1" applyAlignment="1">
      <alignment horizontal="right"/>
    </xf>
    <xf numFmtId="0" fontId="23" fillId="18" borderId="0" xfId="0" applyFont="1" applyFill="1" applyAlignment="1">
      <alignment horizontal="justify" vertical="top" wrapText="1"/>
    </xf>
    <xf numFmtId="0" fontId="23" fillId="18" borderId="0" xfId="0" applyFont="1" applyFill="1" applyAlignment="1">
      <alignment horizontal="center" vertical="center"/>
    </xf>
    <xf numFmtId="0" fontId="23" fillId="18" borderId="0" xfId="0" quotePrefix="1" applyFont="1" applyFill="1" applyAlignment="1">
      <alignment horizontal="justify" vertical="top" wrapText="1"/>
    </xf>
    <xf numFmtId="164" fontId="23" fillId="18" borderId="4" xfId="70" applyNumberFormat="1" applyFont="1" applyFill="1" applyBorder="1" applyAlignment="1">
      <alignment horizontal="center"/>
    </xf>
    <xf numFmtId="4" fontId="27" fillId="18" borderId="4" xfId="70" applyNumberFormat="1" applyFont="1" applyFill="1" applyBorder="1" applyAlignment="1">
      <alignment horizontal="center"/>
    </xf>
    <xf numFmtId="164" fontId="23" fillId="18" borderId="0" xfId="70" applyNumberFormat="1" applyFont="1" applyFill="1" applyAlignment="1">
      <alignment horizontal="center"/>
    </xf>
    <xf numFmtId="0" fontId="20" fillId="19" borderId="5" xfId="70" applyFont="1" applyFill="1" applyBorder="1" applyAlignment="1">
      <alignment horizontal="justify" vertical="top" wrapText="1"/>
    </xf>
    <xf numFmtId="4" fontId="20" fillId="18" borderId="0" xfId="70" applyNumberFormat="1" applyFont="1" applyFill="1" applyAlignment="1">
      <alignment vertical="top"/>
    </xf>
    <xf numFmtId="2" fontId="23" fillId="18" borderId="0" xfId="70" applyNumberFormat="1" applyFont="1" applyFill="1" applyAlignment="1">
      <alignment horizontal="right"/>
    </xf>
    <xf numFmtId="0" fontId="47" fillId="18" borderId="0" xfId="18" applyFont="1" applyFill="1" applyAlignment="1">
      <alignment horizontal="left" vertical="center"/>
    </xf>
    <xf numFmtId="2" fontId="19" fillId="18" borderId="0" xfId="18" applyNumberFormat="1" applyFont="1" applyFill="1" applyAlignment="1">
      <alignment vertical="center"/>
    </xf>
    <xf numFmtId="0" fontId="19" fillId="18" borderId="0" xfId="18" applyFont="1" applyFill="1" applyAlignment="1">
      <alignment horizontal="left" vertical="center"/>
    </xf>
    <xf numFmtId="0" fontId="20" fillId="18" borderId="0" xfId="0" applyFont="1" applyFill="1" applyAlignment="1">
      <alignment horizontal="justify" vertical="top" wrapText="1"/>
    </xf>
    <xf numFmtId="2" fontId="19" fillId="18" borderId="4" xfId="70" applyNumberFormat="1" applyFont="1" applyFill="1" applyBorder="1" applyAlignment="1">
      <alignment vertical="top"/>
    </xf>
    <xf numFmtId="0" fontId="100" fillId="18" borderId="0" xfId="0" applyFont="1" applyFill="1" applyAlignment="1">
      <alignment horizontal="justify" vertical="top" wrapText="1"/>
    </xf>
    <xf numFmtId="0" fontId="48" fillId="18" borderId="0" xfId="70" applyFont="1" applyFill="1" applyAlignment="1">
      <alignment horizontal="left" vertical="center"/>
    </xf>
    <xf numFmtId="164" fontId="48" fillId="18" borderId="0" xfId="70" applyNumberFormat="1" applyFont="1" applyFill="1"/>
    <xf numFmtId="2" fontId="19" fillId="18" borderId="0" xfId="70" applyNumberFormat="1" applyFont="1" applyFill="1" applyAlignment="1">
      <alignment horizontal="right" vertical="center"/>
    </xf>
    <xf numFmtId="0" fontId="19" fillId="18" borderId="0" xfId="0" applyFont="1" applyFill="1" applyAlignment="1">
      <alignment horizontal="justify" vertical="top"/>
    </xf>
    <xf numFmtId="0" fontId="19" fillId="18" borderId="0" xfId="18" applyFont="1" applyFill="1" applyAlignment="1">
      <alignment horizontal="justify" vertical="top" wrapText="1"/>
    </xf>
    <xf numFmtId="0" fontId="20" fillId="18" borderId="0" xfId="70" applyFont="1" applyFill="1" applyAlignment="1">
      <alignment horizontal="justify" vertical="top" wrapText="1"/>
    </xf>
    <xf numFmtId="49" fontId="20" fillId="18" borderId="0" xfId="0" applyNumberFormat="1" applyFont="1" applyFill="1" applyAlignment="1">
      <alignment horizontal="center" vertical="center"/>
    </xf>
    <xf numFmtId="0" fontId="19" fillId="18" borderId="0" xfId="0" applyFont="1" applyFill="1" applyAlignment="1">
      <alignment vertical="center" wrapText="1"/>
    </xf>
    <xf numFmtId="0" fontId="26" fillId="18" borderId="0" xfId="0" applyFont="1" applyFill="1" applyAlignment="1" applyProtection="1">
      <alignment vertical="top" wrapText="1"/>
      <protection locked="0"/>
    </xf>
    <xf numFmtId="0" fontId="26" fillId="18" borderId="0" xfId="0" applyFont="1" applyFill="1" applyAlignment="1">
      <alignment vertical="top" wrapText="1"/>
    </xf>
    <xf numFmtId="164" fontId="19" fillId="18" borderId="0" xfId="70" applyNumberFormat="1" applyFont="1" applyFill="1"/>
    <xf numFmtId="0" fontId="32" fillId="18" borderId="8" xfId="0" applyFont="1" applyFill="1" applyBorder="1" applyAlignment="1">
      <alignment vertical="top" wrapText="1"/>
    </xf>
    <xf numFmtId="0" fontId="19" fillId="18" borderId="0" xfId="0" applyFont="1" applyFill="1" applyAlignment="1">
      <alignment horizontal="center" vertical="center"/>
    </xf>
    <xf numFmtId="2" fontId="19" fillId="18" borderId="0" xfId="0" applyNumberFormat="1" applyFont="1" applyFill="1" applyAlignment="1">
      <alignment horizontal="center" vertical="center"/>
    </xf>
    <xf numFmtId="4" fontId="19" fillId="18" borderId="0" xfId="0" applyNumberFormat="1" applyFont="1" applyFill="1" applyAlignment="1">
      <alignment horizontal="center" vertical="center"/>
    </xf>
    <xf numFmtId="4" fontId="19" fillId="18" borderId="0" xfId="0" applyNumberFormat="1" applyFont="1" applyFill="1" applyAlignment="1">
      <alignment horizontal="right" vertical="center"/>
    </xf>
    <xf numFmtId="0" fontId="20" fillId="19" borderId="0" xfId="70" applyFont="1" applyFill="1" applyAlignment="1">
      <alignment horizontal="justify" vertical="top" wrapText="1"/>
    </xf>
    <xf numFmtId="0" fontId="20" fillId="18" borderId="0" xfId="0" applyFont="1" applyFill="1" applyAlignment="1">
      <alignment vertical="center" wrapText="1"/>
    </xf>
    <xf numFmtId="0" fontId="105" fillId="18" borderId="0" xfId="0" applyFont="1" applyFill="1" applyAlignment="1">
      <alignment horizontal="left" vertical="center" wrapText="1"/>
    </xf>
    <xf numFmtId="0" fontId="106" fillId="18" borderId="0" xfId="0" applyFont="1" applyFill="1" applyAlignment="1">
      <alignment horizontal="left" vertical="center" wrapText="1"/>
    </xf>
    <xf numFmtId="39" fontId="19" fillId="18" borderId="0" xfId="70" applyNumberFormat="1" applyFont="1" applyFill="1" applyAlignment="1">
      <alignment horizontal="right"/>
    </xf>
    <xf numFmtId="0" fontId="19" fillId="18" borderId="0" xfId="70" applyFont="1" applyFill="1" applyAlignment="1">
      <alignment horizontal="justify" vertical="top"/>
    </xf>
    <xf numFmtId="0" fontId="19" fillId="18" borderId="0" xfId="0" applyFont="1" applyFill="1" applyAlignment="1">
      <alignment horizontal="left" vertical="center"/>
    </xf>
    <xf numFmtId="2" fontId="19" fillId="18" borderId="0" xfId="0" applyNumberFormat="1" applyFont="1" applyFill="1" applyAlignment="1">
      <alignment vertical="center"/>
    </xf>
    <xf numFmtId="4" fontId="19" fillId="18" borderId="0" xfId="0" applyNumberFormat="1" applyFont="1" applyFill="1" applyAlignment="1">
      <alignment vertical="center"/>
    </xf>
    <xf numFmtId="0" fontId="19" fillId="18" borderId="0" xfId="0" applyFont="1" applyFill="1" applyAlignment="1">
      <alignment horizontal="justify" vertical="center"/>
    </xf>
    <xf numFmtId="0" fontId="19" fillId="18" borderId="0" xfId="70" applyFont="1" applyFill="1" applyAlignment="1">
      <alignment horizontal="center" vertical="top"/>
    </xf>
    <xf numFmtId="0" fontId="32" fillId="18" borderId="0" xfId="125" applyFont="1" applyFill="1" applyAlignment="1">
      <alignment horizontal="justify" vertical="center" wrapText="1"/>
    </xf>
    <xf numFmtId="2" fontId="23" fillId="18" borderId="0" xfId="70" applyNumberFormat="1" applyFont="1" applyFill="1"/>
    <xf numFmtId="0" fontId="23" fillId="18" borderId="0" xfId="125" applyFont="1" applyFill="1" applyAlignment="1">
      <alignment horizontal="justify" vertical="top" wrapText="1"/>
    </xf>
    <xf numFmtId="2" fontId="19" fillId="18" borderId="0" xfId="0" applyNumberFormat="1" applyFont="1" applyFill="1" applyAlignment="1">
      <alignment horizontal="justify" vertical="top" wrapText="1"/>
    </xf>
    <xf numFmtId="0" fontId="19" fillId="18" borderId="0" xfId="70" applyFont="1" applyFill="1" applyAlignment="1">
      <alignment horizontal="left" vertical="center" wrapText="1"/>
    </xf>
    <xf numFmtId="0" fontId="84" fillId="18" borderId="0" xfId="70" applyFont="1" applyFill="1" applyAlignment="1">
      <alignment horizontal="left" vertical="top" wrapText="1"/>
    </xf>
    <xf numFmtId="0" fontId="23" fillId="18" borderId="0" xfId="70" applyFont="1" applyFill="1" applyAlignment="1">
      <alignment vertical="center"/>
    </xf>
    <xf numFmtId="0" fontId="45" fillId="18" borderId="0" xfId="70" applyFont="1" applyFill="1" applyAlignment="1">
      <alignment horizontal="left" vertical="top" wrapText="1"/>
    </xf>
    <xf numFmtId="0" fontId="25" fillId="18" borderId="0" xfId="70" applyFont="1" applyFill="1" applyAlignment="1">
      <alignment horizontal="left" vertical="top" wrapText="1"/>
    </xf>
    <xf numFmtId="0" fontId="46" fillId="18" borderId="0" xfId="70" applyFont="1" applyFill="1" applyAlignment="1">
      <alignment horizontal="left" wrapText="1"/>
    </xf>
    <xf numFmtId="0" fontId="44" fillId="18" borderId="6" xfId="18" applyFont="1" applyFill="1" applyBorder="1" applyAlignment="1">
      <alignment wrapText="1"/>
    </xf>
    <xf numFmtId="0" fontId="25" fillId="18" borderId="0" xfId="70" applyFont="1" applyFill="1" applyAlignment="1">
      <alignment horizontal="left" wrapText="1"/>
    </xf>
    <xf numFmtId="0" fontId="15" fillId="18" borderId="0" xfId="70" applyFont="1" applyFill="1" applyAlignment="1">
      <alignment horizontal="center" vertical="center"/>
    </xf>
    <xf numFmtId="164" fontId="15" fillId="18" borderId="0" xfId="70" applyNumberFormat="1" applyFont="1" applyFill="1" applyAlignment="1">
      <alignment horizontal="center"/>
    </xf>
    <xf numFmtId="164" fontId="15" fillId="18" borderId="0" xfId="70" applyNumberFormat="1" applyFont="1" applyFill="1"/>
    <xf numFmtId="0" fontId="46" fillId="18" borderId="6" xfId="70" applyFont="1" applyFill="1" applyBorder="1" applyAlignment="1">
      <alignment horizontal="left" wrapText="1"/>
    </xf>
    <xf numFmtId="0" fontId="15" fillId="18" borderId="6" xfId="70" applyFont="1" applyFill="1" applyBorder="1" applyAlignment="1">
      <alignment horizontal="center" vertical="center"/>
    </xf>
    <xf numFmtId="164" fontId="15" fillId="18" borderId="6" xfId="70" applyNumberFormat="1" applyFont="1" applyFill="1" applyBorder="1" applyAlignment="1">
      <alignment horizontal="center"/>
    </xf>
    <xf numFmtId="4" fontId="39" fillId="18" borderId="6" xfId="70" applyNumberFormat="1" applyFont="1" applyFill="1" applyBorder="1" applyAlignment="1">
      <alignment horizontal="right"/>
    </xf>
    <xf numFmtId="0" fontId="21" fillId="18" borderId="0" xfId="70" applyFont="1" applyFill="1" applyAlignment="1">
      <alignment horizontal="justify" vertical="top" wrapText="1"/>
    </xf>
    <xf numFmtId="0" fontId="15" fillId="18" borderId="0" xfId="70" applyFont="1" applyFill="1" applyAlignment="1">
      <alignment horizontal="justify" vertical="top" wrapText="1"/>
    </xf>
    <xf numFmtId="0" fontId="15" fillId="18" borderId="0" xfId="70" applyFont="1" applyFill="1" applyAlignment="1">
      <alignment horizontal="left" vertical="top"/>
    </xf>
    <xf numFmtId="0" fontId="22" fillId="18" borderId="0" xfId="70" applyFont="1" applyFill="1" applyAlignment="1">
      <alignment horizontal="justify" vertical="center" wrapText="1"/>
    </xf>
    <xf numFmtId="0" fontId="21" fillId="18" borderId="0" xfId="70" applyFont="1" applyFill="1" applyAlignment="1">
      <alignment horizontal="left" vertical="center" wrapText="1"/>
    </xf>
    <xf numFmtId="0" fontId="15" fillId="18" borderId="0" xfId="70" applyFont="1" applyFill="1"/>
    <xf numFmtId="164" fontId="15" fillId="18" borderId="0" xfId="70" applyNumberFormat="1" applyFont="1" applyFill="1" applyAlignment="1">
      <alignment vertical="top"/>
    </xf>
    <xf numFmtId="0" fontId="0" fillId="18" borderId="0" xfId="0" applyFill="1"/>
    <xf numFmtId="0" fontId="47" fillId="18" borderId="0" xfId="0" applyFont="1" applyFill="1" applyAlignment="1">
      <alignment horizontal="right"/>
    </xf>
    <xf numFmtId="0" fontId="22" fillId="18" borderId="0" xfId="0" applyFont="1" applyFill="1" applyAlignment="1">
      <alignment horizontal="left" vertical="top"/>
    </xf>
    <xf numFmtId="0" fontId="22" fillId="18" borderId="0" xfId="0" applyFont="1" applyFill="1"/>
    <xf numFmtId="0" fontId="20" fillId="18" borderId="0" xfId="0" applyFont="1" applyFill="1"/>
    <xf numFmtId="0" fontId="21" fillId="18" borderId="0" xfId="0" applyFont="1" applyFill="1"/>
    <xf numFmtId="0" fontId="19" fillId="18" borderId="0" xfId="0" applyFont="1" applyFill="1" applyAlignment="1">
      <alignment horizontal="center" wrapText="1"/>
    </xf>
    <xf numFmtId="2" fontId="19" fillId="18" borderId="0" xfId="0" applyNumberFormat="1" applyFont="1" applyFill="1" applyAlignment="1">
      <alignment horizontal="right" wrapText="1"/>
    </xf>
    <xf numFmtId="4" fontId="19" fillId="18" borderId="0" xfId="0" applyNumberFormat="1" applyFont="1" applyFill="1" applyAlignment="1">
      <alignment horizontal="right" wrapText="1"/>
    </xf>
    <xf numFmtId="0" fontId="20" fillId="18" borderId="4" xfId="0" applyFont="1" applyFill="1" applyBorder="1" applyAlignment="1">
      <alignment horizontal="center" wrapText="1"/>
    </xf>
    <xf numFmtId="0" fontId="19" fillId="18" borderId="4" xfId="0" applyFont="1" applyFill="1" applyBorder="1" applyAlignment="1">
      <alignment horizontal="center"/>
    </xf>
    <xf numFmtId="2" fontId="19" fillId="18" borderId="4" xfId="0" applyNumberFormat="1" applyFont="1" applyFill="1" applyBorder="1" applyAlignment="1">
      <alignment horizontal="right"/>
    </xf>
    <xf numFmtId="4" fontId="20" fillId="18" borderId="4" xfId="0" applyNumberFormat="1" applyFont="1" applyFill="1" applyBorder="1" applyAlignment="1">
      <alignment horizontal="right" wrapText="1"/>
    </xf>
    <xf numFmtId="0" fontId="19" fillId="22" borderId="0" xfId="0" applyFont="1" applyFill="1" applyAlignment="1">
      <alignment horizontal="justify" vertical="top" wrapText="1"/>
    </xf>
    <xf numFmtId="0" fontId="19" fillId="18" borderId="0" xfId="0" applyFont="1" applyFill="1" applyAlignment="1">
      <alignment vertical="top" wrapText="1"/>
    </xf>
    <xf numFmtId="2" fontId="0" fillId="18" borderId="0" xfId="0" applyNumberFormat="1" applyFill="1"/>
    <xf numFmtId="0" fontId="19" fillId="18" borderId="0" xfId="0" quotePrefix="1" applyFont="1" applyFill="1" applyAlignment="1">
      <alignment wrapText="1"/>
    </xf>
    <xf numFmtId="2" fontId="19" fillId="18" borderId="0" xfId="0" applyNumberFormat="1" applyFont="1" applyFill="1" applyAlignment="1">
      <alignment wrapText="1"/>
    </xf>
    <xf numFmtId="0" fontId="19" fillId="18" borderId="0" xfId="0" quotePrefix="1" applyFont="1" applyFill="1" applyAlignment="1">
      <alignment horizontal="justify" wrapText="1"/>
    </xf>
    <xf numFmtId="4" fontId="47" fillId="18" borderId="0" xfId="0" applyNumberFormat="1" applyFont="1" applyFill="1" applyAlignment="1">
      <alignment horizontal="right" wrapText="1"/>
    </xf>
    <xf numFmtId="0" fontId="47" fillId="18" borderId="0" xfId="0" applyFont="1" applyFill="1" applyAlignment="1">
      <alignment horizontal="center" wrapText="1"/>
    </xf>
    <xf numFmtId="0" fontId="47" fillId="18" borderId="0" xfId="0" applyFont="1" applyFill="1" applyAlignment="1">
      <alignment wrapText="1"/>
    </xf>
    <xf numFmtId="2" fontId="47" fillId="18" borderId="0" xfId="0" applyNumberFormat="1" applyFont="1" applyFill="1" applyAlignment="1">
      <alignment horizontal="right" wrapText="1"/>
    </xf>
    <xf numFmtId="0" fontId="0" fillId="18" borderId="0" xfId="0" applyFill="1" applyAlignment="1">
      <alignment horizontal="center" wrapText="1"/>
    </xf>
    <xf numFmtId="2" fontId="47" fillId="18" borderId="0" xfId="0" applyNumberFormat="1" applyFont="1" applyFill="1" applyAlignment="1">
      <alignment wrapText="1"/>
    </xf>
    <xf numFmtId="0" fontId="22" fillId="18" borderId="0" xfId="0" applyFont="1" applyFill="1" applyAlignment="1">
      <alignment horizontal="left" vertical="top" wrapText="1"/>
    </xf>
    <xf numFmtId="0" fontId="0" fillId="18" borderId="0" xfId="0" applyFill="1" applyAlignment="1">
      <alignment vertical="top" wrapText="1"/>
    </xf>
    <xf numFmtId="0" fontId="19" fillId="18" borderId="0" xfId="70" applyFont="1" applyFill="1" applyAlignment="1">
      <alignment horizontal="left" vertical="top" wrapText="1"/>
    </xf>
    <xf numFmtId="0" fontId="102" fillId="18" borderId="0" xfId="0" applyFont="1" applyFill="1" applyAlignment="1">
      <alignment horizontal="center" wrapText="1"/>
    </xf>
    <xf numFmtId="2" fontId="102" fillId="18" borderId="0" xfId="0" applyNumberFormat="1" applyFont="1" applyFill="1" applyAlignment="1">
      <alignment horizontal="right" wrapText="1"/>
    </xf>
    <xf numFmtId="4" fontId="102" fillId="18" borderId="0" xfId="0" applyNumberFormat="1" applyFont="1" applyFill="1" applyAlignment="1">
      <alignment horizontal="right" wrapText="1"/>
    </xf>
    <xf numFmtId="0" fontId="107" fillId="18" borderId="0" xfId="0" applyFont="1" applyFill="1"/>
    <xf numFmtId="0" fontId="102" fillId="18" borderId="0" xfId="0" applyFont="1" applyFill="1" applyAlignment="1">
      <alignment horizontal="justify" vertical="top" wrapText="1"/>
    </xf>
    <xf numFmtId="0" fontId="20" fillId="18" borderId="0" xfId="0" applyFont="1" applyFill="1" applyAlignment="1">
      <alignment horizontal="center" wrapText="1"/>
    </xf>
    <xf numFmtId="4" fontId="20" fillId="18" borderId="0" xfId="0" applyNumberFormat="1" applyFont="1" applyFill="1" applyAlignment="1">
      <alignment horizontal="right" wrapText="1"/>
    </xf>
    <xf numFmtId="4" fontId="20" fillId="18" borderId="0" xfId="70" applyNumberFormat="1" applyFont="1" applyFill="1" applyAlignment="1">
      <alignment horizontal="right"/>
    </xf>
    <xf numFmtId="164" fontId="20" fillId="18" borderId="0" xfId="70" applyNumberFormat="1" applyFont="1" applyFill="1" applyAlignment="1">
      <alignment horizontal="left" indent="6"/>
    </xf>
    <xf numFmtId="4" fontId="22" fillId="18" borderId="0" xfId="70" applyNumberFormat="1" applyFont="1" applyFill="1" applyAlignment="1">
      <alignment horizontal="left" indent="2"/>
    </xf>
    <xf numFmtId="0" fontId="22" fillId="18" borderId="0" xfId="70" applyFont="1" applyFill="1"/>
    <xf numFmtId="4" fontId="47" fillId="18" borderId="0" xfId="70" applyNumberFormat="1" applyFont="1" applyFill="1" applyAlignment="1">
      <alignment horizontal="left" indent="2"/>
    </xf>
    <xf numFmtId="0" fontId="47" fillId="18" borderId="0" xfId="70" applyFont="1" applyFill="1"/>
    <xf numFmtId="2" fontId="19" fillId="18" borderId="0" xfId="0" applyNumberFormat="1" applyFont="1" applyFill="1" applyAlignment="1">
      <alignment horizontal="right" vertical="top"/>
    </xf>
    <xf numFmtId="4" fontId="19" fillId="18" borderId="0" xfId="0" applyNumberFormat="1" applyFont="1" applyFill="1" applyAlignment="1">
      <alignment horizontal="right" vertical="top" wrapText="1"/>
    </xf>
    <xf numFmtId="0" fontId="19" fillId="18" borderId="0" xfId="34" applyFont="1" applyFill="1" applyAlignment="1">
      <alignment horizontal="justify" vertical="top" wrapText="1"/>
    </xf>
    <xf numFmtId="0" fontId="19" fillId="22" borderId="0" xfId="34" applyFont="1" applyFill="1" applyAlignment="1">
      <alignment horizontal="justify" vertical="top" wrapText="1"/>
    </xf>
    <xf numFmtId="2" fontId="33" fillId="18" borderId="0" xfId="0" applyNumberFormat="1" applyFont="1" applyFill="1" applyAlignment="1">
      <alignment horizontal="right"/>
    </xf>
    <xf numFmtId="0" fontId="0" fillId="18" borderId="0" xfId="0" applyFill="1" applyAlignment="1">
      <alignment horizontal="left" indent="2"/>
    </xf>
    <xf numFmtId="0" fontId="22" fillId="18" borderId="0" xfId="0" applyFont="1" applyFill="1" applyAlignment="1">
      <alignment wrapText="1"/>
    </xf>
    <xf numFmtId="0" fontId="47" fillId="18" borderId="0" xfId="0" applyFont="1" applyFill="1" applyAlignment="1">
      <alignment horizontal="center"/>
    </xf>
    <xf numFmtId="2" fontId="47" fillId="18" borderId="0" xfId="0" applyNumberFormat="1" applyFont="1" applyFill="1" applyAlignment="1">
      <alignment horizontal="right"/>
    </xf>
    <xf numFmtId="4" fontId="22" fillId="18" borderId="0" xfId="0" applyNumberFormat="1" applyFont="1" applyFill="1" applyAlignment="1">
      <alignment horizontal="right" wrapText="1"/>
    </xf>
    <xf numFmtId="0" fontId="22" fillId="18" borderId="4" xfId="0" applyFont="1" applyFill="1" applyBorder="1" applyAlignment="1">
      <alignment wrapText="1"/>
    </xf>
    <xf numFmtId="0" fontId="47" fillId="18" borderId="4" xfId="0" applyFont="1" applyFill="1" applyBorder="1" applyAlignment="1">
      <alignment horizontal="center"/>
    </xf>
    <xf numFmtId="2" fontId="47" fillId="18" borderId="4" xfId="0" applyNumberFormat="1" applyFont="1" applyFill="1" applyBorder="1" applyAlignment="1">
      <alignment horizontal="right"/>
    </xf>
    <xf numFmtId="4" fontId="22" fillId="18" borderId="4" xfId="70" applyNumberFormat="1" applyFont="1" applyFill="1" applyBorder="1" applyAlignment="1">
      <alignment horizontal="right"/>
    </xf>
    <xf numFmtId="4" fontId="0" fillId="18" borderId="0" xfId="0" applyNumberFormat="1" applyFill="1"/>
    <xf numFmtId="0" fontId="0" fillId="18" borderId="0" xfId="0" applyFill="1" applyAlignment="1">
      <alignment horizontal="left" vertical="top"/>
    </xf>
    <xf numFmtId="0" fontId="17" fillId="18" borderId="0" xfId="0" applyFont="1" applyFill="1" applyAlignment="1">
      <alignment horizontal="left"/>
    </xf>
    <xf numFmtId="0" fontId="36" fillId="18" borderId="0" xfId="0" applyFont="1" applyFill="1"/>
    <xf numFmtId="0" fontId="60" fillId="18" borderId="0" xfId="0" applyFont="1" applyFill="1" applyAlignment="1">
      <alignment horizontal="left" vertical="top" wrapText="1"/>
    </xf>
    <xf numFmtId="0" fontId="60" fillId="18" borderId="0" xfId="0" applyFont="1" applyFill="1" applyAlignment="1">
      <alignment horizontal="center"/>
    </xf>
    <xf numFmtId="4" fontId="60" fillId="18" borderId="0" xfId="0" applyNumberFormat="1" applyFont="1" applyFill="1" applyAlignment="1">
      <alignment horizontal="right"/>
    </xf>
    <xf numFmtId="0" fontId="60" fillId="18" borderId="0" xfId="0" applyFont="1" applyFill="1"/>
    <xf numFmtId="4" fontId="60" fillId="18" borderId="0" xfId="0" applyNumberFormat="1" applyFont="1" applyFill="1"/>
    <xf numFmtId="0" fontId="19" fillId="18" borderId="0" xfId="0" quotePrefix="1" applyFont="1" applyFill="1" applyAlignment="1">
      <alignment horizontal="justify" vertical="top"/>
    </xf>
    <xf numFmtId="0" fontId="19" fillId="18" borderId="0" xfId="0" applyFont="1" applyFill="1" applyAlignment="1">
      <alignment horizontal="left"/>
    </xf>
    <xf numFmtId="4" fontId="19" fillId="18" borderId="0" xfId="0" applyNumberFormat="1" applyFont="1" applyFill="1" applyAlignment="1">
      <alignment horizontal="right"/>
    </xf>
    <xf numFmtId="2" fontId="40" fillId="18" borderId="0" xfId="70" applyNumberFormat="1" applyFont="1" applyFill="1" applyAlignment="1">
      <alignment horizontal="right"/>
    </xf>
    <xf numFmtId="0" fontId="15" fillId="18" borderId="0" xfId="0" applyFont="1" applyFill="1"/>
    <xf numFmtId="168" fontId="19" fillId="18" borderId="0" xfId="0" applyNumberFormat="1" applyFont="1" applyFill="1" applyAlignment="1">
      <alignment horizontal="right"/>
    </xf>
    <xf numFmtId="0" fontId="20" fillId="18" borderId="0" xfId="0" applyFont="1" applyFill="1" applyAlignment="1">
      <alignment horizontal="justify" vertical="top"/>
    </xf>
    <xf numFmtId="0" fontId="22" fillId="18" borderId="0" xfId="70" applyFont="1" applyFill="1" applyAlignment="1">
      <alignment horizontal="justify" vertical="top" wrapText="1"/>
    </xf>
    <xf numFmtId="0" fontId="19" fillId="18" borderId="4" xfId="70" applyFont="1" applyFill="1" applyBorder="1" applyAlignment="1">
      <alignment horizontal="left" vertical="center"/>
    </xf>
    <xf numFmtId="164" fontId="19" fillId="18" borderId="4" xfId="70" applyNumberFormat="1" applyFont="1" applyFill="1" applyBorder="1"/>
    <xf numFmtId="4" fontId="19" fillId="18" borderId="4" xfId="70" applyNumberFormat="1" applyFont="1" applyFill="1" applyBorder="1" applyAlignment="1">
      <alignment horizontal="right"/>
    </xf>
    <xf numFmtId="0" fontId="39" fillId="18" borderId="0" xfId="70" applyFont="1" applyFill="1" applyAlignment="1">
      <alignment horizontal="right"/>
    </xf>
    <xf numFmtId="0" fontId="61" fillId="18" borderId="0" xfId="70" applyFont="1" applyFill="1" applyAlignment="1">
      <alignment horizontal="left" wrapText="1"/>
    </xf>
    <xf numFmtId="0" fontId="62" fillId="18" borderId="0" xfId="0" applyFont="1" applyFill="1"/>
    <xf numFmtId="0" fontId="85" fillId="18" borderId="15" xfId="0" applyFont="1" applyFill="1" applyBorder="1" applyAlignment="1">
      <alignment horizontal="center" vertical="center" wrapText="1"/>
    </xf>
    <xf numFmtId="0" fontId="86" fillId="18" borderId="15" xfId="0" applyFont="1" applyFill="1" applyBorder="1" applyAlignment="1">
      <alignment horizontal="center" vertical="center" wrapText="1"/>
    </xf>
    <xf numFmtId="4" fontId="86" fillId="18" borderId="15" xfId="130" applyNumberFormat="1" applyFont="1" applyFill="1" applyBorder="1" applyAlignment="1">
      <alignment horizontal="center" vertical="center" wrapText="1"/>
    </xf>
    <xf numFmtId="0" fontId="87" fillId="18" borderId="22" xfId="0" applyFont="1" applyFill="1" applyBorder="1" applyAlignment="1">
      <alignment horizontal="left" vertical="center" wrapText="1"/>
    </xf>
    <xf numFmtId="0" fontId="87" fillId="18" borderId="17" xfId="0" applyFont="1" applyFill="1" applyBorder="1" applyAlignment="1">
      <alignment horizontal="left" vertical="center" wrapText="1"/>
    </xf>
    <xf numFmtId="0" fontId="87" fillId="18" borderId="17" xfId="0" applyFont="1" applyFill="1" applyBorder="1" applyAlignment="1">
      <alignment horizontal="left" vertical="center"/>
    </xf>
    <xf numFmtId="0" fontId="50" fillId="18" borderId="17" xfId="0" applyFont="1" applyFill="1" applyBorder="1" applyAlignment="1">
      <alignment horizontal="center" vertical="center"/>
    </xf>
    <xf numFmtId="0" fontId="50" fillId="18" borderId="17" xfId="0" applyFont="1" applyFill="1" applyBorder="1" applyAlignment="1">
      <alignment horizontal="right" vertical="center"/>
    </xf>
    <xf numFmtId="4" fontId="1" fillId="18" borderId="17" xfId="130" applyNumberFormat="1" applyFill="1" applyBorder="1" applyAlignment="1" applyProtection="1">
      <alignment horizontal="right" vertical="center"/>
      <protection locked="0"/>
    </xf>
    <xf numFmtId="4" fontId="1" fillId="18" borderId="16" xfId="130" applyNumberFormat="1" applyFill="1" applyBorder="1" applyAlignment="1" applyProtection="1">
      <alignment horizontal="right" vertical="center"/>
      <protection locked="0"/>
    </xf>
    <xf numFmtId="0" fontId="0" fillId="18" borderId="0" xfId="0" applyFill="1" applyAlignment="1">
      <alignment vertical="center"/>
    </xf>
    <xf numFmtId="0" fontId="87" fillId="18" borderId="35" xfId="0" applyFont="1" applyFill="1" applyBorder="1" applyAlignment="1">
      <alignment horizontal="left" vertical="center" wrapText="1"/>
    </xf>
    <xf numFmtId="0" fontId="87" fillId="18" borderId="36" xfId="0" applyFont="1" applyFill="1" applyBorder="1" applyAlignment="1">
      <alignment horizontal="left" vertical="center" wrapText="1"/>
    </xf>
    <xf numFmtId="0" fontId="88" fillId="18" borderId="36" xfId="0" applyFont="1" applyFill="1" applyBorder="1" applyAlignment="1">
      <alignment horizontal="left" vertical="center" wrapText="1"/>
    </xf>
    <xf numFmtId="0" fontId="50" fillId="18" borderId="36" xfId="0" applyFont="1" applyFill="1" applyBorder="1" applyAlignment="1">
      <alignment horizontal="center" vertical="center" wrapText="1"/>
    </xf>
    <xf numFmtId="0" fontId="50" fillId="18" borderId="36" xfId="0" applyFont="1" applyFill="1" applyBorder="1" applyAlignment="1">
      <alignment horizontal="right" vertical="center" wrapText="1"/>
    </xf>
    <xf numFmtId="4" fontId="1" fillId="18" borderId="36" xfId="130" applyNumberFormat="1" applyFill="1" applyBorder="1" applyAlignment="1" applyProtection="1">
      <alignment horizontal="right" vertical="center" wrapText="1"/>
      <protection locked="0"/>
    </xf>
    <xf numFmtId="4" fontId="1" fillId="18" borderId="37" xfId="130" applyNumberFormat="1" applyFill="1" applyBorder="1" applyAlignment="1" applyProtection="1">
      <alignment horizontal="right" vertical="center" wrapText="1"/>
      <protection locked="0"/>
    </xf>
    <xf numFmtId="0" fontId="50" fillId="18" borderId="22" xfId="0" applyFont="1" applyFill="1" applyBorder="1" applyAlignment="1">
      <alignment horizontal="right" wrapText="1"/>
    </xf>
    <xf numFmtId="0" fontId="85" fillId="18" borderId="17" xfId="0" applyFont="1" applyFill="1" applyBorder="1" applyAlignment="1">
      <alignment horizontal="center" vertical="center" wrapText="1"/>
    </xf>
    <xf numFmtId="0" fontId="50" fillId="18" borderId="17" xfId="0" applyFont="1" applyFill="1" applyBorder="1" applyAlignment="1">
      <alignment horizontal="justify" vertical="center" wrapText="1"/>
    </xf>
    <xf numFmtId="0" fontId="26" fillId="18" borderId="17" xfId="0" applyFont="1" applyFill="1" applyBorder="1" applyAlignment="1">
      <alignment horizontal="center"/>
    </xf>
    <xf numFmtId="0" fontId="92" fillId="18" borderId="17" xfId="0" applyFont="1" applyFill="1" applyBorder="1" applyAlignment="1">
      <alignment horizontal="right" wrapText="1"/>
    </xf>
    <xf numFmtId="4" fontId="1" fillId="18" borderId="17" xfId="130" applyNumberFormat="1" applyFill="1" applyBorder="1" applyAlignment="1" applyProtection="1">
      <alignment horizontal="right" wrapText="1"/>
      <protection locked="0"/>
    </xf>
    <xf numFmtId="4" fontId="1" fillId="18" borderId="16" xfId="130" applyNumberFormat="1" applyFill="1" applyBorder="1" applyAlignment="1" applyProtection="1">
      <alignment horizontal="right" wrapText="1"/>
      <protection locked="0"/>
    </xf>
    <xf numFmtId="0" fontId="87" fillId="18" borderId="22" xfId="0" quotePrefix="1" applyFont="1" applyFill="1" applyBorder="1" applyAlignment="1">
      <alignment horizontal="left" vertical="center" wrapText="1"/>
    </xf>
    <xf numFmtId="0" fontId="50" fillId="18" borderId="17" xfId="0" applyFont="1" applyFill="1" applyBorder="1" applyAlignment="1">
      <alignment horizontal="center" vertical="center" wrapText="1"/>
    </xf>
    <xf numFmtId="0" fontId="50" fillId="18" borderId="17" xfId="0" applyFont="1" applyFill="1" applyBorder="1" applyAlignment="1">
      <alignment horizontal="right" vertical="center" wrapText="1"/>
    </xf>
    <xf numFmtId="4" fontId="1" fillId="18" borderId="17" xfId="130" applyNumberFormat="1" applyFill="1" applyBorder="1" applyAlignment="1" applyProtection="1">
      <alignment horizontal="right" vertical="center" wrapText="1"/>
      <protection locked="0"/>
    </xf>
    <xf numFmtId="4" fontId="1" fillId="18" borderId="16" xfId="130" applyNumberFormat="1" applyFill="1" applyBorder="1" applyAlignment="1" applyProtection="1">
      <alignment horizontal="right" vertical="center" wrapText="1"/>
      <protection locked="0"/>
    </xf>
    <xf numFmtId="0" fontId="50" fillId="18" borderId="0" xfId="0" applyFont="1" applyFill="1" applyAlignment="1">
      <alignment horizontal="center" vertical="center" wrapText="1"/>
    </xf>
    <xf numFmtId="0" fontId="26" fillId="18" borderId="0" xfId="0" applyFont="1" applyFill="1" applyAlignment="1">
      <alignment vertical="center"/>
    </xf>
    <xf numFmtId="0" fontId="26" fillId="18" borderId="30" xfId="0" applyFont="1" applyFill="1" applyBorder="1" applyAlignment="1">
      <alignment horizontal="right" wrapText="1"/>
    </xf>
    <xf numFmtId="0" fontId="86" fillId="18" borderId="7" xfId="0" quotePrefix="1" applyFont="1" applyFill="1" applyBorder="1" applyAlignment="1">
      <alignment horizontal="center" wrapText="1"/>
    </xf>
    <xf numFmtId="0" fontId="26" fillId="18" borderId="31" xfId="0" applyFont="1" applyFill="1" applyBorder="1" applyAlignment="1">
      <alignment horizontal="justify" wrapText="1"/>
    </xf>
    <xf numFmtId="0" fontId="26" fillId="18" borderId="31" xfId="0" applyFont="1" applyFill="1" applyBorder="1" applyAlignment="1">
      <alignment horizontal="center"/>
    </xf>
    <xf numFmtId="3" fontId="26" fillId="18" borderId="31" xfId="0" applyNumberFormat="1" applyFont="1" applyFill="1" applyBorder="1" applyAlignment="1">
      <alignment horizontal="right"/>
    </xf>
    <xf numFmtId="4" fontId="26" fillId="18" borderId="31" xfId="130" applyNumberFormat="1" applyFont="1" applyFill="1" applyBorder="1" applyAlignment="1" applyProtection="1">
      <alignment horizontal="right" wrapText="1"/>
      <protection locked="0"/>
    </xf>
    <xf numFmtId="4" fontId="109" fillId="18" borderId="32" xfId="130" applyNumberFormat="1" applyFont="1" applyFill="1" applyBorder="1" applyAlignment="1" applyProtection="1">
      <alignment horizontal="right"/>
      <protection locked="0"/>
    </xf>
    <xf numFmtId="0" fontId="26" fillId="18" borderId="25" xfId="0" applyFont="1" applyFill="1" applyBorder="1" applyAlignment="1">
      <alignment horizontal="right" wrapText="1"/>
    </xf>
    <xf numFmtId="0" fontId="50" fillId="18" borderId="7" xfId="0" applyFont="1" applyFill="1" applyBorder="1" applyAlignment="1">
      <alignment horizontal="justify" vertical="top" wrapText="1"/>
    </xf>
    <xf numFmtId="0" fontId="26" fillId="18" borderId="7" xfId="0" applyFont="1" applyFill="1" applyBorder="1" applyAlignment="1">
      <alignment horizontal="center"/>
    </xf>
    <xf numFmtId="0" fontId="92" fillId="18" borderId="7" xfId="0" applyFont="1" applyFill="1" applyBorder="1" applyAlignment="1">
      <alignment horizontal="right" wrapText="1"/>
    </xf>
    <xf numFmtId="4" fontId="26" fillId="18" borderId="7" xfId="130" applyNumberFormat="1" applyFont="1" applyFill="1" applyBorder="1" applyAlignment="1" applyProtection="1">
      <alignment horizontal="right" wrapText="1"/>
      <protection locked="0"/>
    </xf>
    <xf numFmtId="4" fontId="109" fillId="18" borderId="26" xfId="130" applyNumberFormat="1" applyFont="1" applyFill="1" applyBorder="1" applyAlignment="1" applyProtection="1">
      <alignment horizontal="right"/>
      <protection locked="0"/>
    </xf>
    <xf numFmtId="0" fontId="92" fillId="18" borderId="7" xfId="0" applyFont="1" applyFill="1" applyBorder="1" applyAlignment="1">
      <alignment horizontal="justify" wrapText="1"/>
    </xf>
    <xf numFmtId="0" fontId="50" fillId="18" borderId="7" xfId="0" applyFont="1" applyFill="1" applyBorder="1" applyAlignment="1">
      <alignment horizontal="center"/>
    </xf>
    <xf numFmtId="0" fontId="50" fillId="18" borderId="7" xfId="0" applyFont="1" applyFill="1" applyBorder="1" applyAlignment="1">
      <alignment horizontal="right"/>
    </xf>
    <xf numFmtId="0" fontId="50" fillId="18" borderId="7" xfId="0" applyFont="1" applyFill="1" applyBorder="1" applyAlignment="1">
      <alignment horizontal="justify" vertical="center" wrapText="1"/>
    </xf>
    <xf numFmtId="4" fontId="1" fillId="18" borderId="7" xfId="130" applyNumberFormat="1" applyFill="1" applyBorder="1" applyAlignment="1" applyProtection="1">
      <alignment horizontal="right" wrapText="1"/>
      <protection locked="0"/>
    </xf>
    <xf numFmtId="4" fontId="1" fillId="18" borderId="26" xfId="130" applyNumberFormat="1" applyFill="1" applyBorder="1" applyAlignment="1" applyProtection="1">
      <alignment horizontal="right" wrapText="1"/>
      <protection locked="0"/>
    </xf>
    <xf numFmtId="0" fontId="26" fillId="18" borderId="7" xfId="0" applyFont="1" applyFill="1" applyBorder="1" applyAlignment="1">
      <alignment horizontal="justify" vertical="top" wrapText="1"/>
    </xf>
    <xf numFmtId="0" fontId="15" fillId="18" borderId="7" xfId="0" quotePrefix="1" applyFont="1" applyFill="1" applyBorder="1" applyAlignment="1">
      <alignment horizontal="center" wrapText="1"/>
    </xf>
    <xf numFmtId="0" fontId="50" fillId="18" borderId="7" xfId="0" applyFont="1" applyFill="1" applyBorder="1" applyAlignment="1">
      <alignment horizontal="justify" wrapText="1"/>
    </xf>
    <xf numFmtId="0" fontId="112" fillId="18" borderId="7" xfId="0" quotePrefix="1" applyFont="1" applyFill="1" applyBorder="1" applyAlignment="1">
      <alignment horizontal="center" wrapText="1"/>
    </xf>
    <xf numFmtId="49" fontId="50" fillId="18" borderId="7" xfId="0" applyNumberFormat="1" applyFont="1" applyFill="1" applyBorder="1" applyAlignment="1">
      <alignment horizontal="left" vertical="center" wrapText="1"/>
    </xf>
    <xf numFmtId="4" fontId="50" fillId="18" borderId="7" xfId="130" applyNumberFormat="1" applyFont="1" applyFill="1" applyBorder="1" applyAlignment="1" applyProtection="1">
      <alignment horizontal="right" wrapText="1"/>
      <protection locked="0"/>
    </xf>
    <xf numFmtId="4" fontId="50" fillId="18" borderId="26" xfId="130" applyNumberFormat="1" applyFont="1" applyFill="1" applyBorder="1" applyAlignment="1" applyProtection="1">
      <alignment horizontal="right"/>
      <protection locked="0"/>
    </xf>
    <xf numFmtId="0" fontId="83" fillId="18" borderId="7" xfId="0" quotePrefix="1" applyFont="1" applyFill="1" applyBorder="1" applyAlignment="1">
      <alignment horizontal="center" wrapText="1"/>
    </xf>
    <xf numFmtId="0" fontId="85" fillId="18" borderId="7" xfId="0" quotePrefix="1" applyFont="1" applyFill="1" applyBorder="1" applyAlignment="1">
      <alignment horizontal="center" wrapText="1"/>
    </xf>
    <xf numFmtId="0" fontId="92" fillId="18" borderId="7" xfId="0" applyFont="1" applyFill="1" applyBorder="1" applyAlignment="1">
      <alignment horizontal="justify" vertical="center" wrapText="1"/>
    </xf>
    <xf numFmtId="0" fontId="50" fillId="18" borderId="7" xfId="0" applyFont="1" applyFill="1" applyBorder="1" applyAlignment="1">
      <alignment horizontal="right" wrapText="1"/>
    </xf>
    <xf numFmtId="49" fontId="50" fillId="18" borderId="7" xfId="0" applyNumberFormat="1" applyFont="1" applyFill="1" applyBorder="1" applyAlignment="1">
      <alignment horizontal="justify" vertical="center" wrapText="1"/>
    </xf>
    <xf numFmtId="0" fontId="50" fillId="18" borderId="7" xfId="162" applyFont="1" applyFill="1" applyBorder="1" applyAlignment="1">
      <alignment horizontal="justify" vertical="center" wrapText="1"/>
    </xf>
    <xf numFmtId="0" fontId="50" fillId="18" borderId="7" xfId="0" applyFont="1" applyFill="1" applyBorder="1"/>
    <xf numFmtId="0" fontId="21" fillId="18" borderId="7" xfId="0" applyFont="1" applyFill="1" applyBorder="1" applyAlignment="1">
      <alignment horizontal="justify" wrapText="1"/>
    </xf>
    <xf numFmtId="0" fontId="81" fillId="18" borderId="7" xfId="0" applyFont="1" applyFill="1" applyBorder="1" applyAlignment="1">
      <alignment horizontal="center" wrapText="1"/>
    </xf>
    <xf numFmtId="0" fontId="81" fillId="18" borderId="7" xfId="0" applyFont="1" applyFill="1" applyBorder="1" applyAlignment="1">
      <alignment horizontal="right" wrapText="1"/>
    </xf>
    <xf numFmtId="0" fontId="26" fillId="18" borderId="33" xfId="0" applyFont="1" applyFill="1" applyBorder="1" applyAlignment="1">
      <alignment horizontal="right" wrapText="1"/>
    </xf>
    <xf numFmtId="49" fontId="95" fillId="18" borderId="28" xfId="0" quotePrefix="1" applyNumberFormat="1" applyFont="1" applyFill="1" applyBorder="1" applyAlignment="1">
      <alignment horizontal="center" vertical="top" wrapText="1"/>
    </xf>
    <xf numFmtId="0" fontId="92" fillId="18" borderId="28" xfId="0" applyFont="1" applyFill="1" applyBorder="1" applyAlignment="1">
      <alignment horizontal="justify" wrapText="1"/>
    </xf>
    <xf numFmtId="0" fontId="92" fillId="18" borderId="28" xfId="0" applyFont="1" applyFill="1" applyBorder="1" applyAlignment="1">
      <alignment horizontal="center" wrapText="1"/>
    </xf>
    <xf numFmtId="0" fontId="81" fillId="18" borderId="28" xfId="0" applyFont="1" applyFill="1" applyBorder="1" applyAlignment="1">
      <alignment horizontal="right" wrapText="1"/>
    </xf>
    <xf numFmtId="4" fontId="109" fillId="18" borderId="29" xfId="130" applyNumberFormat="1" applyFont="1" applyFill="1" applyBorder="1" applyAlignment="1" applyProtection="1">
      <alignment horizontal="right"/>
      <protection locked="0"/>
    </xf>
    <xf numFmtId="4" fontId="21" fillId="18" borderId="38" xfId="0" applyNumberFormat="1" applyFont="1" applyFill="1" applyBorder="1" applyAlignment="1">
      <alignment horizontal="right"/>
    </xf>
    <xf numFmtId="0" fontId="87" fillId="18" borderId="0" xfId="0" applyFont="1" applyFill="1" applyAlignment="1">
      <alignment horizontal="left" vertical="center" wrapText="1"/>
    </xf>
    <xf numFmtId="0" fontId="50" fillId="18" borderId="0" xfId="0" applyFont="1" applyFill="1" applyAlignment="1">
      <alignment horizontal="right" vertical="center" wrapText="1"/>
    </xf>
    <xf numFmtId="4" fontId="1" fillId="18" borderId="0" xfId="130" applyNumberFormat="1" applyFill="1" applyAlignment="1" applyProtection="1">
      <alignment horizontal="right" vertical="center" wrapText="1"/>
      <protection locked="0"/>
    </xf>
    <xf numFmtId="4" fontId="1" fillId="18" borderId="24" xfId="130" applyNumberFormat="1" applyFill="1" applyBorder="1" applyAlignment="1" applyProtection="1">
      <alignment horizontal="right" vertical="center" wrapText="1"/>
      <protection locked="0"/>
    </xf>
    <xf numFmtId="0" fontId="50" fillId="18" borderId="30" xfId="0" applyFont="1" applyFill="1" applyBorder="1" applyAlignment="1">
      <alignment horizontal="right" wrapText="1"/>
    </xf>
    <xf numFmtId="0" fontId="50" fillId="18" borderId="31" xfId="0" applyFont="1" applyFill="1" applyBorder="1" applyAlignment="1">
      <alignment horizontal="right" wrapText="1"/>
    </xf>
    <xf numFmtId="4" fontId="1" fillId="18" borderId="32" xfId="130" applyNumberFormat="1" applyFill="1" applyBorder="1" applyAlignment="1" applyProtection="1">
      <alignment horizontal="right" wrapText="1"/>
      <protection locked="0"/>
    </xf>
    <xf numFmtId="0" fontId="50" fillId="18" borderId="25" xfId="0" applyFont="1" applyFill="1" applyBorder="1" applyAlignment="1">
      <alignment horizontal="right" wrapText="1"/>
    </xf>
    <xf numFmtId="0" fontId="0" fillId="18" borderId="25" xfId="0" applyFont="1" applyFill="1" applyBorder="1" applyAlignment="1">
      <alignment horizontal="right" wrapText="1"/>
    </xf>
    <xf numFmtId="0" fontId="0" fillId="18" borderId="28" xfId="0" applyFont="1" applyFill="1" applyBorder="1" applyAlignment="1">
      <alignment horizontal="right" wrapText="1"/>
    </xf>
    <xf numFmtId="0" fontId="81" fillId="18" borderId="28" xfId="0" applyFont="1" applyFill="1" applyBorder="1" applyAlignment="1">
      <alignment horizontal="justify" wrapText="1"/>
    </xf>
    <xf numFmtId="0" fontId="81" fillId="18" borderId="28" xfId="0" applyFont="1" applyFill="1" applyBorder="1" applyAlignment="1">
      <alignment horizontal="center" wrapText="1"/>
    </xf>
    <xf numFmtId="4" fontId="26" fillId="18" borderId="29" xfId="130" applyNumberFormat="1" applyFont="1" applyFill="1" applyBorder="1" applyAlignment="1" applyProtection="1">
      <alignment horizontal="right" wrapText="1"/>
      <protection locked="0"/>
    </xf>
    <xf numFmtId="4" fontId="21" fillId="18" borderId="15" xfId="0" applyNumberFormat="1" applyFont="1" applyFill="1" applyBorder="1" applyAlignment="1">
      <alignment horizontal="right"/>
    </xf>
    <xf numFmtId="0" fontId="32" fillId="18" borderId="0" xfId="0" applyFont="1" applyFill="1"/>
    <xf numFmtId="167" fontId="50" fillId="18" borderId="17" xfId="130" applyNumberFormat="1" applyFont="1" applyFill="1" applyBorder="1" applyAlignment="1" applyProtection="1">
      <alignment horizontal="right" vertical="center" wrapText="1"/>
      <protection locked="0"/>
    </xf>
    <xf numFmtId="167" fontId="50" fillId="18" borderId="16" xfId="130" applyNumberFormat="1" applyFont="1" applyFill="1" applyBorder="1" applyAlignment="1" applyProtection="1">
      <alignment horizontal="right" vertical="center" wrapText="1"/>
      <protection locked="0"/>
    </xf>
    <xf numFmtId="167" fontId="50" fillId="18" borderId="31" xfId="130" applyNumberFormat="1" applyFont="1" applyFill="1" applyBorder="1" applyAlignment="1" applyProtection="1">
      <alignment horizontal="right" wrapText="1"/>
      <protection locked="0"/>
    </xf>
    <xf numFmtId="167" fontId="50" fillId="18" borderId="32" xfId="130" applyNumberFormat="1" applyFont="1" applyFill="1" applyBorder="1" applyAlignment="1" applyProtection="1">
      <alignment horizontal="right" wrapText="1"/>
      <protection locked="0"/>
    </xf>
    <xf numFmtId="167" fontId="50" fillId="18" borderId="7" xfId="130" applyNumberFormat="1" applyFont="1" applyFill="1" applyBorder="1" applyAlignment="1" applyProtection="1">
      <alignment horizontal="right" wrapText="1"/>
      <protection locked="0"/>
    </xf>
    <xf numFmtId="167" fontId="50" fillId="18" borderId="26" xfId="130" applyNumberFormat="1" applyFont="1" applyFill="1" applyBorder="1" applyAlignment="1" applyProtection="1">
      <alignment horizontal="right" wrapText="1"/>
      <protection locked="0"/>
    </xf>
    <xf numFmtId="167" fontId="26" fillId="18" borderId="7" xfId="130" applyNumberFormat="1" applyFont="1" applyFill="1" applyBorder="1" applyAlignment="1" applyProtection="1">
      <alignment horizontal="right" wrapText="1"/>
      <protection locked="0"/>
    </xf>
    <xf numFmtId="0" fontId="50" fillId="18" borderId="39" xfId="0" applyFont="1" applyFill="1" applyBorder="1" applyAlignment="1">
      <alignment horizontal="right" wrapText="1"/>
    </xf>
    <xf numFmtId="0" fontId="50" fillId="18" borderId="27" xfId="0" applyFont="1" applyFill="1" applyBorder="1" applyAlignment="1">
      <alignment horizontal="center" vertical="center" wrapText="1"/>
    </xf>
    <xf numFmtId="0" fontId="50" fillId="18" borderId="27" xfId="0" applyFont="1" applyFill="1" applyBorder="1" applyAlignment="1">
      <alignment horizontal="justify" vertical="top" wrapText="1"/>
    </xf>
    <xf numFmtId="0" fontId="50" fillId="18" borderId="28" xfId="0" applyFont="1" applyFill="1" applyBorder="1" applyAlignment="1">
      <alignment horizontal="center" wrapText="1"/>
    </xf>
    <xf numFmtId="0" fontId="50" fillId="18" borderId="28" xfId="0" applyFont="1" applyFill="1" applyBorder="1" applyAlignment="1">
      <alignment horizontal="right" wrapText="1"/>
    </xf>
    <xf numFmtId="4" fontId="80" fillId="18" borderId="28" xfId="130" applyNumberFormat="1" applyFont="1" applyFill="1" applyBorder="1" applyAlignment="1" applyProtection="1">
      <alignment horizontal="right" wrapText="1"/>
      <protection locked="0"/>
    </xf>
    <xf numFmtId="4" fontId="113" fillId="18" borderId="29" xfId="130" applyNumberFormat="1" applyFont="1" applyFill="1" applyBorder="1" applyAlignment="1" applyProtection="1">
      <alignment horizontal="right" wrapText="1"/>
      <protection locked="0"/>
    </xf>
    <xf numFmtId="4" fontId="96" fillId="18" borderId="40" xfId="130" applyNumberFormat="1" applyFont="1" applyFill="1" applyBorder="1" applyAlignment="1" applyProtection="1">
      <alignment horizontal="right" wrapText="1"/>
      <protection locked="0"/>
    </xf>
    <xf numFmtId="0" fontId="26" fillId="18" borderId="40" xfId="0" applyFont="1" applyFill="1" applyBorder="1" applyAlignment="1">
      <alignment horizontal="right"/>
    </xf>
    <xf numFmtId="167" fontId="18" fillId="18" borderId="15" xfId="130" applyNumberFormat="1" applyFont="1" applyFill="1" applyBorder="1" applyAlignment="1" applyProtection="1">
      <alignment horizontal="right" wrapText="1"/>
      <protection locked="0"/>
    </xf>
    <xf numFmtId="4" fontId="87" fillId="18" borderId="15" xfId="0" applyNumberFormat="1" applyFont="1" applyFill="1" applyBorder="1" applyAlignment="1">
      <alignment horizontal="right"/>
    </xf>
    <xf numFmtId="0" fontId="87" fillId="18" borderId="23" xfId="0" applyFont="1" applyFill="1" applyBorder="1" applyAlignment="1">
      <alignment horizontal="right" vertical="center"/>
    </xf>
    <xf numFmtId="0" fontId="87" fillId="18" borderId="0" xfId="0" applyFont="1" applyFill="1" applyAlignment="1">
      <alignment horizontal="right" vertical="center"/>
    </xf>
    <xf numFmtId="167" fontId="88" fillId="18" borderId="0" xfId="130" applyNumberFormat="1" applyFont="1" applyFill="1" applyAlignment="1" applyProtection="1">
      <alignment horizontal="right" wrapText="1"/>
      <protection locked="0"/>
    </xf>
    <xf numFmtId="4" fontId="88" fillId="18" borderId="0" xfId="130" applyNumberFormat="1" applyFont="1" applyFill="1" applyAlignment="1" applyProtection="1">
      <alignment horizontal="right" wrapText="1"/>
      <protection locked="0"/>
    </xf>
    <xf numFmtId="4" fontId="21" fillId="18" borderId="24" xfId="0" applyNumberFormat="1" applyFont="1" applyFill="1" applyBorder="1" applyAlignment="1">
      <alignment horizontal="right"/>
    </xf>
    <xf numFmtId="0" fontId="50" fillId="18" borderId="23" xfId="0" applyFont="1" applyFill="1" applyBorder="1" applyAlignment="1">
      <alignment horizontal="left" vertical="top" wrapText="1"/>
    </xf>
    <xf numFmtId="0" fontId="50" fillId="18" borderId="0" xfId="0" applyFont="1" applyFill="1" applyAlignment="1">
      <alignment horizontal="left" vertical="top" wrapText="1"/>
    </xf>
    <xf numFmtId="49" fontId="87" fillId="18" borderId="0" xfId="0" applyNumberFormat="1" applyFont="1" applyFill="1" applyAlignment="1">
      <alignment horizontal="justify" vertical="center" wrapText="1"/>
    </xf>
    <xf numFmtId="4" fontId="1" fillId="18" borderId="0" xfId="130" applyNumberFormat="1" applyFill="1" applyAlignment="1" applyProtection="1">
      <alignment horizontal="right" wrapText="1"/>
      <protection locked="0"/>
    </xf>
    <xf numFmtId="4" fontId="1" fillId="18" borderId="24" xfId="130" applyNumberFormat="1" applyFill="1" applyBorder="1" applyAlignment="1" applyProtection="1">
      <alignment horizontal="right" wrapText="1"/>
      <protection locked="0"/>
    </xf>
    <xf numFmtId="0" fontId="50" fillId="18" borderId="36" xfId="0" applyFont="1" applyFill="1" applyBorder="1" applyAlignment="1">
      <alignment horizontal="center" vertical="center"/>
    </xf>
    <xf numFmtId="0" fontId="50" fillId="18" borderId="36" xfId="0" applyFont="1" applyFill="1" applyBorder="1" applyAlignment="1">
      <alignment horizontal="right" vertical="center"/>
    </xf>
    <xf numFmtId="4" fontId="1" fillId="18" borderId="36" xfId="130" applyNumberFormat="1" applyFill="1" applyBorder="1" applyAlignment="1" applyProtection="1">
      <alignment horizontal="right" vertical="center"/>
      <protection locked="0"/>
    </xf>
    <xf numFmtId="4" fontId="1" fillId="18" borderId="37" xfId="130" applyNumberFormat="1" applyFill="1" applyBorder="1" applyAlignment="1" applyProtection="1">
      <alignment horizontal="right" vertical="center"/>
      <protection locked="0"/>
    </xf>
    <xf numFmtId="0" fontId="50" fillId="18" borderId="25" xfId="0" applyFont="1" applyFill="1" applyBorder="1" applyAlignment="1">
      <alignment horizontal="right"/>
    </xf>
    <xf numFmtId="0" fontId="50" fillId="18" borderId="7" xfId="0" applyFont="1" applyFill="1" applyBorder="1" applyAlignment="1">
      <alignment horizontal="center" vertical="center"/>
    </xf>
    <xf numFmtId="0" fontId="50" fillId="18" borderId="7" xfId="0" applyFont="1" applyFill="1" applyBorder="1" applyAlignment="1">
      <alignment horizontal="right" vertical="center"/>
    </xf>
    <xf numFmtId="49" fontId="26" fillId="18" borderId="7" xfId="0" applyNumberFormat="1" applyFont="1" applyFill="1" applyBorder="1" applyAlignment="1">
      <alignment horizontal="left" vertical="center"/>
    </xf>
    <xf numFmtId="0" fontId="26" fillId="18" borderId="7" xfId="0" applyFont="1" applyFill="1" applyBorder="1" applyAlignment="1">
      <alignment horizontal="center" vertical="center"/>
    </xf>
    <xf numFmtId="0" fontId="26" fillId="18" borderId="7" xfId="0" applyFont="1" applyFill="1" applyBorder="1" applyAlignment="1">
      <alignment horizontal="right" vertical="center"/>
    </xf>
    <xf numFmtId="4" fontId="26" fillId="18" borderId="26" xfId="130" applyNumberFormat="1" applyFont="1" applyFill="1" applyBorder="1" applyAlignment="1" applyProtection="1">
      <alignment horizontal="right" wrapText="1"/>
      <protection locked="0"/>
    </xf>
    <xf numFmtId="49" fontId="26" fillId="18" borderId="7" xfId="0" applyNumberFormat="1" applyFont="1" applyFill="1" applyBorder="1" applyAlignment="1">
      <alignment horizontal="justify" vertical="top" wrapText="1"/>
    </xf>
    <xf numFmtId="0" fontId="26" fillId="18" borderId="7" xfId="0" applyFont="1" applyFill="1" applyBorder="1" applyAlignment="1">
      <alignment horizontal="justify" wrapText="1"/>
    </xf>
    <xf numFmtId="0" fontId="85" fillId="18" borderId="7" xfId="0" applyFont="1" applyFill="1" applyBorder="1" applyAlignment="1">
      <alignment horizontal="right"/>
    </xf>
    <xf numFmtId="4" fontId="85" fillId="18" borderId="7" xfId="0" applyNumberFormat="1" applyFont="1" applyFill="1" applyBorder="1" applyAlignment="1">
      <alignment horizontal="right"/>
    </xf>
    <xf numFmtId="3" fontId="50" fillId="18" borderId="7" xfId="0" applyNumberFormat="1" applyFont="1" applyFill="1" applyBorder="1" applyAlignment="1">
      <alignment horizontal="right"/>
    </xf>
    <xf numFmtId="4" fontId="1" fillId="18" borderId="7" xfId="130" applyNumberFormat="1" applyFill="1" applyBorder="1" applyAlignment="1" applyProtection="1">
      <alignment horizontal="right"/>
      <protection locked="0"/>
    </xf>
    <xf numFmtId="4" fontId="1" fillId="18" borderId="26" xfId="130" applyNumberFormat="1" applyFill="1" applyBorder="1" applyAlignment="1" applyProtection="1">
      <alignment horizontal="right"/>
      <protection locked="0"/>
    </xf>
    <xf numFmtId="4" fontId="1" fillId="18" borderId="7" xfId="130" applyNumberFormat="1" applyFill="1" applyBorder="1" applyAlignment="1">
      <alignment horizontal="right" wrapText="1"/>
    </xf>
    <xf numFmtId="4" fontId="1" fillId="18" borderId="26" xfId="130" applyNumberFormat="1" applyFill="1" applyBorder="1" applyAlignment="1">
      <alignment horizontal="right" wrapText="1"/>
    </xf>
    <xf numFmtId="0" fontId="50" fillId="18" borderId="41" xfId="0" applyFont="1" applyFill="1" applyBorder="1" applyAlignment="1">
      <alignment horizontal="right"/>
    </xf>
    <xf numFmtId="0" fontId="50" fillId="18" borderId="25" xfId="0" applyFont="1" applyFill="1" applyBorder="1" applyAlignment="1">
      <alignment horizontal="right" vertical="top"/>
    </xf>
    <xf numFmtId="0" fontId="50" fillId="18" borderId="41" xfId="0" applyFont="1" applyFill="1" applyBorder="1" applyAlignment="1">
      <alignment horizontal="right" vertical="top"/>
    </xf>
    <xf numFmtId="0" fontId="26" fillId="18" borderId="7" xfId="0" applyFont="1" applyFill="1" applyBorder="1" applyAlignment="1">
      <alignment horizontal="justify" vertical="center" wrapText="1"/>
    </xf>
    <xf numFmtId="0" fontId="0" fillId="18" borderId="7" xfId="0" applyFill="1" applyBorder="1" applyAlignment="1">
      <alignment horizontal="center"/>
    </xf>
    <xf numFmtId="0" fontId="26" fillId="18" borderId="7" xfId="0" applyFont="1" applyFill="1" applyBorder="1" applyAlignment="1">
      <alignment wrapText="1"/>
    </xf>
    <xf numFmtId="0" fontId="50" fillId="18" borderId="42" xfId="0" applyFont="1" applyFill="1" applyBorder="1" applyAlignment="1">
      <alignment horizontal="right"/>
    </xf>
    <xf numFmtId="0" fontId="88" fillId="18" borderId="23" xfId="0" applyFont="1" applyFill="1" applyBorder="1" applyAlignment="1">
      <alignment horizontal="right" vertical="center" wrapText="1"/>
    </xf>
    <xf numFmtId="0" fontId="88" fillId="18" borderId="0" xfId="0" applyFont="1" applyFill="1" applyAlignment="1">
      <alignment horizontal="right" vertical="center" wrapText="1"/>
    </xf>
    <xf numFmtId="0" fontId="88" fillId="18" borderId="0" xfId="0" applyFont="1" applyFill="1" applyAlignment="1">
      <alignment horizontal="right" vertical="center"/>
    </xf>
    <xf numFmtId="0" fontId="87" fillId="18" borderId="23" xfId="0" applyFont="1" applyFill="1" applyBorder="1" applyAlignment="1">
      <alignment horizontal="left" vertical="center" wrapText="1"/>
    </xf>
    <xf numFmtId="0" fontId="50" fillId="18" borderId="43" xfId="0" applyFont="1" applyFill="1" applyBorder="1" applyAlignment="1">
      <alignment horizontal="right" wrapText="1"/>
    </xf>
    <xf numFmtId="0" fontId="50" fillId="18" borderId="44" xfId="0" applyFont="1" applyFill="1" applyBorder="1" applyAlignment="1">
      <alignment horizontal="right" wrapText="1"/>
    </xf>
    <xf numFmtId="4" fontId="113" fillId="18" borderId="26" xfId="130" applyNumberFormat="1" applyFont="1" applyFill="1" applyBorder="1" applyAlignment="1" applyProtection="1">
      <alignment horizontal="right" wrapText="1"/>
      <protection locked="0"/>
    </xf>
    <xf numFmtId="0" fontId="50" fillId="18" borderId="7" xfId="0" applyFont="1" applyFill="1" applyBorder="1" applyAlignment="1">
      <alignment horizontal="center" wrapText="1"/>
    </xf>
    <xf numFmtId="4" fontId="113" fillId="18" borderId="7" xfId="130" applyNumberFormat="1" applyFont="1" applyFill="1" applyBorder="1" applyAlignment="1" applyProtection="1">
      <alignment horizontal="right" wrapText="1"/>
      <protection locked="0"/>
    </xf>
    <xf numFmtId="0" fontId="50" fillId="18" borderId="7" xfId="99" applyFont="1" applyFill="1" applyBorder="1" applyAlignment="1">
      <alignment horizontal="justify" vertical="top" wrapText="1"/>
    </xf>
    <xf numFmtId="1" fontId="50" fillId="18" borderId="33" xfId="0" applyNumberFormat="1" applyFont="1" applyFill="1" applyBorder="1" applyAlignment="1">
      <alignment horizontal="right" wrapText="1"/>
    </xf>
    <xf numFmtId="1" fontId="50" fillId="18" borderId="28" xfId="0" applyNumberFormat="1" applyFont="1" applyFill="1" applyBorder="1" applyAlignment="1">
      <alignment horizontal="right" wrapText="1"/>
    </xf>
    <xf numFmtId="0" fontId="50" fillId="18" borderId="28" xfId="20" applyFont="1" applyFill="1" applyBorder="1" applyAlignment="1">
      <alignment horizontal="justify" vertical="top" wrapText="1"/>
    </xf>
    <xf numFmtId="0" fontId="50" fillId="18" borderId="28" xfId="20" applyFont="1" applyFill="1" applyBorder="1" applyAlignment="1">
      <alignment horizontal="center" wrapText="1"/>
    </xf>
    <xf numFmtId="0" fontId="50" fillId="18" borderId="28" xfId="20" applyFont="1" applyFill="1" applyBorder="1" applyAlignment="1">
      <alignment horizontal="right" wrapText="1"/>
    </xf>
    <xf numFmtId="4" fontId="1" fillId="18" borderId="28" xfId="130" applyNumberFormat="1" applyFill="1" applyBorder="1" applyAlignment="1" applyProtection="1">
      <alignment horizontal="right" wrapText="1"/>
      <protection locked="0"/>
    </xf>
    <xf numFmtId="4" fontId="1" fillId="18" borderId="29" xfId="130" applyNumberFormat="1" applyFill="1" applyBorder="1" applyAlignment="1" applyProtection="1">
      <alignment horizontal="right"/>
      <protection locked="0"/>
    </xf>
    <xf numFmtId="0" fontId="50" fillId="18" borderId="0" xfId="0" applyFont="1" applyFill="1" applyAlignment="1">
      <alignment horizontal="center" vertical="center"/>
    </xf>
    <xf numFmtId="0" fontId="50" fillId="18" borderId="30" xfId="0" applyFont="1" applyFill="1" applyBorder="1" applyAlignment="1">
      <alignment horizontal="center" vertical="center" wrapText="1"/>
    </xf>
    <xf numFmtId="0" fontId="50" fillId="18" borderId="31" xfId="0" applyFont="1" applyFill="1" applyBorder="1" applyAlignment="1">
      <alignment horizontal="center" vertical="center" wrapText="1"/>
    </xf>
    <xf numFmtId="0" fontId="50" fillId="18" borderId="31" xfId="0" applyFont="1" applyFill="1" applyBorder="1" applyAlignment="1">
      <alignment horizontal="justify" vertical="top" wrapText="1"/>
    </xf>
    <xf numFmtId="0" fontId="50" fillId="18" borderId="7" xfId="5" applyFont="1" applyFill="1" applyBorder="1" applyAlignment="1" applyProtection="1">
      <alignment horizontal="justify" vertical="top" wrapText="1"/>
      <protection locked="0"/>
    </xf>
    <xf numFmtId="0" fontId="26" fillId="18" borderId="7" xfId="0" applyFont="1" applyFill="1" applyBorder="1" applyAlignment="1">
      <alignment horizontal="right"/>
    </xf>
    <xf numFmtId="0" fontId="26" fillId="18" borderId="7" xfId="0" applyFont="1" applyFill="1" applyBorder="1" applyAlignment="1">
      <alignment horizontal="center" wrapText="1"/>
    </xf>
    <xf numFmtId="0" fontId="26" fillId="18" borderId="7" xfId="0" applyFont="1" applyFill="1" applyBorder="1" applyAlignment="1">
      <alignment horizontal="right" wrapText="1"/>
    </xf>
    <xf numFmtId="0" fontId="50" fillId="18" borderId="7" xfId="5" applyFont="1" applyFill="1" applyBorder="1" applyAlignment="1" applyProtection="1">
      <alignment horizontal="justify" wrapText="1"/>
      <protection locked="0"/>
    </xf>
    <xf numFmtId="0" fontId="50" fillId="18" borderId="7" xfId="0" applyFont="1" applyFill="1" applyBorder="1" applyAlignment="1">
      <alignment horizontal="center" vertical="center" wrapText="1"/>
    </xf>
    <xf numFmtId="0" fontId="26" fillId="18" borderId="27" xfId="0" applyFont="1" applyFill="1" applyBorder="1" applyAlignment="1">
      <alignment horizontal="right" wrapText="1"/>
    </xf>
    <xf numFmtId="0" fontId="50" fillId="18" borderId="27" xfId="0" applyFont="1" applyFill="1" applyBorder="1" applyAlignment="1">
      <alignment horizontal="justify" wrapText="1"/>
    </xf>
    <xf numFmtId="0" fontId="92" fillId="18" borderId="28" xfId="20" applyFont="1" applyFill="1" applyBorder="1" applyAlignment="1">
      <alignment horizontal="right" wrapText="1"/>
    </xf>
    <xf numFmtId="0" fontId="50" fillId="18" borderId="31" xfId="0" applyFont="1" applyFill="1" applyBorder="1" applyAlignment="1">
      <alignment horizontal="right" vertical="center" wrapText="1"/>
    </xf>
    <xf numFmtId="4" fontId="1" fillId="18" borderId="31" xfId="130" applyNumberFormat="1" applyFill="1" applyBorder="1" applyAlignment="1">
      <alignment horizontal="center" vertical="center" wrapText="1"/>
    </xf>
    <xf numFmtId="4" fontId="1" fillId="18" borderId="32" xfId="130" applyNumberFormat="1" applyFill="1" applyBorder="1" applyAlignment="1">
      <alignment horizontal="center" vertical="center" wrapText="1"/>
    </xf>
    <xf numFmtId="4" fontId="50" fillId="18" borderId="7" xfId="0" applyNumberFormat="1" applyFont="1" applyFill="1" applyBorder="1" applyAlignment="1">
      <alignment horizontal="right" wrapText="1"/>
    </xf>
    <xf numFmtId="4" fontId="50" fillId="18" borderId="26" xfId="0" applyNumberFormat="1" applyFont="1" applyFill="1" applyBorder="1" applyAlignment="1">
      <alignment horizontal="right" wrapText="1"/>
    </xf>
    <xf numFmtId="0" fontId="87" fillId="18" borderId="36" xfId="0" applyFont="1" applyFill="1" applyBorder="1" applyAlignment="1">
      <alignment vertical="center"/>
    </xf>
    <xf numFmtId="4" fontId="87" fillId="18" borderId="36" xfId="0" applyNumberFormat="1" applyFont="1" applyFill="1" applyBorder="1" applyAlignment="1">
      <alignment vertical="center"/>
    </xf>
    <xf numFmtId="4" fontId="87" fillId="18" borderId="37" xfId="0" applyNumberFormat="1" applyFont="1" applyFill="1" applyBorder="1" applyAlignment="1">
      <alignment vertical="center"/>
    </xf>
    <xf numFmtId="0" fontId="92" fillId="18" borderId="31" xfId="0" applyFont="1" applyFill="1" applyBorder="1" applyAlignment="1">
      <alignment horizontal="center" wrapText="1"/>
    </xf>
    <xf numFmtId="0" fontId="92" fillId="18" borderId="31" xfId="0" applyFont="1" applyFill="1" applyBorder="1" applyAlignment="1">
      <alignment horizontal="right" wrapText="1"/>
    </xf>
    <xf numFmtId="4" fontId="86" fillId="18" borderId="31" xfId="130" applyNumberFormat="1" applyFont="1" applyFill="1" applyBorder="1" applyAlignment="1">
      <alignment horizontal="right" wrapText="1"/>
    </xf>
    <xf numFmtId="4" fontId="86" fillId="18" borderId="32" xfId="130" applyNumberFormat="1" applyFont="1" applyFill="1" applyBorder="1" applyAlignment="1">
      <alignment horizontal="right" wrapText="1"/>
    </xf>
    <xf numFmtId="167" fontId="113" fillId="18" borderId="26" xfId="130" applyNumberFormat="1" applyFont="1" applyFill="1" applyBorder="1" applyAlignment="1" applyProtection="1">
      <alignment horizontal="right" wrapText="1"/>
      <protection locked="0"/>
    </xf>
    <xf numFmtId="0" fontId="50" fillId="18" borderId="44" xfId="0" applyFont="1" applyFill="1" applyBorder="1" applyAlignment="1">
      <alignment horizontal="center"/>
    </xf>
    <xf numFmtId="0" fontId="50" fillId="18" borderId="44" xfId="0" applyFont="1" applyFill="1" applyBorder="1" applyAlignment="1">
      <alignment horizontal="right"/>
    </xf>
    <xf numFmtId="4" fontId="113" fillId="18" borderId="44" xfId="130" applyNumberFormat="1" applyFont="1" applyFill="1" applyBorder="1" applyAlignment="1" applyProtection="1">
      <alignment horizontal="right" wrapText="1"/>
      <protection locked="0"/>
    </xf>
    <xf numFmtId="167" fontId="113" fillId="18" borderId="45" xfId="130" applyNumberFormat="1" applyFont="1" applyFill="1" applyBorder="1" applyAlignment="1" applyProtection="1">
      <alignment horizontal="right" wrapText="1"/>
      <protection locked="0"/>
    </xf>
    <xf numFmtId="0" fontId="92" fillId="18" borderId="7" xfId="0" applyFont="1" applyFill="1" applyBorder="1" applyAlignment="1">
      <alignment horizontal="center" wrapText="1"/>
    </xf>
    <xf numFmtId="0" fontId="50" fillId="18" borderId="27" xfId="0" applyFont="1" applyFill="1" applyBorder="1" applyAlignment="1">
      <alignment horizontal="right" wrapText="1"/>
    </xf>
    <xf numFmtId="0" fontId="92" fillId="18" borderId="27" xfId="0" applyFont="1" applyFill="1" applyBorder="1" applyAlignment="1">
      <alignment horizontal="center" wrapText="1"/>
    </xf>
    <xf numFmtId="0" fontId="92" fillId="18" borderId="27" xfId="0" applyFont="1" applyFill="1" applyBorder="1" applyAlignment="1">
      <alignment horizontal="right" wrapText="1"/>
    </xf>
    <xf numFmtId="4" fontId="113" fillId="18" borderId="27" xfId="130" applyNumberFormat="1" applyFont="1" applyFill="1" applyBorder="1" applyAlignment="1" applyProtection="1">
      <alignment horizontal="right" wrapText="1"/>
      <protection locked="0"/>
    </xf>
    <xf numFmtId="167" fontId="113" fillId="18" borderId="46" xfId="130" applyNumberFormat="1" applyFont="1" applyFill="1" applyBorder="1" applyAlignment="1" applyProtection="1">
      <alignment horizontal="right" wrapText="1"/>
      <protection locked="0"/>
    </xf>
    <xf numFmtId="4" fontId="86" fillId="18" borderId="7" xfId="130" applyNumberFormat="1" applyFont="1" applyFill="1" applyBorder="1" applyAlignment="1">
      <alignment horizontal="right" wrapText="1"/>
    </xf>
    <xf numFmtId="4" fontId="86" fillId="18" borderId="26" xfId="130" applyNumberFormat="1" applyFont="1" applyFill="1" applyBorder="1" applyAlignment="1">
      <alignment horizontal="right" wrapText="1"/>
    </xf>
    <xf numFmtId="167" fontId="86" fillId="18" borderId="7" xfId="130" applyNumberFormat="1" applyFont="1" applyFill="1" applyBorder="1" applyAlignment="1">
      <alignment horizontal="right" wrapText="1"/>
    </xf>
    <xf numFmtId="167" fontId="86" fillId="18" borderId="26" xfId="130" applyNumberFormat="1" applyFont="1" applyFill="1" applyBorder="1" applyAlignment="1">
      <alignment horizontal="right" wrapText="1"/>
    </xf>
    <xf numFmtId="0" fontId="92" fillId="18" borderId="7" xfId="0" applyFont="1" applyFill="1" applyBorder="1" applyAlignment="1">
      <alignment horizontal="justify" vertical="top" wrapText="1"/>
    </xf>
    <xf numFmtId="0" fontId="50" fillId="18" borderId="33" xfId="0" applyFont="1" applyFill="1" applyBorder="1" applyAlignment="1">
      <alignment horizontal="right" wrapText="1"/>
    </xf>
    <xf numFmtId="0" fontId="92" fillId="18" borderId="28" xfId="0" applyFont="1" applyFill="1" applyBorder="1" applyAlignment="1">
      <alignment horizontal="justify" vertical="top" wrapText="1"/>
    </xf>
    <xf numFmtId="0" fontId="92" fillId="18" borderId="28" xfId="0" applyFont="1" applyFill="1" applyBorder="1" applyAlignment="1">
      <alignment horizontal="right" wrapText="1"/>
    </xf>
    <xf numFmtId="4" fontId="1" fillId="18" borderId="29" xfId="130" applyNumberFormat="1" applyFill="1" applyBorder="1" applyAlignment="1" applyProtection="1">
      <alignment horizontal="right" wrapText="1"/>
      <protection locked="0"/>
    </xf>
    <xf numFmtId="167" fontId="15" fillId="18" borderId="7" xfId="130" applyNumberFormat="1" applyFont="1" applyFill="1" applyBorder="1" applyAlignment="1">
      <alignment horizontal="right" wrapText="1"/>
    </xf>
    <xf numFmtId="167" fontId="15" fillId="18" borderId="26" xfId="130" applyNumberFormat="1" applyFont="1" applyFill="1" applyBorder="1" applyAlignment="1">
      <alignment horizontal="right" wrapText="1"/>
    </xf>
    <xf numFmtId="0" fontId="0" fillId="18" borderId="7" xfId="0" applyFont="1" applyFill="1" applyBorder="1" applyAlignment="1">
      <alignment horizontal="center"/>
    </xf>
    <xf numFmtId="0" fontId="0" fillId="18" borderId="7" xfId="0" applyFont="1" applyFill="1" applyBorder="1" applyAlignment="1">
      <alignment horizontal="right"/>
    </xf>
    <xf numFmtId="4" fontId="109" fillId="18" borderId="7" xfId="130" applyNumberFormat="1" applyFont="1" applyFill="1" applyBorder="1" applyAlignment="1" applyProtection="1">
      <alignment horizontal="right" wrapText="1"/>
      <protection locked="0"/>
    </xf>
    <xf numFmtId="167" fontId="109" fillId="18" borderId="26" xfId="130" applyNumberFormat="1" applyFont="1" applyFill="1" applyBorder="1" applyAlignment="1" applyProtection="1">
      <alignment horizontal="right" wrapText="1"/>
      <protection locked="0"/>
    </xf>
    <xf numFmtId="0" fontId="21" fillId="18" borderId="25" xfId="0" applyFont="1" applyFill="1" applyBorder="1" applyAlignment="1">
      <alignment horizontal="left" wrapText="1"/>
    </xf>
    <xf numFmtId="0" fontId="21" fillId="18" borderId="7" xfId="0" applyFont="1" applyFill="1" applyBorder="1" applyAlignment="1">
      <alignment horizontal="justify" vertical="top" wrapText="1"/>
    </xf>
    <xf numFmtId="0" fontId="81" fillId="18" borderId="27" xfId="0" applyFont="1" applyFill="1" applyBorder="1" applyAlignment="1">
      <alignment horizontal="center" wrapText="1"/>
    </xf>
    <xf numFmtId="0" fontId="81" fillId="18" borderId="27" xfId="0" applyFont="1" applyFill="1" applyBorder="1" applyAlignment="1">
      <alignment horizontal="right" wrapText="1"/>
    </xf>
    <xf numFmtId="4" fontId="109" fillId="18" borderId="27" xfId="130" applyNumberFormat="1" applyFont="1" applyFill="1" applyBorder="1" applyAlignment="1" applyProtection="1">
      <alignment horizontal="right" wrapText="1"/>
      <protection locked="0"/>
    </xf>
    <xf numFmtId="167" fontId="109" fillId="18" borderId="46" xfId="130" applyNumberFormat="1" applyFont="1" applyFill="1" applyBorder="1" applyAlignment="1" applyProtection="1">
      <alignment horizontal="right" wrapText="1"/>
      <protection locked="0"/>
    </xf>
    <xf numFmtId="0" fontId="50" fillId="18" borderId="7" xfId="0" quotePrefix="1" applyFont="1" applyFill="1" applyBorder="1" applyAlignment="1">
      <alignment horizontal="right" wrapText="1"/>
    </xf>
    <xf numFmtId="4" fontId="26" fillId="18" borderId="7" xfId="130" applyNumberFormat="1" applyFont="1" applyFill="1" applyBorder="1" applyAlignment="1">
      <alignment horizontal="right" wrapText="1"/>
    </xf>
    <xf numFmtId="167" fontId="26" fillId="18" borderId="26" xfId="130" applyNumberFormat="1" applyFont="1" applyFill="1" applyBorder="1" applyAlignment="1">
      <alignment horizontal="right" wrapText="1"/>
    </xf>
    <xf numFmtId="0" fontId="0" fillId="18" borderId="7" xfId="0" applyFont="1" applyFill="1" applyBorder="1" applyAlignment="1">
      <alignment horizontal="right" wrapText="1"/>
    </xf>
    <xf numFmtId="0" fontId="50" fillId="18" borderId="31" xfId="0" quotePrefix="1" applyFont="1" applyFill="1" applyBorder="1" applyAlignment="1">
      <alignment horizontal="right" wrapText="1"/>
    </xf>
    <xf numFmtId="0" fontId="50" fillId="18" borderId="31" xfId="0" applyFont="1" applyFill="1" applyBorder="1" applyAlignment="1">
      <alignment horizontal="center"/>
    </xf>
    <xf numFmtId="0" fontId="50" fillId="18" borderId="31" xfId="0" applyFont="1" applyFill="1" applyBorder="1" applyAlignment="1">
      <alignment horizontal="right"/>
    </xf>
    <xf numFmtId="4" fontId="50" fillId="18" borderId="7" xfId="0" applyNumberFormat="1" applyFont="1" applyFill="1" applyBorder="1" applyAlignment="1">
      <alignment horizontal="right"/>
    </xf>
    <xf numFmtId="4" fontId="113" fillId="18" borderId="32" xfId="130" applyNumberFormat="1" applyFont="1" applyFill="1" applyBorder="1" applyAlignment="1" applyProtection="1">
      <alignment horizontal="right"/>
      <protection locked="0"/>
    </xf>
    <xf numFmtId="4" fontId="113" fillId="18" borderId="26" xfId="130" applyNumberFormat="1" applyFont="1" applyFill="1" applyBorder="1" applyAlignment="1" applyProtection="1">
      <alignment horizontal="right"/>
      <protection locked="0"/>
    </xf>
    <xf numFmtId="0" fontId="113" fillId="18" borderId="7" xfId="0" applyFont="1" applyFill="1" applyBorder="1" applyAlignment="1">
      <alignment horizontal="center"/>
    </xf>
    <xf numFmtId="0" fontId="113" fillId="18" borderId="7" xfId="0" applyFont="1" applyFill="1" applyBorder="1" applyAlignment="1">
      <alignment horizontal="justify" vertical="center" wrapText="1"/>
    </xf>
    <xf numFmtId="0" fontId="113" fillId="18" borderId="7" xfId="0" applyFont="1" applyFill="1" applyBorder="1" applyAlignment="1">
      <alignment horizontal="right"/>
    </xf>
    <xf numFmtId="0" fontId="113" fillId="18" borderId="7" xfId="0" applyFont="1" applyFill="1" applyBorder="1" applyAlignment="1">
      <alignment horizontal="justify"/>
    </xf>
    <xf numFmtId="0" fontId="50" fillId="18" borderId="7" xfId="0" applyFont="1" applyFill="1" applyBorder="1" applyAlignment="1">
      <alignment horizontal="justify"/>
    </xf>
    <xf numFmtId="3" fontId="26" fillId="18" borderId="7" xfId="0" applyNumberFormat="1" applyFont="1" applyFill="1" applyBorder="1" applyAlignment="1">
      <alignment horizontal="right" wrapText="1"/>
    </xf>
    <xf numFmtId="4" fontId="50" fillId="18" borderId="0" xfId="130" applyNumberFormat="1" applyFont="1" applyFill="1" applyAlignment="1" applyProtection="1">
      <alignment horizontal="right" vertical="center" wrapText="1"/>
      <protection locked="0"/>
    </xf>
    <xf numFmtId="4" fontId="50" fillId="18" borderId="24" xfId="130" applyNumberFormat="1" applyFont="1" applyFill="1" applyBorder="1" applyAlignment="1" applyProtection="1">
      <alignment horizontal="right" vertical="center" wrapText="1"/>
      <protection locked="0"/>
    </xf>
    <xf numFmtId="4" fontId="1" fillId="18" borderId="31" xfId="130" applyNumberFormat="1" applyFill="1" applyBorder="1" applyAlignment="1" applyProtection="1">
      <alignment horizontal="right"/>
      <protection locked="0"/>
    </xf>
    <xf numFmtId="0" fontId="92" fillId="18" borderId="7" xfId="0" applyFont="1" applyFill="1" applyBorder="1" applyAlignment="1">
      <alignment horizontal="center" vertical="center" wrapText="1"/>
    </xf>
    <xf numFmtId="0" fontId="92" fillId="18" borderId="7" xfId="0" applyFont="1" applyFill="1" applyBorder="1" applyAlignment="1">
      <alignment vertical="center" wrapText="1"/>
    </xf>
    <xf numFmtId="0" fontId="50" fillId="18" borderId="7" xfId="0" quotePrefix="1" applyFont="1" applyFill="1" applyBorder="1" applyAlignment="1">
      <alignment horizontal="right" vertical="center" wrapText="1"/>
    </xf>
    <xf numFmtId="0" fontId="92" fillId="18" borderId="7" xfId="0" applyFont="1" applyFill="1" applyBorder="1" applyAlignment="1">
      <alignment wrapText="1"/>
    </xf>
    <xf numFmtId="0" fontId="92" fillId="18" borderId="28" xfId="0" applyFont="1" applyFill="1" applyBorder="1" applyAlignment="1">
      <alignment wrapText="1"/>
    </xf>
    <xf numFmtId="4" fontId="1" fillId="18" borderId="28" xfId="130" applyNumberFormat="1" applyFill="1" applyBorder="1" applyAlignment="1" applyProtection="1">
      <alignment horizontal="right"/>
      <protection locked="0"/>
    </xf>
    <xf numFmtId="4" fontId="113" fillId="18" borderId="29" xfId="130" applyNumberFormat="1" applyFont="1" applyFill="1" applyBorder="1" applyAlignment="1" applyProtection="1">
      <alignment horizontal="right"/>
      <protection locked="0"/>
    </xf>
    <xf numFmtId="0" fontId="50" fillId="18" borderId="23" xfId="0" applyFont="1" applyFill="1" applyBorder="1" applyAlignment="1">
      <alignment horizontal="left" vertical="top"/>
    </xf>
    <xf numFmtId="0" fontId="50" fillId="18" borderId="0" xfId="0" applyFont="1" applyFill="1" applyAlignment="1">
      <alignment horizontal="left" vertical="top"/>
    </xf>
    <xf numFmtId="0" fontId="0" fillId="18" borderId="0" xfId="0" applyFill="1" applyAlignment="1">
      <alignment horizontal="left" vertical="center"/>
    </xf>
    <xf numFmtId="0" fontId="0" fillId="18" borderId="0" xfId="0" applyFill="1" applyAlignment="1">
      <alignment horizontal="center" vertical="center"/>
    </xf>
    <xf numFmtId="0" fontId="0" fillId="18" borderId="0" xfId="0" applyFill="1" applyAlignment="1">
      <alignment horizontal="right" vertical="center"/>
    </xf>
    <xf numFmtId="4" fontId="50" fillId="18" borderId="0" xfId="130" applyNumberFormat="1" applyFont="1" applyFill="1" applyAlignment="1">
      <alignment horizontal="right"/>
    </xf>
    <xf numFmtId="4" fontId="50" fillId="18" borderId="24" xfId="130" applyNumberFormat="1" applyFont="1" applyFill="1" applyBorder="1" applyAlignment="1">
      <alignment horizontal="right"/>
    </xf>
    <xf numFmtId="0" fontId="88" fillId="18" borderId="19" xfId="0" applyFont="1" applyFill="1" applyBorder="1" applyAlignment="1">
      <alignment horizontal="right" vertical="center" wrapText="1"/>
    </xf>
    <xf numFmtId="0" fontId="88" fillId="18" borderId="19" xfId="0" applyFont="1" applyFill="1" applyBorder="1" applyAlignment="1">
      <alignment horizontal="right" vertical="center"/>
    </xf>
    <xf numFmtId="167" fontId="88" fillId="18" borderId="19" xfId="130" applyNumberFormat="1" applyFont="1" applyFill="1" applyBorder="1" applyAlignment="1" applyProtection="1">
      <alignment horizontal="right" wrapText="1"/>
      <protection locked="0"/>
    </xf>
    <xf numFmtId="4" fontId="88" fillId="18" borderId="19" xfId="130" applyNumberFormat="1" applyFont="1" applyFill="1" applyBorder="1" applyAlignment="1" applyProtection="1">
      <alignment horizontal="right" wrapText="1"/>
      <protection locked="0"/>
    </xf>
    <xf numFmtId="4" fontId="32" fillId="18" borderId="19" xfId="130" applyNumberFormat="1" applyFont="1" applyFill="1" applyBorder="1" applyAlignment="1" applyProtection="1">
      <alignment horizontal="right"/>
      <protection locked="0"/>
    </xf>
    <xf numFmtId="0" fontId="50" fillId="18" borderId="0" xfId="0" applyFont="1" applyFill="1" applyAlignment="1">
      <alignment horizontal="left" vertical="center"/>
    </xf>
    <xf numFmtId="0" fontId="50" fillId="18" borderId="0" xfId="0" applyFont="1" applyFill="1" applyAlignment="1">
      <alignment horizontal="right" vertical="center"/>
    </xf>
    <xf numFmtId="4" fontId="50" fillId="18" borderId="0" xfId="130" applyNumberFormat="1" applyFont="1" applyFill="1" applyAlignment="1" applyProtection="1">
      <alignment horizontal="right"/>
      <protection locked="0"/>
    </xf>
    <xf numFmtId="0" fontId="18" fillId="22" borderId="5" xfId="56" applyFont="1" applyFill="1" applyBorder="1" applyAlignment="1">
      <alignment horizontal="left"/>
    </xf>
    <xf numFmtId="0" fontId="15" fillId="22" borderId="5" xfId="56" applyFont="1" applyFill="1" applyBorder="1"/>
    <xf numFmtId="0" fontId="18" fillId="22" borderId="5" xfId="56" applyFont="1" applyFill="1" applyBorder="1"/>
    <xf numFmtId="0" fontId="18" fillId="22" borderId="5" xfId="56" applyFont="1" applyFill="1" applyBorder="1" applyAlignment="1">
      <alignment horizontal="center"/>
    </xf>
    <xf numFmtId="4" fontId="18" fillId="22" borderId="5" xfId="56" applyNumberFormat="1" applyFont="1" applyFill="1" applyBorder="1" applyAlignment="1">
      <alignment horizontal="center"/>
    </xf>
    <xf numFmtId="0" fontId="15" fillId="22" borderId="0" xfId="56" applyFont="1" applyFill="1"/>
    <xf numFmtId="0" fontId="0" fillId="22" borderId="0" xfId="56" applyFont="1" applyFill="1"/>
    <xf numFmtId="0" fontId="21" fillId="22" borderId="0" xfId="56" applyFont="1" applyFill="1" applyAlignment="1">
      <alignment horizontal="left"/>
    </xf>
    <xf numFmtId="0" fontId="21" fillId="22" borderId="0" xfId="56" applyFont="1" applyFill="1"/>
    <xf numFmtId="0" fontId="21" fillId="22" borderId="0" xfId="56" applyFont="1" applyFill="1" applyAlignment="1">
      <alignment horizontal="center"/>
    </xf>
    <xf numFmtId="4" fontId="21" fillId="22" borderId="0" xfId="56" applyNumberFormat="1" applyFont="1" applyFill="1" applyAlignment="1">
      <alignment horizontal="center"/>
    </xf>
    <xf numFmtId="0" fontId="63" fillId="22" borderId="0" xfId="76" applyFont="1" applyFill="1" applyAlignment="1">
      <alignment horizontal="left"/>
    </xf>
    <xf numFmtId="0" fontId="63" fillId="22" borderId="0" xfId="76" applyFont="1" applyFill="1"/>
    <xf numFmtId="0" fontId="64" fillId="22" borderId="0" xfId="77" applyFont="1" applyFill="1" applyAlignment="1">
      <alignment horizontal="left"/>
    </xf>
    <xf numFmtId="0" fontId="63" fillId="22" borderId="0" xfId="76" applyFont="1" applyFill="1" applyAlignment="1">
      <alignment horizontal="center"/>
    </xf>
    <xf numFmtId="0" fontId="65" fillId="22" borderId="0" xfId="77" applyFont="1" applyFill="1" applyAlignment="1">
      <alignment horizontal="center"/>
    </xf>
    <xf numFmtId="4" fontId="65" fillId="22" borderId="0" xfId="77" applyNumberFormat="1" applyFont="1" applyFill="1" applyAlignment="1">
      <alignment horizontal="center"/>
    </xf>
    <xf numFmtId="4" fontId="63" fillId="22" borderId="0" xfId="76" applyNumberFormat="1" applyFont="1" applyFill="1" applyAlignment="1">
      <alignment horizontal="center"/>
    </xf>
    <xf numFmtId="0" fontId="0" fillId="22" borderId="0" xfId="76" applyFont="1" applyFill="1"/>
    <xf numFmtId="0" fontId="65" fillId="22" borderId="0" xfId="76" applyFont="1" applyFill="1"/>
    <xf numFmtId="0" fontId="64" fillId="22" borderId="0" xfId="77" applyFont="1" applyFill="1" applyAlignment="1">
      <alignment horizontal="center"/>
    </xf>
    <xf numFmtId="4" fontId="64" fillId="22" borderId="0" xfId="77" applyNumberFormat="1" applyFont="1" applyFill="1" applyAlignment="1">
      <alignment horizontal="center"/>
    </xf>
    <xf numFmtId="0" fontId="0" fillId="22" borderId="0" xfId="77" applyFont="1" applyFill="1" applyAlignment="1">
      <alignment horizontal="left"/>
    </xf>
    <xf numFmtId="0" fontId="65" fillId="22" borderId="0" xfId="77" applyFont="1" applyFill="1" applyAlignment="1">
      <alignment horizontal="left"/>
    </xf>
    <xf numFmtId="0" fontId="47" fillId="22" borderId="0" xfId="56" applyFill="1" applyAlignment="1">
      <alignment horizontal="left"/>
    </xf>
    <xf numFmtId="0" fontId="19" fillId="22" borderId="0" xfId="56" applyFont="1" applyFill="1"/>
    <xf numFmtId="0" fontId="19" fillId="22" borderId="0" xfId="56" applyFont="1" applyFill="1" applyAlignment="1">
      <alignment horizontal="center"/>
    </xf>
    <xf numFmtId="4" fontId="19" fillId="22" borderId="0" xfId="56" applyNumberFormat="1" applyFont="1" applyFill="1" applyAlignment="1">
      <alignment horizontal="center"/>
    </xf>
    <xf numFmtId="0" fontId="47" fillId="22" borderId="0" xfId="56" applyFill="1"/>
    <xf numFmtId="0" fontId="66" fillId="22" borderId="0" xfId="56" applyFont="1" applyFill="1" applyAlignment="1">
      <alignment horizontal="right"/>
    </xf>
    <xf numFmtId="0" fontId="66" fillId="22" borderId="0" xfId="56" applyFont="1" applyFill="1"/>
    <xf numFmtId="0" fontId="67" fillId="22" borderId="0" xfId="56" applyFont="1" applyFill="1"/>
    <xf numFmtId="0" fontId="67" fillId="22" borderId="0" xfId="56" applyFont="1" applyFill="1" applyAlignment="1">
      <alignment horizontal="center"/>
    </xf>
    <xf numFmtId="4" fontId="55" fillId="22" borderId="0" xfId="56" applyNumberFormat="1" applyFont="1" applyFill="1" applyAlignment="1">
      <alignment horizontal="center"/>
    </xf>
    <xf numFmtId="0" fontId="55" fillId="22" borderId="0" xfId="56" applyFont="1" applyFill="1"/>
    <xf numFmtId="0" fontId="0" fillId="22" borderId="0" xfId="77" applyFont="1" applyFill="1"/>
    <xf numFmtId="0" fontId="16" fillId="22" borderId="0" xfId="56" applyFont="1" applyFill="1" applyAlignment="1">
      <alignment horizontal="left"/>
    </xf>
    <xf numFmtId="0" fontId="16" fillId="22" borderId="0" xfId="56" applyFont="1" applyFill="1"/>
    <xf numFmtId="0" fontId="68" fillId="22" borderId="0" xfId="56" applyFont="1" applyFill="1"/>
    <xf numFmtId="0" fontId="68" fillId="22" borderId="0" xfId="56" applyFont="1" applyFill="1" applyAlignment="1">
      <alignment horizontal="center"/>
    </xf>
    <xf numFmtId="4" fontId="47" fillId="22" borderId="0" xfId="56" applyNumberFormat="1" applyFill="1" applyAlignment="1">
      <alignment horizontal="center"/>
    </xf>
    <xf numFmtId="0" fontId="20" fillId="22" borderId="10" xfId="61" applyFont="1" applyFill="1" applyBorder="1" applyAlignment="1">
      <alignment horizontal="center"/>
    </xf>
    <xf numFmtId="0" fontId="22" fillId="22" borderId="4" xfId="61" applyFont="1" applyFill="1" applyBorder="1"/>
    <xf numFmtId="0" fontId="20" fillId="22" borderId="4" xfId="61" applyFont="1" applyFill="1" applyBorder="1"/>
    <xf numFmtId="0" fontId="20" fillId="22" borderId="4" xfId="61" applyFont="1" applyFill="1" applyBorder="1" applyAlignment="1">
      <alignment horizontal="center"/>
    </xf>
    <xf numFmtId="4" fontId="20" fillId="22" borderId="4" xfId="61" applyNumberFormat="1" applyFont="1" applyFill="1" applyBorder="1" applyAlignment="1">
      <alignment horizontal="center"/>
    </xf>
    <xf numFmtId="4" fontId="20" fillId="22" borderId="11" xfId="61" applyNumberFormat="1" applyFont="1" applyFill="1" applyBorder="1" applyAlignment="1">
      <alignment horizontal="center"/>
    </xf>
    <xf numFmtId="0" fontId="20" fillId="22" borderId="0" xfId="61" applyFont="1" applyFill="1"/>
    <xf numFmtId="0" fontId="0" fillId="22" borderId="0" xfId="61" applyFont="1" applyFill="1"/>
    <xf numFmtId="0" fontId="22" fillId="22" borderId="0" xfId="61" applyFont="1" applyFill="1" applyAlignment="1">
      <alignment horizontal="center"/>
    </xf>
    <xf numFmtId="0" fontId="22" fillId="22" borderId="0" xfId="61" applyFont="1" applyFill="1"/>
    <xf numFmtId="0" fontId="19" fillId="22" borderId="0" xfId="61" applyFont="1" applyFill="1"/>
    <xf numFmtId="0" fontId="19" fillId="22" borderId="0" xfId="61" applyFont="1" applyFill="1" applyAlignment="1">
      <alignment horizontal="center"/>
    </xf>
    <xf numFmtId="4" fontId="19" fillId="22" borderId="0" xfId="61" applyNumberFormat="1" applyFont="1" applyFill="1" applyAlignment="1">
      <alignment horizontal="center"/>
    </xf>
    <xf numFmtId="0" fontId="47" fillId="22" borderId="0" xfId="61" applyFill="1"/>
    <xf numFmtId="1" fontId="0" fillId="22" borderId="0" xfId="88" applyNumberFormat="1" applyFont="1" applyFill="1" applyAlignment="1" applyProtection="1">
      <alignment horizontal="center" vertical="top" wrapText="1"/>
      <protection locked="0"/>
    </xf>
    <xf numFmtId="0" fontId="0" fillId="22" borderId="0" xfId="67" applyFont="1" applyFill="1" applyAlignment="1">
      <alignment horizontal="center"/>
    </xf>
    <xf numFmtId="164" fontId="0" fillId="22" borderId="0" xfId="88" applyNumberFormat="1" applyFont="1" applyFill="1" applyAlignment="1">
      <alignment horizontal="center"/>
    </xf>
    <xf numFmtId="4" fontId="0" fillId="22" borderId="0" xfId="88" applyNumberFormat="1" applyFont="1" applyFill="1" applyAlignment="1">
      <alignment horizontal="center"/>
    </xf>
    <xf numFmtId="4" fontId="0" fillId="22" borderId="0" xfId="56" applyNumberFormat="1" applyFont="1" applyFill="1" applyAlignment="1">
      <alignment horizontal="center"/>
    </xf>
    <xf numFmtId="0" fontId="0" fillId="22" borderId="0" xfId="67" applyFont="1" applyFill="1"/>
    <xf numFmtId="0" fontId="20" fillId="22" borderId="0" xfId="88" applyFont="1" applyFill="1" applyAlignment="1">
      <alignment horizontal="center"/>
    </xf>
    <xf numFmtId="0" fontId="20" fillId="22" borderId="0" xfId="88" applyFont="1" applyFill="1"/>
    <xf numFmtId="4" fontId="20" fillId="22" borderId="0" xfId="88" applyNumberFormat="1" applyFont="1" applyFill="1" applyAlignment="1">
      <alignment horizontal="center"/>
    </xf>
    <xf numFmtId="0" fontId="47" fillId="22" borderId="0" xfId="67" applyFill="1"/>
    <xf numFmtId="0" fontId="0" fillId="22" borderId="0" xfId="88" applyFont="1" applyFill="1" applyAlignment="1">
      <alignment horizontal="center"/>
    </xf>
    <xf numFmtId="0" fontId="0" fillId="22" borderId="0" xfId="88" applyFont="1" applyFill="1"/>
    <xf numFmtId="0" fontId="0" fillId="22" borderId="0" xfId="61" applyFont="1" applyFill="1" applyAlignment="1">
      <alignment horizontal="center"/>
    </xf>
    <xf numFmtId="4" fontId="0" fillId="22" borderId="0" xfId="61" applyNumberFormat="1" applyFont="1" applyFill="1" applyAlignment="1">
      <alignment horizontal="center"/>
    </xf>
    <xf numFmtId="0" fontId="0" fillId="22" borderId="0" xfId="56" applyFont="1" applyFill="1" applyAlignment="1">
      <alignment horizontal="center"/>
    </xf>
    <xf numFmtId="164" fontId="0" fillId="22" borderId="0" xfId="56" applyNumberFormat="1" applyFont="1" applyFill="1" applyAlignment="1">
      <alignment horizontal="center"/>
    </xf>
    <xf numFmtId="0" fontId="0" fillId="22" borderId="0" xfId="81" applyFont="1" applyFill="1" applyBorder="1" applyAlignment="1">
      <alignment horizontal="left"/>
    </xf>
    <xf numFmtId="4" fontId="19" fillId="22" borderId="0" xfId="88" applyNumberFormat="1" applyFont="1" applyFill="1" applyAlignment="1">
      <alignment horizontal="center"/>
    </xf>
    <xf numFmtId="0" fontId="19" fillId="22" borderId="0" xfId="88" applyFont="1" applyFill="1" applyAlignment="1">
      <alignment horizontal="center"/>
    </xf>
    <xf numFmtId="0" fontId="0" fillId="22" borderId="0" xfId="88" applyFont="1" applyFill="1" applyAlignment="1">
      <alignment horizontal="left" wrapText="1"/>
    </xf>
    <xf numFmtId="49" fontId="0" fillId="22" borderId="0" xfId="41" applyNumberFormat="1" applyFont="1" applyFill="1" applyAlignment="1" applyProtection="1">
      <alignment horizontal="center" vertical="top" wrapText="1"/>
      <protection locked="0"/>
    </xf>
    <xf numFmtId="0" fontId="0" fillId="22" borderId="0" xfId="56" applyFont="1" applyFill="1" applyAlignment="1">
      <alignment horizontal="left" wrapText="1"/>
    </xf>
    <xf numFmtId="1" fontId="0" fillId="22" borderId="9" xfId="88" applyNumberFormat="1" applyFont="1" applyFill="1" applyBorder="1" applyAlignment="1" applyProtection="1">
      <alignment horizontal="center" vertical="top" wrapText="1"/>
      <protection locked="0"/>
    </xf>
    <xf numFmtId="0" fontId="0" fillId="22" borderId="9" xfId="88" applyFont="1" applyFill="1" applyBorder="1" applyAlignment="1">
      <alignment horizontal="left" wrapText="1"/>
    </xf>
    <xf numFmtId="0" fontId="0" fillId="22" borderId="9" xfId="56" applyFont="1" applyFill="1" applyBorder="1" applyAlignment="1">
      <alignment horizontal="center"/>
    </xf>
    <xf numFmtId="164" fontId="0" fillId="22" borderId="9" xfId="56" applyNumberFormat="1" applyFont="1" applyFill="1" applyBorder="1" applyAlignment="1">
      <alignment horizontal="center"/>
    </xf>
    <xf numFmtId="4" fontId="0" fillId="22" borderId="9" xfId="56" applyNumberFormat="1" applyFont="1" applyFill="1" applyBorder="1" applyAlignment="1">
      <alignment horizontal="center"/>
    </xf>
    <xf numFmtId="0" fontId="0" fillId="22" borderId="0" xfId="71" applyFont="1" applyFill="1"/>
    <xf numFmtId="0" fontId="0" fillId="22" borderId="0" xfId="71" applyFont="1" applyFill="1" applyAlignment="1">
      <alignment horizontal="left"/>
    </xf>
    <xf numFmtId="0" fontId="0" fillId="22" borderId="0" xfId="71" applyFont="1" applyFill="1" applyAlignment="1">
      <alignment horizontal="center"/>
    </xf>
    <xf numFmtId="1" fontId="0" fillId="22" borderId="0" xfId="71" applyNumberFormat="1" applyFont="1" applyFill="1" applyAlignment="1">
      <alignment horizontal="center"/>
    </xf>
    <xf numFmtId="4" fontId="0" fillId="22" borderId="0" xfId="71" applyNumberFormat="1" applyFont="1" applyFill="1" applyAlignment="1">
      <alignment horizontal="center"/>
    </xf>
    <xf numFmtId="0" fontId="69" fillId="22" borderId="0" xfId="71" applyFont="1" applyFill="1"/>
    <xf numFmtId="0" fontId="0" fillId="22" borderId="0" xfId="87" applyFont="1" applyFill="1" applyAlignment="1">
      <alignment horizontal="center"/>
    </xf>
    <xf numFmtId="1" fontId="0" fillId="22" borderId="0" xfId="87" applyNumberFormat="1" applyFont="1" applyFill="1" applyAlignment="1">
      <alignment horizontal="center"/>
    </xf>
    <xf numFmtId="4" fontId="0" fillId="22" borderId="0" xfId="87" applyNumberFormat="1" applyFont="1" applyFill="1" applyAlignment="1">
      <alignment horizontal="center"/>
    </xf>
    <xf numFmtId="0" fontId="47" fillId="22" borderId="0" xfId="79" applyFill="1"/>
    <xf numFmtId="0" fontId="0" fillId="22" borderId="0" xfId="0" applyFill="1"/>
    <xf numFmtId="0" fontId="0" fillId="22" borderId="0" xfId="79" applyFont="1" applyFill="1"/>
    <xf numFmtId="1" fontId="0" fillId="22" borderId="0" xfId="0" applyNumberFormat="1" applyFill="1" applyAlignment="1" applyProtection="1">
      <alignment horizontal="center" vertical="top" wrapText="1"/>
      <protection locked="0"/>
    </xf>
    <xf numFmtId="2" fontId="0" fillId="22" borderId="0" xfId="56" applyNumberFormat="1" applyFont="1" applyFill="1" applyAlignment="1">
      <alignment horizontal="center"/>
    </xf>
    <xf numFmtId="0" fontId="0" fillId="22" borderId="0" xfId="56" applyFont="1" applyFill="1" applyAlignment="1">
      <alignment horizontal="right"/>
    </xf>
    <xf numFmtId="4" fontId="0" fillId="22" borderId="0" xfId="56" applyNumberFormat="1" applyFont="1" applyFill="1"/>
    <xf numFmtId="0" fontId="0" fillId="22" borderId="0" xfId="64" applyFont="1" applyFill="1" applyAlignment="1">
      <alignment horizontal="center"/>
    </xf>
    <xf numFmtId="0" fontId="69" fillId="22" borderId="0" xfId="56" applyFont="1" applyFill="1"/>
    <xf numFmtId="0" fontId="0" fillId="22" borderId="0" xfId="0" applyFill="1" applyAlignment="1">
      <alignment horizontal="left"/>
    </xf>
    <xf numFmtId="0" fontId="0" fillId="22" borderId="0" xfId="59" applyFont="1" applyFill="1" applyAlignment="1">
      <alignment horizontal="center"/>
    </xf>
    <xf numFmtId="4" fontId="0" fillId="22" borderId="0" xfId="59" applyNumberFormat="1" applyFont="1" applyFill="1" applyAlignment="1">
      <alignment horizontal="center"/>
    </xf>
    <xf numFmtId="0" fontId="0" fillId="22" borderId="0" xfId="59" applyFont="1" applyFill="1"/>
    <xf numFmtId="1" fontId="0" fillId="22" borderId="0" xfId="85" applyNumberFormat="1" applyFont="1" applyFill="1" applyAlignment="1" applyProtection="1">
      <alignment horizontal="center" vertical="top" wrapText="1"/>
      <protection locked="0"/>
    </xf>
    <xf numFmtId="0" fontId="0" fillId="22" borderId="0" xfId="59" applyFont="1" applyFill="1" applyAlignment="1">
      <alignment horizontal="left" wrapText="1"/>
    </xf>
    <xf numFmtId="49" fontId="0" fillId="22" borderId="0" xfId="85" applyNumberFormat="1" applyFont="1" applyFill="1" applyAlignment="1" applyProtection="1">
      <alignment horizontal="center" vertical="top" wrapText="1"/>
      <protection locked="0"/>
    </xf>
    <xf numFmtId="0" fontId="0" fillId="22" borderId="0" xfId="83" applyFont="1" applyFill="1" applyAlignment="1">
      <alignment horizontal="center"/>
    </xf>
    <xf numFmtId="4" fontId="0" fillId="22" borderId="0" xfId="62" applyNumberFormat="1" applyFont="1" applyFill="1" applyAlignment="1">
      <alignment horizontal="center"/>
    </xf>
    <xf numFmtId="0" fontId="0" fillId="22" borderId="0" xfId="62" applyFont="1" applyFill="1"/>
    <xf numFmtId="1" fontId="0" fillId="22" borderId="0" xfId="89" applyNumberFormat="1" applyFont="1" applyFill="1" applyAlignment="1" applyProtection="1">
      <alignment horizontal="center" vertical="top" wrapText="1"/>
      <protection locked="0"/>
    </xf>
    <xf numFmtId="0" fontId="0" fillId="22" borderId="9" xfId="56" applyFont="1" applyFill="1" applyBorder="1"/>
    <xf numFmtId="0" fontId="21" fillId="22" borderId="0" xfId="57" applyFont="1" applyFill="1" applyAlignment="1">
      <alignment horizontal="center"/>
    </xf>
    <xf numFmtId="0" fontId="21" fillId="22" borderId="0" xfId="57" applyFont="1" applyFill="1" applyAlignment="1">
      <alignment horizontal="left"/>
    </xf>
    <xf numFmtId="4" fontId="21" fillId="22" borderId="0" xfId="57" applyNumberFormat="1" applyFont="1" applyFill="1" applyAlignment="1">
      <alignment horizontal="center"/>
    </xf>
    <xf numFmtId="0" fontId="0" fillId="22" borderId="0" xfId="57" applyFont="1" applyFill="1"/>
    <xf numFmtId="0" fontId="21" fillId="22" borderId="0" xfId="57" applyFont="1" applyFill="1"/>
    <xf numFmtId="0" fontId="70" fillId="22" borderId="0" xfId="56" applyFont="1" applyFill="1" applyAlignment="1">
      <alignment horizontal="center"/>
    </xf>
    <xf numFmtId="0" fontId="70" fillId="22" borderId="0" xfId="56" applyFont="1" applyFill="1" applyAlignment="1">
      <alignment horizontal="left"/>
    </xf>
    <xf numFmtId="0" fontId="71" fillId="22" borderId="0" xfId="56" applyFont="1" applyFill="1"/>
    <xf numFmtId="0" fontId="71" fillId="22" borderId="0" xfId="56" applyFont="1" applyFill="1" applyAlignment="1">
      <alignment horizontal="center"/>
    </xf>
    <xf numFmtId="4" fontId="70" fillId="22" borderId="0" xfId="56" applyNumberFormat="1" applyFont="1" applyFill="1" applyAlignment="1">
      <alignment horizontal="center"/>
    </xf>
    <xf numFmtId="0" fontId="20" fillId="22" borderId="10" xfId="62" applyFont="1" applyFill="1" applyBorder="1" applyAlignment="1">
      <alignment horizontal="center"/>
    </xf>
    <xf numFmtId="0" fontId="20" fillId="22" borderId="4" xfId="62" applyFont="1" applyFill="1" applyBorder="1"/>
    <xf numFmtId="0" fontId="20" fillId="22" borderId="4" xfId="62" applyFont="1" applyFill="1" applyBorder="1" applyAlignment="1">
      <alignment horizontal="center"/>
    </xf>
    <xf numFmtId="4" fontId="20" fillId="22" borderId="4" xfId="62" applyNumberFormat="1" applyFont="1" applyFill="1" applyBorder="1" applyAlignment="1">
      <alignment horizontal="center"/>
    </xf>
    <xf numFmtId="4" fontId="20" fillId="22" borderId="11" xfId="62" applyNumberFormat="1" applyFont="1" applyFill="1" applyBorder="1" applyAlignment="1">
      <alignment horizontal="center"/>
    </xf>
    <xf numFmtId="0" fontId="20" fillId="22" borderId="0" xfId="62" applyFont="1" applyFill="1"/>
    <xf numFmtId="0" fontId="72" fillId="22" borderId="0" xfId="62" applyFont="1" applyFill="1" applyAlignment="1">
      <alignment horizontal="center"/>
    </xf>
    <xf numFmtId="0" fontId="72" fillId="22" borderId="0" xfId="62" applyFont="1" applyFill="1"/>
    <xf numFmtId="0" fontId="57" fillId="22" borderId="0" xfId="62" applyFont="1" applyFill="1"/>
    <xf numFmtId="0" fontId="57" fillId="22" borderId="0" xfId="62" applyFont="1" applyFill="1" applyAlignment="1">
      <alignment horizontal="center"/>
    </xf>
    <xf numFmtId="4" fontId="57" fillId="22" borderId="0" xfId="62" applyNumberFormat="1" applyFont="1" applyFill="1" applyAlignment="1">
      <alignment horizontal="center"/>
    </xf>
    <xf numFmtId="0" fontId="73" fillId="22" borderId="0" xfId="62" applyFont="1" applyFill="1"/>
    <xf numFmtId="0" fontId="0" fillId="22" borderId="0" xfId="0" applyFill="1" applyAlignment="1">
      <alignment vertical="center" wrapText="1"/>
    </xf>
    <xf numFmtId="0" fontId="21" fillId="22" borderId="0" xfId="0" applyFont="1" applyFill="1" applyAlignment="1">
      <alignment vertical="center" wrapText="1"/>
    </xf>
    <xf numFmtId="1" fontId="15" fillId="22" borderId="0" xfId="0" applyNumberFormat="1" applyFont="1" applyFill="1" applyAlignment="1" applyProtection="1">
      <alignment horizontal="center" vertical="top" wrapText="1"/>
      <protection locked="0"/>
    </xf>
    <xf numFmtId="0" fontId="74" fillId="22" borderId="0" xfId="0" applyFont="1" applyFill="1" applyAlignment="1">
      <alignment vertical="center" wrapText="1"/>
    </xf>
    <xf numFmtId="0" fontId="15" fillId="22" borderId="0" xfId="0" applyFont="1" applyFill="1" applyAlignment="1">
      <alignment vertical="center" wrapText="1"/>
    </xf>
    <xf numFmtId="0" fontId="15" fillId="22" borderId="0" xfId="56" applyFont="1" applyFill="1" applyAlignment="1">
      <alignment horizontal="left" wrapText="1"/>
    </xf>
    <xf numFmtId="0" fontId="15" fillId="22" borderId="0" xfId="56" applyFont="1" applyFill="1" applyAlignment="1">
      <alignment horizontal="center"/>
    </xf>
    <xf numFmtId="4" fontId="15" fillId="22" borderId="0" xfId="56" applyNumberFormat="1" applyFont="1" applyFill="1" applyAlignment="1">
      <alignment horizontal="center"/>
    </xf>
    <xf numFmtId="0" fontId="18" fillId="22" borderId="0" xfId="0" applyFont="1" applyFill="1" applyAlignment="1">
      <alignment vertical="center" wrapText="1"/>
    </xf>
    <xf numFmtId="0" fontId="15" fillId="22" borderId="0" xfId="0" applyFont="1" applyFill="1" applyAlignment="1">
      <alignment horizontal="left" vertical="center" wrapText="1"/>
    </xf>
    <xf numFmtId="0" fontId="15" fillId="22" borderId="0" xfId="0" applyFont="1" applyFill="1" applyAlignment="1">
      <alignment vertical="center"/>
    </xf>
    <xf numFmtId="0" fontId="15" fillId="22" borderId="0" xfId="0" applyFont="1" applyFill="1"/>
    <xf numFmtId="0" fontId="15" fillId="22" borderId="0" xfId="0" applyFont="1" applyFill="1" applyAlignment="1">
      <alignment horizontal="center"/>
    </xf>
    <xf numFmtId="0" fontId="15" fillId="22" borderId="0" xfId="0" applyFont="1" applyFill="1" applyAlignment="1">
      <alignment horizontal="center" vertical="center"/>
    </xf>
    <xf numFmtId="1" fontId="15" fillId="22" borderId="0" xfId="88" applyNumberFormat="1" applyFont="1" applyFill="1" applyAlignment="1" applyProtection="1">
      <alignment horizontal="center" vertical="top" wrapText="1"/>
      <protection locked="0"/>
    </xf>
    <xf numFmtId="0" fontId="15" fillId="22" borderId="0" xfId="0" applyFont="1" applyFill="1" applyAlignment="1">
      <alignment horizontal="left" vertical="center"/>
    </xf>
    <xf numFmtId="0" fontId="75" fillId="22" borderId="0" xfId="0" applyFont="1" applyFill="1" applyAlignment="1">
      <alignment vertical="center"/>
    </xf>
    <xf numFmtId="0" fontId="15" fillId="22" borderId="0" xfId="0" applyFont="1" applyFill="1" applyAlignment="1">
      <alignment horizontal="left"/>
    </xf>
    <xf numFmtId="0" fontId="15" fillId="22" borderId="0" xfId="87" applyFont="1" applyFill="1" applyAlignment="1">
      <alignment horizontal="left"/>
    </xf>
    <xf numFmtId="0" fontId="15" fillId="22" borderId="0" xfId="87" applyFont="1" applyFill="1" applyAlignment="1">
      <alignment horizontal="center"/>
    </xf>
    <xf numFmtId="0" fontId="15" fillId="22" borderId="0" xfId="56" applyFont="1" applyFill="1" applyAlignment="1">
      <alignment wrapText="1"/>
    </xf>
    <xf numFmtId="0" fontId="74" fillId="22" borderId="0" xfId="0" applyFont="1" applyFill="1" applyAlignment="1">
      <alignment vertical="center"/>
    </xf>
    <xf numFmtId="0" fontId="15" fillId="22" borderId="0" xfId="0" applyFont="1" applyFill="1" applyAlignment="1">
      <alignment horizontal="left" vertical="center" indent="4"/>
    </xf>
    <xf numFmtId="0" fontId="15" fillId="22" borderId="0" xfId="71" applyFont="1" applyFill="1" applyAlignment="1">
      <alignment horizontal="left"/>
    </xf>
    <xf numFmtId="0" fontId="15" fillId="22" borderId="0" xfId="71" applyFont="1" applyFill="1" applyAlignment="1">
      <alignment horizontal="center"/>
    </xf>
    <xf numFmtId="0" fontId="15" fillId="22" borderId="0" xfId="56" applyFont="1" applyFill="1" applyAlignment="1">
      <alignment horizontal="left"/>
    </xf>
    <xf numFmtId="0" fontId="15" fillId="22" borderId="0" xfId="0" applyFont="1" applyFill="1" applyAlignment="1">
      <alignment horizontal="center" vertical="center" wrapText="1"/>
    </xf>
    <xf numFmtId="0" fontId="15" fillId="22" borderId="0" xfId="0" applyFont="1" applyFill="1" applyAlignment="1">
      <alignment horizontal="right" vertical="center" wrapText="1"/>
    </xf>
    <xf numFmtId="0" fontId="15" fillId="22" borderId="9" xfId="71" applyFont="1" applyFill="1" applyBorder="1" applyAlignment="1">
      <alignment horizontal="left"/>
    </xf>
    <xf numFmtId="0" fontId="15" fillId="22" borderId="9" xfId="56" applyFont="1" applyFill="1" applyBorder="1" applyAlignment="1">
      <alignment horizontal="center"/>
    </xf>
    <xf numFmtId="4" fontId="15" fillId="22" borderId="9" xfId="56" applyNumberFormat="1" applyFont="1" applyFill="1" applyBorder="1" applyAlignment="1">
      <alignment horizontal="center"/>
    </xf>
    <xf numFmtId="0" fontId="71" fillId="22" borderId="0" xfId="73" applyFont="1" applyFill="1" applyAlignment="1">
      <alignment horizontal="center"/>
    </xf>
    <xf numFmtId="0" fontId="71" fillId="22" borderId="0" xfId="73" applyFont="1" applyFill="1"/>
    <xf numFmtId="0" fontId="71" fillId="22" borderId="0" xfId="73" applyFont="1" applyFill="1" applyAlignment="1">
      <alignment horizontal="left"/>
    </xf>
    <xf numFmtId="0" fontId="71" fillId="22" borderId="0" xfId="71" applyFont="1" applyFill="1" applyAlignment="1">
      <alignment horizontal="center"/>
    </xf>
    <xf numFmtId="0" fontId="71" fillId="22" borderId="0" xfId="71" applyFont="1" applyFill="1"/>
    <xf numFmtId="1" fontId="71" fillId="22" borderId="0" xfId="71" applyNumberFormat="1" applyFont="1" applyFill="1" applyAlignment="1">
      <alignment horizontal="left"/>
    </xf>
    <xf numFmtId="0" fontId="71" fillId="22" borderId="0" xfId="64" applyFont="1" applyFill="1" applyAlignment="1">
      <alignment horizontal="center"/>
    </xf>
    <xf numFmtId="1" fontId="71" fillId="22" borderId="0" xfId="87" applyNumberFormat="1" applyFont="1" applyFill="1" applyAlignment="1">
      <alignment horizontal="center"/>
    </xf>
    <xf numFmtId="4" fontId="71" fillId="22" borderId="0" xfId="87" applyNumberFormat="1" applyFont="1" applyFill="1" applyAlignment="1">
      <alignment horizontal="center"/>
    </xf>
    <xf numFmtId="0" fontId="0" fillId="22" borderId="0" xfId="56" applyFont="1" applyFill="1" applyAlignment="1">
      <alignment horizontal="left" vertical="center" wrapText="1"/>
    </xf>
    <xf numFmtId="4" fontId="0" fillId="22" borderId="0" xfId="66" applyNumberFormat="1" applyFont="1" applyFill="1" applyAlignment="1">
      <alignment horizontal="center"/>
    </xf>
    <xf numFmtId="0" fontId="0" fillId="22" borderId="0" xfId="87" applyFont="1" applyFill="1"/>
    <xf numFmtId="0" fontId="0" fillId="22" borderId="0" xfId="65" applyFont="1" applyFill="1" applyAlignment="1">
      <alignment horizontal="left" wrapText="1"/>
    </xf>
    <xf numFmtId="0" fontId="0" fillId="22" borderId="0" xfId="66" applyFont="1" applyFill="1" applyAlignment="1">
      <alignment horizontal="center"/>
    </xf>
    <xf numFmtId="0" fontId="0" fillId="22" borderId="0" xfId="75" applyFont="1" applyFill="1" applyAlignment="1">
      <alignment horizontal="center"/>
    </xf>
    <xf numFmtId="1" fontId="0" fillId="22" borderId="0" xfId="75" applyNumberFormat="1" applyFont="1" applyFill="1" applyAlignment="1">
      <alignment horizontal="center"/>
    </xf>
    <xf numFmtId="4" fontId="0" fillId="22" borderId="0" xfId="75" applyNumberFormat="1" applyFont="1" applyFill="1" applyAlignment="1">
      <alignment horizontal="center"/>
    </xf>
    <xf numFmtId="0" fontId="0" fillId="22" borderId="0" xfId="66" applyFont="1" applyFill="1"/>
    <xf numFmtId="0" fontId="0" fillId="22" borderId="0" xfId="66" applyFont="1" applyFill="1" applyAlignment="1">
      <alignment horizontal="left"/>
    </xf>
    <xf numFmtId="0" fontId="71" fillId="22" borderId="0" xfId="75" applyFont="1" applyFill="1" applyAlignment="1">
      <alignment horizontal="center"/>
    </xf>
    <xf numFmtId="4" fontId="71" fillId="22" borderId="0" xfId="75" applyNumberFormat="1" applyFont="1" applyFill="1" applyAlignment="1">
      <alignment horizontal="center"/>
    </xf>
    <xf numFmtId="0" fontId="69" fillId="22" borderId="0" xfId="58" applyFont="1" applyFill="1" applyAlignment="1">
      <alignment horizontal="left" wrapText="1"/>
    </xf>
    <xf numFmtId="1" fontId="0" fillId="22" borderId="0" xfId="56" applyNumberFormat="1" applyFont="1" applyFill="1" applyAlignment="1">
      <alignment horizontal="center"/>
    </xf>
    <xf numFmtId="0" fontId="69" fillId="22" borderId="0" xfId="58" applyFont="1" applyFill="1" applyAlignment="1">
      <alignment wrapText="1"/>
    </xf>
    <xf numFmtId="0" fontId="0" fillId="22" borderId="0" xfId="58" applyFont="1" applyFill="1" applyAlignment="1">
      <alignment horizontal="left" wrapText="1"/>
    </xf>
    <xf numFmtId="0" fontId="0" fillId="22" borderId="0" xfId="91" applyFont="1" applyFill="1" applyAlignment="1">
      <alignment horizontal="center"/>
    </xf>
    <xf numFmtId="0" fontId="0" fillId="22" borderId="0" xfId="91" applyFont="1" applyFill="1"/>
    <xf numFmtId="0" fontId="71" fillId="22" borderId="0" xfId="92" applyFont="1" applyFill="1" applyAlignment="1">
      <alignment horizontal="center"/>
    </xf>
    <xf numFmtId="0" fontId="71" fillId="22" borderId="0" xfId="92" applyFont="1" applyFill="1"/>
    <xf numFmtId="0" fontId="71" fillId="22" borderId="0" xfId="69" applyFont="1" applyFill="1"/>
    <xf numFmtId="0" fontId="71" fillId="22" borderId="0" xfId="91" applyFont="1" applyFill="1" applyAlignment="1">
      <alignment horizontal="center"/>
    </xf>
    <xf numFmtId="0" fontId="71" fillId="22" borderId="0" xfId="69" applyFont="1" applyFill="1" applyAlignment="1">
      <alignment horizontal="center"/>
    </xf>
    <xf numFmtId="4" fontId="71" fillId="22" borderId="0" xfId="69" applyNumberFormat="1" applyFont="1" applyFill="1" applyAlignment="1">
      <alignment horizontal="center"/>
    </xf>
    <xf numFmtId="0" fontId="0" fillId="22" borderId="0" xfId="0" applyFill="1" applyAlignment="1">
      <alignment horizontal="left" vertical="center" wrapText="1" indent="4"/>
    </xf>
    <xf numFmtId="0" fontId="0" fillId="22" borderId="0" xfId="69" applyFont="1" applyFill="1"/>
    <xf numFmtId="0" fontId="76" fillId="22" borderId="0" xfId="83" applyFont="1" applyFill="1" applyAlignment="1">
      <alignment horizontal="center"/>
    </xf>
    <xf numFmtId="0" fontId="0" fillId="22" borderId="0" xfId="92" applyFont="1" applyFill="1" applyAlignment="1">
      <alignment horizontal="left" wrapText="1"/>
    </xf>
    <xf numFmtId="0" fontId="0" fillId="22" borderId="0" xfId="93" applyFont="1" applyFill="1" applyProtection="1">
      <protection locked="0"/>
    </xf>
    <xf numFmtId="4" fontId="0" fillId="22" borderId="0" xfId="83" applyNumberFormat="1" applyFont="1" applyFill="1" applyAlignment="1">
      <alignment horizontal="center"/>
    </xf>
    <xf numFmtId="0" fontId="0" fillId="22" borderId="0" xfId="0" applyFill="1" applyAlignment="1">
      <alignment vertical="center"/>
    </xf>
    <xf numFmtId="0" fontId="78" fillId="22" borderId="0" xfId="83" applyFont="1" applyFill="1"/>
    <xf numFmtId="0" fontId="78" fillId="22" borderId="0" xfId="83" applyFont="1" applyFill="1" applyAlignment="1">
      <alignment horizontal="center"/>
    </xf>
    <xf numFmtId="4" fontId="71" fillId="22" borderId="0" xfId="56" applyNumberFormat="1" applyFont="1" applyFill="1" applyAlignment="1">
      <alignment horizontal="center"/>
    </xf>
    <xf numFmtId="0" fontId="71" fillId="22" borderId="0" xfId="91" applyFont="1" applyFill="1"/>
    <xf numFmtId="0" fontId="31" fillId="22" borderId="0" xfId="83" applyFont="1" applyFill="1" applyAlignment="1">
      <alignment horizontal="center"/>
    </xf>
    <xf numFmtId="166" fontId="31" fillId="22" borderId="0" xfId="83" applyNumberFormat="1" applyFont="1" applyFill="1" applyAlignment="1">
      <alignment horizontal="center"/>
    </xf>
    <xf numFmtId="0" fontId="0" fillId="22" borderId="0" xfId="83" applyFont="1" applyFill="1"/>
    <xf numFmtId="49" fontId="31" fillId="22" borderId="0" xfId="83" applyNumberFormat="1" applyFont="1" applyFill="1" applyAlignment="1" applyProtection="1">
      <alignment horizontal="center" vertical="top" wrapText="1"/>
      <protection locked="0"/>
    </xf>
    <xf numFmtId="0" fontId="0" fillId="22" borderId="0" xfId="56" applyFont="1" applyFill="1" applyAlignment="1">
      <alignment horizontal="center" wrapText="1"/>
    </xf>
    <xf numFmtId="0" fontId="22" fillId="22" borderId="0" xfId="62" applyFont="1" applyFill="1" applyAlignment="1">
      <alignment horizontal="center"/>
    </xf>
    <xf numFmtId="0" fontId="22" fillId="22" borderId="0" xfId="62" applyFont="1" applyFill="1"/>
    <xf numFmtId="0" fontId="19" fillId="22" borderId="0" xfId="62" applyFont="1" applyFill="1"/>
    <xf numFmtId="0" fontId="19" fillId="22" borderId="0" xfId="62" applyFont="1" applyFill="1" applyAlignment="1">
      <alignment horizontal="center"/>
    </xf>
    <xf numFmtId="4" fontId="19" fillId="22" borderId="0" xfId="62" applyNumberFormat="1" applyFont="1" applyFill="1" applyAlignment="1">
      <alignment horizontal="center"/>
    </xf>
    <xf numFmtId="0" fontId="47" fillId="22" borderId="0" xfId="62" applyFill="1"/>
    <xf numFmtId="49" fontId="79" fillId="22" borderId="0" xfId="83" applyNumberFormat="1" applyFont="1" applyFill="1" applyAlignment="1" applyProtection="1">
      <alignment horizontal="center" vertical="top" wrapText="1"/>
      <protection locked="0"/>
    </xf>
    <xf numFmtId="0" fontId="71" fillId="22" borderId="0" xfId="71" applyFont="1" applyFill="1" applyAlignment="1">
      <alignment horizontal="left"/>
    </xf>
    <xf numFmtId="0" fontId="71" fillId="22" borderId="0" xfId="56" applyFont="1" applyFill="1" applyAlignment="1">
      <alignment horizontal="center" wrapText="1"/>
    </xf>
    <xf numFmtId="0" fontId="71" fillId="22" borderId="0" xfId="83" applyFont="1" applyFill="1" applyAlignment="1">
      <alignment horizontal="center"/>
    </xf>
    <xf numFmtId="4" fontId="71" fillId="22" borderId="0" xfId="83" applyNumberFormat="1" applyFont="1" applyFill="1" applyAlignment="1">
      <alignment horizontal="center"/>
    </xf>
    <xf numFmtId="0" fontId="71" fillId="22" borderId="0" xfId="83" applyFont="1" applyFill="1"/>
    <xf numFmtId="4" fontId="0" fillId="22" borderId="0" xfId="0" applyNumberFormat="1" applyFill="1" applyAlignment="1">
      <alignment horizontal="center" wrapText="1"/>
    </xf>
    <xf numFmtId="4" fontId="80" fillId="22" borderId="0" xfId="0" applyNumberFormat="1" applyFont="1" applyFill="1" applyAlignment="1">
      <alignment horizontal="center" wrapText="1"/>
    </xf>
    <xf numFmtId="0" fontId="0" fillId="22" borderId="0" xfId="0" applyFill="1" applyAlignment="1">
      <alignment horizontal="center"/>
    </xf>
    <xf numFmtId="4" fontId="0" fillId="22" borderId="0" xfId="0" applyNumberFormat="1" applyFill="1" applyAlignment="1">
      <alignment horizontal="center"/>
    </xf>
    <xf numFmtId="0" fontId="0" fillId="22" borderId="0" xfId="92" applyFont="1" applyFill="1" applyAlignment="1">
      <alignment horizontal="center"/>
    </xf>
    <xf numFmtId="0" fontId="37" fillId="22" borderId="0" xfId="92" applyFont="1" applyFill="1"/>
    <xf numFmtId="4" fontId="0" fillId="22" borderId="0" xfId="69" applyNumberFormat="1" applyFont="1" applyFill="1" applyAlignment="1">
      <alignment horizontal="center"/>
    </xf>
    <xf numFmtId="2" fontId="0" fillId="22" borderId="0" xfId="83" applyNumberFormat="1" applyFont="1" applyFill="1" applyAlignment="1">
      <alignment horizontal="left"/>
    </xf>
    <xf numFmtId="0" fontId="0" fillId="22" borderId="0" xfId="69" applyFont="1" applyFill="1" applyAlignment="1">
      <alignment horizontal="center"/>
    </xf>
    <xf numFmtId="0" fontId="0" fillId="22" borderId="9" xfId="83" applyFont="1" applyFill="1" applyBorder="1" applyAlignment="1">
      <alignment horizontal="center"/>
    </xf>
    <xf numFmtId="0" fontId="0" fillId="22" borderId="9" xfId="69" applyFont="1" applyFill="1" applyBorder="1" applyAlignment="1">
      <alignment horizontal="center"/>
    </xf>
    <xf numFmtId="4" fontId="0" fillId="22" borderId="9" xfId="69" applyNumberFormat="1" applyFont="1" applyFill="1" applyBorder="1" applyAlignment="1">
      <alignment horizontal="center"/>
    </xf>
    <xf numFmtId="0" fontId="0" fillId="22" borderId="0" xfId="90" applyFont="1" applyFill="1" applyAlignment="1">
      <alignment horizontal="center" vertical="top"/>
    </xf>
    <xf numFmtId="0" fontId="0" fillId="22" borderId="0" xfId="0" applyFill="1" applyAlignment="1">
      <alignment horizontal="left" vertical="top" wrapText="1"/>
    </xf>
    <xf numFmtId="0" fontId="71" fillId="22" borderId="0" xfId="0" applyFont="1" applyFill="1"/>
    <xf numFmtId="0" fontId="0" fillId="22" borderId="0" xfId="90" applyFont="1" applyFill="1" applyAlignment="1">
      <alignment horizontal="center" wrapText="1"/>
    </xf>
    <xf numFmtId="166" fontId="0" fillId="22" borderId="0" xfId="90" applyNumberFormat="1" applyFont="1" applyFill="1" applyAlignment="1">
      <alignment horizontal="center"/>
    </xf>
    <xf numFmtId="166" fontId="0" fillId="22" borderId="0" xfId="90" applyNumberFormat="1" applyFont="1" applyFill="1" applyAlignment="1" applyProtection="1">
      <alignment horizontal="center"/>
      <protection locked="0"/>
    </xf>
    <xf numFmtId="4" fontId="19" fillId="22" borderId="0" xfId="90" applyNumberFormat="1" applyFont="1" applyFill="1" applyAlignment="1">
      <alignment horizontal="center"/>
    </xf>
    <xf numFmtId="4" fontId="0" fillId="22" borderId="0" xfId="90" applyNumberFormat="1" applyFont="1" applyFill="1" applyAlignment="1">
      <alignment horizontal="center"/>
    </xf>
    <xf numFmtId="0" fontId="71" fillId="22" borderId="0" xfId="90" applyFont="1" applyFill="1" applyAlignment="1">
      <alignment horizontal="center" vertical="top"/>
    </xf>
    <xf numFmtId="0" fontId="71" fillId="22" borderId="0" xfId="0" applyFont="1" applyFill="1" applyAlignment="1">
      <alignment horizontal="left" vertical="top" wrapText="1"/>
    </xf>
    <xf numFmtId="3" fontId="0" fillId="22" borderId="0" xfId="0" applyNumberFormat="1" applyFill="1" applyAlignment="1">
      <alignment horizontal="justify" vertical="center" wrapText="1"/>
    </xf>
    <xf numFmtId="3" fontId="71" fillId="22" borderId="0" xfId="0" applyNumberFormat="1" applyFont="1" applyFill="1" applyAlignment="1">
      <alignment horizontal="justify" vertical="center" wrapText="1"/>
    </xf>
    <xf numFmtId="3" fontId="0" fillId="22" borderId="0" xfId="0" applyNumberFormat="1" applyFill="1" applyAlignment="1">
      <alignment horizontal="left" vertical="top" wrapText="1"/>
    </xf>
    <xf numFmtId="1" fontId="71" fillId="22" borderId="0" xfId="88" applyNumberFormat="1" applyFont="1" applyFill="1" applyAlignment="1" applyProtection="1">
      <alignment horizontal="center" vertical="top" wrapText="1"/>
      <protection locked="0"/>
    </xf>
    <xf numFmtId="0" fontId="71" fillId="22" borderId="0" xfId="92" applyFont="1" applyFill="1" applyAlignment="1">
      <alignment horizontal="left" wrapText="1"/>
    </xf>
    <xf numFmtId="4" fontId="81" fillId="22" borderId="0" xfId="56" applyNumberFormat="1" applyFont="1" applyFill="1" applyAlignment="1">
      <alignment horizontal="center"/>
    </xf>
    <xf numFmtId="0" fontId="81" fillId="22" borderId="0" xfId="83" applyFont="1" applyFill="1" applyAlignment="1">
      <alignment horizontal="center"/>
    </xf>
    <xf numFmtId="4" fontId="81" fillId="22" borderId="0" xfId="83" applyNumberFormat="1" applyFont="1" applyFill="1" applyAlignment="1">
      <alignment horizontal="center"/>
    </xf>
    <xf numFmtId="0" fontId="0" fillId="22" borderId="0" xfId="0" applyFill="1" applyAlignment="1">
      <alignment horizontal="left" vertical="center" indent="1"/>
    </xf>
    <xf numFmtId="4" fontId="81" fillId="22" borderId="0" xfId="87" applyNumberFormat="1" applyFont="1" applyFill="1" applyAlignment="1">
      <alignment horizontal="center"/>
    </xf>
    <xf numFmtId="0" fontId="0" fillId="22" borderId="0" xfId="83" applyFont="1" applyFill="1" applyAlignment="1">
      <alignment horizontal="left" vertical="top" wrapText="1"/>
    </xf>
    <xf numFmtId="0" fontId="81" fillId="22" borderId="0" xfId="56" applyFont="1" applyFill="1" applyAlignment="1">
      <alignment horizontal="center"/>
    </xf>
    <xf numFmtId="0" fontId="71" fillId="22" borderId="0" xfId="93" applyFont="1" applyFill="1" applyProtection="1">
      <protection locked="0"/>
    </xf>
    <xf numFmtId="1" fontId="81" fillId="22" borderId="9" xfId="88" applyNumberFormat="1" applyFont="1" applyFill="1" applyBorder="1" applyAlignment="1" applyProtection="1">
      <alignment horizontal="center" vertical="top" wrapText="1"/>
      <protection locked="0"/>
    </xf>
    <xf numFmtId="0" fontId="81" fillId="22" borderId="9" xfId="88" applyFont="1" applyFill="1" applyBorder="1" applyAlignment="1">
      <alignment horizontal="left" wrapText="1"/>
    </xf>
    <xf numFmtId="0" fontId="81" fillId="22" borderId="9" xfId="56" applyFont="1" applyFill="1" applyBorder="1" applyAlignment="1">
      <alignment horizontal="center"/>
    </xf>
    <xf numFmtId="164" fontId="81" fillId="22" borderId="9" xfId="56" applyNumberFormat="1" applyFont="1" applyFill="1" applyBorder="1" applyAlignment="1">
      <alignment horizontal="center"/>
    </xf>
    <xf numFmtId="4" fontId="81" fillId="22" borderId="9" xfId="56" applyNumberFormat="1" applyFont="1" applyFill="1" applyBorder="1" applyAlignment="1">
      <alignment horizontal="center"/>
    </xf>
    <xf numFmtId="0" fontId="82" fillId="22" borderId="0" xfId="56" applyFont="1" applyFill="1" applyAlignment="1">
      <alignment horizontal="center"/>
    </xf>
    <xf numFmtId="0" fontId="82" fillId="22" borderId="0" xfId="56" applyFont="1" applyFill="1" applyAlignment="1">
      <alignment horizontal="left"/>
    </xf>
    <xf numFmtId="4" fontId="82" fillId="22" borderId="0" xfId="56" applyNumberFormat="1" applyFont="1" applyFill="1" applyAlignment="1">
      <alignment horizontal="center"/>
    </xf>
    <xf numFmtId="0" fontId="70" fillId="22" borderId="0" xfId="56" applyFont="1" applyFill="1"/>
    <xf numFmtId="0" fontId="19" fillId="22" borderId="4" xfId="62" applyFont="1" applyFill="1" applyBorder="1"/>
    <xf numFmtId="0" fontId="19" fillId="22" borderId="4" xfId="62" applyFont="1" applyFill="1" applyBorder="1" applyAlignment="1">
      <alignment horizontal="center"/>
    </xf>
    <xf numFmtId="4" fontId="21" fillId="22" borderId="4" xfId="62" applyNumberFormat="1" applyFont="1" applyFill="1" applyBorder="1" applyAlignment="1">
      <alignment horizontal="center"/>
    </xf>
    <xf numFmtId="4" fontId="21" fillId="22" borderId="11" xfId="62" applyNumberFormat="1" applyFont="1" applyFill="1" applyBorder="1" applyAlignment="1">
      <alignment horizontal="center"/>
    </xf>
    <xf numFmtId="0" fontId="20" fillId="22" borderId="0" xfId="62" applyFont="1" applyFill="1" applyAlignment="1">
      <alignment horizontal="center"/>
    </xf>
    <xf numFmtId="4" fontId="21" fillId="22" borderId="0" xfId="62" applyNumberFormat="1" applyFont="1" applyFill="1" applyAlignment="1">
      <alignment horizontal="center"/>
    </xf>
    <xf numFmtId="4" fontId="0" fillId="22" borderId="0" xfId="57" applyNumberFormat="1" applyFont="1" applyFill="1" applyAlignment="1">
      <alignment horizontal="center"/>
    </xf>
    <xf numFmtId="1" fontId="0" fillId="22" borderId="0" xfId="33" applyNumberFormat="1" applyFont="1" applyFill="1" applyAlignment="1" applyProtection="1">
      <alignment horizontal="center" vertical="top" wrapText="1"/>
      <protection locked="0"/>
    </xf>
    <xf numFmtId="0" fontId="0" fillId="22" borderId="0" xfId="57" applyFont="1" applyFill="1" applyAlignment="1">
      <alignment horizontal="left" wrapText="1"/>
    </xf>
    <xf numFmtId="0" fontId="0" fillId="22" borderId="0" xfId="57" applyFont="1" applyFill="1" applyAlignment="1">
      <alignment horizontal="center" wrapText="1"/>
    </xf>
    <xf numFmtId="0" fontId="0" fillId="22" borderId="0" xfId="72" applyFont="1" applyFill="1"/>
    <xf numFmtId="2" fontId="0" fillId="22" borderId="0" xfId="72" applyNumberFormat="1" applyFont="1" applyFill="1" applyAlignment="1">
      <alignment horizontal="left"/>
    </xf>
    <xf numFmtId="1" fontId="0" fillId="22" borderId="0" xfId="72" applyNumberFormat="1" applyFont="1" applyFill="1" applyAlignment="1">
      <alignment horizontal="center"/>
    </xf>
    <xf numFmtId="0" fontId="0" fillId="22" borderId="0" xfId="72" applyFont="1" applyFill="1" applyAlignment="1">
      <alignment horizontal="left"/>
    </xf>
    <xf numFmtId="0" fontId="0" fillId="22" borderId="0" xfId="57" applyFont="1" applyFill="1" applyAlignment="1">
      <alignment horizontal="center"/>
    </xf>
    <xf numFmtId="0" fontId="76" fillId="22" borderId="0" xfId="0" applyFont="1" applyFill="1"/>
    <xf numFmtId="2" fontId="0" fillId="22" borderId="0" xfId="71" applyNumberFormat="1" applyFont="1" applyFill="1" applyAlignment="1">
      <alignment horizontal="left"/>
    </xf>
    <xf numFmtId="1" fontId="0" fillId="22" borderId="0" xfId="64" applyNumberFormat="1" applyFont="1" applyFill="1" applyAlignment="1">
      <alignment horizontal="center"/>
    </xf>
    <xf numFmtId="4" fontId="0" fillId="22" borderId="0" xfId="64" applyNumberFormat="1" applyFont="1" applyFill="1" applyAlignment="1">
      <alignment horizontal="center"/>
    </xf>
    <xf numFmtId="0" fontId="0" fillId="22" borderId="0" xfId="60" applyFont="1" applyFill="1"/>
    <xf numFmtId="0" fontId="0" fillId="22" borderId="0" xfId="60" applyFont="1" applyFill="1" applyAlignment="1">
      <alignment horizontal="left"/>
    </xf>
    <xf numFmtId="164" fontId="0" fillId="22" borderId="0" xfId="83" applyNumberFormat="1" applyFont="1" applyFill="1" applyAlignment="1">
      <alignment horizontal="center"/>
    </xf>
    <xf numFmtId="4" fontId="0" fillId="22" borderId="0" xfId="82" applyNumberFormat="1" applyFont="1" applyFill="1" applyAlignment="1">
      <alignment horizontal="center"/>
    </xf>
    <xf numFmtId="0" fontId="69" fillId="22" borderId="0" xfId="60" applyFont="1" applyFill="1"/>
    <xf numFmtId="0" fontId="0" fillId="22" borderId="0" xfId="83" applyFont="1" applyFill="1" applyAlignment="1">
      <alignment horizontal="left"/>
    </xf>
    <xf numFmtId="49" fontId="0" fillId="22" borderId="0" xfId="0" applyNumberFormat="1" applyFill="1" applyAlignment="1" applyProtection="1">
      <alignment horizontal="center" vertical="top" wrapText="1"/>
      <protection locked="0"/>
    </xf>
    <xf numFmtId="0" fontId="0" fillId="22" borderId="12" xfId="57" applyFont="1" applyFill="1" applyBorder="1" applyAlignment="1">
      <alignment horizontal="center"/>
    </xf>
    <xf numFmtId="0" fontId="0" fillId="22" borderId="12" xfId="57" applyFont="1" applyFill="1" applyBorder="1"/>
    <xf numFmtId="4" fontId="0" fillId="22" borderId="12" xfId="57" applyNumberFormat="1" applyFont="1" applyFill="1" applyBorder="1" applyAlignment="1">
      <alignment horizontal="center"/>
    </xf>
    <xf numFmtId="0" fontId="20" fillId="22" borderId="10" xfId="68" applyFont="1" applyFill="1" applyBorder="1" applyAlignment="1">
      <alignment horizontal="center"/>
    </xf>
    <xf numFmtId="0" fontId="20" fillId="22" borderId="4" xfId="68" applyFont="1" applyFill="1" applyBorder="1"/>
    <xf numFmtId="0" fontId="19" fillId="22" borderId="4" xfId="68" applyFont="1" applyFill="1" applyBorder="1"/>
    <xf numFmtId="0" fontId="19" fillId="22" borderId="4" xfId="68" applyFont="1" applyFill="1" applyBorder="1" applyAlignment="1">
      <alignment horizontal="center"/>
    </xf>
    <xf numFmtId="0" fontId="20" fillId="22" borderId="4" xfId="68" applyFont="1" applyFill="1" applyBorder="1" applyAlignment="1">
      <alignment horizontal="center"/>
    </xf>
    <xf numFmtId="4" fontId="21" fillId="22" borderId="4" xfId="68" applyNumberFormat="1" applyFont="1" applyFill="1" applyBorder="1" applyAlignment="1">
      <alignment horizontal="center"/>
    </xf>
    <xf numFmtId="4" fontId="21" fillId="22" borderId="11" xfId="68" applyNumberFormat="1" applyFont="1" applyFill="1" applyBorder="1" applyAlignment="1">
      <alignment horizontal="center"/>
    </xf>
    <xf numFmtId="0" fontId="0" fillId="22" borderId="0" xfId="68" applyFont="1" applyFill="1"/>
    <xf numFmtId="0" fontId="20" fillId="22" borderId="0" xfId="68" applyFont="1" applyFill="1"/>
    <xf numFmtId="0" fontId="20" fillId="22" borderId="6" xfId="68" applyFont="1" applyFill="1" applyBorder="1" applyAlignment="1">
      <alignment horizontal="center"/>
    </xf>
    <xf numFmtId="0" fontId="20" fillId="22" borderId="6" xfId="68" applyFont="1" applyFill="1" applyBorder="1"/>
    <xf numFmtId="0" fontId="19" fillId="22" borderId="6" xfId="68" applyFont="1" applyFill="1" applyBorder="1"/>
    <xf numFmtId="0" fontId="19" fillId="22" borderId="6" xfId="68" applyFont="1" applyFill="1" applyBorder="1" applyAlignment="1">
      <alignment horizontal="center"/>
    </xf>
    <xf numFmtId="4" fontId="21" fillId="22" borderId="6" xfId="68" applyNumberFormat="1" applyFont="1" applyFill="1" applyBorder="1" applyAlignment="1">
      <alignment horizontal="center"/>
    </xf>
    <xf numFmtId="0" fontId="31" fillId="22" borderId="0" xfId="80" applyFont="1" applyFill="1"/>
    <xf numFmtId="0" fontId="31" fillId="22" borderId="0" xfId="80" applyFont="1" applyFill="1" applyAlignment="1">
      <alignment horizontal="center"/>
    </xf>
    <xf numFmtId="4" fontId="0" fillId="22" borderId="0" xfId="80" applyNumberFormat="1" applyFont="1" applyFill="1" applyAlignment="1">
      <alignment horizontal="center"/>
    </xf>
    <xf numFmtId="1" fontId="0" fillId="22" borderId="0" xfId="83" applyNumberFormat="1" applyFont="1" applyFill="1"/>
    <xf numFmtId="0" fontId="0" fillId="22" borderId="0" xfId="80" applyFont="1" applyFill="1" applyAlignment="1">
      <alignment horizontal="left"/>
    </xf>
    <xf numFmtId="0" fontId="0" fillId="22" borderId="0" xfId="80" applyFont="1" applyFill="1"/>
    <xf numFmtId="0" fontId="0" fillId="22" borderId="0" xfId="80" applyFont="1" applyFill="1" applyAlignment="1">
      <alignment horizontal="center"/>
    </xf>
    <xf numFmtId="1" fontId="0" fillId="22" borderId="0" xfId="0" applyNumberFormat="1" applyFill="1" applyAlignment="1">
      <alignment horizontal="center"/>
    </xf>
    <xf numFmtId="0" fontId="47" fillId="22" borderId="0" xfId="56" applyFill="1" applyAlignment="1">
      <alignment horizontal="center"/>
    </xf>
    <xf numFmtId="0" fontId="0" fillId="22" borderId="12" xfId="63" applyFont="1" applyFill="1" applyBorder="1" applyAlignment="1">
      <alignment horizontal="center"/>
    </xf>
    <xf numFmtId="0" fontId="0" fillId="22" borderId="12" xfId="63" applyFont="1" applyFill="1" applyBorder="1"/>
    <xf numFmtId="4" fontId="0" fillId="22" borderId="12" xfId="63" applyNumberFormat="1" applyFont="1" applyFill="1" applyBorder="1" applyAlignment="1">
      <alignment horizontal="center"/>
    </xf>
    <xf numFmtId="0" fontId="0" fillId="22" borderId="0" xfId="63" applyFont="1" applyFill="1"/>
    <xf numFmtId="0" fontId="71" fillId="22" borderId="0" xfId="63" applyFont="1" applyFill="1"/>
    <xf numFmtId="0" fontId="21" fillId="22" borderId="0" xfId="63" applyFont="1" applyFill="1" applyAlignment="1">
      <alignment horizontal="center"/>
    </xf>
    <xf numFmtId="0" fontId="21" fillId="22" borderId="0" xfId="63" applyFont="1" applyFill="1" applyAlignment="1">
      <alignment horizontal="left"/>
    </xf>
    <xf numFmtId="4" fontId="21" fillId="22" borderId="0" xfId="63" applyNumberFormat="1" applyFont="1" applyFill="1" applyAlignment="1">
      <alignment horizontal="center"/>
    </xf>
    <xf numFmtId="0" fontId="70" fillId="22" borderId="0" xfId="63" applyFont="1" applyFill="1"/>
    <xf numFmtId="165" fontId="21" fillId="22" borderId="9" xfId="62" applyNumberFormat="1" applyFont="1" applyFill="1" applyBorder="1"/>
    <xf numFmtId="0" fontId="21" fillId="22" borderId="9" xfId="56" applyFont="1" applyFill="1" applyBorder="1" applyAlignment="1">
      <alignment horizontal="left"/>
    </xf>
    <xf numFmtId="0" fontId="21" fillId="22" borderId="9" xfId="62" applyFont="1" applyFill="1" applyBorder="1"/>
    <xf numFmtId="0" fontId="0" fillId="22" borderId="9" xfId="62" applyFont="1" applyFill="1" applyBorder="1"/>
    <xf numFmtId="0" fontId="0" fillId="22" borderId="9" xfId="62" applyFont="1" applyFill="1" applyBorder="1" applyAlignment="1">
      <alignment horizontal="center"/>
    </xf>
    <xf numFmtId="0" fontId="21" fillId="22" borderId="9" xfId="62" applyFont="1" applyFill="1" applyBorder="1" applyAlignment="1">
      <alignment horizontal="center"/>
    </xf>
    <xf numFmtId="4" fontId="21" fillId="22" borderId="9" xfId="62" applyNumberFormat="1" applyFont="1" applyFill="1" applyBorder="1" applyAlignment="1">
      <alignment horizontal="center"/>
    </xf>
    <xf numFmtId="0" fontId="21" fillId="22" borderId="0" xfId="62" applyFont="1" applyFill="1"/>
    <xf numFmtId="0" fontId="21" fillId="22" borderId="12" xfId="62" applyFont="1" applyFill="1" applyBorder="1"/>
    <xf numFmtId="0" fontId="21" fillId="22" borderId="12" xfId="62" applyFont="1" applyFill="1" applyBorder="1" applyAlignment="1">
      <alignment horizontal="center"/>
    </xf>
    <xf numFmtId="4" fontId="21" fillId="22" borderId="12" xfId="62" applyNumberFormat="1" applyFont="1" applyFill="1" applyBorder="1" applyAlignment="1">
      <alignment horizontal="center"/>
    </xf>
    <xf numFmtId="0" fontId="21" fillId="22" borderId="13" xfId="84" applyFont="1" applyFill="1" applyBorder="1"/>
    <xf numFmtId="0" fontId="21" fillId="22" borderId="14" xfId="84" applyFont="1" applyFill="1" applyBorder="1" applyAlignment="1">
      <alignment horizontal="left"/>
    </xf>
    <xf numFmtId="0" fontId="21" fillId="22" borderId="14" xfId="84" applyFont="1" applyFill="1" applyBorder="1"/>
    <xf numFmtId="0" fontId="21" fillId="22" borderId="14" xfId="84" applyFont="1" applyFill="1" applyBorder="1" applyAlignment="1">
      <alignment horizontal="center"/>
    </xf>
    <xf numFmtId="165" fontId="21" fillId="22" borderId="14" xfId="62" applyNumberFormat="1" applyFont="1" applyFill="1" applyBorder="1" applyAlignment="1">
      <alignment horizontal="center"/>
    </xf>
    <xf numFmtId="4" fontId="21" fillId="22" borderId="14" xfId="62" applyNumberFormat="1" applyFont="1" applyFill="1" applyBorder="1" applyAlignment="1">
      <alignment horizontal="center"/>
    </xf>
    <xf numFmtId="1" fontId="15" fillId="22" borderId="0" xfId="80" applyNumberFormat="1" applyFont="1" applyFill="1" applyAlignment="1">
      <alignment horizontal="center"/>
    </xf>
    <xf numFmtId="0" fontId="83" fillId="22" borderId="0" xfId="80" applyFont="1" applyFill="1"/>
    <xf numFmtId="1" fontId="15" fillId="22" borderId="0" xfId="0" applyNumberFormat="1" applyFont="1" applyFill="1" applyAlignment="1">
      <alignment horizontal="center"/>
    </xf>
    <xf numFmtId="169" fontId="15" fillId="22" borderId="0" xfId="0" applyNumberFormat="1" applyFont="1" applyFill="1" applyAlignment="1">
      <alignment horizontal="center"/>
    </xf>
    <xf numFmtId="1" fontId="83" fillId="22" borderId="0" xfId="0" applyNumberFormat="1" applyFont="1" applyFill="1" applyAlignment="1">
      <alignment horizontal="center"/>
    </xf>
    <xf numFmtId="0" fontId="19" fillId="22" borderId="0" xfId="78" applyFont="1" applyFill="1" applyAlignment="1">
      <alignment horizontal="center"/>
    </xf>
    <xf numFmtId="4" fontId="15" fillId="22" borderId="0" xfId="0" applyNumberFormat="1" applyFont="1" applyFill="1" applyAlignment="1">
      <alignment horizontal="center"/>
    </xf>
    <xf numFmtId="0" fontId="15" fillId="22" borderId="0" xfId="80" applyFont="1" applyFill="1"/>
    <xf numFmtId="0" fontId="47" fillId="22" borderId="0" xfId="78" applyFill="1"/>
    <xf numFmtId="0" fontId="19" fillId="22" borderId="0" xfId="78" applyFont="1" applyFill="1"/>
    <xf numFmtId="4" fontId="19" fillId="22" borderId="0" xfId="78" applyNumberFormat="1" applyFont="1" applyFill="1" applyAlignment="1">
      <alignment horizontal="center"/>
    </xf>
    <xf numFmtId="0" fontId="0" fillId="22" borderId="0" xfId="78" applyFont="1" applyFill="1"/>
    <xf numFmtId="49" fontId="0" fillId="22" borderId="0" xfId="86" applyNumberFormat="1" applyFont="1" applyFill="1" applyAlignment="1" applyProtection="1">
      <alignment horizontal="center" vertical="top" wrapText="1"/>
      <protection locked="0"/>
    </xf>
    <xf numFmtId="4" fontId="0" fillId="22" borderId="0" xfId="86" applyNumberFormat="1" applyFont="1" applyFill="1" applyAlignment="1">
      <alignment horizontal="center"/>
    </xf>
    <xf numFmtId="0" fontId="0" fillId="22" borderId="0" xfId="86" applyFont="1" applyFill="1"/>
    <xf numFmtId="0" fontId="0" fillId="22" borderId="0" xfId="0" applyFill="1" applyAlignment="1">
      <alignment horizontal="justify"/>
    </xf>
    <xf numFmtId="0" fontId="0" fillId="22" borderId="0" xfId="74" applyFont="1" applyFill="1" applyAlignment="1">
      <alignment horizontal="center"/>
    </xf>
    <xf numFmtId="0" fontId="0" fillId="22" borderId="0" xfId="74" applyFont="1" applyFill="1"/>
    <xf numFmtId="0" fontId="0" fillId="22" borderId="0" xfId="74" applyFont="1" applyFill="1" applyAlignment="1">
      <alignment horizontal="left"/>
    </xf>
    <xf numFmtId="4" fontId="0" fillId="22" borderId="0" xfId="74" applyNumberFormat="1" applyFont="1" applyFill="1" applyAlignment="1">
      <alignment horizontal="center"/>
    </xf>
    <xf numFmtId="164" fontId="15" fillId="18" borderId="0" xfId="70" applyNumberFormat="1" applyFont="1" applyFill="1" applyBorder="1" applyAlignment="1">
      <alignment horizontal="center"/>
    </xf>
    <xf numFmtId="164" fontId="15" fillId="18" borderId="0" xfId="70" applyNumberFormat="1" applyFont="1" applyFill="1" applyBorder="1"/>
    <xf numFmtId="0" fontId="20" fillId="0" borderId="0" xfId="18" applyFont="1" applyBorder="1" applyAlignment="1">
      <alignment wrapText="1"/>
    </xf>
    <xf numFmtId="0" fontId="19" fillId="0" borderId="0" xfId="70" applyFont="1" applyBorder="1" applyAlignment="1">
      <alignment horizontal="center" vertical="center"/>
    </xf>
    <xf numFmtId="164" fontId="19" fillId="0" borderId="0" xfId="70" applyNumberFormat="1" applyFont="1" applyBorder="1" applyAlignment="1">
      <alignment horizontal="center"/>
    </xf>
    <xf numFmtId="4" fontId="19" fillId="0" borderId="0" xfId="70" applyNumberFormat="1" applyFont="1" applyBorder="1" applyAlignment="1">
      <alignment horizontal="center"/>
    </xf>
    <xf numFmtId="4" fontId="39" fillId="0" borderId="0" xfId="70" applyNumberFormat="1" applyFont="1" applyBorder="1" applyAlignment="1">
      <alignment horizontal="right"/>
    </xf>
    <xf numFmtId="0" fontId="25" fillId="0" borderId="0" xfId="70" applyFont="1" applyBorder="1" applyAlignment="1">
      <alignment horizontal="left" wrapText="1"/>
    </xf>
    <xf numFmtId="0" fontId="15" fillId="0" borderId="0" xfId="70" applyFont="1" applyBorder="1" applyAlignment="1">
      <alignment horizontal="center" vertical="center"/>
    </xf>
    <xf numFmtId="164" fontId="15" fillId="0" borderId="0" xfId="70" applyNumberFormat="1" applyFont="1" applyBorder="1" applyAlignment="1">
      <alignment horizontal="center"/>
    </xf>
    <xf numFmtId="164" fontId="15" fillId="0" borderId="0" xfId="70" applyNumberFormat="1" applyFont="1" applyBorder="1"/>
    <xf numFmtId="0" fontId="0" fillId="18" borderId="7" xfId="0" applyFont="1" applyFill="1" applyBorder="1" applyAlignment="1">
      <alignment horizontal="justify" vertical="top" wrapText="1"/>
    </xf>
    <xf numFmtId="0" fontId="102" fillId="18" borderId="0" xfId="70" applyFont="1" applyFill="1" applyAlignment="1">
      <alignment vertical="center"/>
    </xf>
    <xf numFmtId="0" fontId="15" fillId="18" borderId="0" xfId="70" applyFont="1" applyFill="1" applyAlignment="1">
      <alignment vertical="center" wrapText="1"/>
    </xf>
    <xf numFmtId="0" fontId="19" fillId="0" borderId="0" xfId="70" applyFont="1" applyFill="1" applyAlignment="1">
      <alignment horizontal="justify" vertical="top" wrapText="1"/>
    </xf>
    <xf numFmtId="2" fontId="19" fillId="0" borderId="0" xfId="0" applyNumberFormat="1" applyFont="1" applyFill="1" applyAlignment="1">
      <alignment horizontal="justify" vertical="top" wrapText="1"/>
    </xf>
    <xf numFmtId="0" fontId="50" fillId="0" borderId="0" xfId="0" applyFont="1" applyAlignment="1">
      <alignment horizontal="left"/>
    </xf>
    <xf numFmtId="0" fontId="0" fillId="18" borderId="31" xfId="0" applyFont="1" applyFill="1" applyBorder="1" applyAlignment="1">
      <alignment horizontal="justify" wrapText="1"/>
    </xf>
    <xf numFmtId="170" fontId="50" fillId="18" borderId="0" xfId="0" applyNumberFormat="1" applyFont="1" applyFill="1" applyAlignment="1">
      <alignment horizontal="left"/>
    </xf>
    <xf numFmtId="0" fontId="50" fillId="18" borderId="0" xfId="0" applyFont="1" applyFill="1" applyAlignment="1">
      <alignment horizontal="left" wrapText="1"/>
    </xf>
    <xf numFmtId="43" fontId="1" fillId="18" borderId="0" xfId="130" applyFill="1" applyAlignment="1">
      <alignment horizontal="left" vertical="center"/>
    </xf>
    <xf numFmtId="0" fontId="50" fillId="18" borderId="0" xfId="0" applyFont="1" applyFill="1" applyAlignment="1">
      <alignment horizontal="left" vertical="center" wrapText="1"/>
    </xf>
    <xf numFmtId="170" fontId="50" fillId="18" borderId="0" xfId="0" applyNumberFormat="1" applyFont="1" applyFill="1" applyAlignment="1">
      <alignment horizontal="left" wrapText="1"/>
    </xf>
    <xf numFmtId="43" fontId="88" fillId="18" borderId="0" xfId="0" applyNumberFormat="1" applyFont="1" applyFill="1" applyAlignment="1">
      <alignment horizontal="left"/>
    </xf>
    <xf numFmtId="0" fontId="0" fillId="18" borderId="0" xfId="0" applyFill="1" applyAlignment="1">
      <alignment horizontal="left"/>
    </xf>
    <xf numFmtId="43" fontId="1" fillId="18" borderId="0" xfId="130" applyFill="1" applyAlignment="1">
      <alignment horizontal="left"/>
    </xf>
    <xf numFmtId="43" fontId="1" fillId="18" borderId="0" xfId="130" applyFill="1" applyAlignment="1">
      <alignment horizontal="left" vertical="center" wrapText="1"/>
    </xf>
    <xf numFmtId="43" fontId="1" fillId="18" borderId="0" xfId="130" applyFill="1" applyAlignment="1">
      <alignment horizontal="left" wrapText="1"/>
    </xf>
    <xf numFmtId="0" fontId="50" fillId="18" borderId="0" xfId="0" applyFont="1" applyFill="1" applyAlignment="1">
      <alignment horizontal="left"/>
    </xf>
    <xf numFmtId="43" fontId="87" fillId="18" borderId="0" xfId="0" applyNumberFormat="1" applyFont="1" applyFill="1" applyAlignment="1">
      <alignment horizontal="left"/>
    </xf>
    <xf numFmtId="0" fontId="26" fillId="0" borderId="31" xfId="0" applyFont="1" applyFill="1" applyBorder="1" applyAlignment="1">
      <alignment horizontal="justify" wrapText="1"/>
    </xf>
    <xf numFmtId="43" fontId="50" fillId="18" borderId="0" xfId="130" applyFont="1" applyFill="1" applyAlignment="1">
      <alignment horizontal="left" vertical="center"/>
    </xf>
    <xf numFmtId="43" fontId="50" fillId="18" borderId="0" xfId="130" applyFont="1" applyFill="1" applyAlignment="1">
      <alignment horizontal="left" wrapText="1"/>
    </xf>
    <xf numFmtId="0" fontId="50" fillId="0" borderId="44" xfId="0" applyFont="1" applyFill="1" applyBorder="1" applyAlignment="1">
      <alignment horizontal="justify" vertical="center" wrapText="1"/>
    </xf>
    <xf numFmtId="0" fontId="50" fillId="0" borderId="7" xfId="0" quotePrefix="1" applyFont="1" applyFill="1" applyBorder="1" applyAlignment="1">
      <alignment horizontal="justify" vertical="top" wrapText="1"/>
    </xf>
    <xf numFmtId="0" fontId="0" fillId="0" borderId="7" xfId="0" applyFont="1" applyFill="1" applyBorder="1" applyAlignment="1">
      <alignment horizontal="justify" vertical="top" wrapText="1"/>
    </xf>
    <xf numFmtId="49" fontId="0" fillId="0" borderId="7" xfId="0" applyNumberFormat="1" applyFont="1" applyFill="1" applyBorder="1" applyAlignment="1">
      <alignment horizontal="justify" vertical="top" wrapText="1"/>
    </xf>
    <xf numFmtId="0" fontId="50" fillId="0" borderId="7" xfId="0" applyFont="1" applyFill="1" applyBorder="1" applyAlignment="1">
      <alignment horizontal="justify" wrapText="1"/>
    </xf>
    <xf numFmtId="0" fontId="0" fillId="0" borderId="7" xfId="0" applyFont="1" applyFill="1" applyBorder="1" applyAlignment="1">
      <alignment horizontal="justify" wrapText="1"/>
    </xf>
    <xf numFmtId="0" fontId="50" fillId="0" borderId="7" xfId="0" applyFont="1" applyFill="1" applyBorder="1" applyAlignment="1">
      <alignment horizontal="justify" vertical="top" wrapText="1"/>
    </xf>
    <xf numFmtId="0" fontId="50" fillId="0" borderId="7" xfId="5" applyFont="1" applyFill="1" applyBorder="1" applyAlignment="1" applyProtection="1">
      <alignment horizontal="justify" vertical="top" wrapText="1"/>
      <protection locked="0"/>
    </xf>
    <xf numFmtId="0" fontId="50" fillId="0" borderId="7" xfId="5" applyFont="1" applyFill="1" applyBorder="1" applyAlignment="1" applyProtection="1">
      <alignment horizontal="justify" wrapText="1"/>
      <protection locked="0"/>
    </xf>
    <xf numFmtId="0" fontId="19" fillId="0" borderId="0" xfId="0" applyFont="1" applyFill="1" applyAlignment="1">
      <alignment horizontal="justify" vertical="top" wrapText="1"/>
    </xf>
    <xf numFmtId="0" fontId="23" fillId="0" borderId="0" xfId="70" applyFont="1" applyFill="1" applyAlignment="1">
      <alignment horizontal="justify" vertical="top" wrapText="1"/>
    </xf>
    <xf numFmtId="0" fontId="19" fillId="0" borderId="0" xfId="0" applyFont="1" applyFill="1" applyAlignment="1">
      <alignment horizontal="justify" vertical="top"/>
    </xf>
    <xf numFmtId="0" fontId="19" fillId="0" borderId="0" xfId="18" applyFont="1" applyFill="1" applyAlignment="1">
      <alignment horizontal="justify" vertical="top" wrapText="1"/>
    </xf>
    <xf numFmtId="0" fontId="23" fillId="0" borderId="0" xfId="70" applyFont="1" applyFill="1" applyAlignment="1">
      <alignment horizontal="left" vertical="top" wrapText="1"/>
    </xf>
    <xf numFmtId="0" fontId="19" fillId="0" borderId="0" xfId="70" quotePrefix="1" applyFont="1" applyFill="1" applyAlignment="1">
      <alignment horizontal="justify" vertical="top" wrapText="1"/>
    </xf>
    <xf numFmtId="0" fontId="23" fillId="0" borderId="0" xfId="0" applyFont="1" applyFill="1" applyAlignment="1">
      <alignment horizontal="justify" vertical="top" wrapText="1"/>
    </xf>
    <xf numFmtId="0" fontId="26" fillId="22" borderId="0" xfId="67" applyFont="1" applyFill="1"/>
    <xf numFmtId="0" fontId="26" fillId="22" borderId="0" xfId="56" applyFont="1" applyFill="1"/>
    <xf numFmtId="16" fontId="26" fillId="18" borderId="21" xfId="0" applyNumberFormat="1" applyFont="1" applyFill="1" applyBorder="1" applyAlignment="1">
      <alignment horizontal="right" vertical="top"/>
    </xf>
    <xf numFmtId="16" fontId="26" fillId="18" borderId="48" xfId="0" applyNumberFormat="1" applyFont="1" applyFill="1" applyBorder="1" applyAlignment="1">
      <alignment horizontal="right" vertical="top"/>
    </xf>
    <xf numFmtId="164" fontId="15" fillId="18" borderId="0" xfId="70" applyNumberFormat="1" applyFont="1" applyFill="1" applyAlignment="1">
      <alignment horizontal="center" vertical="center"/>
    </xf>
    <xf numFmtId="164" fontId="15" fillId="18" borderId="0" xfId="70" applyNumberFormat="1" applyFont="1" applyFill="1" applyAlignment="1">
      <alignment horizontal="center"/>
    </xf>
    <xf numFmtId="0" fontId="20" fillId="19" borderId="0" xfId="70" applyFont="1" applyFill="1" applyAlignment="1">
      <alignment horizontal="left" vertical="center" wrapText="1"/>
    </xf>
    <xf numFmtId="0" fontId="20" fillId="18" borderId="0" xfId="0" applyFont="1" applyFill="1" applyAlignment="1">
      <alignment horizontal="left" vertical="center" wrapText="1"/>
    </xf>
    <xf numFmtId="0" fontId="19" fillId="18" borderId="0" xfId="0" applyFont="1" applyFill="1" applyAlignment="1">
      <alignment wrapText="1"/>
    </xf>
    <xf numFmtId="16" fontId="26" fillId="18" borderId="47" xfId="0" applyNumberFormat="1" applyFont="1" applyFill="1" applyBorder="1" applyAlignment="1">
      <alignment horizontal="right" vertical="top"/>
    </xf>
    <xf numFmtId="0" fontId="22" fillId="18" borderId="0" xfId="18" applyFont="1" applyFill="1" applyAlignment="1">
      <alignment wrapText="1"/>
    </xf>
    <xf numFmtId="2" fontId="19" fillId="18" borderId="0" xfId="0" applyNumberFormat="1" applyFont="1" applyFill="1" applyAlignment="1">
      <alignment horizontal="center" wrapText="1"/>
    </xf>
    <xf numFmtId="0" fontId="19" fillId="18" borderId="0" xfId="0" applyFont="1" applyFill="1" applyAlignment="1">
      <alignment horizontal="center"/>
    </xf>
    <xf numFmtId="164" fontId="15" fillId="18" borderId="0" xfId="70" applyNumberFormat="1" applyFont="1" applyFill="1" applyBorder="1" applyAlignment="1">
      <alignment horizontal="center"/>
    </xf>
    <xf numFmtId="0" fontId="88" fillId="15" borderId="22" xfId="0" applyFont="1" applyFill="1" applyBorder="1" applyAlignment="1">
      <alignment horizontal="right" vertical="center" wrapText="1"/>
    </xf>
    <xf numFmtId="0" fontId="88" fillId="15" borderId="17" xfId="0" applyFont="1" applyFill="1" applyBorder="1" applyAlignment="1">
      <alignment horizontal="right" vertical="center" wrapText="1"/>
    </xf>
    <xf numFmtId="0" fontId="0" fillId="0" borderId="16" xfId="0" applyBorder="1"/>
    <xf numFmtId="167" fontId="88" fillId="15" borderId="22" xfId="130" applyNumberFormat="1" applyFont="1" applyFill="1" applyBorder="1" applyAlignment="1" applyProtection="1">
      <alignment horizontal="right" wrapText="1"/>
      <protection locked="0"/>
    </xf>
    <xf numFmtId="167" fontId="88" fillId="15" borderId="17" xfId="130" applyNumberFormat="1" applyFont="1" applyFill="1" applyBorder="1" applyAlignment="1" applyProtection="1">
      <alignment horizontal="right" wrapText="1"/>
      <protection locked="0"/>
    </xf>
    <xf numFmtId="167" fontId="88" fillId="15" borderId="16" xfId="130" applyNumberFormat="1" applyFont="1" applyFill="1" applyBorder="1" applyAlignment="1" applyProtection="1">
      <alignment horizontal="right" wrapText="1"/>
      <protection locked="0"/>
    </xf>
    <xf numFmtId="0" fontId="88" fillId="0" borderId="22" xfId="0" applyFont="1" applyBorder="1" applyAlignment="1">
      <alignment horizontal="right" vertical="center" wrapText="1"/>
    </xf>
    <xf numFmtId="0" fontId="88" fillId="0" borderId="17" xfId="0" applyFont="1" applyBorder="1" applyAlignment="1">
      <alignment horizontal="right" vertical="center" wrapText="1"/>
    </xf>
    <xf numFmtId="0" fontId="88" fillId="0" borderId="16" xfId="0" applyFont="1" applyBorder="1" applyAlignment="1">
      <alignment horizontal="right" vertical="center" wrapText="1"/>
    </xf>
    <xf numFmtId="167" fontId="88" fillId="0" borderId="15" xfId="130" applyNumberFormat="1" applyFont="1" applyBorder="1" applyAlignment="1" applyProtection="1">
      <alignment horizontal="right" wrapText="1"/>
      <protection locked="0"/>
    </xf>
    <xf numFmtId="0" fontId="87" fillId="0" borderId="15" xfId="0" applyFont="1" applyBorder="1" applyAlignment="1">
      <alignment horizontal="right" vertical="center" wrapText="1"/>
    </xf>
    <xf numFmtId="0" fontId="87" fillId="0" borderId="15" xfId="0" applyFont="1" applyBorder="1" applyAlignment="1">
      <alignment horizontal="right" vertical="center"/>
    </xf>
    <xf numFmtId="167" fontId="87" fillId="0" borderId="22" xfId="130" applyNumberFormat="1" applyFont="1" applyBorder="1" applyAlignment="1" applyProtection="1">
      <alignment horizontal="right" vertical="center" wrapText="1"/>
      <protection locked="0"/>
    </xf>
    <xf numFmtId="167" fontId="87" fillId="0" borderId="17" xfId="130" applyNumberFormat="1" applyFont="1" applyBorder="1" applyAlignment="1" applyProtection="1">
      <alignment horizontal="right" vertical="center" wrapText="1"/>
      <protection locked="0"/>
    </xf>
    <xf numFmtId="167" fontId="87" fillId="0" borderId="16" xfId="130" applyNumberFormat="1" applyFont="1" applyBorder="1" applyAlignment="1" applyProtection="1">
      <alignment horizontal="right" vertical="center" wrapText="1"/>
      <protection locked="0"/>
    </xf>
    <xf numFmtId="0" fontId="88" fillId="0" borderId="15" xfId="0" applyFont="1" applyBorder="1" applyAlignment="1">
      <alignment horizontal="right" vertical="center" wrapText="1"/>
    </xf>
    <xf numFmtId="0" fontId="88" fillId="0" borderId="15" xfId="0" applyFont="1" applyBorder="1" applyAlignment="1">
      <alignment horizontal="right" vertical="center"/>
    </xf>
    <xf numFmtId="167" fontId="88" fillId="0" borderId="22" xfId="130" applyNumberFormat="1" applyFont="1" applyBorder="1" applyAlignment="1" applyProtection="1">
      <alignment horizontal="right" wrapText="1"/>
      <protection locked="0"/>
    </xf>
    <xf numFmtId="167" fontId="88" fillId="0" borderId="17" xfId="130" applyNumberFormat="1" applyFont="1" applyBorder="1" applyAlignment="1" applyProtection="1">
      <alignment horizontal="right" wrapText="1"/>
      <protection locked="0"/>
    </xf>
    <xf numFmtId="167" fontId="88" fillId="0" borderId="16" xfId="130" applyNumberFormat="1" applyFont="1" applyBorder="1" applyAlignment="1" applyProtection="1">
      <alignment horizontal="right" wrapText="1"/>
      <protection locked="0"/>
    </xf>
    <xf numFmtId="0" fontId="21" fillId="0" borderId="22" xfId="0" applyFont="1" applyBorder="1" applyAlignment="1">
      <alignment horizontal="right" vertical="center" wrapText="1"/>
    </xf>
    <xf numFmtId="0" fontId="21" fillId="0" borderId="17" xfId="0" applyFont="1" applyBorder="1" applyAlignment="1">
      <alignment horizontal="right" vertical="center" wrapText="1"/>
    </xf>
    <xf numFmtId="0" fontId="21" fillId="0" borderId="16" xfId="0" applyFont="1" applyBorder="1" applyAlignment="1">
      <alignment horizontal="right" vertical="center"/>
    </xf>
    <xf numFmtId="167" fontId="21" fillId="0" borderId="22" xfId="130" applyNumberFormat="1" applyFont="1" applyBorder="1" applyAlignment="1" applyProtection="1">
      <alignment horizontal="right" vertical="center" wrapText="1"/>
      <protection locked="0"/>
    </xf>
    <xf numFmtId="167" fontId="21" fillId="0" borderId="17" xfId="130" applyNumberFormat="1" applyFont="1" applyBorder="1" applyAlignment="1" applyProtection="1">
      <alignment horizontal="right" vertical="center" wrapText="1"/>
      <protection locked="0"/>
    </xf>
    <xf numFmtId="167" fontId="21" fillId="0" borderId="16" xfId="130" applyNumberFormat="1" applyFont="1" applyBorder="1" applyAlignment="1" applyProtection="1">
      <alignment horizontal="right" vertical="center" wrapText="1"/>
      <protection locked="0"/>
    </xf>
    <xf numFmtId="0" fontId="87" fillId="0" borderId="49" xfId="0" applyFont="1" applyBorder="1" applyAlignment="1">
      <alignment horizontal="right" vertical="center" wrapText="1"/>
    </xf>
    <xf numFmtId="0" fontId="87" fillId="0" borderId="50" xfId="0" applyFont="1" applyBorder="1" applyAlignment="1">
      <alignment horizontal="right" vertical="center" wrapText="1"/>
    </xf>
    <xf numFmtId="0" fontId="87" fillId="0" borderId="50" xfId="0" applyFont="1" applyBorder="1" applyAlignment="1">
      <alignment horizontal="right" vertical="center"/>
    </xf>
    <xf numFmtId="167" fontId="87" fillId="0" borderId="51" xfId="130" applyNumberFormat="1" applyFont="1" applyBorder="1" applyAlignment="1" applyProtection="1">
      <alignment horizontal="right" vertical="center" wrapText="1"/>
      <protection locked="0"/>
    </xf>
    <xf numFmtId="167" fontId="87" fillId="0" borderId="36" xfId="130" applyNumberFormat="1" applyFont="1" applyBorder="1" applyAlignment="1" applyProtection="1">
      <alignment horizontal="right" vertical="center" wrapText="1"/>
      <protection locked="0"/>
    </xf>
    <xf numFmtId="167" fontId="87" fillId="0" borderId="52" xfId="130" applyNumberFormat="1" applyFont="1" applyBorder="1" applyAlignment="1" applyProtection="1">
      <alignment horizontal="right" vertical="center" wrapText="1"/>
      <protection locked="0"/>
    </xf>
    <xf numFmtId="0" fontId="88" fillId="18" borderId="22" xfId="0" applyFont="1" applyFill="1" applyBorder="1" applyAlignment="1">
      <alignment horizontal="right" vertical="center" wrapText="1"/>
    </xf>
    <xf numFmtId="0" fontId="88" fillId="18" borderId="17" xfId="0" applyFont="1" applyFill="1" applyBorder="1" applyAlignment="1">
      <alignment horizontal="right" vertical="center" wrapText="1"/>
    </xf>
    <xf numFmtId="0" fontId="0" fillId="18" borderId="16" xfId="0" applyFill="1" applyBorder="1"/>
    <xf numFmtId="167" fontId="88" fillId="18" borderId="15" xfId="130" applyNumberFormat="1" applyFont="1" applyFill="1" applyBorder="1" applyAlignment="1" applyProtection="1">
      <alignment horizontal="right" wrapText="1"/>
      <protection locked="0"/>
    </xf>
    <xf numFmtId="0" fontId="88" fillId="18" borderId="22" xfId="0" applyFont="1" applyFill="1" applyBorder="1" applyAlignment="1">
      <alignment horizontal="right" vertical="top" wrapText="1"/>
    </xf>
    <xf numFmtId="0" fontId="88" fillId="18" borderId="17" xfId="0" applyFont="1" applyFill="1" applyBorder="1" applyAlignment="1">
      <alignment horizontal="right" vertical="top" wrapText="1"/>
    </xf>
    <xf numFmtId="0" fontId="88" fillId="18" borderId="16" xfId="0" applyFont="1" applyFill="1" applyBorder="1" applyAlignment="1">
      <alignment horizontal="right" vertical="top" wrapText="1"/>
    </xf>
    <xf numFmtId="167" fontId="87" fillId="18" borderId="22" xfId="130" applyNumberFormat="1" applyFont="1" applyFill="1" applyBorder="1" applyAlignment="1" applyProtection="1">
      <alignment horizontal="right" wrapText="1"/>
      <protection locked="0"/>
    </xf>
    <xf numFmtId="167" fontId="87" fillId="18" borderId="17" xfId="130" applyNumberFormat="1" applyFont="1" applyFill="1" applyBorder="1" applyAlignment="1" applyProtection="1">
      <alignment horizontal="right" wrapText="1"/>
      <protection locked="0"/>
    </xf>
    <xf numFmtId="167" fontId="87" fillId="18" borderId="16" xfId="130" applyNumberFormat="1" applyFont="1" applyFill="1" applyBorder="1" applyAlignment="1" applyProtection="1">
      <alignment horizontal="right" wrapText="1"/>
      <protection locked="0"/>
    </xf>
    <xf numFmtId="0" fontId="87" fillId="18" borderId="0" xfId="0" applyFont="1" applyFill="1" applyAlignment="1">
      <alignment horizontal="left" vertical="center" wrapText="1"/>
    </xf>
    <xf numFmtId="0" fontId="87" fillId="18" borderId="36" xfId="0" applyFont="1" applyFill="1" applyBorder="1" applyAlignment="1">
      <alignment horizontal="left" vertical="center" wrapText="1"/>
    </xf>
    <xf numFmtId="0" fontId="87" fillId="18" borderId="22" xfId="0" applyFont="1" applyFill="1" applyBorder="1" applyAlignment="1">
      <alignment horizontal="right" vertical="center" wrapText="1"/>
    </xf>
    <xf numFmtId="0" fontId="87" fillId="18" borderId="17" xfId="0" applyFont="1" applyFill="1" applyBorder="1" applyAlignment="1">
      <alignment horizontal="right" vertical="center" wrapText="1"/>
    </xf>
    <xf numFmtId="0" fontId="87" fillId="18" borderId="16" xfId="0" applyFont="1" applyFill="1" applyBorder="1" applyAlignment="1">
      <alignment horizontal="right" vertical="center" wrapText="1"/>
    </xf>
    <xf numFmtId="167" fontId="88" fillId="18" borderId="22" xfId="130" applyNumberFormat="1" applyFont="1" applyFill="1" applyBorder="1" applyAlignment="1" applyProtection="1">
      <alignment horizontal="right" wrapText="1"/>
      <protection locked="0"/>
    </xf>
    <xf numFmtId="167" fontId="88" fillId="18" borderId="17" xfId="130" applyNumberFormat="1" applyFont="1" applyFill="1" applyBorder="1" applyAlignment="1" applyProtection="1">
      <alignment horizontal="right" wrapText="1"/>
      <protection locked="0"/>
    </xf>
    <xf numFmtId="167" fontId="88" fillId="18" borderId="16" xfId="130" applyNumberFormat="1" applyFont="1" applyFill="1" applyBorder="1" applyAlignment="1" applyProtection="1">
      <alignment horizontal="right" wrapText="1"/>
      <protection locked="0"/>
    </xf>
    <xf numFmtId="0" fontId="88" fillId="18" borderId="22" xfId="0" applyFont="1" applyFill="1" applyBorder="1" applyAlignment="1">
      <alignment horizontal="right" vertical="center"/>
    </xf>
    <xf numFmtId="0" fontId="88" fillId="18" borderId="17" xfId="0" applyFont="1" applyFill="1" applyBorder="1" applyAlignment="1">
      <alignment horizontal="right" vertical="center"/>
    </xf>
    <xf numFmtId="0" fontId="88" fillId="18" borderId="16" xfId="0" applyFont="1" applyFill="1" applyBorder="1" applyAlignment="1">
      <alignment horizontal="right" vertical="center"/>
    </xf>
    <xf numFmtId="0" fontId="87" fillId="18" borderId="53" xfId="0" applyFont="1" applyFill="1" applyBorder="1" applyAlignment="1">
      <alignment horizontal="right" wrapText="1"/>
    </xf>
    <xf numFmtId="0" fontId="87" fillId="18" borderId="40" xfId="0" applyFont="1" applyFill="1" applyBorder="1" applyAlignment="1">
      <alignment horizontal="right" wrapText="1"/>
    </xf>
    <xf numFmtId="167" fontId="88" fillId="18" borderId="40" xfId="130" applyNumberFormat="1" applyFont="1" applyFill="1" applyBorder="1" applyAlignment="1" applyProtection="1">
      <alignment horizontal="right" wrapText="1"/>
      <protection locked="0"/>
    </xf>
    <xf numFmtId="0" fontId="88" fillId="18" borderId="15" xfId="0" applyFont="1" applyFill="1" applyBorder="1" applyAlignment="1">
      <alignment horizontal="right" vertical="center"/>
    </xf>
    <xf numFmtId="0" fontId="123" fillId="5" borderId="5" xfId="70" applyFont="1" applyFill="1" applyBorder="1" applyAlignment="1">
      <alignment horizontal="left" vertical="top" wrapText="1"/>
    </xf>
    <xf numFmtId="0" fontId="0" fillId="22" borderId="0" xfId="64" applyFont="1" applyFill="1" applyAlignment="1">
      <alignment horizontal="left" wrapText="1"/>
    </xf>
    <xf numFmtId="0" fontId="0" fillId="22" borderId="0" xfId="56" applyFont="1" applyFill="1" applyAlignment="1">
      <alignment horizontal="left" wrapText="1"/>
    </xf>
    <xf numFmtId="0" fontId="0" fillId="22" borderId="0" xfId="57" applyFont="1" applyFill="1" applyAlignment="1">
      <alignment horizontal="left" wrapText="1"/>
    </xf>
    <xf numFmtId="0" fontId="0" fillId="22" borderId="0" xfId="0" applyFill="1" applyAlignment="1">
      <alignment horizontal="left" vertical="top" wrapText="1"/>
    </xf>
    <xf numFmtId="0" fontId="0" fillId="22" borderId="0" xfId="83" applyFont="1" applyFill="1" applyAlignment="1">
      <alignment horizontal="left" vertical="top" wrapText="1"/>
    </xf>
    <xf numFmtId="0" fontId="0" fillId="22" borderId="0" xfId="92" applyFont="1" applyFill="1" applyAlignment="1">
      <alignment horizontal="left" wrapText="1"/>
    </xf>
    <xf numFmtId="0" fontId="0" fillId="22" borderId="0" xfId="71" applyFont="1" applyFill="1" applyAlignment="1">
      <alignment horizontal="left"/>
    </xf>
    <xf numFmtId="3" fontId="0" fillId="22" borderId="0" xfId="0" applyNumberFormat="1" applyFill="1" applyAlignment="1">
      <alignment horizontal="left" vertical="top" wrapText="1"/>
    </xf>
    <xf numFmtId="0" fontId="77" fillId="22" borderId="0" xfId="92" applyFont="1" applyFill="1" applyAlignment="1">
      <alignment horizontal="left" wrapText="1"/>
    </xf>
    <xf numFmtId="0" fontId="69" fillId="22" borderId="0" xfId="58" applyFont="1" applyFill="1" applyAlignment="1">
      <alignment horizontal="left" wrapText="1"/>
    </xf>
    <xf numFmtId="0" fontId="0" fillId="22" borderId="0" xfId="65" applyFont="1" applyFill="1" applyAlignment="1">
      <alignment horizontal="left" wrapText="1"/>
    </xf>
    <xf numFmtId="0" fontId="15" fillId="22" borderId="0" xfId="0" applyFont="1" applyFill="1" applyAlignment="1">
      <alignment horizontal="left" vertical="center" wrapText="1"/>
    </xf>
    <xf numFmtId="0" fontId="15" fillId="22" borderId="0" xfId="56" applyFont="1" applyFill="1" applyAlignment="1">
      <alignment horizontal="left" wrapText="1"/>
    </xf>
    <xf numFmtId="0" fontId="15" fillId="22" borderId="0" xfId="0" applyFont="1" applyFill="1" applyAlignment="1">
      <alignment vertical="center" wrapText="1"/>
    </xf>
    <xf numFmtId="0" fontId="15" fillId="22" borderId="0" xfId="0" applyFont="1" applyFill="1" applyAlignment="1">
      <alignment horizontal="right" vertical="center" wrapText="1"/>
    </xf>
    <xf numFmtId="0" fontId="0" fillId="22" borderId="0" xfId="0" applyFill="1" applyAlignment="1">
      <alignment vertical="center" wrapText="1"/>
    </xf>
    <xf numFmtId="0" fontId="15" fillId="22" borderId="0" xfId="0" applyFont="1" applyFill="1" applyAlignment="1">
      <alignment horizontal="center" vertical="center" wrapText="1"/>
    </xf>
    <xf numFmtId="0" fontId="74" fillId="22" borderId="0" xfId="0" applyFont="1" applyFill="1" applyAlignment="1">
      <alignment horizontal="justify" vertical="center" wrapText="1"/>
    </xf>
    <xf numFmtId="0" fontId="0" fillId="22" borderId="0" xfId="59" applyFont="1" applyFill="1" applyAlignment="1">
      <alignment horizontal="left" wrapText="1"/>
    </xf>
    <xf numFmtId="0" fontId="65" fillId="22" borderId="0" xfId="77" applyFont="1" applyFill="1" applyAlignment="1">
      <alignment horizontal="left" wrapText="1"/>
    </xf>
    <xf numFmtId="0" fontId="0" fillId="22" borderId="0" xfId="88" applyFont="1" applyFill="1" applyAlignment="1">
      <alignment horizontal="left" wrapText="1"/>
    </xf>
    <xf numFmtId="0" fontId="26" fillId="22" borderId="0" xfId="56" applyFont="1" applyFill="1" applyAlignment="1">
      <alignment horizontal="left" wrapText="1"/>
    </xf>
    <xf numFmtId="0" fontId="0" fillId="0" borderId="0" xfId="41" applyFont="1" applyFill="1" applyAlignment="1">
      <alignment horizontal="left" wrapText="1"/>
    </xf>
    <xf numFmtId="0" fontId="0" fillId="0" borderId="0" xfId="81" applyFont="1" applyFill="1" applyBorder="1" applyAlignment="1">
      <alignment horizontal="left" wrapText="1"/>
    </xf>
    <xf numFmtId="0" fontId="0" fillId="22" borderId="0" xfId="81" applyFont="1" applyFill="1" applyBorder="1" applyAlignment="1">
      <alignment horizontal="left"/>
    </xf>
    <xf numFmtId="0" fontId="65" fillId="22" borderId="0" xfId="77" applyFont="1" applyFill="1" applyAlignment="1">
      <alignment horizontal="center" vertical="center" wrapText="1"/>
    </xf>
    <xf numFmtId="0" fontId="51" fillId="0" borderId="0" xfId="70" applyFont="1" applyAlignment="1">
      <alignment horizontal="left" vertical="top" wrapText="1"/>
    </xf>
    <xf numFmtId="164" fontId="15" fillId="0" borderId="0" xfId="70" applyNumberFormat="1" applyFont="1" applyBorder="1" applyAlignment="1">
      <alignment horizontal="center" vertical="center"/>
    </xf>
    <xf numFmtId="164" fontId="15" fillId="0" borderId="0" xfId="70" applyNumberFormat="1" applyFont="1" applyBorder="1" applyAlignment="1">
      <alignment horizontal="center"/>
    </xf>
    <xf numFmtId="0" fontId="50" fillId="18" borderId="15" xfId="70" applyFont="1" applyFill="1" applyBorder="1" applyAlignment="1">
      <alignment horizontal="left" vertical="center" wrapText="1"/>
    </xf>
    <xf numFmtId="0" fontId="50" fillId="18" borderId="0" xfId="70" applyFont="1" applyFill="1" applyBorder="1" applyAlignment="1">
      <alignment horizontal="left" vertical="center" wrapText="1"/>
    </xf>
    <xf numFmtId="0" fontId="19" fillId="0" borderId="0" xfId="98" applyFont="1" applyFill="1" applyAlignment="1">
      <alignment vertical="top" wrapText="1"/>
    </xf>
  </cellXfs>
  <cellStyles count="169">
    <cellStyle name="20% - Accent1 2" xfId="1"/>
    <cellStyle name="20% - Accent5 2" xfId="2"/>
    <cellStyle name="20% - Accent6 2" xfId="3"/>
    <cellStyle name="20% - Isticanje1" xfId="132"/>
    <cellStyle name="20% - Isticanje2" xfId="133"/>
    <cellStyle name="20% - Isticanje3" xfId="134"/>
    <cellStyle name="20% - Isticanje4" xfId="135"/>
    <cellStyle name="20% - Isticanje5" xfId="136"/>
    <cellStyle name="20% - Isticanje6" xfId="137"/>
    <cellStyle name="40% - Isticanje2" xfId="138"/>
    <cellStyle name="40% - Isticanje3" xfId="139"/>
    <cellStyle name="40% - Isticanje4" xfId="140"/>
    <cellStyle name="40% - Isticanje5" xfId="141"/>
    <cellStyle name="40% - Isticanje6" xfId="142"/>
    <cellStyle name="40% - Naglasak1" xfId="4"/>
    <cellStyle name="60% - Isticanje1" xfId="143"/>
    <cellStyle name="60% - Isticanje2" xfId="144"/>
    <cellStyle name="60% - Isticanje3" xfId="145"/>
    <cellStyle name="60% - Isticanje4" xfId="146"/>
    <cellStyle name="60% - Isticanje5" xfId="147"/>
    <cellStyle name="60% - Isticanje6" xfId="148"/>
    <cellStyle name="A4 Small 210 x 297 mm" xfId="5"/>
    <cellStyle name="Bilješka" xfId="6"/>
    <cellStyle name="Bilješka 2" xfId="7"/>
    <cellStyle name="Calculation 2" xfId="8"/>
    <cellStyle name="Comma 2" xfId="9"/>
    <cellStyle name="Comma 2 2" xfId="10"/>
    <cellStyle name="Comma 2 3" xfId="149"/>
    <cellStyle name="Comma 3" xfId="11"/>
    <cellStyle name="Comma 7" xfId="12"/>
    <cellStyle name="Currency 2" xfId="13"/>
    <cellStyle name="Dobro" xfId="14"/>
    <cellStyle name="Dobro 2" xfId="15"/>
    <cellStyle name="Excel Built-in Bad" xfId="16"/>
    <cellStyle name="Excel Built-in Neutral" xfId="17"/>
    <cellStyle name="Excel Built-in Normal" xfId="18"/>
    <cellStyle name="Excel Built-in Normal 1" xfId="19"/>
    <cellStyle name="Excel Built-in Normal 2" xfId="20"/>
    <cellStyle name="Excel Built-in Normal 3" xfId="21"/>
    <cellStyle name="Good 2" xfId="22"/>
    <cellStyle name="Graphics" xfId="23"/>
    <cellStyle name="Hyperlink 2" xfId="24"/>
    <cellStyle name="Input 10" xfId="25"/>
    <cellStyle name="Input 2" xfId="26"/>
    <cellStyle name="Isticanje1" xfId="150"/>
    <cellStyle name="Isticanje2" xfId="151"/>
    <cellStyle name="Isticanje3" xfId="152"/>
    <cellStyle name="Isticanje4" xfId="153"/>
    <cellStyle name="Isticanje5" xfId="154"/>
    <cellStyle name="Isticanje6" xfId="155"/>
    <cellStyle name="Izlaz" xfId="27"/>
    <cellStyle name="Izlaz 2" xfId="28"/>
    <cellStyle name="Izračun" xfId="156"/>
    <cellStyle name="kolona B" xfId="29"/>
    <cellStyle name="Loše" xfId="157"/>
    <cellStyle name="Naslov" xfId="30"/>
    <cellStyle name="Naslov 1" xfId="158"/>
    <cellStyle name="Naslov 2" xfId="159"/>
    <cellStyle name="Naslov 3" xfId="160"/>
    <cellStyle name="Naslov 4" xfId="161"/>
    <cellStyle name="Naslov 5" xfId="31"/>
    <cellStyle name="Neutralno" xfId="162" builtinId="28"/>
    <cellStyle name="Normal 10" xfId="163"/>
    <cellStyle name="Normal 10 2" xfId="32"/>
    <cellStyle name="Normal 2" xfId="33"/>
    <cellStyle name="Normal 2 2" xfId="34"/>
    <cellStyle name="Normal 2 3" xfId="35"/>
    <cellStyle name="Normal 2 3 2" xfId="36"/>
    <cellStyle name="Normal 2 4" xfId="37"/>
    <cellStyle name="Normal 2 6" xfId="38"/>
    <cellStyle name="Normal 3" xfId="39"/>
    <cellStyle name="Normal 3 18" xfId="40"/>
    <cellStyle name="Normal 3 2" xfId="41"/>
    <cellStyle name="Normal 3 3" xfId="42"/>
    <cellStyle name="Normal 3 3 2" xfId="43"/>
    <cellStyle name="Normal 3 4" xfId="44"/>
    <cellStyle name="Normal 3 5" xfId="45"/>
    <cellStyle name="Normal 4" xfId="46"/>
    <cellStyle name="Normal 4 2" xfId="47"/>
    <cellStyle name="Normal 4 3" xfId="48"/>
    <cellStyle name="Normal 5" xfId="49"/>
    <cellStyle name="Normal 5 2" xfId="50"/>
    <cellStyle name="Normal 6" xfId="51"/>
    <cellStyle name="Normal 6 2" xfId="52"/>
    <cellStyle name="Normal 7" xfId="53"/>
    <cellStyle name="Normal 8" xfId="54"/>
    <cellStyle name="Normal 9" xfId="55"/>
    <cellStyle name="Normal_čirinović oli 2" xfId="56"/>
    <cellStyle name="Normal_čirinović oli 2 2" xfId="57"/>
    <cellStyle name="Normal_čirinović oli_ARCADIA TROŠKOVNIK SA CNS" xfId="58"/>
    <cellStyle name="Normal_čirinović oli_proračun i troškovnik  BANIĆ" xfId="59"/>
    <cellStyle name="Normal_čirinović oli_TERMAL UGOVORNA SPECIFIKACIJA-za situacije" xfId="60"/>
    <cellStyle name="Normal_čirinović oli_troškovnik" xfId="61"/>
    <cellStyle name="Normal_čirinović oli_troškovnik 2" xfId="62"/>
    <cellStyle name="Normal_čirinović oli_troškovnik GRIJANJE4" xfId="63"/>
    <cellStyle name="Normal_čirinović oli_TROŠKOVNIK hodak" xfId="64"/>
    <cellStyle name="Normal_čirinović oli_TROŠKOVNIK MILER STOLARSKI OBRT 2" xfId="65"/>
    <cellStyle name="Normal_čirinović oli_Troškovnik NOVO" xfId="66"/>
    <cellStyle name="Normal_čirinović oli_troškovnik_PLIN troškovnik" xfId="67"/>
    <cellStyle name="Normal_čirinović oli_troškovnik_TROŠKOVNIK KTC" xfId="68"/>
    <cellStyle name="Normal_čirinović oli_troškovnik-cijene(dom pakrac)" xfId="69"/>
    <cellStyle name="Normal_ponder" xfId="70"/>
    <cellStyle name="Normal_PRIL.2 T.P.-POČIĆ 2" xfId="71"/>
    <cellStyle name="Normal_PRIL.2 T.P.-POČIĆ 2 2" xfId="72"/>
    <cellStyle name="Normal_PRIL.2 T.P.-POČIĆ_troškovnik GP - KOVAČIĆ-cijene" xfId="73"/>
    <cellStyle name="Normal_PRIL.2 T.P.-POČIĆ_TROŠKOVNIK KANTON" xfId="74"/>
    <cellStyle name="Normal_PRIL.2 T.P.-POČIĆ_Troškovnik NOVO" xfId="75"/>
    <cellStyle name="Normal_PRILOG 1. T.P. - POČIĆ" xfId="76"/>
    <cellStyle name="Normal_PRILOG 1. T.P. - ŽUKINA" xfId="77"/>
    <cellStyle name="Normal_PROR.-MUJKIĆ 2" xfId="78"/>
    <cellStyle name="Normal_PROR.-MUJKIĆ_socijala cijevovod" xfId="79"/>
    <cellStyle name="Normal_PROR.-TERMAL-KUHINJA 2" xfId="80"/>
    <cellStyle name="Normal_TERMAL oko sit 2" xfId="81"/>
    <cellStyle name="Normal_TERMAL UGOVORNA SPECIFIKACIJA-za situacije" xfId="82"/>
    <cellStyle name="Normal_troškovnik GP - cijene NOVO" xfId="83"/>
    <cellStyle name="Normal_TROŠKOVNIK hodak" xfId="84"/>
    <cellStyle name="Normal_TROŠKOVNIK KANTON" xfId="85"/>
    <cellStyle name="Normal_TROŠKOVNIK KANTON_proračun i troškovnik  BANIĆ" xfId="86"/>
    <cellStyle name="Normal_TROŠKOVNIK MILER STOLARSKI OBRT 2" xfId="87"/>
    <cellStyle name="Normal_troškovnik NOVO 2" xfId="88"/>
    <cellStyle name="Normal_troškovnik NOVO 3" xfId="89"/>
    <cellStyle name="Normal_troškovnik TERMAL 1-5 KAT" xfId="90"/>
    <cellStyle name="Normal_troškovnik-cijene" xfId="91"/>
    <cellStyle name="Normal_troškovnik-cijene(dom pakrac)" xfId="92"/>
    <cellStyle name="Normal_troškovnik-proklima (za višnjevac)" xfId="93"/>
    <cellStyle name="Normal_UGOVORNI TROŠK." xfId="94"/>
    <cellStyle name="Normal1" xfId="95"/>
    <cellStyle name="Normalno" xfId="0" builtinId="0"/>
    <cellStyle name="Normalno 2" xfId="96"/>
    <cellStyle name="Normalno 2 2" xfId="97"/>
    <cellStyle name="Normalno 3" xfId="98"/>
    <cellStyle name="Obično 2" xfId="99"/>
    <cellStyle name="Obično 2 2" xfId="100"/>
    <cellStyle name="Obično 2 3" xfId="101"/>
    <cellStyle name="Obično 2 4" xfId="102"/>
    <cellStyle name="Obično 2 5" xfId="103"/>
    <cellStyle name="Obično 2 6" xfId="104"/>
    <cellStyle name="Obično 3" xfId="105"/>
    <cellStyle name="Obično 3 2" xfId="106"/>
    <cellStyle name="Obično 3 3" xfId="107"/>
    <cellStyle name="Obično 3 4" xfId="108"/>
    <cellStyle name="Obično 3 5" xfId="109"/>
    <cellStyle name="Obično 4" xfId="110"/>
    <cellStyle name="Obično 5" xfId="111"/>
    <cellStyle name="Obično 5 2" xfId="112"/>
    <cellStyle name="Obično 6" xfId="113"/>
    <cellStyle name="Obično 6 2" xfId="114"/>
    <cellStyle name="Obično 6 3" xfId="115"/>
    <cellStyle name="Obično 6 4" xfId="116"/>
    <cellStyle name="Obično 6 5" xfId="117"/>
    <cellStyle name="Obično 6 6" xfId="118"/>
    <cellStyle name="Obično 7" xfId="119"/>
    <cellStyle name="Obično 7 2" xfId="120"/>
    <cellStyle name="Obično 7 3" xfId="121"/>
    <cellStyle name="Obično 8" xfId="122"/>
    <cellStyle name="Obično 9" xfId="123"/>
    <cellStyle name="Obično_specifikacija" xfId="124"/>
    <cellStyle name="Obično_troškovnik" xfId="125"/>
    <cellStyle name="Output 2" xfId="126"/>
    <cellStyle name="Povezana ćelija" xfId="164"/>
    <cellStyle name="Provjera ćelije" xfId="165"/>
    <cellStyle name="Style 1" xfId="127"/>
    <cellStyle name="Style 1 2" xfId="128"/>
    <cellStyle name="Tekst objašnjenja" xfId="166"/>
    <cellStyle name="Tekst upozorenja" xfId="129"/>
    <cellStyle name="Ukupni zbroj" xfId="167"/>
    <cellStyle name="Unos" xfId="168"/>
    <cellStyle name="Zarez" xfId="130" builtinId="3"/>
    <cellStyle name="Zarez 3" xfId="131"/>
  </cellStyles>
  <dxfs count="49">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4586"/>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lado\mreza_v\0xxxxxx%20EI%20XXXXXXXXX\OBJEKTI%202015\LIPIK%20-%20NOVOKMET%20ZORICA%20OIE\ENERGO%20ING\OBJEKTI%202008\DARUVAR%20-%20VINKO%20MIO&#268;\TRANS%20mio&#26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LADEN\arhiva%202020\Users\Ognjen\Desktop\Documents%20and%20Settings\GrgaAn\My%20Documents\Viega%20Grga%20My%20Documents\Viega%20Artikli\Cjenici\Cijene%20Aktualne\Netto%20cijenik%2001.04.20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Ognjen\Desktop\Documents%20and%20Settings\GrgaAn\My%20Documents\Viega%20Grga%20My%20Documents\Viega%20Artikli\Cjenici\Cijene%20Aktualne\Netto%20cijenik%2001.04.20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ACUNALO-MLADEN\Arhiva\Arhiva%202021\T.D.%2005-21%20SAB%20D.O.O.%20Proizvodno-poslovna\Tro&#353;kovnici\tro&#353;kovnik_GP%20-%20SAB%20_%20sa%20cijenama-strojarstv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lado\mreza_v\Documents%20and%20Settings\oliver\Desktop\OIE%202018\DARUVAR-KR&#381;I&#262;\ENERGO%20ING\OBJEKTI%202008\DARUVAR%20-%20VINKO%20MIO&#268;\TRANS%20mio&#26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lado\mreza_v\IZVEDBENI%20PROJEKT%20&#352;KOLA%20VI&#352;NJEVAC\ENERGO%20ING\OBJEKTI%202008\DARUVAR%20-%20VINKO%20MIO&#268;\TRANS%20mio&#26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NES/ices/Strojarski/0xxxxxx%20EI%20XXXXXXXXX/OBJEKTI%202015/GARE&#352;NICA%20-%20KU&#381;ILEK%20OIE/ENERGO%20ING/OBJEKTI%202008/DARUVAR%20-%20VINKO%20MIO&#268;/TRANS%20mio&#26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lado\mreza_v\0xxxxxx%20EI%20XXXXXXXXX\OBJEKTI%202015\GARE&#352;NICA%20-%20KU&#381;ILEK%20OIE\ENERGO%20ING\OBJEKTI%202008\DARUVAR%20-%20VINKO%20MIO&#268;\TRANS%20mio&#26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LADEN\arhiva%202020\T.D.%2064-20%20GAVRANOVI&#262;-SIRA&#268;\tro&#353;kovnik\Strojarski\0xxxxxx%20EI%20XXXXXXXXX\OBJEKTI%202015\GARE&#352;NICA%20-%20KU&#381;ILEK%20OIE\ENERGO%20ING\OBJEKTI%202008\DARUVAR%20-%20VINKO%20MIO&#268;\TRANS%20mio&#26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pzserver\instalateri\projekti\H-66-2005-BLATO%20DVORANA\Troskovnici\Instalacije\Uredaj%20za%20prociscavanje_tr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LADEN\arhiva%202019\Users\Ognjen\Desktop\Documents%20and%20Settings\GrgaAn\My%20Documents\Viega%20Grga%20My%20Documents\Viega%20Artikli\Cjenici\Cijene%20Aktualne\Netto%20cijenik%2001.04.201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lado\mreza_v\Documents%20and%20Settings\oliver\Desktop\POTO&#268;ANI%20-%20PLAV&#352;I&#262;%20OIE%202019\Documents%20and%20Settings\GrgaAn\My%20Documents\Viega%20Grga%20My%20Documents\Viega%20Artikli\Cjenici\Cijene%20Aktualne\Netto%20cijenik%2001.04.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pro"/>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s>
    <sheetDataSet>
      <sheetData sheetId="0" refreshError="1"/>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GRADA"/>
      <sheetName val="troškovnik_GP - cijene"/>
    </sheetNames>
    <sheetDataSet>
      <sheetData sheetId="0">
        <row r="1">
          <cell r="B1" t="str">
            <v>SAB d.o.o.</v>
          </cell>
        </row>
        <row r="2">
          <cell r="B2" t="str">
            <v xml:space="preserve">Podborska ulica 1B, Gornji Daruvar,  OIB: 14408283449 </v>
          </cell>
        </row>
        <row r="3">
          <cell r="B3" t="str">
            <v>REKONSTRUKCIJA (DOGRADNJA)</v>
          </cell>
        </row>
        <row r="4">
          <cell r="B4" t="str">
            <v xml:space="preserve">PROIZVODNO-POSLOVNE ZGRADE P+1 </v>
          </cell>
        </row>
        <row r="5">
          <cell r="B5" t="str">
            <v>Petra Preradovića 108, Daruvar</v>
          </cell>
        </row>
        <row r="6">
          <cell r="B6" t="str">
            <v>k.č.br. 1239/5 i 1853/4 (novoformirana 1853/4), k.o. Daruvar</v>
          </cell>
        </row>
        <row r="7">
          <cell r="B7" t="str">
            <v>TD - 011/21</v>
          </cell>
        </row>
        <row r="8">
          <cell r="B8" t="str">
            <v>STROJARSKE INSTALACIJE</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pro"/>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pro"/>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pro"/>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pro"/>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pro"/>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vorana"/>
      <sheetName val="dogradnja škole"/>
      <sheetName val="vanjski vodovod"/>
      <sheetName val="sanacija"/>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2"/>
  <sheetViews>
    <sheetView tabSelected="1" view="pageBreakPreview" topLeftCell="A692" zoomScaleNormal="100" zoomScaleSheetLayoutView="100" zoomScalePageLayoutView="90" workbookViewId="0">
      <selection activeCell="B386" sqref="B386"/>
    </sheetView>
  </sheetViews>
  <sheetFormatPr defaultColWidth="9.1796875" defaultRowHeight="11.5"/>
  <cols>
    <col min="1" max="1" width="4.453125" style="411" customWidth="1"/>
    <col min="2" max="2" width="46.81640625" style="410" customWidth="1"/>
    <col min="3" max="3" width="6.54296875" style="411" customWidth="1"/>
    <col min="4" max="4" width="10.453125" style="415" customWidth="1"/>
    <col min="5" max="5" width="12.453125" style="415" customWidth="1"/>
    <col min="6" max="6" width="14.453125" style="415" customWidth="1"/>
    <col min="7" max="7" width="11.453125" style="414" bestFit="1" customWidth="1"/>
    <col min="8" max="16384" width="9.1796875" style="414"/>
  </cols>
  <sheetData>
    <row r="1" spans="1:6" ht="116" customHeight="1">
      <c r="B1" s="1272" t="s">
        <v>1358</v>
      </c>
      <c r="C1" s="1272"/>
      <c r="D1" s="1272"/>
      <c r="E1" s="1272"/>
      <c r="F1" s="1272"/>
    </row>
    <row r="2" spans="1:6" ht="34" customHeight="1">
      <c r="B2" s="1273"/>
      <c r="C2" s="1273"/>
      <c r="D2" s="1273"/>
      <c r="E2" s="1273"/>
      <c r="F2" s="1273"/>
    </row>
    <row r="3" spans="1:6" s="158" customFormat="1" ht="17.25" customHeight="1">
      <c r="A3" s="159"/>
      <c r="B3" s="1177" t="s">
        <v>37</v>
      </c>
      <c r="C3" s="1177"/>
      <c r="D3" s="160"/>
      <c r="E3" s="160"/>
      <c r="F3" s="161"/>
    </row>
    <row r="4" spans="1:6" s="158" customFormat="1" ht="17.25" customHeight="1">
      <c r="A4" s="162"/>
      <c r="B4" s="163"/>
      <c r="C4" s="164"/>
      <c r="D4" s="160"/>
      <c r="E4" s="160"/>
      <c r="F4" s="161"/>
    </row>
    <row r="5" spans="1:6" s="166" customFormat="1" ht="15" customHeight="1">
      <c r="A5" s="34"/>
      <c r="B5" s="1177" t="s">
        <v>28</v>
      </c>
      <c r="C5" s="1177"/>
      <c r="D5" s="165"/>
      <c r="E5" s="165"/>
      <c r="F5" s="165"/>
    </row>
    <row r="6" spans="1:6" s="169" customFormat="1" ht="12" customHeight="1">
      <c r="A6" s="34"/>
      <c r="B6" s="167"/>
      <c r="C6" s="34"/>
      <c r="D6" s="168"/>
      <c r="E6" s="168"/>
      <c r="F6" s="168"/>
    </row>
    <row r="7" spans="1:6" s="169" customFormat="1" ht="16.399999999999999" customHeight="1">
      <c r="A7" s="34"/>
      <c r="B7" s="170" t="s">
        <v>29</v>
      </c>
      <c r="C7" s="34"/>
      <c r="D7" s="168"/>
      <c r="E7" s="168"/>
      <c r="F7" s="168"/>
    </row>
    <row r="8" spans="1:6" s="169" customFormat="1" ht="366" customHeight="1">
      <c r="A8" s="34"/>
      <c r="B8" s="167" t="s">
        <v>1261</v>
      </c>
      <c r="C8" s="34"/>
      <c r="D8" s="168"/>
      <c r="E8" s="168"/>
      <c r="F8" s="168"/>
    </row>
    <row r="9" spans="1:6" s="169" customFormat="1" ht="72.75" customHeight="1">
      <c r="A9" s="34"/>
      <c r="B9" s="171" t="s">
        <v>34</v>
      </c>
      <c r="C9" s="34"/>
      <c r="D9" s="168"/>
      <c r="E9" s="168"/>
      <c r="F9" s="168"/>
    </row>
    <row r="10" spans="1:6" s="169" customFormat="1" ht="17.25" customHeight="1">
      <c r="A10" s="34"/>
      <c r="B10" s="167"/>
      <c r="C10" s="34"/>
      <c r="D10" s="168"/>
      <c r="E10" s="168"/>
      <c r="F10" s="168"/>
    </row>
    <row r="11" spans="1:6" s="169" customFormat="1" ht="75.75" customHeight="1">
      <c r="A11" s="34" t="s">
        <v>0</v>
      </c>
      <c r="B11" s="172" t="s">
        <v>32</v>
      </c>
      <c r="C11" s="34"/>
      <c r="D11" s="173"/>
      <c r="E11" s="173"/>
      <c r="F11" s="173"/>
    </row>
    <row r="12" spans="1:6" s="169" customFormat="1" ht="15" customHeight="1">
      <c r="A12" s="34"/>
      <c r="B12" s="167"/>
      <c r="C12" s="34" t="s">
        <v>16</v>
      </c>
      <c r="D12" s="173">
        <v>390</v>
      </c>
      <c r="E12" s="173"/>
      <c r="F12" s="173">
        <f>D12*E12</f>
        <v>0</v>
      </c>
    </row>
    <row r="13" spans="1:6" s="169" customFormat="1" ht="15" customHeight="1">
      <c r="A13" s="34"/>
      <c r="B13" s="167"/>
      <c r="C13" s="34"/>
      <c r="D13" s="173"/>
      <c r="E13" s="173"/>
      <c r="F13" s="173"/>
    </row>
    <row r="14" spans="1:6" s="169" customFormat="1" ht="98">
      <c r="A14" s="34" t="s">
        <v>3</v>
      </c>
      <c r="B14" s="174" t="s">
        <v>1262</v>
      </c>
      <c r="C14" s="34"/>
      <c r="D14" s="173"/>
      <c r="E14" s="173"/>
      <c r="F14" s="173"/>
    </row>
    <row r="15" spans="1:6" s="169" customFormat="1" ht="14">
      <c r="A15" s="34"/>
      <c r="B15" s="167"/>
      <c r="C15" s="34" t="s">
        <v>30</v>
      </c>
      <c r="D15" s="173">
        <v>1</v>
      </c>
      <c r="E15" s="173"/>
      <c r="F15" s="173">
        <f>D15*E15</f>
        <v>0</v>
      </c>
    </row>
    <row r="16" spans="1:6" s="169" customFormat="1" ht="14">
      <c r="A16" s="34"/>
      <c r="B16" s="167"/>
      <c r="C16" s="34"/>
      <c r="D16" s="173"/>
      <c r="E16" s="173"/>
      <c r="F16" s="173"/>
    </row>
    <row r="17" spans="1:7" s="180" customFormat="1" ht="15.5">
      <c r="A17" s="175"/>
      <c r="B17" s="175"/>
      <c r="C17" s="176"/>
      <c r="D17" s="177"/>
      <c r="E17" s="178"/>
      <c r="F17" s="179"/>
      <c r="G17" s="169"/>
    </row>
    <row r="18" spans="1:7" s="180" customFormat="1" ht="84">
      <c r="A18" s="181" t="s">
        <v>4</v>
      </c>
      <c r="B18" s="172" t="s">
        <v>1263</v>
      </c>
      <c r="C18" s="176"/>
      <c r="D18" s="177"/>
      <c r="E18" s="178"/>
      <c r="F18" s="179"/>
      <c r="G18" s="169"/>
    </row>
    <row r="19" spans="1:7" s="180" customFormat="1" ht="15.5">
      <c r="A19" s="175"/>
      <c r="B19" s="175"/>
      <c r="C19" s="176" t="s">
        <v>16</v>
      </c>
      <c r="D19" s="177">
        <v>420</v>
      </c>
      <c r="E19" s="178"/>
      <c r="F19" s="179">
        <f>D19*E19</f>
        <v>0</v>
      </c>
      <c r="G19" s="169"/>
    </row>
    <row r="20" spans="1:7" s="180" customFormat="1" ht="15.5">
      <c r="A20" s="175"/>
      <c r="B20" s="175"/>
      <c r="C20" s="176"/>
      <c r="D20" s="177"/>
      <c r="E20" s="178"/>
      <c r="F20" s="179"/>
      <c r="G20" s="169"/>
    </row>
    <row r="21" spans="1:7" s="180" customFormat="1" ht="126">
      <c r="A21" s="181" t="s">
        <v>6</v>
      </c>
      <c r="B21" s="172" t="s">
        <v>1264</v>
      </c>
      <c r="C21" s="176"/>
      <c r="D21" s="177"/>
      <c r="E21" s="178"/>
      <c r="F21" s="179"/>
      <c r="G21" s="169"/>
    </row>
    <row r="22" spans="1:7" s="180" customFormat="1" ht="15.5">
      <c r="A22" s="175"/>
      <c r="B22" s="175"/>
      <c r="C22" s="176" t="s">
        <v>16</v>
      </c>
      <c r="D22" s="177">
        <v>700</v>
      </c>
      <c r="E22" s="178"/>
      <c r="F22" s="179">
        <f>D22*E22</f>
        <v>0</v>
      </c>
      <c r="G22" s="169"/>
    </row>
    <row r="23" spans="1:7" s="180" customFormat="1" ht="15.5">
      <c r="A23" s="175"/>
      <c r="B23" s="175"/>
      <c r="C23" s="176" t="s">
        <v>1</v>
      </c>
      <c r="D23" s="177">
        <v>112.15</v>
      </c>
      <c r="E23" s="178"/>
      <c r="F23" s="179">
        <f>D23*E23</f>
        <v>0</v>
      </c>
      <c r="G23" s="169"/>
    </row>
    <row r="24" spans="1:7" s="180" customFormat="1" ht="15.5">
      <c r="A24" s="175"/>
      <c r="B24" s="175"/>
      <c r="C24" s="176"/>
      <c r="D24" s="177"/>
      <c r="E24" s="178"/>
      <c r="F24" s="179"/>
      <c r="G24" s="169"/>
    </row>
    <row r="25" spans="1:7" s="180" customFormat="1" ht="126">
      <c r="A25" s="181" t="s">
        <v>7</v>
      </c>
      <c r="B25" s="172" t="s">
        <v>1265</v>
      </c>
      <c r="C25" s="182"/>
      <c r="D25" s="183"/>
      <c r="E25" s="183"/>
      <c r="F25" s="184"/>
      <c r="G25" s="169"/>
    </row>
    <row r="26" spans="1:7" s="180" customFormat="1" ht="21" customHeight="1">
      <c r="A26" s="175"/>
      <c r="B26" s="185" t="s">
        <v>39</v>
      </c>
      <c r="C26" s="182" t="s">
        <v>16</v>
      </c>
      <c r="D26" s="183">
        <v>35</v>
      </c>
      <c r="E26" s="183"/>
      <c r="F26" s="186">
        <f>D26*E26</f>
        <v>0</v>
      </c>
      <c r="G26" s="169"/>
    </row>
    <row r="27" spans="1:7" s="180" customFormat="1" ht="15.5">
      <c r="A27" s="175"/>
      <c r="B27" s="175"/>
      <c r="C27" s="176"/>
      <c r="D27" s="177"/>
      <c r="E27" s="178"/>
      <c r="F27" s="179"/>
      <c r="G27" s="169"/>
    </row>
    <row r="28" spans="1:7" s="180" customFormat="1" ht="15.5">
      <c r="A28" s="175"/>
      <c r="B28" s="175"/>
      <c r="C28" s="176"/>
      <c r="D28" s="177"/>
      <c r="E28" s="178"/>
      <c r="F28" s="179"/>
      <c r="G28" s="169"/>
    </row>
    <row r="29" spans="1:7" s="180" customFormat="1" ht="15.5">
      <c r="A29" s="175"/>
      <c r="B29" s="175"/>
      <c r="C29" s="176"/>
      <c r="D29" s="177"/>
      <c r="E29" s="178"/>
      <c r="F29" s="179"/>
      <c r="G29" s="169"/>
    </row>
    <row r="30" spans="1:7" s="180" customFormat="1" ht="224">
      <c r="A30" s="181" t="s">
        <v>8</v>
      </c>
      <c r="B30" s="172" t="s">
        <v>1266</v>
      </c>
      <c r="C30" s="176"/>
      <c r="D30" s="177"/>
      <c r="E30" s="178"/>
      <c r="F30" s="179"/>
      <c r="G30" s="169"/>
    </row>
    <row r="31" spans="1:7" s="169" customFormat="1" ht="14">
      <c r="A31" s="34"/>
      <c r="B31" s="167" t="s">
        <v>38</v>
      </c>
      <c r="C31" s="34" t="s">
        <v>16</v>
      </c>
      <c r="D31" s="187">
        <v>920</v>
      </c>
      <c r="E31" s="173"/>
      <c r="F31" s="173">
        <f>D31*E31</f>
        <v>0</v>
      </c>
    </row>
    <row r="32" spans="1:7" s="169" customFormat="1" ht="14">
      <c r="A32" s="34"/>
      <c r="B32" s="167" t="s">
        <v>1247</v>
      </c>
      <c r="C32" s="34" t="s">
        <v>1</v>
      </c>
      <c r="D32" s="187">
        <v>1780</v>
      </c>
      <c r="E32" s="173"/>
      <c r="F32" s="173">
        <f>D32*E32</f>
        <v>0</v>
      </c>
    </row>
    <row r="33" spans="1:11" s="169" customFormat="1" ht="15" customHeight="1">
      <c r="A33" s="34"/>
      <c r="B33" s="188" t="s">
        <v>1248</v>
      </c>
      <c r="C33" s="189" t="s">
        <v>1</v>
      </c>
      <c r="D33" s="190">
        <v>1780</v>
      </c>
      <c r="E33" s="191"/>
      <c r="F33" s="191">
        <f>E33*D33</f>
        <v>0</v>
      </c>
    </row>
    <row r="34" spans="1:11" s="169" customFormat="1" ht="15.75" customHeight="1">
      <c r="A34" s="34"/>
      <c r="B34" s="188" t="s">
        <v>1249</v>
      </c>
      <c r="C34" s="189" t="s">
        <v>1</v>
      </c>
      <c r="D34" s="190">
        <v>1780</v>
      </c>
      <c r="E34" s="191"/>
      <c r="F34" s="191">
        <f>E34*D34</f>
        <v>0</v>
      </c>
    </row>
    <row r="35" spans="1:11" s="169" customFormat="1" ht="14">
      <c r="A35" s="34"/>
      <c r="B35" s="167"/>
      <c r="C35" s="34"/>
      <c r="D35" s="187"/>
      <c r="E35" s="173"/>
      <c r="F35" s="173"/>
    </row>
    <row r="36" spans="1:11" s="169" customFormat="1" ht="14">
      <c r="A36" s="34"/>
      <c r="B36" s="192" t="s">
        <v>18</v>
      </c>
      <c r="C36" s="193"/>
      <c r="D36" s="194"/>
      <c r="E36" s="195"/>
      <c r="F36" s="196">
        <f>SUM(F12:F35)</f>
        <v>0</v>
      </c>
    </row>
    <row r="37" spans="1:11" s="169" customFormat="1" ht="14">
      <c r="A37" s="34"/>
      <c r="B37" s="197"/>
      <c r="C37" s="198"/>
      <c r="D37" s="199"/>
      <c r="E37" s="200"/>
      <c r="F37" s="201"/>
    </row>
    <row r="38" spans="1:11" s="169" customFormat="1" ht="14">
      <c r="A38" s="34"/>
      <c r="B38" s="197"/>
      <c r="C38" s="198"/>
      <c r="D38" s="199"/>
      <c r="E38" s="200"/>
      <c r="F38" s="201"/>
    </row>
    <row r="39" spans="1:11" s="169" customFormat="1" ht="14">
      <c r="A39" s="34"/>
      <c r="B39" s="197"/>
      <c r="C39" s="198"/>
      <c r="D39" s="199"/>
      <c r="E39" s="200"/>
      <c r="F39" s="201"/>
    </row>
    <row r="40" spans="1:11" s="169" customFormat="1" ht="14">
      <c r="A40" s="41"/>
      <c r="B40" s="22" t="s">
        <v>864</v>
      </c>
      <c r="C40" s="202"/>
      <c r="D40" s="203"/>
      <c r="E40" s="204"/>
      <c r="F40" s="205"/>
    </row>
    <row r="41" spans="1:11" s="169" customFormat="1" ht="14">
      <c r="A41" s="41"/>
      <c r="B41" s="206"/>
      <c r="C41" s="202"/>
      <c r="D41" s="203"/>
      <c r="E41" s="204"/>
      <c r="F41" s="205"/>
    </row>
    <row r="42" spans="1:11" s="169" customFormat="1" ht="14">
      <c r="A42" s="41"/>
      <c r="B42" s="206" t="s">
        <v>98</v>
      </c>
      <c r="C42" s="202"/>
      <c r="D42" s="203"/>
      <c r="E42" s="204"/>
      <c r="F42" s="205"/>
    </row>
    <row r="43" spans="1:11" s="210" customFormat="1" ht="21" customHeight="1">
      <c r="A43" s="41"/>
      <c r="B43" s="207"/>
      <c r="C43" s="202"/>
      <c r="D43" s="203"/>
      <c r="E43" s="204"/>
      <c r="F43" s="205"/>
      <c r="G43" s="169"/>
      <c r="H43" s="208"/>
      <c r="I43" s="209"/>
      <c r="K43" s="211"/>
    </row>
    <row r="44" spans="1:11" s="210" customFormat="1" ht="66.75" customHeight="1">
      <c r="A44" s="16" t="s">
        <v>0</v>
      </c>
      <c r="B44" s="172" t="s">
        <v>91</v>
      </c>
      <c r="C44" s="182"/>
      <c r="D44" s="212"/>
      <c r="E44" s="183"/>
      <c r="F44" s="186"/>
      <c r="G44" s="169"/>
      <c r="H44" s="208"/>
      <c r="I44" s="213"/>
      <c r="K44" s="211"/>
    </row>
    <row r="45" spans="1:11" s="210" customFormat="1" ht="16.5" customHeight="1">
      <c r="A45" s="16"/>
      <c r="B45" s="172" t="s">
        <v>25</v>
      </c>
      <c r="C45" s="182" t="s">
        <v>16</v>
      </c>
      <c r="D45" s="212">
        <v>12</v>
      </c>
      <c r="E45" s="183"/>
      <c r="F45" s="186">
        <f>D45*E45</f>
        <v>0</v>
      </c>
      <c r="G45" s="169"/>
      <c r="H45" s="208"/>
      <c r="I45" s="213"/>
      <c r="K45" s="211"/>
    </row>
    <row r="46" spans="1:11" s="210" customFormat="1" ht="18.75" customHeight="1">
      <c r="A46" s="16"/>
      <c r="B46" s="185" t="s">
        <v>26</v>
      </c>
      <c r="C46" s="182" t="s">
        <v>1</v>
      </c>
      <c r="D46" s="212">
        <v>16</v>
      </c>
      <c r="E46" s="183"/>
      <c r="F46" s="186">
        <f>D46*E46</f>
        <v>0</v>
      </c>
      <c r="G46" s="169"/>
      <c r="H46" s="214"/>
      <c r="I46" s="213"/>
      <c r="K46" s="215"/>
    </row>
    <row r="47" spans="1:11" s="210" customFormat="1" ht="14">
      <c r="A47" s="16"/>
      <c r="B47" s="216"/>
      <c r="C47" s="217"/>
      <c r="D47" s="218"/>
      <c r="E47" s="219"/>
      <c r="F47" s="214"/>
      <c r="G47" s="169"/>
      <c r="H47" s="208"/>
      <c r="I47" s="209"/>
      <c r="K47" s="211"/>
    </row>
    <row r="48" spans="1:11" s="210" customFormat="1" ht="75.75" customHeight="1">
      <c r="A48" s="16" t="s">
        <v>3</v>
      </c>
      <c r="B48" s="172" t="s">
        <v>125</v>
      </c>
      <c r="C48" s="182"/>
      <c r="D48" s="212"/>
      <c r="E48" s="183"/>
      <c r="F48" s="186"/>
      <c r="G48" s="169"/>
      <c r="H48" s="220"/>
      <c r="I48" s="213"/>
      <c r="K48" s="211"/>
    </row>
    <row r="49" spans="1:11" s="210" customFormat="1" ht="15" customHeight="1">
      <c r="A49" s="16"/>
      <c r="B49" s="172" t="s">
        <v>25</v>
      </c>
      <c r="C49" s="182" t="s">
        <v>16</v>
      </c>
      <c r="D49" s="212">
        <v>22</v>
      </c>
      <c r="E49" s="183"/>
      <c r="F49" s="186">
        <f>D49*E49</f>
        <v>0</v>
      </c>
      <c r="G49" s="169"/>
      <c r="H49" s="208"/>
      <c r="I49" s="213"/>
      <c r="K49" s="215"/>
    </row>
    <row r="50" spans="1:11" s="210" customFormat="1" ht="15" customHeight="1">
      <c r="A50" s="16"/>
      <c r="B50" s="172" t="s">
        <v>26</v>
      </c>
      <c r="C50" s="182" t="s">
        <v>1</v>
      </c>
      <c r="D50" s="183">
        <v>120</v>
      </c>
      <c r="E50" s="183"/>
      <c r="F50" s="186">
        <f>D50*E50</f>
        <v>0</v>
      </c>
      <c r="G50" s="169"/>
      <c r="H50" s="208"/>
      <c r="I50" s="213"/>
      <c r="K50" s="215"/>
    </row>
    <row r="51" spans="1:11" s="210" customFormat="1" ht="14">
      <c r="A51" s="16"/>
      <c r="B51" s="172"/>
      <c r="C51" s="182"/>
      <c r="D51" s="183"/>
      <c r="E51" s="183"/>
      <c r="F51" s="186"/>
      <c r="G51" s="169"/>
      <c r="H51" s="208"/>
      <c r="I51" s="213"/>
      <c r="K51" s="215"/>
    </row>
    <row r="52" spans="1:11" s="210" customFormat="1" ht="78.75" customHeight="1">
      <c r="A52" s="16" t="s">
        <v>4</v>
      </c>
      <c r="B52" s="172" t="s">
        <v>126</v>
      </c>
      <c r="C52" s="182"/>
      <c r="D52" s="212"/>
      <c r="E52" s="183"/>
      <c r="F52" s="186"/>
      <c r="G52" s="169"/>
      <c r="H52" s="208"/>
      <c r="I52" s="213"/>
      <c r="K52" s="215"/>
    </row>
    <row r="53" spans="1:11" s="210" customFormat="1" ht="15" customHeight="1">
      <c r="A53" s="16"/>
      <c r="B53" s="172" t="s">
        <v>25</v>
      </c>
      <c r="C53" s="182" t="s">
        <v>16</v>
      </c>
      <c r="D53" s="212">
        <v>1.2</v>
      </c>
      <c r="E53" s="183"/>
      <c r="F53" s="186">
        <f>D53*E53</f>
        <v>0</v>
      </c>
      <c r="G53" s="169"/>
      <c r="H53" s="208"/>
      <c r="I53" s="213"/>
      <c r="K53" s="215"/>
    </row>
    <row r="54" spans="1:11" s="210" customFormat="1" ht="15" customHeight="1">
      <c r="A54" s="16"/>
      <c r="B54" s="172" t="s">
        <v>26</v>
      </c>
      <c r="C54" s="182" t="s">
        <v>1</v>
      </c>
      <c r="D54" s="183">
        <v>7</v>
      </c>
      <c r="E54" s="183"/>
      <c r="F54" s="186">
        <f>D54*E54</f>
        <v>0</v>
      </c>
      <c r="G54" s="169"/>
      <c r="H54" s="208"/>
      <c r="I54" s="213"/>
      <c r="K54" s="215"/>
    </row>
    <row r="55" spans="1:11" s="210" customFormat="1" ht="14">
      <c r="A55" s="16"/>
      <c r="B55" s="172"/>
      <c r="C55" s="182"/>
      <c r="D55" s="183"/>
      <c r="E55" s="183"/>
      <c r="F55" s="186"/>
      <c r="G55" s="169"/>
      <c r="H55" s="208"/>
      <c r="I55" s="213"/>
      <c r="K55" s="215"/>
    </row>
    <row r="56" spans="1:11" s="210" customFormat="1" ht="92.25" customHeight="1">
      <c r="A56" s="16" t="s">
        <v>6</v>
      </c>
      <c r="B56" s="172" t="s">
        <v>128</v>
      </c>
      <c r="C56" s="182"/>
      <c r="D56" s="183"/>
      <c r="E56" s="183"/>
      <c r="F56" s="186"/>
      <c r="G56" s="169"/>
      <c r="H56" s="208"/>
      <c r="I56" s="213"/>
      <c r="K56" s="215"/>
    </row>
    <row r="57" spans="1:11" s="210" customFormat="1" ht="15" customHeight="1">
      <c r="A57" s="16"/>
      <c r="B57" s="172" t="s">
        <v>25</v>
      </c>
      <c r="C57" s="182" t="s">
        <v>16</v>
      </c>
      <c r="D57" s="212">
        <v>35</v>
      </c>
      <c r="E57" s="183"/>
      <c r="F57" s="186">
        <f>D57*E57</f>
        <v>0</v>
      </c>
      <c r="G57" s="169"/>
      <c r="H57" s="208"/>
      <c r="I57" s="213"/>
      <c r="K57" s="215"/>
    </row>
    <row r="58" spans="1:11" s="210" customFormat="1" ht="15" customHeight="1">
      <c r="A58" s="16"/>
      <c r="B58" s="172" t="s">
        <v>26</v>
      </c>
      <c r="C58" s="182" t="s">
        <v>1</v>
      </c>
      <c r="D58" s="183">
        <v>200</v>
      </c>
      <c r="E58" s="183"/>
      <c r="F58" s="186">
        <f>D58*E58</f>
        <v>0</v>
      </c>
      <c r="G58" s="169"/>
      <c r="H58" s="208"/>
      <c r="I58" s="213"/>
      <c r="K58" s="215"/>
    </row>
    <row r="59" spans="1:11" s="210" customFormat="1" ht="14">
      <c r="A59" s="16"/>
      <c r="B59" s="172"/>
      <c r="C59" s="182"/>
      <c r="D59" s="183"/>
      <c r="E59" s="183"/>
      <c r="F59" s="186"/>
      <c r="G59" s="169"/>
      <c r="H59" s="214"/>
      <c r="I59" s="213"/>
      <c r="K59" s="215"/>
    </row>
    <row r="60" spans="1:11" s="210" customFormat="1" ht="196">
      <c r="A60" s="16" t="s">
        <v>7</v>
      </c>
      <c r="B60" s="1164" t="s">
        <v>1339</v>
      </c>
      <c r="C60" s="182"/>
      <c r="D60" s="183"/>
      <c r="E60" s="183"/>
      <c r="F60" s="186"/>
      <c r="G60" s="1134"/>
      <c r="H60" s="214"/>
      <c r="I60" s="213"/>
      <c r="K60" s="215"/>
    </row>
    <row r="61" spans="1:11" s="210" customFormat="1" ht="15.75" customHeight="1">
      <c r="A61" s="16"/>
      <c r="B61" s="221"/>
      <c r="C61" s="182"/>
      <c r="D61" s="183"/>
      <c r="E61" s="183"/>
      <c r="F61" s="186"/>
      <c r="G61" s="169"/>
      <c r="H61" s="208"/>
      <c r="I61" s="213"/>
    </row>
    <row r="62" spans="1:11" s="210" customFormat="1" ht="30.75" customHeight="1">
      <c r="A62" s="16"/>
      <c r="B62" s="185" t="s">
        <v>1250</v>
      </c>
      <c r="C62" s="222" t="s">
        <v>1</v>
      </c>
      <c r="D62" s="183">
        <v>1275</v>
      </c>
      <c r="E62" s="183"/>
      <c r="F62" s="186">
        <f>D62*E62</f>
        <v>0</v>
      </c>
      <c r="G62" s="169"/>
      <c r="H62" s="208"/>
      <c r="I62" s="209"/>
    </row>
    <row r="63" spans="1:11" s="210" customFormat="1" ht="14">
      <c r="A63" s="16"/>
      <c r="B63" s="172"/>
      <c r="C63" s="182"/>
      <c r="D63" s="183"/>
      <c r="E63" s="183"/>
      <c r="F63" s="186"/>
      <c r="G63" s="169"/>
      <c r="H63" s="208"/>
      <c r="I63" s="209"/>
    </row>
    <row r="64" spans="1:11" s="210" customFormat="1" ht="119.25" customHeight="1">
      <c r="A64" s="16" t="s">
        <v>8</v>
      </c>
      <c r="B64" s="223" t="s">
        <v>127</v>
      </c>
      <c r="C64" s="224"/>
      <c r="D64" s="225"/>
      <c r="E64" s="226"/>
      <c r="F64" s="227"/>
      <c r="G64" s="169"/>
      <c r="H64" s="208"/>
      <c r="I64" s="209"/>
    </row>
    <row r="65" spans="1:11" s="210" customFormat="1" ht="15" customHeight="1">
      <c r="A65" s="16"/>
      <c r="B65" s="185" t="s">
        <v>1251</v>
      </c>
      <c r="C65" s="224" t="s">
        <v>1</v>
      </c>
      <c r="D65" s="226">
        <v>275</v>
      </c>
      <c r="E65" s="226"/>
      <c r="F65" s="227">
        <f>D65*E65</f>
        <v>0</v>
      </c>
      <c r="G65" s="169"/>
      <c r="H65" s="208"/>
      <c r="I65" s="209"/>
    </row>
    <row r="66" spans="1:11" s="210" customFormat="1" ht="15" customHeight="1">
      <c r="A66" s="16"/>
      <c r="B66" s="223"/>
      <c r="C66" s="224"/>
      <c r="D66" s="226"/>
      <c r="E66" s="226"/>
      <c r="F66" s="227"/>
      <c r="G66" s="169"/>
      <c r="H66" s="208"/>
      <c r="I66" s="209"/>
    </row>
    <row r="67" spans="1:11" s="210" customFormat="1" ht="15" customHeight="1">
      <c r="A67" s="16"/>
      <c r="B67" s="172"/>
      <c r="C67" s="182"/>
      <c r="D67" s="183"/>
      <c r="E67" s="183"/>
      <c r="F67" s="186"/>
      <c r="G67" s="169"/>
      <c r="H67" s="208"/>
      <c r="I67" s="209"/>
    </row>
    <row r="68" spans="1:11" s="210" customFormat="1" ht="14">
      <c r="A68" s="16"/>
      <c r="B68" s="172"/>
      <c r="C68" s="182"/>
      <c r="D68" s="183"/>
      <c r="E68" s="183"/>
      <c r="F68" s="186"/>
      <c r="G68" s="169"/>
      <c r="H68" s="208"/>
      <c r="I68" s="209"/>
      <c r="K68" s="211"/>
    </row>
    <row r="69" spans="1:11" s="210" customFormat="1" ht="80.25" customHeight="1">
      <c r="A69" s="16" t="s">
        <v>9</v>
      </c>
      <c r="B69" s="172" t="s">
        <v>92</v>
      </c>
      <c r="C69" s="182"/>
      <c r="D69" s="228"/>
      <c r="E69" s="183"/>
      <c r="F69" s="186"/>
      <c r="G69" s="169"/>
      <c r="H69" s="208"/>
      <c r="I69" s="213"/>
      <c r="K69" s="211"/>
    </row>
    <row r="70" spans="1:11" s="210" customFormat="1" ht="15" customHeight="1">
      <c r="A70" s="16"/>
      <c r="B70" s="172" t="s">
        <v>25</v>
      </c>
      <c r="C70" s="182" t="s">
        <v>16</v>
      </c>
      <c r="D70" s="228">
        <v>8</v>
      </c>
      <c r="E70" s="183"/>
      <c r="F70" s="186">
        <f>D70*E70</f>
        <v>0</v>
      </c>
      <c r="G70" s="169"/>
      <c r="H70" s="208"/>
      <c r="I70" s="213"/>
      <c r="K70" s="215"/>
    </row>
    <row r="71" spans="1:11" s="210" customFormat="1" ht="15" customHeight="1">
      <c r="A71" s="16"/>
      <c r="B71" s="172" t="s">
        <v>26</v>
      </c>
      <c r="C71" s="182" t="s">
        <v>1</v>
      </c>
      <c r="D71" s="229">
        <v>11</v>
      </c>
      <c r="E71" s="183"/>
      <c r="F71" s="186">
        <f>D71*E71</f>
        <v>0</v>
      </c>
      <c r="G71" s="169"/>
      <c r="H71" s="208"/>
      <c r="I71" s="213"/>
      <c r="K71" s="215"/>
    </row>
    <row r="72" spans="1:11" s="210" customFormat="1" ht="14">
      <c r="A72" s="16"/>
      <c r="B72" s="172"/>
      <c r="C72" s="182"/>
      <c r="D72" s="229"/>
      <c r="E72" s="183"/>
      <c r="F72" s="186"/>
      <c r="G72" s="169"/>
      <c r="H72" s="208"/>
      <c r="I72" s="213"/>
      <c r="K72" s="215"/>
    </row>
    <row r="73" spans="1:11" s="210" customFormat="1" ht="76.5" customHeight="1">
      <c r="A73" s="16" t="s">
        <v>11</v>
      </c>
      <c r="B73" s="172" t="s">
        <v>1272</v>
      </c>
      <c r="C73" s="182"/>
      <c r="D73" s="229"/>
      <c r="E73" s="183"/>
      <c r="F73" s="186"/>
      <c r="G73" s="169"/>
      <c r="H73" s="208"/>
      <c r="I73" s="213"/>
      <c r="K73" s="215"/>
    </row>
    <row r="74" spans="1:11" s="210" customFormat="1" ht="15" customHeight="1">
      <c r="A74" s="16"/>
      <c r="B74" s="172" t="s">
        <v>25</v>
      </c>
      <c r="C74" s="182" t="s">
        <v>16</v>
      </c>
      <c r="D74" s="228">
        <v>2</v>
      </c>
      <c r="E74" s="183"/>
      <c r="F74" s="186">
        <f>D74*E74</f>
        <v>0</v>
      </c>
      <c r="G74" s="169"/>
      <c r="H74" s="208"/>
      <c r="I74" s="213"/>
      <c r="K74" s="215"/>
    </row>
    <row r="75" spans="1:11" s="210" customFormat="1" ht="15" customHeight="1">
      <c r="A75" s="16"/>
      <c r="B75" s="172" t="s">
        <v>26</v>
      </c>
      <c r="C75" s="182" t="s">
        <v>1</v>
      </c>
      <c r="D75" s="229">
        <v>4</v>
      </c>
      <c r="E75" s="183"/>
      <c r="F75" s="186">
        <f>D75*E75</f>
        <v>0</v>
      </c>
      <c r="G75" s="169"/>
      <c r="H75" s="208"/>
      <c r="I75" s="213"/>
      <c r="K75" s="215"/>
    </row>
    <row r="76" spans="1:11" s="210" customFormat="1" ht="15" customHeight="1">
      <c r="A76" s="16"/>
      <c r="B76" s="172"/>
      <c r="C76" s="182"/>
      <c r="D76" s="229"/>
      <c r="E76" s="183"/>
      <c r="F76" s="186"/>
      <c r="G76" s="169"/>
      <c r="H76" s="208"/>
      <c r="I76" s="213"/>
      <c r="K76" s="215"/>
    </row>
    <row r="77" spans="1:11" s="210" customFormat="1" ht="14">
      <c r="A77" s="16"/>
      <c r="B77" s="172"/>
      <c r="C77" s="182"/>
      <c r="D77" s="229"/>
      <c r="E77" s="183"/>
      <c r="F77" s="186"/>
      <c r="G77" s="169"/>
      <c r="H77" s="208"/>
      <c r="I77" s="213"/>
      <c r="K77" s="215"/>
    </row>
    <row r="78" spans="1:11" s="210" customFormat="1" ht="70">
      <c r="A78" s="16" t="s">
        <v>12</v>
      </c>
      <c r="B78" s="174" t="s">
        <v>826</v>
      </c>
      <c r="C78" s="182"/>
      <c r="D78" s="229"/>
      <c r="E78" s="183"/>
      <c r="F78" s="186"/>
      <c r="G78" s="169"/>
      <c r="H78" s="208"/>
      <c r="I78" s="213"/>
      <c r="K78" s="215"/>
    </row>
    <row r="79" spans="1:11" s="210" customFormat="1" ht="15" customHeight="1">
      <c r="A79" s="16"/>
      <c r="B79" s="174" t="s">
        <v>827</v>
      </c>
      <c r="C79" s="182"/>
      <c r="D79" s="229"/>
      <c r="E79" s="183"/>
      <c r="F79" s="186"/>
      <c r="G79" s="169"/>
      <c r="H79" s="208"/>
      <c r="I79" s="213"/>
      <c r="K79" s="215"/>
    </row>
    <row r="80" spans="1:11" s="210" customFormat="1" ht="15" customHeight="1">
      <c r="A80" s="16"/>
      <c r="B80" s="172" t="s">
        <v>25</v>
      </c>
      <c r="C80" s="182" t="s">
        <v>16</v>
      </c>
      <c r="D80" s="228">
        <v>7</v>
      </c>
      <c r="E80" s="183"/>
      <c r="F80" s="186">
        <f>D80*E80</f>
        <v>0</v>
      </c>
      <c r="G80" s="169"/>
      <c r="H80" s="208"/>
      <c r="I80" s="213"/>
      <c r="K80" s="215"/>
    </row>
    <row r="81" spans="1:11" s="210" customFormat="1" ht="15" customHeight="1">
      <c r="A81" s="16"/>
      <c r="B81" s="172" t="s">
        <v>26</v>
      </c>
      <c r="C81" s="182" t="s">
        <v>1</v>
      </c>
      <c r="D81" s="229">
        <v>75</v>
      </c>
      <c r="E81" s="183"/>
      <c r="F81" s="186">
        <f>D81*E81</f>
        <v>0</v>
      </c>
      <c r="G81" s="169"/>
      <c r="H81" s="208"/>
      <c r="I81" s="213"/>
      <c r="K81" s="215"/>
    </row>
    <row r="82" spans="1:11" s="210" customFormat="1" ht="15" customHeight="1">
      <c r="A82" s="16"/>
      <c r="B82" s="174" t="s">
        <v>828</v>
      </c>
      <c r="C82" s="182"/>
      <c r="D82" s="229"/>
      <c r="E82" s="183"/>
      <c r="F82" s="186"/>
      <c r="G82" s="169"/>
      <c r="H82" s="208"/>
      <c r="I82" s="213"/>
      <c r="K82" s="215"/>
    </row>
    <row r="83" spans="1:11" s="210" customFormat="1" ht="15" customHeight="1">
      <c r="A83" s="16"/>
      <c r="B83" s="172" t="s">
        <v>25</v>
      </c>
      <c r="C83" s="182" t="s">
        <v>16</v>
      </c>
      <c r="D83" s="228">
        <v>22</v>
      </c>
      <c r="E83" s="183"/>
      <c r="F83" s="186">
        <f>D83*E83</f>
        <v>0</v>
      </c>
      <c r="G83" s="169"/>
      <c r="H83" s="208"/>
      <c r="I83" s="213"/>
      <c r="K83" s="215"/>
    </row>
    <row r="84" spans="1:11" s="210" customFormat="1" ht="15" customHeight="1">
      <c r="A84" s="16"/>
      <c r="B84" s="172" t="s">
        <v>26</v>
      </c>
      <c r="C84" s="182" t="s">
        <v>1</v>
      </c>
      <c r="D84" s="229">
        <v>225</v>
      </c>
      <c r="E84" s="183"/>
      <c r="F84" s="186">
        <f>D84*E84</f>
        <v>0</v>
      </c>
      <c r="G84" s="169"/>
      <c r="H84" s="208"/>
      <c r="I84" s="213"/>
      <c r="K84" s="215"/>
    </row>
    <row r="85" spans="1:11" s="210" customFormat="1" ht="15" customHeight="1">
      <c r="A85" s="16"/>
      <c r="B85" s="172"/>
      <c r="C85" s="182"/>
      <c r="D85" s="229"/>
      <c r="E85" s="183"/>
      <c r="F85" s="186"/>
      <c r="G85" s="169"/>
      <c r="H85" s="208"/>
      <c r="I85" s="213"/>
      <c r="K85" s="215"/>
    </row>
    <row r="86" spans="1:11" s="169" customFormat="1" ht="14">
      <c r="A86" s="16"/>
      <c r="B86" s="172"/>
      <c r="C86" s="182"/>
      <c r="D86" s="229"/>
      <c r="E86" s="183"/>
      <c r="F86" s="186"/>
    </row>
    <row r="87" spans="1:11" s="169" customFormat="1" ht="14">
      <c r="A87" s="16"/>
      <c r="B87" s="230"/>
      <c r="C87" s="231"/>
      <c r="D87" s="232"/>
      <c r="E87" s="233"/>
      <c r="F87" s="234"/>
    </row>
    <row r="88" spans="1:11" s="169" customFormat="1" ht="14">
      <c r="A88" s="16"/>
      <c r="B88" s="230"/>
      <c r="C88" s="231"/>
      <c r="D88" s="232"/>
      <c r="E88" s="233"/>
      <c r="F88" s="234"/>
    </row>
    <row r="89" spans="1:11" s="169" customFormat="1" ht="14">
      <c r="A89" s="16"/>
      <c r="B89" s="206" t="s">
        <v>865</v>
      </c>
      <c r="C89" s="231"/>
      <c r="D89" s="232"/>
      <c r="E89" s="233"/>
      <c r="F89" s="234"/>
    </row>
    <row r="90" spans="1:11" s="169" customFormat="1" ht="14">
      <c r="A90" s="16"/>
      <c r="B90" s="206"/>
      <c r="C90" s="231"/>
      <c r="D90" s="232"/>
      <c r="E90" s="233"/>
      <c r="F90" s="234"/>
    </row>
    <row r="91" spans="1:11" s="169" customFormat="1" ht="14">
      <c r="A91" s="235"/>
      <c r="B91" s="236" t="s">
        <v>829</v>
      </c>
      <c r="C91" s="237"/>
      <c r="D91" s="238"/>
      <c r="E91" s="239"/>
      <c r="F91" s="240"/>
    </row>
    <row r="92" spans="1:11" s="169" customFormat="1" ht="62.5">
      <c r="A92" s="1173" t="s">
        <v>830</v>
      </c>
      <c r="B92" s="241" t="s">
        <v>831</v>
      </c>
      <c r="C92" s="242"/>
      <c r="D92" s="243"/>
      <c r="E92" s="243"/>
      <c r="F92" s="244"/>
    </row>
    <row r="93" spans="1:11" s="169" customFormat="1" ht="12.5">
      <c r="A93" s="1180"/>
      <c r="B93" s="241" t="s">
        <v>832</v>
      </c>
      <c r="C93" s="245" t="s">
        <v>10</v>
      </c>
      <c r="D93" s="243">
        <v>5</v>
      </c>
      <c r="E93" s="246"/>
      <c r="F93" s="247">
        <f t="shared" ref="F93:F98" si="0">E93*D93</f>
        <v>0</v>
      </c>
    </row>
    <row r="94" spans="1:11" s="169" customFormat="1" ht="12.5">
      <c r="A94" s="1180"/>
      <c r="B94" s="241" t="s">
        <v>833</v>
      </c>
      <c r="C94" s="245" t="s">
        <v>10</v>
      </c>
      <c r="D94" s="246">
        <v>9</v>
      </c>
      <c r="E94" s="246"/>
      <c r="F94" s="247">
        <f t="shared" si="0"/>
        <v>0</v>
      </c>
    </row>
    <row r="95" spans="1:11" s="169" customFormat="1" ht="12.5">
      <c r="A95" s="1180"/>
      <c r="B95" s="241" t="s">
        <v>834</v>
      </c>
      <c r="C95" s="245" t="s">
        <v>10</v>
      </c>
      <c r="D95" s="246">
        <v>3</v>
      </c>
      <c r="E95" s="246"/>
      <c r="F95" s="247">
        <f t="shared" si="0"/>
        <v>0</v>
      </c>
    </row>
    <row r="96" spans="1:11" s="169" customFormat="1" ht="12.5">
      <c r="A96" s="1180"/>
      <c r="B96" s="241" t="s">
        <v>835</v>
      </c>
      <c r="C96" s="245" t="s">
        <v>10</v>
      </c>
      <c r="D96" s="246">
        <v>3</v>
      </c>
      <c r="E96" s="246"/>
      <c r="F96" s="247">
        <f t="shared" si="0"/>
        <v>0</v>
      </c>
    </row>
    <row r="97" spans="1:6" s="169" customFormat="1" ht="12.5">
      <c r="A97" s="1180"/>
      <c r="B97" s="248" t="s">
        <v>1213</v>
      </c>
      <c r="C97" s="245" t="s">
        <v>10</v>
      </c>
      <c r="D97" s="246">
        <v>1</v>
      </c>
      <c r="E97" s="246"/>
      <c r="F97" s="247">
        <f t="shared" si="0"/>
        <v>0</v>
      </c>
    </row>
    <row r="98" spans="1:6" s="169" customFormat="1" ht="12.5">
      <c r="A98" s="1174"/>
      <c r="B98" s="248" t="s">
        <v>1214</v>
      </c>
      <c r="C98" s="245" t="s">
        <v>10</v>
      </c>
      <c r="D98" s="246">
        <v>2</v>
      </c>
      <c r="E98" s="246"/>
      <c r="F98" s="247">
        <f t="shared" si="0"/>
        <v>0</v>
      </c>
    </row>
    <row r="99" spans="1:6" s="169" customFormat="1" ht="17.25" customHeight="1">
      <c r="A99" s="16"/>
      <c r="B99" s="230"/>
      <c r="C99" s="231"/>
      <c r="D99" s="232"/>
      <c r="E99" s="233"/>
      <c r="F99" s="234"/>
    </row>
    <row r="100" spans="1:6" s="169" customFormat="1" ht="13">
      <c r="A100" s="249"/>
      <c r="B100" s="236" t="s">
        <v>836</v>
      </c>
      <c r="C100" s="250"/>
      <c r="D100" s="251"/>
      <c r="E100" s="252"/>
      <c r="F100" s="253"/>
    </row>
    <row r="101" spans="1:6" s="169" customFormat="1" ht="50">
      <c r="A101" s="1173" t="s">
        <v>837</v>
      </c>
      <c r="B101" s="241" t="s">
        <v>838</v>
      </c>
      <c r="C101" s="242"/>
      <c r="D101" s="243"/>
      <c r="E101" s="243"/>
      <c r="F101" s="244"/>
    </row>
    <row r="102" spans="1:6" s="169" customFormat="1" ht="12.5">
      <c r="A102" s="1180"/>
      <c r="B102" s="241" t="s">
        <v>839</v>
      </c>
      <c r="C102" s="245" t="s">
        <v>10</v>
      </c>
      <c r="D102" s="246">
        <v>4</v>
      </c>
      <c r="E102" s="246"/>
      <c r="F102" s="247">
        <f>E102*D102</f>
        <v>0</v>
      </c>
    </row>
    <row r="103" spans="1:6" s="169" customFormat="1" ht="12.5">
      <c r="A103" s="1180"/>
      <c r="B103" s="241" t="s">
        <v>840</v>
      </c>
      <c r="C103" s="245" t="s">
        <v>10</v>
      </c>
      <c r="D103" s="246">
        <v>2</v>
      </c>
      <c r="E103" s="246"/>
      <c r="F103" s="247">
        <f>E103*D103</f>
        <v>0</v>
      </c>
    </row>
    <row r="104" spans="1:6" s="169" customFormat="1" ht="12.5">
      <c r="A104" s="1180"/>
      <c r="B104" s="241" t="s">
        <v>841</v>
      </c>
      <c r="C104" s="245" t="s">
        <v>10</v>
      </c>
      <c r="D104" s="246">
        <v>4</v>
      </c>
      <c r="E104" s="246"/>
      <c r="F104" s="247">
        <f>E104*D104</f>
        <v>0</v>
      </c>
    </row>
    <row r="105" spans="1:6" s="169" customFormat="1" ht="12.5">
      <c r="A105" s="1174"/>
      <c r="B105" s="241" t="s">
        <v>842</v>
      </c>
      <c r="C105" s="245" t="s">
        <v>10</v>
      </c>
      <c r="D105" s="246">
        <v>2</v>
      </c>
      <c r="E105" s="246"/>
      <c r="F105" s="247">
        <f>E105*D105</f>
        <v>0</v>
      </c>
    </row>
    <row r="106" spans="1:6" s="169" customFormat="1" ht="12.5">
      <c r="A106" s="254"/>
      <c r="B106" s="255"/>
      <c r="C106" s="256"/>
      <c r="D106" s="257"/>
      <c r="E106" s="257"/>
      <c r="F106" s="258"/>
    </row>
    <row r="107" spans="1:6" s="169" customFormat="1" ht="13">
      <c r="A107" s="259"/>
      <c r="B107" s="236" t="s">
        <v>843</v>
      </c>
      <c r="C107" s="250"/>
      <c r="D107" s="251"/>
      <c r="E107" s="252"/>
      <c r="F107" s="253"/>
    </row>
    <row r="108" spans="1:6" s="169" customFormat="1" ht="62.5">
      <c r="A108" s="1173" t="s">
        <v>844</v>
      </c>
      <c r="B108" s="260" t="s">
        <v>845</v>
      </c>
      <c r="C108" s="242"/>
      <c r="D108" s="243"/>
      <c r="E108" s="243"/>
      <c r="F108" s="244"/>
    </row>
    <row r="109" spans="1:6" s="169" customFormat="1" ht="12.5">
      <c r="A109" s="1180"/>
      <c r="B109" s="260" t="s">
        <v>846</v>
      </c>
      <c r="C109" s="245" t="s">
        <v>10</v>
      </c>
      <c r="D109" s="246">
        <v>7</v>
      </c>
      <c r="E109" s="246"/>
      <c r="F109" s="247">
        <f t="shared" ref="F109:F114" si="1">E109*D109</f>
        <v>0</v>
      </c>
    </row>
    <row r="110" spans="1:6" s="169" customFormat="1" ht="12.5">
      <c r="A110" s="1180"/>
      <c r="B110" s="260" t="s">
        <v>847</v>
      </c>
      <c r="C110" s="245" t="s">
        <v>10</v>
      </c>
      <c r="D110" s="246">
        <v>7</v>
      </c>
      <c r="E110" s="246"/>
      <c r="F110" s="247">
        <f t="shared" si="1"/>
        <v>0</v>
      </c>
    </row>
    <row r="111" spans="1:6" s="169" customFormat="1" ht="12.5">
      <c r="A111" s="1180"/>
      <c r="B111" s="260" t="s">
        <v>848</v>
      </c>
      <c r="C111" s="245" t="s">
        <v>10</v>
      </c>
      <c r="D111" s="246">
        <v>2</v>
      </c>
      <c r="E111" s="246"/>
      <c r="F111" s="247">
        <f t="shared" si="1"/>
        <v>0</v>
      </c>
    </row>
    <row r="112" spans="1:6" s="169" customFormat="1" ht="12.5">
      <c r="A112" s="1180"/>
      <c r="B112" s="260" t="s">
        <v>849</v>
      </c>
      <c r="C112" s="245" t="s">
        <v>10</v>
      </c>
      <c r="D112" s="246">
        <v>2</v>
      </c>
      <c r="E112" s="246"/>
      <c r="F112" s="247">
        <f t="shared" si="1"/>
        <v>0</v>
      </c>
    </row>
    <row r="113" spans="1:6" s="169" customFormat="1" ht="12.5">
      <c r="A113" s="1180"/>
      <c r="B113" s="260" t="s">
        <v>850</v>
      </c>
      <c r="C113" s="245" t="s">
        <v>10</v>
      </c>
      <c r="D113" s="246">
        <v>2</v>
      </c>
      <c r="E113" s="246"/>
      <c r="F113" s="247">
        <f t="shared" si="1"/>
        <v>0</v>
      </c>
    </row>
    <row r="114" spans="1:6" s="169" customFormat="1" ht="12.5">
      <c r="A114" s="1174"/>
      <c r="B114" s="261" t="s">
        <v>1215</v>
      </c>
      <c r="C114" s="245" t="s">
        <v>10</v>
      </c>
      <c r="D114" s="246">
        <v>3</v>
      </c>
      <c r="E114" s="246"/>
      <c r="F114" s="247">
        <f t="shared" si="1"/>
        <v>0</v>
      </c>
    </row>
    <row r="115" spans="1:6" s="169" customFormat="1" ht="13">
      <c r="A115" s="262"/>
      <c r="B115" s="263"/>
      <c r="C115" s="256"/>
      <c r="D115" s="257"/>
      <c r="E115" s="257"/>
      <c r="F115" s="258"/>
    </row>
    <row r="116" spans="1:6" s="169" customFormat="1" ht="13">
      <c r="A116" s="259"/>
      <c r="B116" s="236" t="s">
        <v>851</v>
      </c>
      <c r="C116" s="250"/>
      <c r="D116" s="251"/>
      <c r="E116" s="252"/>
      <c r="F116" s="253"/>
    </row>
    <row r="117" spans="1:6" s="169" customFormat="1" ht="137.5">
      <c r="A117" s="1173" t="s">
        <v>852</v>
      </c>
      <c r="B117" s="260" t="s">
        <v>853</v>
      </c>
      <c r="C117" s="242"/>
      <c r="D117" s="243"/>
      <c r="E117" s="243"/>
      <c r="F117" s="244"/>
    </row>
    <row r="118" spans="1:6" s="169" customFormat="1" ht="12.5">
      <c r="A118" s="1174"/>
      <c r="B118" s="260" t="s">
        <v>854</v>
      </c>
      <c r="C118" s="245" t="s">
        <v>10</v>
      </c>
      <c r="D118" s="246">
        <v>5</v>
      </c>
      <c r="E118" s="246"/>
      <c r="F118" s="247">
        <f>E118*D118</f>
        <v>0</v>
      </c>
    </row>
    <row r="119" spans="1:6" s="169" customFormat="1" ht="14">
      <c r="A119" s="16"/>
      <c r="B119" s="230"/>
      <c r="C119" s="231"/>
      <c r="D119" s="232"/>
      <c r="E119" s="233"/>
      <c r="F119" s="234"/>
    </row>
    <row r="120" spans="1:6" s="169" customFormat="1" ht="13">
      <c r="A120" s="259"/>
      <c r="B120" s="236" t="s">
        <v>855</v>
      </c>
      <c r="C120" s="250"/>
      <c r="D120" s="251"/>
      <c r="E120" s="252"/>
      <c r="F120" s="253"/>
    </row>
    <row r="121" spans="1:6" s="169" customFormat="1" ht="125">
      <c r="A121" s="1173" t="s">
        <v>856</v>
      </c>
      <c r="B121" s="241" t="s">
        <v>857</v>
      </c>
      <c r="C121" s="242"/>
      <c r="D121" s="243"/>
      <c r="E121" s="243"/>
      <c r="F121" s="244"/>
    </row>
    <row r="122" spans="1:6" s="169" customFormat="1" ht="12.5">
      <c r="A122" s="1180"/>
      <c r="B122" s="241" t="s">
        <v>858</v>
      </c>
      <c r="C122" s="245" t="s">
        <v>10</v>
      </c>
      <c r="D122" s="246">
        <v>4</v>
      </c>
      <c r="E122" s="246"/>
      <c r="F122" s="247">
        <f>E122*D122</f>
        <v>0</v>
      </c>
    </row>
    <row r="123" spans="1:6" s="169" customFormat="1" ht="12.5">
      <c r="A123" s="1174"/>
      <c r="B123" s="241" t="s">
        <v>859</v>
      </c>
      <c r="C123" s="245" t="s">
        <v>10</v>
      </c>
      <c r="D123" s="246">
        <v>4</v>
      </c>
      <c r="E123" s="246"/>
      <c r="F123" s="247">
        <f>E123*D123</f>
        <v>0</v>
      </c>
    </row>
    <row r="124" spans="1:6" s="169" customFormat="1" ht="14">
      <c r="A124" s="16"/>
      <c r="B124" s="230"/>
      <c r="C124" s="231"/>
      <c r="D124" s="232"/>
      <c r="E124" s="233"/>
      <c r="F124" s="234"/>
    </row>
    <row r="125" spans="1:6" s="169" customFormat="1" ht="13">
      <c r="A125" s="259"/>
      <c r="B125" s="236" t="s">
        <v>860</v>
      </c>
      <c r="C125" s="250"/>
      <c r="D125" s="251"/>
      <c r="E125" s="252"/>
      <c r="F125" s="253"/>
    </row>
    <row r="126" spans="1:6" s="169" customFormat="1" ht="62.5">
      <c r="A126" s="1173" t="s">
        <v>861</v>
      </c>
      <c r="B126" s="260" t="s">
        <v>862</v>
      </c>
      <c r="C126" s="242"/>
      <c r="D126" s="243"/>
      <c r="E126" s="243"/>
      <c r="F126" s="244"/>
    </row>
    <row r="127" spans="1:6" s="169" customFormat="1" ht="12.5">
      <c r="A127" s="1174"/>
      <c r="B127" s="260" t="s">
        <v>863</v>
      </c>
      <c r="C127" s="245" t="s">
        <v>10</v>
      </c>
      <c r="D127" s="246">
        <v>12</v>
      </c>
      <c r="E127" s="246"/>
      <c r="F127" s="247">
        <f>E127*D127</f>
        <v>0</v>
      </c>
    </row>
    <row r="128" spans="1:6" s="169" customFormat="1" ht="14">
      <c r="A128" s="16"/>
      <c r="B128" s="230"/>
      <c r="C128" s="231"/>
      <c r="D128" s="232"/>
      <c r="E128" s="233"/>
      <c r="F128" s="234"/>
    </row>
    <row r="129" spans="1:6" s="169" customFormat="1" ht="14">
      <c r="A129" s="16"/>
      <c r="B129" s="230"/>
      <c r="C129" s="231"/>
      <c r="D129" s="232"/>
      <c r="E129" s="233"/>
      <c r="F129" s="234"/>
    </row>
    <row r="130" spans="1:6" s="169" customFormat="1" ht="14">
      <c r="A130" s="16"/>
      <c r="B130" s="264" t="s">
        <v>20</v>
      </c>
      <c r="C130" s="265"/>
      <c r="D130" s="266"/>
      <c r="E130" s="267"/>
      <c r="F130" s="268">
        <f>SUM(F45:F127)</f>
        <v>0</v>
      </c>
    </row>
    <row r="131" spans="1:6" s="169" customFormat="1" ht="15" customHeight="1">
      <c r="A131" s="16"/>
      <c r="B131" s="230"/>
      <c r="C131" s="231"/>
      <c r="D131" s="232"/>
      <c r="E131" s="233"/>
      <c r="F131" s="234"/>
    </row>
    <row r="132" spans="1:6" s="169" customFormat="1" ht="14">
      <c r="A132" s="16"/>
      <c r="B132" s="269"/>
      <c r="C132" s="217"/>
      <c r="D132" s="270"/>
      <c r="E132" s="219"/>
      <c r="F132" s="214"/>
    </row>
    <row r="133" spans="1:6" s="169" customFormat="1" ht="15" customHeight="1">
      <c r="A133" s="16"/>
      <c r="B133" s="22" t="s">
        <v>40</v>
      </c>
      <c r="C133" s="217"/>
      <c r="D133" s="270"/>
      <c r="E133" s="219"/>
      <c r="F133" s="214"/>
    </row>
    <row r="134" spans="1:6" s="169" customFormat="1" ht="14">
      <c r="A134" s="16"/>
      <c r="B134" s="269"/>
      <c r="C134" s="217"/>
      <c r="D134" s="270"/>
      <c r="E134" s="219"/>
      <c r="F134" s="214"/>
    </row>
    <row r="135" spans="1:6" s="169" customFormat="1" ht="259.5" customHeight="1">
      <c r="A135" s="16" t="s">
        <v>0</v>
      </c>
      <c r="B135" s="172" t="s">
        <v>1273</v>
      </c>
      <c r="C135" s="182"/>
      <c r="D135" s="212"/>
      <c r="E135" s="183"/>
      <c r="F135" s="186"/>
    </row>
    <row r="136" spans="1:6" s="169" customFormat="1" ht="14">
      <c r="A136" s="16"/>
      <c r="B136" s="271" t="s">
        <v>41</v>
      </c>
      <c r="C136" s="182" t="s">
        <v>19</v>
      </c>
      <c r="D136" s="183">
        <v>11350</v>
      </c>
      <c r="E136" s="183"/>
      <c r="F136" s="186">
        <f>D136*E136</f>
        <v>0</v>
      </c>
    </row>
    <row r="137" spans="1:6" s="169" customFormat="1" ht="15" customHeight="1">
      <c r="A137" s="16"/>
      <c r="B137" s="271" t="s">
        <v>42</v>
      </c>
      <c r="C137" s="182" t="s">
        <v>19</v>
      </c>
      <c r="D137" s="183">
        <v>6865</v>
      </c>
      <c r="E137" s="183"/>
      <c r="F137" s="186">
        <f>D137*E137</f>
        <v>0</v>
      </c>
    </row>
    <row r="138" spans="1:6" s="169" customFormat="1" ht="14">
      <c r="A138" s="16"/>
      <c r="B138" s="272"/>
      <c r="C138" s="182"/>
      <c r="D138" s="212"/>
      <c r="E138" s="183"/>
      <c r="F138" s="186"/>
    </row>
    <row r="139" spans="1:6" s="169" customFormat="1" ht="15" customHeight="1">
      <c r="A139" s="16"/>
      <c r="B139" s="264" t="s">
        <v>21</v>
      </c>
      <c r="C139" s="265"/>
      <c r="D139" s="266"/>
      <c r="E139" s="267"/>
      <c r="F139" s="268">
        <f>SUM(F135:F137)</f>
        <v>0</v>
      </c>
    </row>
    <row r="140" spans="1:6" s="169" customFormat="1" ht="14">
      <c r="A140" s="42"/>
      <c r="B140" s="273"/>
      <c r="C140" s="202"/>
      <c r="D140" s="274"/>
      <c r="E140" s="204"/>
      <c r="F140" s="205"/>
    </row>
    <row r="141" spans="1:6" s="169" customFormat="1" ht="13.5" customHeight="1">
      <c r="A141" s="42"/>
      <c r="B141" s="273"/>
      <c r="C141" s="202"/>
      <c r="D141" s="274"/>
      <c r="E141" s="204"/>
      <c r="F141" s="205"/>
    </row>
    <row r="142" spans="1:6" s="169" customFormat="1" ht="14">
      <c r="A142" s="15"/>
      <c r="B142" s="269"/>
      <c r="C142" s="217"/>
      <c r="D142" s="270"/>
      <c r="E142" s="219"/>
      <c r="F142" s="214"/>
    </row>
    <row r="143" spans="1:6" s="169" customFormat="1" ht="28">
      <c r="A143" s="15"/>
      <c r="B143" s="275" t="s">
        <v>288</v>
      </c>
      <c r="C143" s="217"/>
      <c r="D143" s="270"/>
      <c r="E143" s="219"/>
      <c r="F143" s="214"/>
    </row>
    <row r="144" spans="1:6" s="169" customFormat="1" ht="14">
      <c r="A144" s="15"/>
      <c r="B144" s="269"/>
      <c r="C144" s="217"/>
      <c r="D144" s="270"/>
      <c r="E144" s="219"/>
      <c r="F144" s="214"/>
    </row>
    <row r="145" spans="1:6" s="169" customFormat="1" ht="70">
      <c r="A145" s="16" t="s">
        <v>0</v>
      </c>
      <c r="B145" s="269" t="s">
        <v>103</v>
      </c>
      <c r="C145" s="217"/>
      <c r="D145" s="270"/>
      <c r="E145" s="219"/>
      <c r="F145" s="214"/>
    </row>
    <row r="146" spans="1:6" s="169" customFormat="1" ht="14">
      <c r="A146" s="15"/>
      <c r="B146" s="172" t="s">
        <v>100</v>
      </c>
      <c r="C146" s="182" t="s">
        <v>10</v>
      </c>
      <c r="D146" s="183">
        <v>2</v>
      </c>
      <c r="E146" s="183"/>
      <c r="F146" s="186">
        <f>D146*E146</f>
        <v>0</v>
      </c>
    </row>
    <row r="147" spans="1:6" s="169" customFormat="1" ht="14">
      <c r="A147" s="15"/>
      <c r="B147" s="172" t="s">
        <v>102</v>
      </c>
      <c r="C147" s="182" t="s">
        <v>10</v>
      </c>
      <c r="D147" s="183">
        <v>1</v>
      </c>
      <c r="E147" s="183"/>
      <c r="F147" s="186">
        <f>D147*E147</f>
        <v>0</v>
      </c>
    </row>
    <row r="148" spans="1:6" s="169" customFormat="1" ht="14">
      <c r="A148" s="15"/>
      <c r="B148" s="172" t="s">
        <v>101</v>
      </c>
      <c r="C148" s="182" t="s">
        <v>10</v>
      </c>
      <c r="D148" s="183">
        <v>1</v>
      </c>
      <c r="E148" s="183"/>
      <c r="F148" s="186">
        <f>D148*E148</f>
        <v>0</v>
      </c>
    </row>
    <row r="149" spans="1:6" s="169" customFormat="1" ht="14">
      <c r="A149" s="15"/>
      <c r="B149" s="269"/>
      <c r="C149" s="217"/>
      <c r="D149" s="270"/>
      <c r="E149" s="219"/>
      <c r="F149" s="214"/>
    </row>
    <row r="150" spans="1:6" s="169" customFormat="1" ht="17.25" customHeight="1">
      <c r="A150" s="16" t="s">
        <v>3</v>
      </c>
      <c r="B150" s="172" t="s">
        <v>105</v>
      </c>
      <c r="C150" s="182"/>
      <c r="D150" s="183"/>
      <c r="E150" s="183"/>
      <c r="F150" s="184"/>
    </row>
    <row r="151" spans="1:6" s="169" customFormat="1" ht="17.25" customHeight="1">
      <c r="A151" s="16"/>
      <c r="B151" s="172" t="s">
        <v>99</v>
      </c>
      <c r="C151" s="182" t="s">
        <v>16</v>
      </c>
      <c r="D151" s="183">
        <v>2.8</v>
      </c>
      <c r="E151" s="183"/>
      <c r="F151" s="186">
        <f>D151*E151</f>
        <v>0</v>
      </c>
    </row>
    <row r="152" spans="1:6" s="169" customFormat="1" ht="14">
      <c r="A152" s="16"/>
      <c r="B152" s="172"/>
      <c r="C152" s="182"/>
      <c r="D152" s="183"/>
      <c r="E152" s="183"/>
      <c r="F152" s="184"/>
    </row>
    <row r="153" spans="1:6" s="169" customFormat="1" ht="17.25" customHeight="1">
      <c r="A153" s="16" t="s">
        <v>4</v>
      </c>
      <c r="B153" s="172" t="s">
        <v>104</v>
      </c>
      <c r="C153" s="182"/>
      <c r="D153" s="183"/>
      <c r="E153" s="183"/>
      <c r="F153" s="184"/>
    </row>
    <row r="154" spans="1:6" s="169" customFormat="1" ht="17.25" customHeight="1">
      <c r="A154" s="16"/>
      <c r="B154" s="172"/>
      <c r="C154" s="182" t="s">
        <v>1</v>
      </c>
      <c r="D154" s="183">
        <v>20</v>
      </c>
      <c r="E154" s="183"/>
      <c r="F154" s="186">
        <f>D154*E154</f>
        <v>0</v>
      </c>
    </row>
    <row r="155" spans="1:6" s="169" customFormat="1" ht="14">
      <c r="A155" s="16"/>
      <c r="B155" s="172"/>
      <c r="C155" s="182"/>
      <c r="D155" s="183"/>
      <c r="E155" s="183"/>
      <c r="F155" s="184"/>
    </row>
    <row r="156" spans="1:6" s="169" customFormat="1" ht="14">
      <c r="A156" s="16"/>
      <c r="B156" s="172"/>
      <c r="C156" s="182"/>
      <c r="D156" s="183"/>
      <c r="E156" s="183"/>
      <c r="F156" s="186"/>
    </row>
    <row r="157" spans="1:6" s="169" customFormat="1" ht="17.25" customHeight="1">
      <c r="A157" s="16" t="s">
        <v>6</v>
      </c>
      <c r="B157" s="172" t="s">
        <v>108</v>
      </c>
      <c r="C157" s="182"/>
      <c r="D157" s="183"/>
      <c r="E157" s="183"/>
      <c r="F157" s="186"/>
    </row>
    <row r="158" spans="1:6" s="169" customFormat="1" ht="17.25" customHeight="1">
      <c r="A158" s="16"/>
      <c r="B158" s="185" t="s">
        <v>43</v>
      </c>
      <c r="C158" s="182" t="s">
        <v>1</v>
      </c>
      <c r="D158" s="183">
        <v>26</v>
      </c>
      <c r="E158" s="183"/>
      <c r="F158" s="186">
        <f>D158*E158</f>
        <v>0</v>
      </c>
    </row>
    <row r="159" spans="1:6" s="169" customFormat="1" ht="14">
      <c r="A159" s="16"/>
      <c r="B159" s="185"/>
      <c r="C159" s="182"/>
      <c r="D159" s="183"/>
      <c r="E159" s="183"/>
      <c r="F159" s="186"/>
    </row>
    <row r="160" spans="1:6" s="169" customFormat="1" ht="17.25" customHeight="1">
      <c r="A160" s="16" t="s">
        <v>7</v>
      </c>
      <c r="B160" s="172" t="s">
        <v>106</v>
      </c>
      <c r="C160" s="182"/>
      <c r="D160" s="183"/>
      <c r="E160" s="183"/>
      <c r="F160" s="186"/>
    </row>
    <row r="161" spans="1:6" s="169" customFormat="1" ht="17.25" customHeight="1">
      <c r="A161" s="16"/>
      <c r="B161" s="185" t="s">
        <v>68</v>
      </c>
      <c r="C161" s="182" t="s">
        <v>1</v>
      </c>
      <c r="D161" s="183">
        <v>240</v>
      </c>
      <c r="E161" s="183"/>
      <c r="F161" s="186">
        <f>D161*E161</f>
        <v>0</v>
      </c>
    </row>
    <row r="162" spans="1:6" s="169" customFormat="1" ht="17.25" customHeight="1">
      <c r="A162" s="16"/>
      <c r="B162" s="185"/>
      <c r="C162" s="182"/>
      <c r="D162" s="183"/>
      <c r="E162" s="183"/>
      <c r="F162" s="186"/>
    </row>
    <row r="163" spans="1:6" s="169" customFormat="1" ht="14">
      <c r="A163" s="16"/>
      <c r="B163" s="216"/>
      <c r="C163" s="182"/>
      <c r="D163" s="183"/>
      <c r="E163" s="183"/>
      <c r="F163" s="186"/>
    </row>
    <row r="164" spans="1:6" s="169" customFormat="1" ht="17.25" customHeight="1">
      <c r="A164" s="16" t="s">
        <v>8</v>
      </c>
      <c r="B164" s="172" t="s">
        <v>44</v>
      </c>
      <c r="C164" s="182"/>
      <c r="D164" s="212"/>
      <c r="E164" s="183"/>
      <c r="F164" s="186"/>
    </row>
    <row r="165" spans="1:6" s="169" customFormat="1" ht="17.25" customHeight="1">
      <c r="A165" s="16"/>
      <c r="B165" s="269"/>
      <c r="C165" s="182" t="s">
        <v>1</v>
      </c>
      <c r="D165" s="212">
        <v>1100</v>
      </c>
      <c r="E165" s="183"/>
      <c r="F165" s="186">
        <f>D165*E165</f>
        <v>0</v>
      </c>
    </row>
    <row r="166" spans="1:6" s="169" customFormat="1" ht="17.25" customHeight="1">
      <c r="A166" s="16"/>
      <c r="B166" s="269"/>
      <c r="C166" s="182"/>
      <c r="D166" s="212"/>
      <c r="E166" s="183"/>
      <c r="F166" s="186"/>
    </row>
    <row r="167" spans="1:6" s="169" customFormat="1" ht="17.25" customHeight="1">
      <c r="A167" s="16"/>
      <c r="B167" s="269"/>
      <c r="C167" s="182"/>
      <c r="D167" s="212"/>
      <c r="E167" s="183"/>
      <c r="F167" s="186"/>
    </row>
    <row r="168" spans="1:6" s="169" customFormat="1" ht="17.25" customHeight="1">
      <c r="A168" s="16"/>
      <c r="B168" s="264" t="s">
        <v>23</v>
      </c>
      <c r="C168" s="265"/>
      <c r="D168" s="267"/>
      <c r="E168" s="267"/>
      <c r="F168" s="276">
        <f>SUM(F146:F167)</f>
        <v>0</v>
      </c>
    </row>
    <row r="169" spans="1:6" s="169" customFormat="1" ht="18" customHeight="1">
      <c r="A169" s="16"/>
      <c r="B169" s="216"/>
      <c r="C169" s="217"/>
      <c r="D169" s="218"/>
      <c r="E169" s="219"/>
      <c r="F169" s="214"/>
    </row>
    <row r="170" spans="1:6" s="169" customFormat="1" ht="14">
      <c r="A170" s="16"/>
      <c r="B170" s="216"/>
      <c r="C170" s="217"/>
      <c r="D170" s="218"/>
      <c r="E170" s="219"/>
      <c r="F170" s="214"/>
    </row>
    <row r="171" spans="1:6" s="169" customFormat="1" ht="15" customHeight="1">
      <c r="A171" s="16"/>
      <c r="B171" s="216"/>
      <c r="C171" s="217"/>
      <c r="D171" s="218"/>
      <c r="E171" s="219"/>
      <c r="F171" s="214"/>
    </row>
    <row r="172" spans="1:6" s="169" customFormat="1" ht="25.5" customHeight="1">
      <c r="A172" s="16"/>
      <c r="B172" s="216"/>
      <c r="C172" s="217"/>
      <c r="D172" s="218"/>
      <c r="E172" s="219"/>
      <c r="F172" s="214"/>
    </row>
    <row r="173" spans="1:6" s="169" customFormat="1" ht="14">
      <c r="A173" s="16"/>
      <c r="B173" s="275" t="s">
        <v>45</v>
      </c>
      <c r="C173" s="217"/>
      <c r="D173" s="218"/>
      <c r="E173" s="219"/>
      <c r="F173" s="214"/>
    </row>
    <row r="174" spans="1:6" s="169" customFormat="1" ht="14">
      <c r="A174" s="16"/>
      <c r="B174" s="216"/>
      <c r="C174" s="217"/>
      <c r="D174" s="219"/>
      <c r="E174" s="219"/>
      <c r="F174" s="214"/>
    </row>
    <row r="175" spans="1:6" s="169" customFormat="1" ht="56">
      <c r="A175" s="16" t="s">
        <v>3</v>
      </c>
      <c r="B175" s="172" t="s">
        <v>107</v>
      </c>
      <c r="C175" s="277"/>
      <c r="D175" s="190"/>
      <c r="E175" s="214"/>
      <c r="F175" s="214"/>
    </row>
    <row r="176" spans="1:6" s="169" customFormat="1" ht="14">
      <c r="A176" s="16"/>
      <c r="B176" s="278"/>
      <c r="C176" s="277" t="s">
        <v>1</v>
      </c>
      <c r="D176" s="190">
        <v>1300</v>
      </c>
      <c r="E176" s="214"/>
      <c r="F176" s="214">
        <f>D176*E176</f>
        <v>0</v>
      </c>
    </row>
    <row r="177" spans="1:6" s="169" customFormat="1" ht="14">
      <c r="A177" s="16"/>
      <c r="B177" s="172"/>
      <c r="C177" s="182"/>
      <c r="D177" s="212"/>
      <c r="E177" s="183"/>
      <c r="F177" s="186"/>
    </row>
    <row r="178" spans="1:6" s="169" customFormat="1" ht="149.25" customHeight="1">
      <c r="A178" s="16" t="s">
        <v>4</v>
      </c>
      <c r="B178" s="1165" t="s">
        <v>1274</v>
      </c>
      <c r="C178" s="182"/>
      <c r="D178" s="212"/>
      <c r="E178" s="183"/>
      <c r="F178" s="186"/>
    </row>
    <row r="179" spans="1:6" s="169" customFormat="1" ht="17.25" customHeight="1">
      <c r="A179" s="16"/>
      <c r="B179" s="185" t="s">
        <v>69</v>
      </c>
      <c r="C179" s="182" t="s">
        <v>1</v>
      </c>
      <c r="D179" s="212">
        <v>1245</v>
      </c>
      <c r="E179" s="183"/>
      <c r="F179" s="186">
        <f>D179*E179</f>
        <v>0</v>
      </c>
    </row>
    <row r="180" spans="1:6" s="169" customFormat="1" ht="17.25" customHeight="1">
      <c r="A180" s="16"/>
      <c r="B180" s="185" t="s">
        <v>70</v>
      </c>
      <c r="C180" s="182" t="s">
        <v>1</v>
      </c>
      <c r="D180" s="212">
        <v>68</v>
      </c>
      <c r="E180" s="183"/>
      <c r="F180" s="186">
        <f>D180*E180</f>
        <v>0</v>
      </c>
    </row>
    <row r="181" spans="1:6" s="169" customFormat="1" ht="14">
      <c r="A181" s="16"/>
      <c r="B181" s="185"/>
      <c r="C181" s="182"/>
      <c r="D181" s="212"/>
      <c r="E181" s="183"/>
      <c r="F181" s="186"/>
    </row>
    <row r="182" spans="1:6" s="169" customFormat="1" ht="63.75" customHeight="1">
      <c r="A182" s="16" t="s">
        <v>6</v>
      </c>
      <c r="B182" s="1165" t="s">
        <v>1275</v>
      </c>
      <c r="C182" s="182"/>
      <c r="D182" s="212"/>
      <c r="E182" s="183"/>
      <c r="F182" s="186"/>
    </row>
    <row r="183" spans="1:6" s="169" customFormat="1" ht="17.25" customHeight="1">
      <c r="A183" s="16"/>
      <c r="B183" s="185"/>
      <c r="C183" s="182" t="s">
        <v>1</v>
      </c>
      <c r="D183" s="212">
        <v>62</v>
      </c>
      <c r="E183" s="183"/>
      <c r="F183" s="186">
        <f>D183*E183</f>
        <v>0</v>
      </c>
    </row>
    <row r="184" spans="1:6" s="169" customFormat="1" ht="14">
      <c r="A184" s="16"/>
      <c r="B184" s="185"/>
      <c r="C184" s="182"/>
      <c r="D184" s="212"/>
      <c r="E184" s="183"/>
      <c r="F184" s="186"/>
    </row>
    <row r="185" spans="1:6" s="169" customFormat="1" ht="64.5" customHeight="1">
      <c r="A185" s="16" t="s">
        <v>7</v>
      </c>
      <c r="B185" s="1165" t="s">
        <v>1276</v>
      </c>
      <c r="C185" s="182"/>
      <c r="D185" s="212"/>
      <c r="E185" s="183"/>
      <c r="F185" s="186"/>
    </row>
    <row r="186" spans="1:6" s="169" customFormat="1" ht="17.25" customHeight="1">
      <c r="A186" s="16"/>
      <c r="B186" s="172"/>
      <c r="C186" s="182" t="s">
        <v>1</v>
      </c>
      <c r="D186" s="212">
        <v>62</v>
      </c>
      <c r="E186" s="183"/>
      <c r="F186" s="186">
        <f>D186*E186</f>
        <v>0</v>
      </c>
    </row>
    <row r="187" spans="1:6" s="169" customFormat="1" ht="14">
      <c r="A187" s="16"/>
      <c r="B187" s="172"/>
      <c r="C187" s="182"/>
      <c r="D187" s="212"/>
      <c r="E187" s="183"/>
      <c r="F187" s="186"/>
    </row>
    <row r="188" spans="1:6" s="169" customFormat="1" ht="126">
      <c r="A188" s="16" t="s">
        <v>8</v>
      </c>
      <c r="B188" s="172" t="s">
        <v>1267</v>
      </c>
      <c r="C188" s="279"/>
      <c r="D188" s="280"/>
      <c r="E188" s="183"/>
      <c r="F188" s="281"/>
    </row>
    <row r="189" spans="1:6" s="169" customFormat="1" ht="14">
      <c r="A189" s="16"/>
      <c r="B189" s="172" t="s">
        <v>31</v>
      </c>
      <c r="C189" s="279" t="s">
        <v>1</v>
      </c>
      <c r="D189" s="280">
        <v>26</v>
      </c>
      <c r="E189" s="183"/>
      <c r="F189" s="281">
        <f>D189*E189</f>
        <v>0</v>
      </c>
    </row>
    <row r="190" spans="1:6" s="169" customFormat="1" ht="14">
      <c r="A190" s="16"/>
      <c r="B190" s="172" t="s">
        <v>22</v>
      </c>
      <c r="C190" s="279" t="s">
        <v>1</v>
      </c>
      <c r="D190" s="280">
        <v>90</v>
      </c>
      <c r="E190" s="183"/>
      <c r="F190" s="281">
        <f>D190*E190</f>
        <v>0</v>
      </c>
    </row>
    <row r="191" spans="1:6" s="169" customFormat="1" ht="17.25" customHeight="1">
      <c r="A191" s="16"/>
      <c r="B191" s="172"/>
      <c r="C191" s="182"/>
      <c r="D191" s="212"/>
      <c r="E191" s="183"/>
      <c r="F191" s="186"/>
    </row>
    <row r="192" spans="1:6" s="169" customFormat="1" ht="14">
      <c r="A192" s="16"/>
      <c r="B192" s="172"/>
      <c r="C192" s="182"/>
      <c r="D192" s="212"/>
      <c r="E192" s="183"/>
      <c r="F192" s="186"/>
    </row>
    <row r="193" spans="1:7" s="169" customFormat="1" ht="390.75" customHeight="1">
      <c r="A193" s="16" t="s">
        <v>9</v>
      </c>
      <c r="B193" s="282" t="s">
        <v>1340</v>
      </c>
      <c r="C193" s="182"/>
      <c r="D193" s="212"/>
      <c r="E193" s="183"/>
      <c r="F193" s="186"/>
      <c r="G193" s="1135"/>
    </row>
    <row r="194" spans="1:7" s="169" customFormat="1" ht="17.25" customHeight="1">
      <c r="A194" s="16"/>
      <c r="B194" s="185"/>
      <c r="C194" s="279" t="s">
        <v>1</v>
      </c>
      <c r="D194" s="280">
        <v>1300</v>
      </c>
      <c r="E194" s="183"/>
      <c r="F194" s="281">
        <f>D194*E194</f>
        <v>0</v>
      </c>
    </row>
    <row r="195" spans="1:7" s="169" customFormat="1" ht="14">
      <c r="A195" s="16"/>
      <c r="B195" s="185"/>
      <c r="C195" s="182"/>
      <c r="D195" s="212"/>
      <c r="E195" s="183"/>
      <c r="F195" s="186"/>
    </row>
    <row r="196" spans="1:7" s="169" customFormat="1" ht="65.25" customHeight="1">
      <c r="A196" s="16" t="s">
        <v>11</v>
      </c>
      <c r="B196" s="172" t="s">
        <v>109</v>
      </c>
      <c r="C196" s="182"/>
      <c r="D196" s="212"/>
      <c r="E196" s="183"/>
      <c r="F196" s="186"/>
    </row>
    <row r="197" spans="1:7" s="169" customFormat="1" ht="18.75" customHeight="1">
      <c r="A197" s="16"/>
      <c r="B197" s="185"/>
      <c r="C197" s="182" t="s">
        <v>1</v>
      </c>
      <c r="D197" s="212">
        <v>3.5</v>
      </c>
      <c r="E197" s="183"/>
      <c r="F197" s="186">
        <f>D197*E197</f>
        <v>0</v>
      </c>
    </row>
    <row r="198" spans="1:7" s="169" customFormat="1" ht="11.25" customHeight="1">
      <c r="A198" s="16"/>
      <c r="B198" s="185"/>
      <c r="C198" s="182"/>
      <c r="D198" s="212"/>
      <c r="E198" s="183"/>
      <c r="F198" s="186"/>
    </row>
    <row r="199" spans="1:7" s="169" customFormat="1" ht="18.75" customHeight="1">
      <c r="A199" s="20"/>
      <c r="B199" s="283"/>
      <c r="C199" s="284"/>
      <c r="D199" s="284"/>
      <c r="E199" s="284"/>
      <c r="F199" s="284"/>
    </row>
    <row r="200" spans="1:7" s="169" customFormat="1" ht="18.75" customHeight="1">
      <c r="A200" s="16"/>
      <c r="B200" s="264" t="s">
        <v>35</v>
      </c>
      <c r="C200" s="265"/>
      <c r="D200" s="285"/>
      <c r="E200" s="267"/>
      <c r="F200" s="276">
        <f>SUM(F175:F198)</f>
        <v>0</v>
      </c>
    </row>
    <row r="201" spans="1:7" s="169" customFormat="1" ht="15.75" customHeight="1">
      <c r="A201" s="16"/>
      <c r="B201" s="216"/>
      <c r="C201" s="217"/>
      <c r="D201" s="218"/>
      <c r="E201" s="219"/>
      <c r="F201" s="214"/>
    </row>
    <row r="202" spans="1:7" s="169" customFormat="1" ht="15.75" customHeight="1">
      <c r="A202" s="16"/>
      <c r="B202" s="216"/>
      <c r="C202" s="217"/>
      <c r="D202" s="218"/>
      <c r="E202" s="219"/>
      <c r="F202" s="214"/>
    </row>
    <row r="203" spans="1:7" s="169" customFormat="1" ht="15.75" customHeight="1">
      <c r="A203" s="16"/>
      <c r="B203" s="216"/>
      <c r="C203" s="217"/>
      <c r="D203" s="218"/>
      <c r="E203" s="219"/>
      <c r="F203" s="214"/>
    </row>
    <row r="204" spans="1:7" s="169" customFormat="1" ht="14">
      <c r="A204" s="16"/>
      <c r="B204" s="216"/>
      <c r="C204" s="217"/>
      <c r="D204" s="218"/>
      <c r="E204" s="219"/>
      <c r="F204" s="214"/>
    </row>
    <row r="205" spans="1:7" s="169" customFormat="1" ht="15.75" customHeight="1">
      <c r="A205" s="16"/>
      <c r="B205" s="275" t="s">
        <v>46</v>
      </c>
      <c r="C205" s="217"/>
      <c r="D205" s="218"/>
      <c r="E205" s="219"/>
      <c r="F205" s="214"/>
    </row>
    <row r="206" spans="1:7" s="169" customFormat="1" ht="14">
      <c r="A206" s="16"/>
      <c r="B206" s="22"/>
      <c r="C206" s="217"/>
      <c r="D206" s="218"/>
      <c r="E206" s="219"/>
      <c r="F206" s="214"/>
    </row>
    <row r="207" spans="1:7" s="169" customFormat="1" ht="243" customHeight="1">
      <c r="A207" s="23" t="s">
        <v>0</v>
      </c>
      <c r="B207" s="286" t="s">
        <v>1341</v>
      </c>
      <c r="C207" s="23"/>
      <c r="D207" s="287"/>
      <c r="E207" s="173"/>
      <c r="F207" s="173"/>
    </row>
    <row r="208" spans="1:7" s="169" customFormat="1" ht="210">
      <c r="A208" s="288"/>
      <c r="B208" s="289" t="s">
        <v>95</v>
      </c>
      <c r="C208" s="23"/>
      <c r="D208" s="287"/>
      <c r="E208" s="173"/>
      <c r="F208" s="173"/>
    </row>
    <row r="209" spans="1:6" s="169" customFormat="1" ht="70">
      <c r="A209" s="288"/>
      <c r="B209" s="289" t="s">
        <v>96</v>
      </c>
      <c r="C209" s="23"/>
      <c r="D209" s="287"/>
      <c r="E209" s="173"/>
      <c r="F209" s="173"/>
    </row>
    <row r="210" spans="1:6" s="169" customFormat="1" ht="15.75" customHeight="1">
      <c r="A210" s="24"/>
      <c r="B210" s="290" t="s">
        <v>47</v>
      </c>
      <c r="C210" s="36" t="s">
        <v>1</v>
      </c>
      <c r="D210" s="291">
        <v>1307</v>
      </c>
      <c r="E210" s="219"/>
      <c r="F210" s="214">
        <f>D210*E210</f>
        <v>0</v>
      </c>
    </row>
    <row r="211" spans="1:6" s="169" customFormat="1" ht="14">
      <c r="A211" s="24"/>
      <c r="B211" s="290" t="s">
        <v>110</v>
      </c>
      <c r="C211" s="36" t="s">
        <v>1</v>
      </c>
      <c r="D211" s="291">
        <v>240</v>
      </c>
      <c r="E211" s="219"/>
      <c r="F211" s="214">
        <f>D211*E211</f>
        <v>0</v>
      </c>
    </row>
    <row r="212" spans="1:6" s="169" customFormat="1" ht="28">
      <c r="A212" s="24"/>
      <c r="B212" s="290" t="s">
        <v>240</v>
      </c>
      <c r="C212" s="36" t="s">
        <v>239</v>
      </c>
      <c r="D212" s="291">
        <v>78</v>
      </c>
      <c r="E212" s="219"/>
      <c r="F212" s="214">
        <f>D212*E212</f>
        <v>0</v>
      </c>
    </row>
    <row r="213" spans="1:6" s="169" customFormat="1" ht="14">
      <c r="A213" s="24"/>
      <c r="B213" s="290"/>
      <c r="C213" s="36"/>
      <c r="D213" s="291"/>
      <c r="E213" s="219"/>
      <c r="F213" s="214"/>
    </row>
    <row r="214" spans="1:6" s="169" customFormat="1" ht="84">
      <c r="A214" s="25" t="s">
        <v>3</v>
      </c>
      <c r="B214" s="292" t="s">
        <v>112</v>
      </c>
      <c r="C214" s="23"/>
      <c r="D214" s="293"/>
      <c r="E214" s="173"/>
      <c r="F214" s="173"/>
    </row>
    <row r="215" spans="1:6" s="169" customFormat="1" ht="14">
      <c r="A215" s="24"/>
      <c r="B215" s="292" t="s">
        <v>111</v>
      </c>
      <c r="C215" s="23" t="s">
        <v>17</v>
      </c>
      <c r="D215" s="293">
        <v>185</v>
      </c>
      <c r="E215" s="173"/>
      <c r="F215" s="173">
        <f>D215*E215</f>
        <v>0</v>
      </c>
    </row>
    <row r="216" spans="1:6" s="169" customFormat="1" ht="14">
      <c r="A216" s="24"/>
      <c r="B216" s="290"/>
      <c r="C216" s="36"/>
      <c r="D216" s="291"/>
      <c r="E216" s="219"/>
      <c r="F216" s="214"/>
    </row>
    <row r="217" spans="1:6" s="169" customFormat="1" ht="154">
      <c r="A217" s="25" t="s">
        <v>4</v>
      </c>
      <c r="B217" s="1136" t="s">
        <v>1268</v>
      </c>
      <c r="C217" s="294"/>
      <c r="D217" s="168"/>
      <c r="E217" s="173"/>
      <c r="F217" s="173"/>
    </row>
    <row r="218" spans="1:6" s="169" customFormat="1" ht="14">
      <c r="A218" s="24"/>
      <c r="B218" s="278" t="s">
        <v>113</v>
      </c>
      <c r="C218" s="295" t="s">
        <v>10</v>
      </c>
      <c r="D218" s="293">
        <v>6</v>
      </c>
      <c r="E218" s="293"/>
      <c r="F218" s="173">
        <f>D218*E218</f>
        <v>0</v>
      </c>
    </row>
    <row r="219" spans="1:6" s="169" customFormat="1" ht="14">
      <c r="A219" s="24"/>
      <c r="B219" s="278" t="s">
        <v>142</v>
      </c>
      <c r="C219" s="295" t="s">
        <v>10</v>
      </c>
      <c r="D219" s="293">
        <v>2</v>
      </c>
      <c r="E219" s="293"/>
      <c r="F219" s="173">
        <f>D219*E219</f>
        <v>0</v>
      </c>
    </row>
    <row r="220" spans="1:6" s="169" customFormat="1" ht="14">
      <c r="A220" s="25"/>
      <c r="B220" s="174"/>
      <c r="C220" s="36"/>
      <c r="D220" s="291"/>
      <c r="E220" s="219"/>
      <c r="F220" s="214"/>
    </row>
    <row r="221" spans="1:6" s="169" customFormat="1" ht="51.75" customHeight="1">
      <c r="A221" s="25" t="s">
        <v>6</v>
      </c>
      <c r="B221" s="172" t="s">
        <v>73</v>
      </c>
      <c r="C221" s="36"/>
      <c r="D221" s="291"/>
      <c r="E221" s="296"/>
      <c r="F221" s="291"/>
    </row>
    <row r="222" spans="1:6" s="169" customFormat="1" ht="14">
      <c r="A222" s="297"/>
      <c r="B222" s="298"/>
      <c r="C222" s="36" t="s">
        <v>1</v>
      </c>
      <c r="D222" s="291">
        <v>1307</v>
      </c>
      <c r="E222" s="219"/>
      <c r="F222" s="214">
        <f>D222*E222</f>
        <v>0</v>
      </c>
    </row>
    <row r="223" spans="1:6" s="169" customFormat="1" ht="14">
      <c r="A223" s="24"/>
      <c r="B223" s="174"/>
      <c r="C223" s="36"/>
      <c r="D223" s="291"/>
      <c r="E223" s="219"/>
      <c r="F223" s="214"/>
    </row>
    <row r="224" spans="1:6" s="169" customFormat="1" ht="83.25" customHeight="1">
      <c r="A224" s="23" t="s">
        <v>7</v>
      </c>
      <c r="B224" s="174" t="s">
        <v>114</v>
      </c>
      <c r="C224" s="299"/>
      <c r="D224" s="214"/>
      <c r="E224" s="214"/>
      <c r="F224" s="214"/>
    </row>
    <row r="225" spans="1:7" s="166" customFormat="1" ht="17.25" customHeight="1">
      <c r="A225" s="23"/>
      <c r="B225" s="300"/>
      <c r="C225" s="299" t="s">
        <v>1</v>
      </c>
      <c r="D225" s="214">
        <v>62</v>
      </c>
      <c r="E225" s="214"/>
      <c r="F225" s="214">
        <f>D225*E225</f>
        <v>0</v>
      </c>
      <c r="G225" s="169"/>
    </row>
    <row r="226" spans="1:7" s="166" customFormat="1" ht="14">
      <c r="A226" s="24"/>
      <c r="B226" s="174"/>
      <c r="C226" s="36"/>
      <c r="D226" s="291"/>
      <c r="E226" s="219"/>
      <c r="F226" s="214"/>
      <c r="G226" s="169"/>
    </row>
    <row r="227" spans="1:7" s="166" customFormat="1" ht="188.25" customHeight="1">
      <c r="A227" s="301" t="s">
        <v>8</v>
      </c>
      <c r="B227" s="302" t="s">
        <v>115</v>
      </c>
      <c r="C227" s="303"/>
      <c r="D227" s="304"/>
      <c r="E227" s="305"/>
      <c r="F227" s="305"/>
      <c r="G227" s="169"/>
    </row>
    <row r="228" spans="1:7" s="166" customFormat="1" ht="17.25" customHeight="1">
      <c r="A228" s="301"/>
      <c r="B228" s="302"/>
      <c r="C228" s="303" t="s">
        <v>1</v>
      </c>
      <c r="D228" s="306">
        <v>1245</v>
      </c>
      <c r="E228" s="305"/>
      <c r="F228" s="305">
        <f>D228*E228</f>
        <v>0</v>
      </c>
      <c r="G228" s="169"/>
    </row>
    <row r="229" spans="1:7" s="166" customFormat="1" ht="22.5" customHeight="1">
      <c r="A229" s="24"/>
      <c r="B229" s="174"/>
      <c r="C229" s="36"/>
      <c r="D229" s="291"/>
      <c r="E229" s="219"/>
      <c r="F229" s="214"/>
      <c r="G229" s="169"/>
    </row>
    <row r="230" spans="1:7" s="166" customFormat="1" ht="75.75" customHeight="1">
      <c r="A230" s="25" t="s">
        <v>9</v>
      </c>
      <c r="B230" s="174" t="s">
        <v>1246</v>
      </c>
      <c r="C230" s="36"/>
      <c r="D230" s="291"/>
      <c r="E230" s="219"/>
      <c r="F230" s="214"/>
      <c r="G230" s="169"/>
    </row>
    <row r="231" spans="1:7" s="166" customFormat="1" ht="17.25" customHeight="1">
      <c r="A231" s="24"/>
      <c r="B231" s="174"/>
      <c r="C231" s="307" t="s">
        <v>1</v>
      </c>
      <c r="D231" s="280">
        <v>260</v>
      </c>
      <c r="E231" s="281"/>
      <c r="F231" s="214">
        <f t="shared" ref="F231" si="2">D231*E231</f>
        <v>0</v>
      </c>
      <c r="G231" s="169"/>
    </row>
    <row r="232" spans="1:7" s="169" customFormat="1" ht="18.75" customHeight="1">
      <c r="A232" s="24"/>
      <c r="B232" s="174"/>
      <c r="C232" s="36"/>
      <c r="D232" s="291"/>
      <c r="E232" s="219"/>
      <c r="F232" s="214"/>
    </row>
    <row r="233" spans="1:7" s="169" customFormat="1" ht="18.75" customHeight="1">
      <c r="A233" s="24"/>
      <c r="B233" s="174"/>
      <c r="C233" s="36"/>
      <c r="D233" s="291"/>
      <c r="E233" s="219"/>
      <c r="F233" s="214"/>
    </row>
    <row r="234" spans="1:7" s="169" customFormat="1" ht="18.75" customHeight="1">
      <c r="A234" s="16"/>
      <c r="B234" s="264" t="s">
        <v>36</v>
      </c>
      <c r="C234" s="265"/>
      <c r="D234" s="285"/>
      <c r="E234" s="267"/>
      <c r="F234" s="276">
        <f>SUM(F210:F232)</f>
        <v>0</v>
      </c>
    </row>
    <row r="235" spans="1:7" s="158" customFormat="1" ht="14">
      <c r="A235" s="26"/>
      <c r="B235" s="308"/>
      <c r="C235" s="299"/>
      <c r="D235" s="309"/>
      <c r="E235" s="219"/>
      <c r="F235" s="214"/>
      <c r="G235" s="169"/>
    </row>
    <row r="236" spans="1:7" s="158" customFormat="1" ht="14">
      <c r="A236" s="26"/>
      <c r="B236" s="308"/>
      <c r="C236" s="299"/>
      <c r="D236" s="309"/>
      <c r="E236" s="219"/>
      <c r="F236" s="214"/>
      <c r="G236" s="169"/>
    </row>
    <row r="237" spans="1:7" s="158" customFormat="1" ht="14">
      <c r="A237" s="26"/>
      <c r="B237" s="308"/>
      <c r="C237" s="299"/>
      <c r="D237" s="309"/>
      <c r="E237" s="219"/>
      <c r="F237" s="214"/>
      <c r="G237" s="169"/>
    </row>
    <row r="238" spans="1:7" s="158" customFormat="1" ht="28">
      <c r="A238" s="16"/>
      <c r="B238" s="275" t="s">
        <v>130</v>
      </c>
      <c r="C238" s="217"/>
      <c r="D238" s="218"/>
      <c r="E238" s="219"/>
      <c r="F238" s="214"/>
      <c r="G238" s="169"/>
    </row>
    <row r="239" spans="1:7" s="158" customFormat="1" ht="14">
      <c r="A239" s="27"/>
      <c r="B239" s="310"/>
      <c r="C239" s="311"/>
      <c r="D239" s="309"/>
      <c r="E239" s="312"/>
      <c r="F239" s="313"/>
      <c r="G239" s="169"/>
    </row>
    <row r="240" spans="1:7" s="158" customFormat="1" ht="14">
      <c r="A240" s="314"/>
      <c r="B240" s="174"/>
      <c r="C240" s="315"/>
      <c r="D240" s="316"/>
      <c r="E240" s="317"/>
      <c r="F240" s="318"/>
      <c r="G240" s="169"/>
    </row>
    <row r="241" spans="1:7" s="158" customFormat="1" ht="205.5" customHeight="1">
      <c r="A241" s="314" t="s">
        <v>0</v>
      </c>
      <c r="B241" s="174" t="s">
        <v>129</v>
      </c>
      <c r="C241" s="36"/>
      <c r="D241" s="319"/>
      <c r="E241" s="296"/>
      <c r="F241" s="320"/>
      <c r="G241" s="169"/>
    </row>
    <row r="242" spans="1:7" s="158" customFormat="1" ht="14">
      <c r="A242" s="314"/>
      <c r="B242" s="321" t="s">
        <v>116</v>
      </c>
      <c r="C242" s="36" t="s">
        <v>19</v>
      </c>
      <c r="D242" s="320">
        <v>1272</v>
      </c>
      <c r="E242" s="320"/>
      <c r="F242" s="320">
        <f>D242*E242</f>
        <v>0</v>
      </c>
      <c r="G242" s="169"/>
    </row>
    <row r="243" spans="1:7" s="158" customFormat="1" ht="14">
      <c r="A243" s="314"/>
      <c r="B243" s="174" t="s">
        <v>117</v>
      </c>
      <c r="C243" s="36" t="s">
        <v>19</v>
      </c>
      <c r="D243" s="320">
        <v>2220</v>
      </c>
      <c r="E243" s="320"/>
      <c r="F243" s="320">
        <f>D243*E243</f>
        <v>0</v>
      </c>
      <c r="G243" s="169"/>
    </row>
    <row r="244" spans="1:7" s="158" customFormat="1" ht="14">
      <c r="A244" s="314"/>
      <c r="B244" s="174" t="s">
        <v>118</v>
      </c>
      <c r="C244" s="36" t="s">
        <v>19</v>
      </c>
      <c r="D244" s="320">
        <v>887</v>
      </c>
      <c r="E244" s="320"/>
      <c r="F244" s="320">
        <f>D244*E244</f>
        <v>0</v>
      </c>
      <c r="G244" s="169"/>
    </row>
    <row r="245" spans="1:7" s="158" customFormat="1" ht="19.5" customHeight="1">
      <c r="A245" s="314"/>
      <c r="B245" s="174" t="s">
        <v>119</v>
      </c>
      <c r="C245" s="36" t="s">
        <v>19</v>
      </c>
      <c r="D245" s="320">
        <v>426</v>
      </c>
      <c r="E245" s="320"/>
      <c r="F245" s="320">
        <f>D245*E245</f>
        <v>0</v>
      </c>
      <c r="G245" s="169"/>
    </row>
    <row r="246" spans="1:7" s="158" customFormat="1" ht="18" customHeight="1">
      <c r="A246" s="314"/>
      <c r="B246" s="174" t="s">
        <v>120</v>
      </c>
      <c r="C246" s="36" t="s">
        <v>19</v>
      </c>
      <c r="D246" s="320">
        <v>535</v>
      </c>
      <c r="E246" s="320"/>
      <c r="F246" s="320">
        <f>D246*E246</f>
        <v>0</v>
      </c>
      <c r="G246" s="169"/>
    </row>
    <row r="247" spans="1:7" s="158" customFormat="1" ht="14">
      <c r="A247" s="314"/>
      <c r="B247" s="174"/>
      <c r="C247" s="315"/>
      <c r="D247" s="316"/>
      <c r="E247" s="317"/>
      <c r="F247" s="318"/>
      <c r="G247" s="169"/>
    </row>
    <row r="248" spans="1:7" s="158" customFormat="1" ht="168">
      <c r="A248" s="314" t="s">
        <v>3</v>
      </c>
      <c r="B248" s="322" t="s">
        <v>122</v>
      </c>
      <c r="C248" s="323"/>
      <c r="D248" s="323"/>
      <c r="E248" s="317"/>
      <c r="F248" s="318"/>
      <c r="G248" s="169"/>
    </row>
    <row r="249" spans="1:7" s="158" customFormat="1" ht="25">
      <c r="A249" s="314"/>
      <c r="B249" s="323" t="s">
        <v>121</v>
      </c>
      <c r="C249" s="36" t="s">
        <v>123</v>
      </c>
      <c r="D249" s="320">
        <v>1</v>
      </c>
      <c r="E249" s="320"/>
      <c r="F249" s="320">
        <f>D249*E249</f>
        <v>0</v>
      </c>
      <c r="G249" s="169"/>
    </row>
    <row r="250" spans="1:7" s="158" customFormat="1" ht="14">
      <c r="A250" s="314"/>
      <c r="B250" s="174" t="s">
        <v>124</v>
      </c>
      <c r="C250" s="36" t="s">
        <v>123</v>
      </c>
      <c r="D250" s="320">
        <v>1</v>
      </c>
      <c r="E250" s="320"/>
      <c r="F250" s="320">
        <f>D250*E250</f>
        <v>0</v>
      </c>
      <c r="G250" s="169"/>
    </row>
    <row r="251" spans="1:7" s="158" customFormat="1" ht="14">
      <c r="A251" s="314"/>
      <c r="B251" s="174"/>
      <c r="C251" s="315"/>
      <c r="D251" s="316"/>
      <c r="E251" s="317"/>
      <c r="F251" s="318"/>
      <c r="G251" s="169"/>
    </row>
    <row r="252" spans="1:7" s="158" customFormat="1" ht="154">
      <c r="A252" s="314" t="s">
        <v>4</v>
      </c>
      <c r="B252" s="322" t="s">
        <v>204</v>
      </c>
      <c r="C252" s="315"/>
      <c r="D252" s="316"/>
      <c r="E252" s="317"/>
      <c r="F252" s="318"/>
      <c r="G252" s="169"/>
    </row>
    <row r="253" spans="1:7" s="158" customFormat="1" ht="14">
      <c r="A253" s="314"/>
      <c r="B253" s="174"/>
      <c r="C253" s="36" t="s">
        <v>123</v>
      </c>
      <c r="D253" s="320">
        <v>1</v>
      </c>
      <c r="E253" s="320"/>
      <c r="F253" s="320">
        <f>D253*E253</f>
        <v>0</v>
      </c>
      <c r="G253" s="169"/>
    </row>
    <row r="254" spans="1:7" s="158" customFormat="1" ht="14">
      <c r="A254" s="314"/>
      <c r="B254" s="174"/>
      <c r="C254" s="315"/>
      <c r="D254" s="316"/>
      <c r="E254" s="317"/>
      <c r="F254" s="318"/>
      <c r="G254" s="169"/>
    </row>
    <row r="255" spans="1:7" s="158" customFormat="1" ht="140">
      <c r="A255" s="314" t="s">
        <v>6</v>
      </c>
      <c r="B255" s="174" t="s">
        <v>131</v>
      </c>
      <c r="C255" s="36"/>
      <c r="D255" s="319"/>
      <c r="E255" s="296"/>
      <c r="F255" s="320"/>
      <c r="G255" s="169"/>
    </row>
    <row r="256" spans="1:7" s="158" customFormat="1" ht="14">
      <c r="A256" s="314"/>
      <c r="B256" s="174" t="s">
        <v>132</v>
      </c>
      <c r="C256" s="36"/>
      <c r="D256" s="319"/>
      <c r="E256" s="296"/>
      <c r="F256" s="320"/>
      <c r="G256" s="169"/>
    </row>
    <row r="257" spans="1:7" s="158" customFormat="1" ht="14">
      <c r="A257" s="314"/>
      <c r="B257" s="321" t="s">
        <v>133</v>
      </c>
      <c r="C257" s="36" t="s">
        <v>19</v>
      </c>
      <c r="D257" s="320">
        <v>478</v>
      </c>
      <c r="E257" s="320"/>
      <c r="F257" s="320">
        <f>D257*E257</f>
        <v>0</v>
      </c>
      <c r="G257" s="169"/>
    </row>
    <row r="258" spans="1:7" s="158" customFormat="1" ht="14">
      <c r="A258" s="314"/>
      <c r="B258" s="321" t="s">
        <v>134</v>
      </c>
      <c r="C258" s="36"/>
      <c r="D258" s="320"/>
      <c r="E258" s="320"/>
      <c r="F258" s="320"/>
      <c r="G258" s="169"/>
    </row>
    <row r="259" spans="1:7" s="158" customFormat="1" ht="14">
      <c r="A259" s="314"/>
      <c r="B259" s="321" t="s">
        <v>135</v>
      </c>
      <c r="C259" s="36" t="s">
        <v>19</v>
      </c>
      <c r="D259" s="320">
        <v>270</v>
      </c>
      <c r="E259" s="320"/>
      <c r="F259" s="320">
        <f>D259*E259</f>
        <v>0</v>
      </c>
      <c r="G259" s="169"/>
    </row>
    <row r="260" spans="1:7" s="158" customFormat="1" ht="14">
      <c r="A260" s="314"/>
      <c r="B260" s="321" t="s">
        <v>136</v>
      </c>
      <c r="C260" s="36" t="s">
        <v>19</v>
      </c>
      <c r="D260" s="320">
        <v>194</v>
      </c>
      <c r="E260" s="320"/>
      <c r="F260" s="320">
        <f>D260*E260</f>
        <v>0</v>
      </c>
      <c r="G260" s="169"/>
    </row>
    <row r="261" spans="1:7" s="158" customFormat="1" ht="14">
      <c r="A261" s="314"/>
      <c r="B261" s="321"/>
      <c r="C261" s="36"/>
      <c r="D261" s="320"/>
      <c r="E261" s="320"/>
      <c r="F261" s="320"/>
      <c r="G261" s="169"/>
    </row>
    <row r="262" spans="1:7" s="158" customFormat="1" ht="140">
      <c r="A262" s="314" t="s">
        <v>7</v>
      </c>
      <c r="B262" s="174" t="s">
        <v>137</v>
      </c>
      <c r="C262" s="36"/>
      <c r="D262" s="319"/>
      <c r="E262" s="296"/>
      <c r="F262" s="320"/>
      <c r="G262" s="169"/>
    </row>
    <row r="263" spans="1:7" s="158" customFormat="1" ht="14">
      <c r="A263" s="324"/>
      <c r="B263" s="174" t="s">
        <v>132</v>
      </c>
      <c r="C263" s="36"/>
      <c r="D263" s="319"/>
      <c r="E263" s="296"/>
      <c r="F263" s="320"/>
      <c r="G263" s="169"/>
    </row>
    <row r="264" spans="1:7" s="158" customFormat="1" ht="14">
      <c r="A264" s="324"/>
      <c r="B264" s="321" t="s">
        <v>140</v>
      </c>
      <c r="C264" s="36" t="s">
        <v>19</v>
      </c>
      <c r="D264" s="320">
        <v>735</v>
      </c>
      <c r="E264" s="320"/>
      <c r="F264" s="320">
        <f>D264*E264</f>
        <v>0</v>
      </c>
      <c r="G264" s="169"/>
    </row>
    <row r="265" spans="1:7" s="158" customFormat="1" ht="14">
      <c r="A265" s="324"/>
      <c r="B265" s="321" t="s">
        <v>134</v>
      </c>
      <c r="C265" s="36"/>
      <c r="D265" s="320"/>
      <c r="E265" s="320"/>
      <c r="F265" s="320"/>
      <c r="G265" s="169"/>
    </row>
    <row r="266" spans="1:7" s="158" customFormat="1" ht="14">
      <c r="A266" s="324"/>
      <c r="B266" s="321" t="s">
        <v>138</v>
      </c>
      <c r="C266" s="36" t="s">
        <v>19</v>
      </c>
      <c r="D266" s="320">
        <v>177</v>
      </c>
      <c r="E266" s="320"/>
      <c r="F266" s="320">
        <f>D266*E266</f>
        <v>0</v>
      </c>
      <c r="G266" s="169"/>
    </row>
    <row r="267" spans="1:7" s="158" customFormat="1" ht="14">
      <c r="A267" s="324"/>
      <c r="B267" s="321" t="s">
        <v>139</v>
      </c>
      <c r="C267" s="36" t="s">
        <v>19</v>
      </c>
      <c r="D267" s="320">
        <v>168</v>
      </c>
      <c r="E267" s="320"/>
      <c r="F267" s="320">
        <f>D267*E267</f>
        <v>0</v>
      </c>
      <c r="G267" s="169"/>
    </row>
    <row r="268" spans="1:7" s="158" customFormat="1" ht="14">
      <c r="A268" s="324"/>
      <c r="B268" s="325"/>
      <c r="C268" s="326"/>
      <c r="D268" s="327"/>
      <c r="E268" s="328"/>
      <c r="F268" s="329"/>
      <c r="G268" s="169"/>
    </row>
    <row r="269" spans="1:7" s="158" customFormat="1" ht="196">
      <c r="A269" s="314" t="s">
        <v>8</v>
      </c>
      <c r="B269" s="174" t="s">
        <v>141</v>
      </c>
      <c r="C269" s="36"/>
      <c r="D269" s="319"/>
      <c r="E269" s="296"/>
      <c r="F269" s="320"/>
      <c r="G269" s="169"/>
    </row>
    <row r="270" spans="1:7" s="158" customFormat="1" ht="14">
      <c r="A270" s="324"/>
      <c r="B270" s="321" t="s">
        <v>176</v>
      </c>
      <c r="C270" s="36" t="s">
        <v>19</v>
      </c>
      <c r="D270" s="320">
        <v>1931</v>
      </c>
      <c r="E270" s="320"/>
      <c r="F270" s="320">
        <f>D270*E270</f>
        <v>0</v>
      </c>
      <c r="G270" s="169"/>
    </row>
    <row r="271" spans="1:7" s="158" customFormat="1" ht="14">
      <c r="A271" s="314"/>
      <c r="G271" s="169"/>
    </row>
    <row r="272" spans="1:7" s="158" customFormat="1" ht="168">
      <c r="A272" s="314" t="s">
        <v>9</v>
      </c>
      <c r="B272" s="174" t="s">
        <v>143</v>
      </c>
      <c r="C272" s="36"/>
      <c r="D272" s="319"/>
      <c r="E272" s="296"/>
      <c r="F272" s="320"/>
      <c r="G272" s="169"/>
    </row>
    <row r="273" spans="1:7" s="158" customFormat="1" ht="14">
      <c r="A273" s="324"/>
      <c r="B273" s="321" t="s">
        <v>144</v>
      </c>
      <c r="C273" s="36" t="s">
        <v>19</v>
      </c>
      <c r="D273" s="320">
        <v>3260</v>
      </c>
      <c r="E273" s="320"/>
      <c r="F273" s="320">
        <f>D273*E273</f>
        <v>0</v>
      </c>
      <c r="G273" s="169"/>
    </row>
    <row r="274" spans="1:7" s="158" customFormat="1" ht="14">
      <c r="A274" s="330"/>
      <c r="B274" s="174"/>
      <c r="C274" s="331"/>
      <c r="D274" s="219"/>
      <c r="E274" s="219"/>
      <c r="F274" s="214"/>
      <c r="G274" s="169"/>
    </row>
    <row r="275" spans="1:7" s="158" customFormat="1" ht="18.75" customHeight="1">
      <c r="A275" s="330"/>
      <c r="B275" s="264" t="s">
        <v>97</v>
      </c>
      <c r="C275" s="265"/>
      <c r="D275" s="285"/>
      <c r="E275" s="267"/>
      <c r="F275" s="276">
        <f>SUM(F240:F273)</f>
        <v>0</v>
      </c>
      <c r="G275" s="169"/>
    </row>
    <row r="276" spans="1:7" s="158" customFormat="1" ht="17.25" customHeight="1">
      <c r="A276" s="330"/>
      <c r="B276" s="174"/>
      <c r="C276" s="331"/>
      <c r="D276" s="219"/>
      <c r="E276" s="219"/>
      <c r="F276" s="214"/>
      <c r="G276" s="169"/>
    </row>
    <row r="277" spans="1:7" s="158" customFormat="1" ht="74.25" customHeight="1">
      <c r="A277" s="330"/>
      <c r="B277" s="174"/>
      <c r="C277" s="331"/>
      <c r="D277" s="219"/>
      <c r="E277" s="219"/>
      <c r="F277" s="214"/>
      <c r="G277" s="169"/>
    </row>
    <row r="278" spans="1:7" s="158" customFormat="1" ht="15.75" customHeight="1">
      <c r="A278" s="16"/>
      <c r="B278" s="1181" t="s">
        <v>48</v>
      </c>
      <c r="C278" s="1181"/>
      <c r="D278" s="1181"/>
      <c r="E278" s="309"/>
      <c r="F278" s="313"/>
      <c r="G278" s="169"/>
    </row>
    <row r="279" spans="1:7" s="158" customFormat="1" ht="17.25" customHeight="1">
      <c r="A279" s="27"/>
      <c r="B279" s="332"/>
      <c r="C279" s="311"/>
      <c r="D279" s="309"/>
      <c r="E279" s="309"/>
      <c r="F279" s="313"/>
      <c r="G279" s="169"/>
    </row>
    <row r="280" spans="1:7" s="158" customFormat="1" ht="14">
      <c r="A280" s="27"/>
      <c r="B280" s="333" t="s">
        <v>49</v>
      </c>
      <c r="C280" s="311"/>
      <c r="D280" s="309"/>
      <c r="E280" s="309"/>
      <c r="F280" s="313">
        <f>F36</f>
        <v>0</v>
      </c>
      <c r="G280" s="169"/>
    </row>
    <row r="281" spans="1:7" s="158" customFormat="1" ht="24.75" customHeight="1">
      <c r="A281" s="27"/>
      <c r="B281" s="333"/>
      <c r="C281" s="311"/>
      <c r="D281" s="309"/>
      <c r="E281" s="309"/>
      <c r="F281" s="313"/>
      <c r="G281" s="169"/>
    </row>
    <row r="282" spans="1:7" s="158" customFormat="1" ht="22.5" customHeight="1">
      <c r="A282" s="27"/>
      <c r="B282" s="333" t="s">
        <v>50</v>
      </c>
      <c r="C282" s="311"/>
      <c r="D282" s="309"/>
      <c r="E282" s="309"/>
      <c r="F282" s="313">
        <f>F130</f>
        <v>0</v>
      </c>
      <c r="G282" s="169"/>
    </row>
    <row r="283" spans="1:7" s="158" customFormat="1" ht="14">
      <c r="A283" s="27"/>
      <c r="B283" s="333"/>
      <c r="C283" s="311"/>
      <c r="D283" s="309"/>
      <c r="E283" s="309"/>
      <c r="F283" s="313"/>
      <c r="G283" s="169"/>
    </row>
    <row r="284" spans="1:7" s="158" customFormat="1" ht="14">
      <c r="A284" s="27"/>
      <c r="B284" s="333" t="s">
        <v>51</v>
      </c>
      <c r="C284" s="311"/>
      <c r="D284" s="309"/>
      <c r="E284" s="309"/>
      <c r="F284" s="313">
        <f>F139</f>
        <v>0</v>
      </c>
      <c r="G284" s="169"/>
    </row>
    <row r="285" spans="1:7" s="158" customFormat="1" ht="15.75" customHeight="1">
      <c r="A285" s="27"/>
      <c r="B285" s="333"/>
      <c r="C285" s="311"/>
      <c r="D285" s="309"/>
      <c r="E285" s="309"/>
      <c r="F285" s="313"/>
      <c r="G285" s="169"/>
    </row>
    <row r="286" spans="1:7" s="158" customFormat="1" ht="28">
      <c r="A286" s="27"/>
      <c r="B286" s="333" t="s">
        <v>289</v>
      </c>
      <c r="C286" s="311"/>
      <c r="D286" s="309"/>
      <c r="E286" s="309"/>
      <c r="F286" s="313">
        <f>F168</f>
        <v>0</v>
      </c>
      <c r="G286" s="169"/>
    </row>
    <row r="287" spans="1:7" s="158" customFormat="1" ht="14">
      <c r="A287" s="27"/>
      <c r="B287" s="333"/>
      <c r="C287" s="311"/>
      <c r="D287" s="309"/>
      <c r="E287" s="309"/>
      <c r="F287" s="313"/>
      <c r="G287" s="169"/>
    </row>
    <row r="288" spans="1:7" s="158" customFormat="1" ht="14">
      <c r="A288" s="27"/>
      <c r="B288" s="333" t="s">
        <v>52</v>
      </c>
      <c r="C288" s="311"/>
      <c r="D288" s="309"/>
      <c r="E288" s="309"/>
      <c r="F288" s="313">
        <f>F200</f>
        <v>0</v>
      </c>
      <c r="G288" s="169"/>
    </row>
    <row r="289" spans="1:8" s="158" customFormat="1" ht="14">
      <c r="A289" s="27"/>
      <c r="B289" s="333"/>
      <c r="C289" s="311"/>
      <c r="D289" s="309"/>
      <c r="E289" s="309"/>
      <c r="F289" s="313"/>
      <c r="G289" s="169"/>
    </row>
    <row r="290" spans="1:8" s="158" customFormat="1" ht="14">
      <c r="A290" s="27"/>
      <c r="B290" s="333" t="s">
        <v>53</v>
      </c>
      <c r="C290" s="311"/>
      <c r="D290" s="309"/>
      <c r="E290" s="309"/>
      <c r="F290" s="313">
        <f>F234</f>
        <v>0</v>
      </c>
      <c r="G290" s="169"/>
    </row>
    <row r="291" spans="1:8" s="158" customFormat="1" ht="14">
      <c r="A291" s="27"/>
      <c r="B291" s="333"/>
      <c r="C291" s="311"/>
      <c r="D291" s="309"/>
      <c r="E291" s="309"/>
      <c r="F291" s="313"/>
      <c r="G291" s="169"/>
    </row>
    <row r="292" spans="1:8" s="158" customFormat="1" ht="17.25" customHeight="1">
      <c r="A292" s="27"/>
      <c r="B292" s="333" t="s">
        <v>145</v>
      </c>
      <c r="C292" s="311"/>
      <c r="D292" s="309"/>
      <c r="E292" s="309"/>
      <c r="F292" s="313">
        <f>F275</f>
        <v>0</v>
      </c>
      <c r="G292" s="169"/>
    </row>
    <row r="293" spans="1:8" s="158" customFormat="1" ht="14">
      <c r="A293" s="27"/>
      <c r="B293" s="333"/>
      <c r="C293" s="311"/>
      <c r="D293" s="309"/>
      <c r="E293" s="309"/>
      <c r="F293" s="313"/>
      <c r="G293" s="169"/>
    </row>
    <row r="294" spans="1:8" s="158" customFormat="1" ht="17.25" customHeight="1">
      <c r="A294" s="27"/>
      <c r="B294" s="333"/>
      <c r="C294" s="311"/>
      <c r="D294" s="309"/>
      <c r="E294" s="309"/>
      <c r="F294" s="313"/>
      <c r="G294" s="169"/>
    </row>
    <row r="295" spans="1:8" s="158" customFormat="1" ht="17.25" customHeight="1">
      <c r="A295" s="27"/>
      <c r="B295" s="334" t="s">
        <v>24</v>
      </c>
      <c r="C295" s="335"/>
      <c r="D295" s="336"/>
      <c r="E295" s="336"/>
      <c r="F295" s="276">
        <f>SUM(F280:F294)</f>
        <v>0</v>
      </c>
      <c r="G295" s="169"/>
    </row>
    <row r="296" spans="1:8" s="158" customFormat="1" ht="14">
      <c r="A296" s="27"/>
      <c r="B296" s="332"/>
      <c r="C296" s="311"/>
      <c r="D296" s="309"/>
      <c r="E296" s="309"/>
      <c r="F296" s="337"/>
      <c r="G296" s="169"/>
    </row>
    <row r="297" spans="1:8" s="158" customFormat="1" ht="14">
      <c r="A297" s="27"/>
      <c r="B297" s="332"/>
      <c r="C297" s="311"/>
      <c r="D297" s="309"/>
      <c r="E297" s="309"/>
      <c r="F297" s="337"/>
      <c r="G297" s="169"/>
    </row>
    <row r="298" spans="1:8" s="158" customFormat="1" ht="15.75" customHeight="1">
      <c r="A298" s="27"/>
      <c r="B298" s="332"/>
      <c r="C298" s="311"/>
      <c r="D298" s="309"/>
      <c r="E298" s="309"/>
      <c r="F298" s="337"/>
      <c r="G298" s="169"/>
    </row>
    <row r="299" spans="1:8" s="158" customFormat="1" ht="15.75" customHeight="1">
      <c r="A299" s="27"/>
      <c r="B299" s="332"/>
      <c r="C299" s="311"/>
      <c r="D299" s="309"/>
      <c r="E299" s="309"/>
      <c r="F299" s="337"/>
      <c r="G299" s="169"/>
    </row>
    <row r="300" spans="1:8" s="158" customFormat="1" ht="14">
      <c r="A300" s="27"/>
      <c r="B300" s="332"/>
      <c r="C300" s="311"/>
      <c r="D300" s="309"/>
      <c r="E300" s="309"/>
      <c r="F300" s="337"/>
      <c r="G300" s="169"/>
    </row>
    <row r="301" spans="1:8" s="158" customFormat="1" ht="18">
      <c r="A301" s="32" t="s">
        <v>54</v>
      </c>
      <c r="B301" s="338" t="s">
        <v>55</v>
      </c>
      <c r="C301" s="339"/>
      <c r="D301" s="309"/>
      <c r="E301" s="219"/>
      <c r="F301" s="214"/>
      <c r="G301" s="169"/>
    </row>
    <row r="302" spans="1:8" s="158" customFormat="1" ht="17.5">
      <c r="A302" s="26"/>
      <c r="B302" s="340"/>
      <c r="C302" s="299"/>
      <c r="D302" s="309"/>
      <c r="E302" s="219"/>
      <c r="F302" s="214"/>
      <c r="G302" s="169"/>
      <c r="H302" s="256"/>
    </row>
    <row r="303" spans="1:8" s="158" customFormat="1" ht="14">
      <c r="A303" s="27"/>
      <c r="B303" s="275" t="s">
        <v>56</v>
      </c>
      <c r="C303" s="311"/>
      <c r="D303" s="309"/>
      <c r="E303" s="219"/>
      <c r="F303" s="214"/>
      <c r="G303" s="169"/>
      <c r="H303" s="256"/>
    </row>
    <row r="304" spans="1:8" s="169" customFormat="1" ht="18.75" hidden="1" customHeight="1">
      <c r="A304" s="27"/>
      <c r="B304" s="341"/>
      <c r="C304" s="311"/>
      <c r="D304" s="309"/>
      <c r="E304" s="219"/>
      <c r="F304" s="214"/>
    </row>
    <row r="305" spans="1:7" s="169" customFormat="1" ht="14">
      <c r="A305" s="25"/>
      <c r="B305" s="185"/>
      <c r="C305" s="342"/>
      <c r="D305" s="183"/>
      <c r="E305" s="183"/>
      <c r="F305" s="186"/>
    </row>
    <row r="306" spans="1:7" s="169" customFormat="1" ht="140.25" customHeight="1">
      <c r="A306" s="343" t="s">
        <v>0</v>
      </c>
      <c r="B306" s="344" t="s">
        <v>71</v>
      </c>
      <c r="C306" s="345"/>
      <c r="D306" s="346"/>
      <c r="E306" s="346"/>
      <c r="F306" s="347"/>
    </row>
    <row r="307" spans="1:7" s="169" customFormat="1" ht="14">
      <c r="A307" s="23"/>
      <c r="B307" s="185" t="s">
        <v>146</v>
      </c>
      <c r="C307" s="23" t="s">
        <v>17</v>
      </c>
      <c r="D307" s="173">
        <v>72</v>
      </c>
      <c r="E307" s="173"/>
      <c r="F307" s="173">
        <f>D307*E307</f>
        <v>0</v>
      </c>
    </row>
    <row r="308" spans="1:7" s="169" customFormat="1" ht="14">
      <c r="A308" s="23"/>
      <c r="B308" s="185"/>
      <c r="C308" s="23"/>
      <c r="D308" s="173"/>
      <c r="E308" s="173"/>
      <c r="F308" s="173"/>
    </row>
    <row r="309" spans="1:7" s="169" customFormat="1" ht="70">
      <c r="A309" s="33" t="s">
        <v>3</v>
      </c>
      <c r="B309" s="348" t="s">
        <v>147</v>
      </c>
      <c r="C309" s="349"/>
      <c r="D309" s="183"/>
      <c r="E309" s="183"/>
      <c r="F309" s="186"/>
    </row>
    <row r="310" spans="1:7" s="169" customFormat="1" ht="18.75" customHeight="1">
      <c r="A310" s="33"/>
      <c r="B310" s="350" t="s">
        <v>72</v>
      </c>
      <c r="C310" s="349" t="s">
        <v>5</v>
      </c>
      <c r="D310" s="183">
        <v>9</v>
      </c>
      <c r="E310" s="183"/>
      <c r="F310" s="186">
        <f>D310*E310</f>
        <v>0</v>
      </c>
    </row>
    <row r="311" spans="1:7" s="210" customFormat="1" ht="16.5" customHeight="1">
      <c r="A311" s="23"/>
      <c r="B311" s="350" t="s">
        <v>148</v>
      </c>
      <c r="C311" s="349" t="s">
        <v>5</v>
      </c>
      <c r="D311" s="183">
        <v>17</v>
      </c>
      <c r="E311" s="183"/>
      <c r="F311" s="186">
        <f>D311*E311</f>
        <v>0</v>
      </c>
      <c r="G311" s="169"/>
    </row>
    <row r="312" spans="1:7" s="210" customFormat="1" ht="14">
      <c r="A312" s="23"/>
      <c r="B312" s="350"/>
      <c r="C312" s="349"/>
      <c r="D312" s="183"/>
      <c r="E312" s="183"/>
      <c r="F312" s="186"/>
      <c r="G312" s="169"/>
    </row>
    <row r="313" spans="1:7" s="210" customFormat="1" ht="21" customHeight="1">
      <c r="A313" s="23"/>
      <c r="B313" s="185"/>
      <c r="C313" s="23"/>
      <c r="D313" s="173"/>
      <c r="E313" s="173"/>
      <c r="F313" s="173"/>
      <c r="G313" s="169"/>
    </row>
    <row r="314" spans="1:7" s="169" customFormat="1" ht="20.25" customHeight="1">
      <c r="A314" s="27"/>
      <c r="B314" s="264" t="s">
        <v>18</v>
      </c>
      <c r="C314" s="335"/>
      <c r="D314" s="351"/>
      <c r="E314" s="352"/>
      <c r="F314" s="276">
        <f>SUM(F305:F312)</f>
        <v>0</v>
      </c>
    </row>
    <row r="315" spans="1:7" s="169" customFormat="1" ht="14">
      <c r="A315" s="27"/>
      <c r="B315" s="310"/>
      <c r="C315" s="311"/>
      <c r="D315" s="353"/>
      <c r="E315" s="312"/>
      <c r="F315" s="313"/>
    </row>
    <row r="316" spans="1:7" s="169" customFormat="1" ht="15.75" customHeight="1">
      <c r="A316" s="27"/>
      <c r="B316" s="310"/>
      <c r="C316" s="311"/>
      <c r="D316" s="353"/>
      <c r="E316" s="312"/>
      <c r="F316" s="313"/>
    </row>
    <row r="317" spans="1:7" s="169" customFormat="1" ht="14">
      <c r="A317" s="27"/>
      <c r="B317" s="310"/>
      <c r="C317" s="311"/>
      <c r="D317" s="353"/>
      <c r="E317" s="312"/>
      <c r="F317" s="313"/>
    </row>
    <row r="318" spans="1:7" s="169" customFormat="1" ht="28">
      <c r="A318" s="27"/>
      <c r="B318" s="354" t="s">
        <v>151</v>
      </c>
      <c r="C318" s="311"/>
      <c r="D318" s="353"/>
      <c r="E318" s="312"/>
      <c r="F318" s="313"/>
    </row>
    <row r="319" spans="1:7" s="169" customFormat="1" ht="14">
      <c r="A319" s="23"/>
      <c r="B319" s="167"/>
      <c r="C319" s="34"/>
      <c r="D319" s="187"/>
      <c r="E319" s="355"/>
      <c r="F319" s="355"/>
    </row>
    <row r="320" spans="1:7" s="169" customFormat="1" ht="15.65" customHeight="1">
      <c r="A320" s="34"/>
      <c r="B320" s="167"/>
      <c r="C320" s="34"/>
      <c r="D320" s="165"/>
      <c r="E320" s="355"/>
      <c r="F320" s="355"/>
    </row>
    <row r="321" spans="1:6" s="169" customFormat="1" ht="14">
      <c r="A321" s="34"/>
      <c r="C321" s="34"/>
      <c r="D321" s="187"/>
      <c r="E321" s="173"/>
      <c r="F321" s="173"/>
    </row>
    <row r="322" spans="1:6" s="169" customFormat="1" ht="238">
      <c r="A322" s="13" t="s">
        <v>0</v>
      </c>
      <c r="B322" s="172" t="s">
        <v>149</v>
      </c>
      <c r="C322" s="279"/>
      <c r="D322" s="356"/>
      <c r="E322" s="186"/>
      <c r="F322" s="186"/>
    </row>
    <row r="323" spans="1:6" s="169" customFormat="1" ht="14">
      <c r="A323" s="13"/>
      <c r="B323" s="216" t="s">
        <v>74</v>
      </c>
      <c r="C323" s="279" t="s">
        <v>1</v>
      </c>
      <c r="D323" s="356">
        <v>230</v>
      </c>
      <c r="E323" s="186"/>
      <c r="F323" s="186">
        <f>D323*E323</f>
        <v>0</v>
      </c>
    </row>
    <row r="324" spans="1:6" s="169" customFormat="1" ht="15.65" customHeight="1">
      <c r="A324" s="13"/>
      <c r="B324" s="216" t="s">
        <v>75</v>
      </c>
      <c r="C324" s="279" t="s">
        <v>5</v>
      </c>
      <c r="D324" s="356">
        <v>115</v>
      </c>
      <c r="E324" s="186"/>
      <c r="F324" s="186">
        <f>D324*E324</f>
        <v>0</v>
      </c>
    </row>
    <row r="325" spans="1:6" s="169" customFormat="1" ht="15.65" customHeight="1">
      <c r="A325" s="13"/>
      <c r="B325" s="172"/>
      <c r="C325" s="279"/>
      <c r="D325" s="356"/>
      <c r="E325" s="186"/>
      <c r="F325" s="186"/>
    </row>
    <row r="326" spans="1:6" s="169" customFormat="1" ht="168">
      <c r="A326" s="13" t="s">
        <v>3</v>
      </c>
      <c r="B326" s="174" t="s">
        <v>150</v>
      </c>
      <c r="C326" s="279"/>
      <c r="D326" s="356"/>
      <c r="E326" s="186"/>
      <c r="F326" s="186"/>
    </row>
    <row r="327" spans="1:6" s="169" customFormat="1" ht="15.65" customHeight="1">
      <c r="A327" s="13"/>
      <c r="B327" s="174" t="s">
        <v>74</v>
      </c>
      <c r="C327" s="279" t="s">
        <v>1</v>
      </c>
      <c r="D327" s="356">
        <v>1.7</v>
      </c>
      <c r="E327" s="186"/>
      <c r="F327" s="186">
        <f>D327*E327</f>
        <v>0</v>
      </c>
    </row>
    <row r="328" spans="1:6" s="169" customFormat="1" ht="15.5">
      <c r="A328" s="13"/>
      <c r="B328" s="174" t="s">
        <v>77</v>
      </c>
      <c r="C328" s="357" t="s">
        <v>17</v>
      </c>
      <c r="D328" s="358">
        <v>1.5</v>
      </c>
      <c r="E328" s="281"/>
      <c r="F328" s="281">
        <f>SUM(D328*E328)</f>
        <v>0</v>
      </c>
    </row>
    <row r="329" spans="1:6" s="169" customFormat="1" ht="15.5">
      <c r="A329" s="16"/>
      <c r="B329" s="174" t="s">
        <v>76</v>
      </c>
      <c r="C329" s="357" t="s">
        <v>17</v>
      </c>
      <c r="D329" s="358">
        <v>4.8</v>
      </c>
      <c r="E329" s="281"/>
      <c r="F329" s="281">
        <f>SUM(D329*E329)</f>
        <v>0</v>
      </c>
    </row>
    <row r="330" spans="1:6" s="169" customFormat="1" ht="16.5" customHeight="1">
      <c r="A330" s="13"/>
      <c r="B330" s="174" t="s">
        <v>78</v>
      </c>
      <c r="C330" s="357" t="s">
        <v>17</v>
      </c>
      <c r="D330" s="358">
        <v>3.6</v>
      </c>
      <c r="E330" s="281"/>
      <c r="F330" s="281">
        <f>SUM(D330*E330)</f>
        <v>0</v>
      </c>
    </row>
    <row r="331" spans="1:6" s="169" customFormat="1" ht="14">
      <c r="A331" s="13"/>
      <c r="B331" s="216"/>
      <c r="C331" s="279"/>
      <c r="D331" s="356"/>
      <c r="E331" s="186"/>
      <c r="F331" s="186"/>
    </row>
    <row r="332" spans="1:6" s="169" customFormat="1" ht="182">
      <c r="A332" s="13" t="s">
        <v>4</v>
      </c>
      <c r="B332" s="172" t="s">
        <v>175</v>
      </c>
      <c r="C332" s="279"/>
      <c r="D332" s="356"/>
      <c r="E332" s="186"/>
      <c r="F332" s="186"/>
    </row>
    <row r="333" spans="1:6" s="169" customFormat="1" ht="16.5">
      <c r="A333" s="16"/>
      <c r="B333" s="216"/>
      <c r="C333" s="359" t="s">
        <v>27</v>
      </c>
      <c r="D333" s="358">
        <v>110</v>
      </c>
      <c r="E333" s="281"/>
      <c r="F333" s="281">
        <f>SUM(D333*E333)</f>
        <v>0</v>
      </c>
    </row>
    <row r="334" spans="1:6" s="169" customFormat="1" ht="14">
      <c r="A334" s="16"/>
      <c r="B334" s="216"/>
      <c r="C334" s="359"/>
      <c r="D334" s="358"/>
      <c r="E334" s="281"/>
      <c r="F334" s="281"/>
    </row>
    <row r="335" spans="1:6" s="169" customFormat="1" ht="56">
      <c r="A335" s="13" t="s">
        <v>6</v>
      </c>
      <c r="B335" s="174" t="s">
        <v>174</v>
      </c>
      <c r="C335" s="34"/>
      <c r="D335" s="187" t="s">
        <v>152</v>
      </c>
      <c r="E335" s="173"/>
      <c r="F335" s="355"/>
    </row>
    <row r="336" spans="1:6" s="169" customFormat="1" ht="70">
      <c r="A336" s="13"/>
      <c r="B336" s="1164" t="s">
        <v>1277</v>
      </c>
      <c r="C336" s="34"/>
      <c r="D336" s="187"/>
      <c r="E336" s="173"/>
      <c r="F336" s="355"/>
    </row>
    <row r="337" spans="1:6" s="169" customFormat="1" ht="28">
      <c r="A337" s="13"/>
      <c r="B337" s="167" t="s">
        <v>153</v>
      </c>
      <c r="C337" s="34"/>
      <c r="D337" s="187"/>
      <c r="E337" s="173"/>
      <c r="F337" s="355"/>
    </row>
    <row r="338" spans="1:6" s="169" customFormat="1" ht="14">
      <c r="A338" s="13"/>
      <c r="B338" s="360" t="s">
        <v>154</v>
      </c>
      <c r="C338" s="34"/>
      <c r="D338" s="187"/>
      <c r="E338" s="173"/>
      <c r="F338" s="355"/>
    </row>
    <row r="339" spans="1:6" s="169" customFormat="1" ht="14">
      <c r="A339" s="13"/>
      <c r="B339" s="174" t="s">
        <v>155</v>
      </c>
      <c r="C339" s="34"/>
      <c r="D339" s="187"/>
      <c r="E339" s="173"/>
      <c r="F339" s="355"/>
    </row>
    <row r="340" spans="1:6" s="169" customFormat="1" ht="14">
      <c r="A340" s="13"/>
      <c r="B340" s="174" t="s">
        <v>156</v>
      </c>
      <c r="C340" s="34"/>
      <c r="D340" s="187"/>
      <c r="E340" s="173"/>
      <c r="F340" s="355"/>
    </row>
    <row r="341" spans="1:6" s="169" customFormat="1" ht="28">
      <c r="A341" s="13"/>
      <c r="B341" s="174" t="s">
        <v>157</v>
      </c>
      <c r="C341" s="34"/>
      <c r="D341" s="187"/>
      <c r="E341" s="173"/>
      <c r="F341" s="355"/>
    </row>
    <row r="342" spans="1:6" s="169" customFormat="1" ht="14">
      <c r="A342" s="13"/>
      <c r="B342" s="1164" t="s">
        <v>1278</v>
      </c>
      <c r="C342" s="34"/>
      <c r="D342" s="187"/>
      <c r="E342" s="173"/>
      <c r="F342" s="355"/>
    </row>
    <row r="343" spans="1:6" s="169" customFormat="1" ht="28">
      <c r="A343" s="13"/>
      <c r="B343" s="1164" t="s">
        <v>158</v>
      </c>
      <c r="C343" s="34"/>
      <c r="D343" s="187"/>
      <c r="E343" s="173"/>
      <c r="F343" s="355"/>
    </row>
    <row r="344" spans="1:6" s="169" customFormat="1" ht="56">
      <c r="A344" s="13"/>
      <c r="B344" s="174" t="s">
        <v>159</v>
      </c>
      <c r="C344" s="34"/>
      <c r="D344" s="187"/>
      <c r="E344" s="173"/>
      <c r="F344" s="355"/>
    </row>
    <row r="345" spans="1:6" s="169" customFormat="1" ht="28">
      <c r="A345" s="13"/>
      <c r="B345" s="174" t="s">
        <v>160</v>
      </c>
      <c r="C345" s="34"/>
      <c r="D345" s="187"/>
      <c r="E345" s="173"/>
      <c r="F345" s="355"/>
    </row>
    <row r="346" spans="1:6" s="169" customFormat="1" ht="28">
      <c r="A346" s="13"/>
      <c r="B346" s="174" t="s">
        <v>161</v>
      </c>
      <c r="C346" s="34"/>
      <c r="D346" s="187"/>
      <c r="E346" s="173"/>
      <c r="F346" s="355"/>
    </row>
    <row r="347" spans="1:6" s="169" customFormat="1" ht="28.5">
      <c r="A347" s="13"/>
      <c r="B347" s="174" t="s">
        <v>162</v>
      </c>
      <c r="C347" s="34"/>
      <c r="D347" s="187"/>
      <c r="E347" s="173"/>
      <c r="F347" s="355"/>
    </row>
    <row r="348" spans="1:6" s="169" customFormat="1" ht="28.5">
      <c r="A348" s="13"/>
      <c r="B348" s="174" t="s">
        <v>163</v>
      </c>
      <c r="C348" s="34"/>
      <c r="D348" s="187"/>
      <c r="E348" s="173"/>
      <c r="F348" s="355"/>
    </row>
    <row r="349" spans="1:6" s="169" customFormat="1" ht="28">
      <c r="A349" s="13"/>
      <c r="B349" s="174" t="s">
        <v>164</v>
      </c>
      <c r="C349" s="34"/>
      <c r="D349" s="187"/>
      <c r="E349" s="173"/>
      <c r="F349" s="355"/>
    </row>
    <row r="350" spans="1:6" s="169" customFormat="1" ht="28">
      <c r="A350" s="13"/>
      <c r="B350" s="174" t="s">
        <v>165</v>
      </c>
      <c r="C350" s="34"/>
      <c r="D350" s="187"/>
      <c r="E350" s="173"/>
      <c r="F350" s="355"/>
    </row>
    <row r="351" spans="1:6" s="169" customFormat="1" ht="28">
      <c r="A351" s="13"/>
      <c r="B351" s="174" t="s">
        <v>166</v>
      </c>
      <c r="C351" s="34"/>
      <c r="D351" s="187"/>
      <c r="E351" s="173"/>
      <c r="F351" s="355"/>
    </row>
    <row r="352" spans="1:6" s="169" customFormat="1" ht="28">
      <c r="A352" s="13"/>
      <c r="B352" s="174" t="s">
        <v>167</v>
      </c>
      <c r="C352" s="34"/>
      <c r="D352" s="187"/>
      <c r="E352" s="173"/>
      <c r="F352" s="355"/>
    </row>
    <row r="353" spans="1:6" s="169" customFormat="1" ht="14">
      <c r="A353" s="13"/>
      <c r="B353" s="174" t="s">
        <v>168</v>
      </c>
      <c r="C353" s="34"/>
      <c r="D353" s="187"/>
      <c r="E353" s="173"/>
      <c r="F353" s="355"/>
    </row>
    <row r="354" spans="1:6" s="169" customFormat="1" ht="14">
      <c r="A354" s="13"/>
      <c r="B354" s="174" t="s">
        <v>169</v>
      </c>
      <c r="C354" s="34"/>
      <c r="D354" s="187"/>
      <c r="E354" s="173"/>
      <c r="F354" s="355"/>
    </row>
    <row r="355" spans="1:6" s="169" customFormat="1" ht="42">
      <c r="A355" s="13"/>
      <c r="B355" s="174" t="s">
        <v>170</v>
      </c>
      <c r="C355" s="34"/>
      <c r="D355" s="187"/>
      <c r="E355" s="173"/>
      <c r="F355" s="355"/>
    </row>
    <row r="356" spans="1:6" s="169" customFormat="1" ht="56">
      <c r="A356" s="13"/>
      <c r="B356" s="174" t="s">
        <v>171</v>
      </c>
      <c r="C356" s="34"/>
      <c r="D356" s="187"/>
      <c r="E356" s="173"/>
      <c r="F356" s="355"/>
    </row>
    <row r="357" spans="1:6" s="169" customFormat="1" ht="14">
      <c r="A357" s="13"/>
      <c r="B357" s="278" t="s">
        <v>172</v>
      </c>
      <c r="C357" s="34" t="s">
        <v>1</v>
      </c>
      <c r="D357" s="187">
        <v>166</v>
      </c>
      <c r="E357" s="187"/>
      <c r="F357" s="173">
        <f>D357*E357</f>
        <v>0</v>
      </c>
    </row>
    <row r="358" spans="1:6" s="169" customFormat="1" ht="14">
      <c r="A358" s="13"/>
      <c r="B358" s="278" t="s">
        <v>173</v>
      </c>
      <c r="C358" s="34" t="s">
        <v>17</v>
      </c>
      <c r="D358" s="187">
        <v>93</v>
      </c>
      <c r="E358" s="187"/>
      <c r="F358" s="173">
        <f>D358*E358</f>
        <v>0</v>
      </c>
    </row>
    <row r="359" spans="1:6" s="169" customFormat="1" ht="14">
      <c r="A359" s="13"/>
      <c r="B359" s="216"/>
      <c r="C359" s="359"/>
      <c r="D359" s="358"/>
      <c r="E359" s="281"/>
      <c r="F359" s="281"/>
    </row>
    <row r="360" spans="1:6" s="169" customFormat="1" ht="27" customHeight="1">
      <c r="A360" s="16"/>
      <c r="B360" s="174"/>
      <c r="C360" s="279"/>
      <c r="D360" s="358"/>
      <c r="E360" s="281"/>
      <c r="F360" s="281"/>
    </row>
    <row r="361" spans="1:6" s="169" customFormat="1" ht="14">
      <c r="A361" s="16"/>
      <c r="B361" s="192" t="s">
        <v>20</v>
      </c>
      <c r="C361" s="193"/>
      <c r="D361" s="361"/>
      <c r="E361" s="196"/>
      <c r="F361" s="196">
        <f>SUM(F321:F359)</f>
        <v>0</v>
      </c>
    </row>
    <row r="362" spans="1:6" s="169" customFormat="1" ht="14">
      <c r="A362" s="34"/>
      <c r="B362" s="310"/>
    </row>
    <row r="363" spans="1:6" s="169" customFormat="1" ht="14">
      <c r="A363" s="27"/>
      <c r="B363" s="310"/>
      <c r="C363" s="311"/>
      <c r="D363" s="353"/>
      <c r="E363" s="312"/>
      <c r="F363" s="313"/>
    </row>
    <row r="364" spans="1:6" s="169" customFormat="1" ht="14">
      <c r="A364" s="27"/>
      <c r="B364" s="354" t="s">
        <v>57</v>
      </c>
      <c r="C364" s="311"/>
      <c r="D364" s="353"/>
      <c r="E364" s="312"/>
      <c r="F364" s="313"/>
    </row>
    <row r="365" spans="1:6" s="169" customFormat="1" ht="15.75" customHeight="1">
      <c r="A365" s="34"/>
      <c r="B365" s="167"/>
      <c r="C365" s="34"/>
      <c r="D365" s="187"/>
      <c r="E365" s="173"/>
      <c r="F365" s="173"/>
    </row>
    <row r="366" spans="1:6" s="169" customFormat="1" ht="15.75" customHeight="1">
      <c r="A366" s="34"/>
      <c r="C366" s="34"/>
      <c r="D366" s="187"/>
      <c r="E366" s="173"/>
      <c r="F366" s="173"/>
    </row>
    <row r="367" spans="1:6" s="169" customFormat="1" ht="126">
      <c r="A367" s="16" t="s">
        <v>0</v>
      </c>
      <c r="B367" s="362" t="s">
        <v>1269</v>
      </c>
      <c r="C367" s="363"/>
      <c r="D367" s="364"/>
      <c r="E367" s="305"/>
      <c r="F367" s="305"/>
    </row>
    <row r="368" spans="1:6" s="169" customFormat="1" ht="15.75" customHeight="1">
      <c r="A368" s="16"/>
      <c r="B368" s="302"/>
      <c r="C368" s="363" t="s">
        <v>1</v>
      </c>
      <c r="D368" s="305">
        <v>1740</v>
      </c>
      <c r="E368" s="305"/>
      <c r="F368" s="305">
        <f>D368*E368</f>
        <v>0</v>
      </c>
    </row>
    <row r="369" spans="1:6" s="169" customFormat="1" ht="15.75" customHeight="1">
      <c r="A369" s="16"/>
      <c r="B369" s="172"/>
      <c r="C369" s="277"/>
      <c r="D369" s="190"/>
      <c r="E369" s="214"/>
      <c r="F369" s="214"/>
    </row>
    <row r="370" spans="1:6" s="169" customFormat="1" ht="84">
      <c r="A370" s="16" t="s">
        <v>3</v>
      </c>
      <c r="B370" s="172" t="s">
        <v>177</v>
      </c>
      <c r="C370" s="279"/>
      <c r="D370" s="186"/>
      <c r="E370" s="186"/>
      <c r="F370" s="186"/>
    </row>
    <row r="371" spans="1:6" s="169" customFormat="1" ht="15.75" customHeight="1">
      <c r="A371" s="16"/>
      <c r="B371" s="172"/>
      <c r="C371" s="189" t="s">
        <v>1</v>
      </c>
      <c r="D371" s="190">
        <v>148</v>
      </c>
      <c r="E371" s="214"/>
      <c r="F371" s="214">
        <f>D371*E371</f>
        <v>0</v>
      </c>
    </row>
    <row r="372" spans="1:6" s="169" customFormat="1" ht="15.75" customHeight="1">
      <c r="A372" s="16"/>
      <c r="B372" s="172"/>
      <c r="C372" s="189"/>
      <c r="D372" s="190"/>
      <c r="E372" s="214"/>
      <c r="F372" s="214"/>
    </row>
    <row r="373" spans="1:6" s="169" customFormat="1" ht="88.5" customHeight="1">
      <c r="A373" s="16" t="s">
        <v>4</v>
      </c>
      <c r="B373" s="172" t="s">
        <v>178</v>
      </c>
      <c r="C373" s="279"/>
      <c r="D373" s="186"/>
      <c r="E373" s="186"/>
      <c r="F373" s="186"/>
    </row>
    <row r="374" spans="1:6" s="169" customFormat="1" ht="15.75" customHeight="1">
      <c r="A374" s="16"/>
      <c r="B374" s="172"/>
      <c r="C374" s="189" t="s">
        <v>1</v>
      </c>
      <c r="D374" s="190">
        <v>275</v>
      </c>
      <c r="E374" s="214"/>
      <c r="F374" s="214">
        <f>D374*E374</f>
        <v>0</v>
      </c>
    </row>
    <row r="375" spans="1:6" s="169" customFormat="1" ht="15.75" customHeight="1">
      <c r="A375" s="16"/>
      <c r="B375" s="172"/>
      <c r="C375" s="277"/>
      <c r="D375" s="190"/>
      <c r="E375" s="214"/>
      <c r="F375" s="214"/>
    </row>
    <row r="376" spans="1:6" s="169" customFormat="1" ht="18.75" customHeight="1">
      <c r="A376" s="34"/>
      <c r="C376" s="34"/>
      <c r="D376" s="187"/>
      <c r="E376" s="173"/>
      <c r="F376" s="173"/>
    </row>
    <row r="377" spans="1:6" s="169" customFormat="1" ht="20.25" customHeight="1">
      <c r="A377" s="34"/>
      <c r="B377" s="192" t="s">
        <v>21</v>
      </c>
      <c r="C377" s="193"/>
      <c r="D377" s="194"/>
      <c r="E377" s="195"/>
      <c r="F377" s="196">
        <f>SUM(F366:F376)</f>
        <v>0</v>
      </c>
    </row>
    <row r="378" spans="1:6" s="169" customFormat="1" ht="20.25" customHeight="1">
      <c r="A378" s="27"/>
      <c r="B378" s="310"/>
      <c r="C378" s="311"/>
      <c r="D378" s="353"/>
      <c r="E378" s="312"/>
      <c r="F378" s="313"/>
    </row>
    <row r="379" spans="1:6" s="169" customFormat="1" ht="14">
      <c r="A379" s="27"/>
      <c r="B379" s="310"/>
      <c r="C379" s="311"/>
      <c r="D379" s="353"/>
      <c r="E379" s="312"/>
      <c r="F379" s="313"/>
    </row>
    <row r="380" spans="1:6" s="169" customFormat="1" ht="14">
      <c r="A380" s="27"/>
      <c r="B380" s="354" t="s">
        <v>58</v>
      </c>
      <c r="C380" s="311"/>
      <c r="D380" s="353"/>
      <c r="E380" s="312"/>
      <c r="F380" s="313"/>
    </row>
    <row r="381" spans="1:6" s="169" customFormat="1" ht="16.5" customHeight="1">
      <c r="A381" s="34"/>
      <c r="B381" s="167"/>
      <c r="C381" s="34"/>
      <c r="D381" s="187"/>
      <c r="E381" s="173"/>
      <c r="F381" s="173"/>
    </row>
    <row r="382" spans="1:6" s="169" customFormat="1" ht="19.5" customHeight="1">
      <c r="A382" s="34"/>
      <c r="C382" s="34"/>
      <c r="D382" s="187"/>
      <c r="E382" s="173"/>
      <c r="F382" s="173"/>
    </row>
    <row r="383" spans="1:6" s="169" customFormat="1" ht="364">
      <c r="A383" s="34" t="s">
        <v>0</v>
      </c>
      <c r="B383" s="167" t="s">
        <v>1270</v>
      </c>
      <c r="C383" s="34"/>
      <c r="D383" s="187"/>
      <c r="E383" s="173"/>
      <c r="F383" s="173"/>
    </row>
    <row r="384" spans="1:6" s="169" customFormat="1" ht="14">
      <c r="A384" s="34"/>
      <c r="B384" s="310"/>
      <c r="C384" s="34" t="s">
        <v>1</v>
      </c>
      <c r="D384" s="187">
        <v>90</v>
      </c>
      <c r="E384" s="173"/>
      <c r="F384" s="173">
        <f>D384*E384</f>
        <v>0</v>
      </c>
    </row>
    <row r="385" spans="1:6" s="169" customFormat="1" ht="14">
      <c r="A385" s="34"/>
      <c r="B385" s="310"/>
      <c r="C385" s="34"/>
      <c r="D385" s="187"/>
      <c r="E385" s="173"/>
      <c r="F385" s="173"/>
    </row>
    <row r="386" spans="1:6" s="169" customFormat="1" ht="332" customHeight="1">
      <c r="A386" s="33" t="s">
        <v>3</v>
      </c>
      <c r="B386" s="1274" t="s">
        <v>1359</v>
      </c>
      <c r="C386" s="311"/>
      <c r="D386" s="353"/>
      <c r="E386" s="312"/>
      <c r="F386" s="313"/>
    </row>
    <row r="387" spans="1:6" s="169" customFormat="1" ht="56">
      <c r="B387" s="172" t="s">
        <v>1279</v>
      </c>
      <c r="C387" s="277"/>
      <c r="D387" s="365"/>
      <c r="E387" s="208"/>
      <c r="F387" s="208"/>
    </row>
    <row r="388" spans="1:6" s="169" customFormat="1" ht="28">
      <c r="A388" s="35"/>
      <c r="B388" s="366" t="s">
        <v>179</v>
      </c>
    </row>
    <row r="389" spans="1:6" s="169" customFormat="1" ht="28">
      <c r="A389" s="35"/>
      <c r="B389" s="1166" t="s">
        <v>1280</v>
      </c>
    </row>
    <row r="390" spans="1:6" s="169" customFormat="1" ht="28">
      <c r="A390" s="35"/>
      <c r="B390" s="366" t="s">
        <v>180</v>
      </c>
      <c r="C390" s="277"/>
      <c r="D390" s="365"/>
      <c r="E390" s="208"/>
      <c r="F390" s="208"/>
    </row>
    <row r="391" spans="1:6" s="169" customFormat="1" ht="28">
      <c r="A391" s="35"/>
      <c r="B391" s="366" t="s">
        <v>1252</v>
      </c>
      <c r="C391" s="277"/>
      <c r="D391" s="365"/>
      <c r="E391" s="208"/>
      <c r="F391" s="208"/>
    </row>
    <row r="392" spans="1:6" s="169" customFormat="1" ht="28">
      <c r="A392" s="35"/>
      <c r="B392" s="1167" t="s">
        <v>1281</v>
      </c>
      <c r="C392" s="311"/>
      <c r="D392" s="353"/>
      <c r="E392" s="312"/>
      <c r="F392" s="313"/>
    </row>
    <row r="393" spans="1:6" s="169" customFormat="1" ht="14">
      <c r="A393" s="35"/>
      <c r="B393" s="367"/>
      <c r="C393" s="311"/>
      <c r="D393" s="353"/>
      <c r="E393" s="312"/>
      <c r="F393" s="313"/>
    </row>
    <row r="394" spans="1:6" s="169" customFormat="1" ht="14">
      <c r="A394" s="35"/>
      <c r="B394" s="367" t="s">
        <v>181</v>
      </c>
      <c r="C394" s="277" t="s">
        <v>1</v>
      </c>
      <c r="D394" s="365">
        <v>740</v>
      </c>
      <c r="E394" s="208"/>
      <c r="F394" s="208">
        <f>D394*E394</f>
        <v>0</v>
      </c>
    </row>
    <row r="395" spans="1:6" s="169" customFormat="1" ht="14">
      <c r="A395" s="35"/>
      <c r="B395" s="367" t="s">
        <v>182</v>
      </c>
      <c r="C395" s="277" t="s">
        <v>1</v>
      </c>
      <c r="D395" s="365">
        <v>226</v>
      </c>
      <c r="E395" s="208"/>
      <c r="F395" s="208">
        <f>D395*E395</f>
        <v>0</v>
      </c>
    </row>
    <row r="396" spans="1:6" s="169" customFormat="1" ht="18.75" customHeight="1">
      <c r="A396" s="35"/>
      <c r="B396" s="367" t="s">
        <v>183</v>
      </c>
      <c r="C396" s="277" t="s">
        <v>1</v>
      </c>
      <c r="D396" s="365">
        <v>6.5</v>
      </c>
      <c r="E396" s="208"/>
      <c r="F396" s="208">
        <f>D396*E396</f>
        <v>0</v>
      </c>
    </row>
    <row r="397" spans="1:6" s="169" customFormat="1" ht="14">
      <c r="A397" s="35"/>
      <c r="B397" s="367"/>
      <c r="C397" s="311"/>
      <c r="D397" s="353"/>
      <c r="E397" s="312"/>
      <c r="F397" s="313"/>
    </row>
    <row r="398" spans="1:6" s="169" customFormat="1" ht="18.75" customHeight="1">
      <c r="A398" s="35"/>
      <c r="B398" s="367"/>
      <c r="C398" s="311"/>
      <c r="D398" s="353"/>
      <c r="E398" s="312"/>
      <c r="F398" s="313"/>
    </row>
    <row r="399" spans="1:6" s="169" customFormat="1" ht="18.75" customHeight="1">
      <c r="A399" s="27"/>
      <c r="B399" s="192" t="s">
        <v>23</v>
      </c>
      <c r="C399" s="193"/>
      <c r="D399" s="194"/>
      <c r="E399" s="195"/>
      <c r="F399" s="196">
        <f>SUM(F384:F397)</f>
        <v>0</v>
      </c>
    </row>
    <row r="400" spans="1:6" s="169" customFormat="1" ht="18.75" customHeight="1">
      <c r="A400" s="27"/>
      <c r="B400" s="310"/>
    </row>
    <row r="401" spans="1:6" s="169" customFormat="1" ht="36" customHeight="1">
      <c r="A401" s="27"/>
      <c r="B401" s="310"/>
      <c r="C401" s="311"/>
      <c r="D401" s="353"/>
      <c r="E401" s="312"/>
      <c r="F401" s="313"/>
    </row>
    <row r="402" spans="1:6" s="169" customFormat="1" ht="14">
      <c r="A402" s="27"/>
      <c r="B402" s="354" t="s">
        <v>184</v>
      </c>
      <c r="C402" s="311"/>
      <c r="D402" s="353"/>
      <c r="E402" s="312"/>
      <c r="F402" s="313"/>
    </row>
    <row r="403" spans="1:6" s="169" customFormat="1" ht="23.25" customHeight="1">
      <c r="A403" s="34"/>
      <c r="B403" s="368"/>
      <c r="C403" s="34"/>
      <c r="D403" s="168"/>
      <c r="E403" s="173"/>
      <c r="F403" s="173"/>
    </row>
    <row r="404" spans="1:6" s="169" customFormat="1" ht="28">
      <c r="A404" s="369"/>
      <c r="B404" s="206" t="s">
        <v>185</v>
      </c>
      <c r="C404" s="370"/>
      <c r="D404" s="370"/>
      <c r="E404" s="370"/>
      <c r="F404" s="370"/>
    </row>
    <row r="405" spans="1:6" s="169" customFormat="1" ht="14">
      <c r="A405" s="34"/>
      <c r="B405" s="216" t="s">
        <v>186</v>
      </c>
      <c r="C405" s="371"/>
      <c r="D405" s="371"/>
      <c r="E405" s="371"/>
      <c r="F405" s="371"/>
    </row>
    <row r="406" spans="1:6" s="169" customFormat="1" ht="315" customHeight="1">
      <c r="A406" s="34"/>
      <c r="B406" s="172" t="s">
        <v>1271</v>
      </c>
      <c r="C406" s="34"/>
      <c r="D406" s="168"/>
      <c r="E406" s="173"/>
      <c r="F406" s="173"/>
    </row>
    <row r="407" spans="1:6" s="169" customFormat="1" ht="59.25" customHeight="1">
      <c r="A407" s="34"/>
      <c r="B407" s="172" t="s">
        <v>187</v>
      </c>
      <c r="C407" s="372"/>
      <c r="D407" s="372"/>
      <c r="E407" s="372"/>
      <c r="F407" s="372"/>
    </row>
    <row r="408" spans="1:6" s="169" customFormat="1" ht="132.75" customHeight="1">
      <c r="A408" s="16"/>
      <c r="B408" s="1165" t="s">
        <v>1282</v>
      </c>
      <c r="C408" s="277"/>
      <c r="D408" s="373"/>
      <c r="E408" s="191"/>
      <c r="F408" s="281"/>
    </row>
    <row r="409" spans="1:6" s="169" customFormat="1" ht="19.5" customHeight="1">
      <c r="A409" s="369"/>
      <c r="B409" s="1178"/>
      <c r="C409" s="1178"/>
      <c r="D409" s="1178"/>
      <c r="E409" s="1179"/>
      <c r="F409" s="1179"/>
    </row>
    <row r="410" spans="1:6" s="169" customFormat="1" ht="19.5" customHeight="1">
      <c r="A410" s="34"/>
      <c r="B410" s="172"/>
      <c r="C410" s="277"/>
      <c r="D410" s="191"/>
      <c r="E410" s="191"/>
      <c r="F410" s="281"/>
    </row>
    <row r="411" spans="1:6" s="169" customFormat="1" ht="63" customHeight="1">
      <c r="A411" s="34" t="s">
        <v>0</v>
      </c>
      <c r="B411" s="374" t="s">
        <v>191</v>
      </c>
      <c r="C411" s="374"/>
      <c r="D411" s="374"/>
      <c r="E411" s="374"/>
      <c r="F411" s="281"/>
    </row>
    <row r="412" spans="1:6" s="169" customFormat="1" ht="19.5" customHeight="1">
      <c r="A412" s="34"/>
      <c r="B412" s="167" t="s">
        <v>188</v>
      </c>
      <c r="C412" s="277" t="s">
        <v>10</v>
      </c>
      <c r="D412" s="365">
        <v>1</v>
      </c>
      <c r="E412" s="208"/>
      <c r="F412" s="208">
        <f>D412*E412</f>
        <v>0</v>
      </c>
    </row>
    <row r="413" spans="1:6" s="169" customFormat="1" ht="18" customHeight="1">
      <c r="A413" s="34"/>
      <c r="B413" s="172"/>
      <c r="C413" s="277"/>
      <c r="D413" s="191"/>
      <c r="E413" s="191"/>
      <c r="F413" s="281"/>
    </row>
    <row r="414" spans="1:6" s="169" customFormat="1" ht="28">
      <c r="A414" s="34" t="s">
        <v>3</v>
      </c>
      <c r="B414" s="374" t="s">
        <v>190</v>
      </c>
      <c r="C414" s="374"/>
      <c r="D414" s="374"/>
      <c r="E414" s="374"/>
      <c r="F414" s="281"/>
    </row>
    <row r="415" spans="1:6" s="169" customFormat="1" ht="19.5" customHeight="1">
      <c r="A415" s="34"/>
      <c r="B415" s="167" t="s">
        <v>189</v>
      </c>
      <c r="C415" s="277" t="s">
        <v>10</v>
      </c>
      <c r="D415" s="365">
        <v>2</v>
      </c>
      <c r="E415" s="208"/>
      <c r="F415" s="208">
        <f>D415*E415</f>
        <v>0</v>
      </c>
    </row>
    <row r="416" spans="1:6" s="169" customFormat="1" ht="20.25" customHeight="1">
      <c r="A416" s="34"/>
      <c r="B416" s="172"/>
      <c r="C416" s="277"/>
      <c r="D416" s="191"/>
      <c r="E416" s="191"/>
      <c r="F416" s="281"/>
    </row>
    <row r="417" spans="1:6" s="169" customFormat="1" ht="28">
      <c r="A417" s="34" t="s">
        <v>4</v>
      </c>
      <c r="B417" s="374" t="s">
        <v>192</v>
      </c>
      <c r="C417" s="374"/>
      <c r="D417" s="374"/>
      <c r="E417" s="374"/>
      <c r="F417" s="281"/>
    </row>
    <row r="418" spans="1:6" s="169" customFormat="1" ht="19.5" customHeight="1">
      <c r="A418" s="34"/>
      <c r="B418" s="167" t="s">
        <v>193</v>
      </c>
      <c r="C418" s="277" t="s">
        <v>10</v>
      </c>
      <c r="D418" s="365">
        <v>1</v>
      </c>
      <c r="E418" s="208"/>
      <c r="F418" s="208">
        <f>D418*E418</f>
        <v>0</v>
      </c>
    </row>
    <row r="419" spans="1:6" s="169" customFormat="1" ht="14">
      <c r="A419" s="34"/>
      <c r="B419" s="172"/>
      <c r="C419" s="277"/>
      <c r="D419" s="191"/>
      <c r="E419" s="191"/>
      <c r="F419" s="281"/>
    </row>
    <row r="420" spans="1:6" s="169" customFormat="1" ht="56">
      <c r="A420" s="34" t="s">
        <v>6</v>
      </c>
      <c r="B420" s="374" t="s">
        <v>194</v>
      </c>
      <c r="C420" s="374"/>
      <c r="D420" s="374"/>
      <c r="E420" s="374"/>
      <c r="F420" s="281"/>
    </row>
    <row r="421" spans="1:6" s="169" customFormat="1" ht="19.5" customHeight="1">
      <c r="A421" s="34"/>
      <c r="B421" s="167" t="s">
        <v>195</v>
      </c>
      <c r="C421" s="277" t="s">
        <v>10</v>
      </c>
      <c r="D421" s="365">
        <v>1</v>
      </c>
      <c r="E421" s="208"/>
      <c r="F421" s="208">
        <f>D421*E421</f>
        <v>0</v>
      </c>
    </row>
    <row r="422" spans="1:6" s="169" customFormat="1" ht="14">
      <c r="A422" s="34"/>
      <c r="B422" s="172"/>
      <c r="C422" s="277"/>
      <c r="D422" s="191"/>
      <c r="E422" s="191"/>
      <c r="F422" s="281"/>
    </row>
    <row r="423" spans="1:6" s="169" customFormat="1" ht="28">
      <c r="A423" s="34" t="s">
        <v>7</v>
      </c>
      <c r="B423" s="374" t="s">
        <v>196</v>
      </c>
      <c r="C423" s="374"/>
      <c r="D423" s="374"/>
      <c r="E423" s="374"/>
      <c r="F423" s="281"/>
    </row>
    <row r="424" spans="1:6" s="169" customFormat="1" ht="19.5" customHeight="1">
      <c r="A424" s="34"/>
      <c r="B424" s="167" t="s">
        <v>197</v>
      </c>
      <c r="C424" s="277" t="s">
        <v>10</v>
      </c>
      <c r="D424" s="365">
        <v>1</v>
      </c>
      <c r="E424" s="208"/>
      <c r="F424" s="208">
        <f>D424*E424</f>
        <v>0</v>
      </c>
    </row>
    <row r="425" spans="1:6" s="169" customFormat="1" ht="14">
      <c r="A425" s="34"/>
      <c r="B425" s="172"/>
      <c r="C425" s="277"/>
      <c r="D425" s="191"/>
      <c r="E425" s="191"/>
      <c r="F425" s="281"/>
    </row>
    <row r="426" spans="1:6" s="169" customFormat="1" ht="28">
      <c r="A426" s="34" t="s">
        <v>8</v>
      </c>
      <c r="B426" s="374" t="s">
        <v>198</v>
      </c>
      <c r="C426" s="374"/>
      <c r="D426" s="374"/>
      <c r="E426" s="374"/>
      <c r="F426" s="281"/>
    </row>
    <row r="427" spans="1:6" s="169" customFormat="1" ht="19.5" customHeight="1">
      <c r="A427" s="34"/>
      <c r="B427" s="167" t="s">
        <v>1253</v>
      </c>
      <c r="C427" s="277" t="s">
        <v>10</v>
      </c>
      <c r="D427" s="365">
        <v>2</v>
      </c>
      <c r="E427" s="208"/>
      <c r="F427" s="208">
        <f>D427*E427</f>
        <v>0</v>
      </c>
    </row>
    <row r="428" spans="1:6" s="169" customFormat="1" ht="19.5" customHeight="1">
      <c r="A428" s="34"/>
      <c r="B428" s="167" t="s">
        <v>1256</v>
      </c>
      <c r="C428" s="277" t="s">
        <v>10</v>
      </c>
      <c r="D428" s="365">
        <v>10</v>
      </c>
      <c r="E428" s="208"/>
      <c r="F428" s="208">
        <f>D428*E428</f>
        <v>0</v>
      </c>
    </row>
    <row r="429" spans="1:6" s="169" customFormat="1" ht="14">
      <c r="A429" s="34"/>
      <c r="B429" s="172"/>
      <c r="C429" s="277"/>
      <c r="D429" s="191"/>
      <c r="E429" s="191"/>
      <c r="F429" s="281"/>
    </row>
    <row r="430" spans="1:6" s="169" customFormat="1" ht="28">
      <c r="A430" s="34" t="s">
        <v>9</v>
      </c>
      <c r="B430" s="374" t="s">
        <v>199</v>
      </c>
      <c r="C430" s="374"/>
      <c r="D430" s="374"/>
      <c r="E430" s="374"/>
      <c r="F430" s="281"/>
    </row>
    <row r="431" spans="1:6" s="169" customFormat="1" ht="19.5" customHeight="1">
      <c r="A431" s="34"/>
      <c r="B431" s="167" t="s">
        <v>1254</v>
      </c>
      <c r="C431" s="277" t="s">
        <v>10</v>
      </c>
      <c r="D431" s="365">
        <v>1</v>
      </c>
      <c r="E431" s="208"/>
      <c r="F431" s="208">
        <f>D431*E431</f>
        <v>0</v>
      </c>
    </row>
    <row r="432" spans="1:6" s="169" customFormat="1" ht="14">
      <c r="A432" s="34"/>
      <c r="B432" s="172"/>
      <c r="C432" s="277"/>
      <c r="D432" s="191"/>
      <c r="E432" s="191"/>
      <c r="F432" s="281"/>
    </row>
    <row r="433" spans="1:6" s="169" customFormat="1" ht="28">
      <c r="A433" s="34" t="s">
        <v>11</v>
      </c>
      <c r="B433" s="374" t="s">
        <v>200</v>
      </c>
      <c r="C433" s="374"/>
      <c r="D433" s="374"/>
      <c r="E433" s="374"/>
      <c r="F433" s="281"/>
    </row>
    <row r="434" spans="1:6" s="169" customFormat="1" ht="19.5" customHeight="1">
      <c r="A434" s="34"/>
      <c r="B434" s="167" t="s">
        <v>1255</v>
      </c>
      <c r="C434" s="277" t="s">
        <v>10</v>
      </c>
      <c r="D434" s="365">
        <v>1</v>
      </c>
      <c r="E434" s="208"/>
      <c r="F434" s="208">
        <f>D434*E434</f>
        <v>0</v>
      </c>
    </row>
    <row r="435" spans="1:6" s="169" customFormat="1" ht="14">
      <c r="A435" s="34"/>
      <c r="B435" s="172"/>
      <c r="C435" s="277"/>
      <c r="D435" s="191"/>
      <c r="E435" s="191"/>
      <c r="F435" s="281"/>
    </row>
    <row r="436" spans="1:6" s="169" customFormat="1" ht="28">
      <c r="A436" s="34" t="s">
        <v>12</v>
      </c>
      <c r="B436" s="374" t="s">
        <v>201</v>
      </c>
      <c r="C436" s="374"/>
      <c r="D436" s="374"/>
      <c r="E436" s="374"/>
      <c r="F436" s="281"/>
    </row>
    <row r="437" spans="1:6" s="169" customFormat="1" ht="19.5" customHeight="1">
      <c r="A437" s="34"/>
      <c r="B437" s="167" t="s">
        <v>1257</v>
      </c>
      <c r="C437" s="277" t="s">
        <v>10</v>
      </c>
      <c r="D437" s="365">
        <v>9</v>
      </c>
      <c r="E437" s="208"/>
      <c r="F437" s="208">
        <f>D437*E437</f>
        <v>0</v>
      </c>
    </row>
    <row r="438" spans="1:6" s="169" customFormat="1" ht="19.5" customHeight="1">
      <c r="A438" s="34"/>
      <c r="B438" s="167" t="s">
        <v>1256</v>
      </c>
      <c r="C438" s="277" t="s">
        <v>10</v>
      </c>
      <c r="D438" s="365">
        <v>7</v>
      </c>
      <c r="E438" s="208"/>
      <c r="F438" s="208">
        <f>D438*E438</f>
        <v>0</v>
      </c>
    </row>
    <row r="439" spans="1:6" s="169" customFormat="1" ht="14">
      <c r="A439" s="34"/>
      <c r="B439" s="172"/>
      <c r="C439" s="277"/>
      <c r="D439" s="191"/>
      <c r="E439" s="191"/>
      <c r="F439" s="281"/>
    </row>
    <row r="440" spans="1:6" s="169" customFormat="1" ht="56">
      <c r="A440" s="34" t="s">
        <v>13</v>
      </c>
      <c r="B440" s="374" t="s">
        <v>202</v>
      </c>
      <c r="C440" s="374"/>
      <c r="D440" s="374"/>
      <c r="E440" s="374"/>
      <c r="F440" s="281"/>
    </row>
    <row r="441" spans="1:6" s="169" customFormat="1" ht="14">
      <c r="A441" s="34"/>
      <c r="B441" s="167" t="s">
        <v>1258</v>
      </c>
      <c r="C441" s="277" t="s">
        <v>10</v>
      </c>
      <c r="D441" s="365">
        <v>1</v>
      </c>
      <c r="E441" s="208"/>
      <c r="F441" s="208">
        <f>D441*E441</f>
        <v>0</v>
      </c>
    </row>
    <row r="442" spans="1:6" s="169" customFormat="1" ht="14.25" customHeight="1">
      <c r="A442" s="34"/>
      <c r="B442" s="172"/>
      <c r="C442" s="277"/>
      <c r="D442" s="191"/>
      <c r="E442" s="191"/>
      <c r="F442" s="281"/>
    </row>
    <row r="443" spans="1:6" s="169" customFormat="1" ht="17.25" customHeight="1">
      <c r="A443" s="34"/>
      <c r="C443" s="375"/>
      <c r="D443" s="376"/>
      <c r="E443" s="377"/>
      <c r="F443" s="378"/>
    </row>
    <row r="444" spans="1:6" s="169" customFormat="1" ht="14.25" customHeight="1">
      <c r="A444" s="34"/>
      <c r="B444" s="379" t="s">
        <v>59</v>
      </c>
      <c r="C444" s="193"/>
      <c r="D444" s="361"/>
      <c r="E444" s="195"/>
      <c r="F444" s="196">
        <f>SUM(F409:F442)</f>
        <v>0</v>
      </c>
    </row>
    <row r="445" spans="1:6" s="169" customFormat="1" ht="14">
      <c r="A445" s="34"/>
      <c r="B445" s="310"/>
      <c r="C445" s="311"/>
      <c r="D445" s="353"/>
      <c r="E445" s="312"/>
      <c r="F445" s="313"/>
    </row>
    <row r="446" spans="1:6" s="169" customFormat="1" ht="14.25" customHeight="1">
      <c r="A446" s="34"/>
      <c r="C446" s="311"/>
      <c r="D446" s="353"/>
      <c r="E446" s="312"/>
      <c r="F446" s="313"/>
    </row>
    <row r="447" spans="1:6" s="169" customFormat="1" ht="306.75" customHeight="1">
      <c r="A447" s="34"/>
      <c r="B447" s="310"/>
      <c r="C447" s="311"/>
      <c r="D447" s="353"/>
      <c r="E447" s="312"/>
      <c r="F447" s="313"/>
    </row>
    <row r="448" spans="1:6" s="169" customFormat="1" ht="28">
      <c r="A448" s="34"/>
      <c r="B448" s="354" t="s">
        <v>206</v>
      </c>
      <c r="C448" s="311"/>
      <c r="D448" s="353"/>
      <c r="E448" s="312"/>
      <c r="F448" s="313"/>
    </row>
    <row r="449" spans="1:10" s="169" customFormat="1" ht="14">
      <c r="A449" s="34"/>
      <c r="B449" s="310"/>
      <c r="C449" s="311"/>
      <c r="D449" s="353"/>
      <c r="E449" s="312"/>
      <c r="F449" s="313"/>
    </row>
    <row r="450" spans="1:10" s="169" customFormat="1" ht="266">
      <c r="A450" s="34" t="s">
        <v>0</v>
      </c>
      <c r="B450" s="174" t="s">
        <v>1342</v>
      </c>
      <c r="C450" s="311"/>
      <c r="D450" s="353"/>
      <c r="E450" s="312"/>
      <c r="F450" s="313"/>
    </row>
    <row r="451" spans="1:10" s="169" customFormat="1" ht="24" customHeight="1">
      <c r="A451" s="34"/>
      <c r="B451" s="174"/>
      <c r="C451" s="277" t="s">
        <v>10</v>
      </c>
      <c r="D451" s="365">
        <v>1</v>
      </c>
      <c r="E451" s="208"/>
      <c r="F451" s="208">
        <f>D451*E451</f>
        <v>0</v>
      </c>
    </row>
    <row r="452" spans="1:10" s="169" customFormat="1" ht="14">
      <c r="A452" s="34"/>
      <c r="B452" s="174"/>
      <c r="C452" s="277"/>
      <c r="D452" s="365"/>
      <c r="E452" s="208"/>
      <c r="F452" s="208"/>
    </row>
    <row r="453" spans="1:10" s="169" customFormat="1" ht="56">
      <c r="A453" s="34" t="s">
        <v>3</v>
      </c>
      <c r="B453" s="1164" t="s">
        <v>1283</v>
      </c>
      <c r="C453" s="277"/>
      <c r="D453" s="365"/>
      <c r="E453" s="208"/>
      <c r="F453" s="208"/>
    </row>
    <row r="454" spans="1:10" s="169" customFormat="1" ht="70">
      <c r="A454" s="34"/>
      <c r="B454" s="174" t="s">
        <v>207</v>
      </c>
      <c r="C454" s="277"/>
      <c r="D454" s="365"/>
      <c r="E454" s="208"/>
      <c r="F454" s="208"/>
    </row>
    <row r="455" spans="1:10" s="169" customFormat="1" ht="21.75" customHeight="1">
      <c r="A455" s="34"/>
      <c r="B455" s="174"/>
      <c r="C455" s="277" t="s">
        <v>10</v>
      </c>
      <c r="D455" s="365">
        <v>6</v>
      </c>
      <c r="E455" s="208"/>
      <c r="F455" s="208">
        <f>D455*E455</f>
        <v>0</v>
      </c>
      <c r="J455" s="169">
        <v>1</v>
      </c>
    </row>
    <row r="456" spans="1:10" s="169" customFormat="1" ht="14">
      <c r="A456" s="34"/>
      <c r="B456" s="174"/>
      <c r="C456" s="277"/>
      <c r="D456" s="365"/>
      <c r="E456" s="208"/>
      <c r="F456" s="208"/>
    </row>
    <row r="457" spans="1:10" s="169" customFormat="1" ht="62.25" customHeight="1">
      <c r="A457" s="34" t="s">
        <v>4</v>
      </c>
      <c r="B457" s="1164" t="s">
        <v>1284</v>
      </c>
      <c r="C457" s="277"/>
      <c r="D457" s="365"/>
      <c r="E457" s="208"/>
      <c r="F457" s="208"/>
    </row>
    <row r="458" spans="1:10" s="169" customFormat="1" ht="78" customHeight="1">
      <c r="A458" s="34"/>
      <c r="B458" s="174" t="s">
        <v>208</v>
      </c>
      <c r="C458" s="277"/>
      <c r="D458" s="365"/>
      <c r="E458" s="208"/>
      <c r="F458" s="208"/>
    </row>
    <row r="459" spans="1:10" s="169" customFormat="1" ht="14.25" customHeight="1">
      <c r="A459" s="34"/>
      <c r="B459" s="174"/>
      <c r="C459" s="277" t="s">
        <v>10</v>
      </c>
      <c r="D459" s="365">
        <v>6</v>
      </c>
      <c r="E459" s="208"/>
      <c r="F459" s="208">
        <f>D459*E459</f>
        <v>0</v>
      </c>
    </row>
    <row r="460" spans="1:10" s="169" customFormat="1" ht="19.5" customHeight="1">
      <c r="A460" s="34"/>
      <c r="B460" s="310"/>
      <c r="C460" s="311"/>
      <c r="D460" s="353"/>
      <c r="E460" s="312"/>
      <c r="F460" s="313"/>
    </row>
    <row r="461" spans="1:10" s="169" customFormat="1" ht="14">
      <c r="A461" s="34"/>
      <c r="B461" s="379" t="s">
        <v>60</v>
      </c>
      <c r="C461" s="193"/>
      <c r="D461" s="361"/>
      <c r="E461" s="195"/>
      <c r="F461" s="196">
        <f>SUM(F451:F459)</f>
        <v>0</v>
      </c>
    </row>
    <row r="462" spans="1:10" s="169" customFormat="1" ht="14.25" customHeight="1">
      <c r="A462" s="34"/>
      <c r="B462" s="310"/>
      <c r="C462" s="311"/>
      <c r="D462" s="353"/>
      <c r="E462" s="312"/>
      <c r="F462" s="313"/>
    </row>
    <row r="463" spans="1:10" s="169" customFormat="1" ht="15" customHeight="1">
      <c r="A463" s="33"/>
      <c r="B463" s="310"/>
      <c r="C463" s="311"/>
      <c r="D463" s="353"/>
      <c r="E463" s="312"/>
      <c r="F463" s="313"/>
    </row>
    <row r="464" spans="1:10" s="169" customFormat="1" ht="37.5" customHeight="1">
      <c r="A464" s="36"/>
      <c r="B464" s="354" t="s">
        <v>209</v>
      </c>
      <c r="C464" s="311"/>
      <c r="D464" s="353"/>
      <c r="E464" s="312"/>
      <c r="F464" s="313"/>
    </row>
    <row r="465" spans="1:6" s="169" customFormat="1" ht="14">
      <c r="A465" s="34"/>
      <c r="B465" s="310"/>
      <c r="C465" s="311"/>
      <c r="D465" s="353"/>
      <c r="E465" s="312"/>
      <c r="F465" s="313"/>
    </row>
    <row r="466" spans="1:6" s="169" customFormat="1" ht="14">
      <c r="A466" s="34"/>
      <c r="B466" s="380" t="s">
        <v>205</v>
      </c>
      <c r="C466" s="34"/>
      <c r="D466" s="168"/>
      <c r="E466" s="173"/>
      <c r="F466" s="173"/>
    </row>
    <row r="467" spans="1:6" s="169" customFormat="1" ht="28">
      <c r="A467" s="34"/>
      <c r="B467" s="381" t="s">
        <v>210</v>
      </c>
      <c r="C467" s="34"/>
      <c r="D467" s="168"/>
      <c r="E467" s="173"/>
      <c r="F467" s="173"/>
    </row>
    <row r="468" spans="1:6" s="169" customFormat="1" ht="42">
      <c r="A468" s="16"/>
      <c r="B468" s="381" t="s">
        <v>211</v>
      </c>
      <c r="C468" s="277"/>
      <c r="D468" s="373"/>
      <c r="E468" s="191"/>
      <c r="F468" s="281"/>
    </row>
    <row r="469" spans="1:6" s="169" customFormat="1" ht="28">
      <c r="A469" s="16"/>
      <c r="B469" s="381" t="s">
        <v>212</v>
      </c>
      <c r="C469" s="277"/>
      <c r="D469" s="191"/>
      <c r="E469" s="191"/>
      <c r="F469" s="281"/>
    </row>
    <row r="470" spans="1:6" s="169" customFormat="1" ht="42">
      <c r="A470" s="34"/>
      <c r="B470" s="381" t="s">
        <v>217</v>
      </c>
      <c r="C470" s="34"/>
      <c r="D470" s="168"/>
      <c r="E470" s="173"/>
      <c r="F470" s="173"/>
    </row>
    <row r="471" spans="1:6" s="169" customFormat="1" ht="14">
      <c r="A471" s="34"/>
      <c r="B471" s="382"/>
      <c r="C471" s="34"/>
      <c r="D471" s="168"/>
      <c r="E471" s="173"/>
      <c r="F471" s="173"/>
    </row>
    <row r="472" spans="1:6" s="169" customFormat="1" ht="14">
      <c r="A472" s="16"/>
      <c r="B472" s="382" t="s">
        <v>1343</v>
      </c>
      <c r="C472" s="277"/>
      <c r="D472" s="373"/>
      <c r="E472" s="191"/>
      <c r="F472" s="281"/>
    </row>
    <row r="473" spans="1:6" s="169" customFormat="1" ht="28">
      <c r="A473" s="16"/>
      <c r="B473" s="382" t="s">
        <v>218</v>
      </c>
      <c r="C473" s="277"/>
      <c r="D473" s="191"/>
      <c r="E473" s="191"/>
      <c r="F473" s="281"/>
    </row>
    <row r="474" spans="1:6" s="169" customFormat="1" ht="14">
      <c r="A474" s="27"/>
      <c r="B474" s="382" t="s">
        <v>213</v>
      </c>
      <c r="C474" s="277"/>
      <c r="D474" s="365"/>
      <c r="E474" s="208"/>
      <c r="F474" s="208"/>
    </row>
    <row r="475" spans="1:6" s="169" customFormat="1" ht="14">
      <c r="A475" s="27"/>
      <c r="B475" s="382" t="s">
        <v>214</v>
      </c>
      <c r="C475" s="311"/>
      <c r="D475" s="353"/>
      <c r="E475" s="312"/>
      <c r="F475" s="313"/>
    </row>
    <row r="476" spans="1:6" s="169" customFormat="1" ht="28">
      <c r="A476" s="27"/>
      <c r="B476" s="382" t="s">
        <v>215</v>
      </c>
      <c r="C476" s="311"/>
      <c r="D476" s="353"/>
      <c r="E476" s="312"/>
      <c r="F476" s="313"/>
    </row>
    <row r="477" spans="1:6" s="169" customFormat="1" ht="28">
      <c r="A477" s="27"/>
      <c r="B477" s="382" t="s">
        <v>216</v>
      </c>
      <c r="C477" s="277"/>
      <c r="D477" s="365"/>
      <c r="E477" s="208"/>
      <c r="F477" s="208"/>
    </row>
    <row r="478" spans="1:6" s="169" customFormat="1" ht="14">
      <c r="A478" s="27"/>
      <c r="B478" s="310"/>
      <c r="C478" s="311"/>
      <c r="D478" s="353"/>
      <c r="E478" s="312"/>
      <c r="F478" s="313"/>
    </row>
    <row r="479" spans="1:6" s="169" customFormat="1" ht="56">
      <c r="A479" s="27"/>
      <c r="B479" s="172" t="s">
        <v>219</v>
      </c>
      <c r="C479" s="311"/>
      <c r="D479" s="353"/>
      <c r="E479" s="312"/>
      <c r="F479" s="313"/>
    </row>
    <row r="480" spans="1:6" s="169" customFormat="1" ht="14">
      <c r="A480" s="27"/>
      <c r="B480" s="172"/>
      <c r="C480" s="311"/>
      <c r="D480" s="353"/>
      <c r="E480" s="312"/>
      <c r="F480" s="313"/>
    </row>
    <row r="481" spans="1:6" s="169" customFormat="1" ht="14">
      <c r="A481" s="34" t="s">
        <v>0</v>
      </c>
      <c r="B481" s="374" t="s">
        <v>220</v>
      </c>
      <c r="C481" s="374"/>
      <c r="D481" s="374"/>
      <c r="E481" s="374"/>
      <c r="F481" s="281"/>
    </row>
    <row r="482" spans="1:6" s="169" customFormat="1" ht="14">
      <c r="A482" s="34"/>
      <c r="B482" s="167" t="s">
        <v>221</v>
      </c>
      <c r="C482" s="277" t="s">
        <v>10</v>
      </c>
      <c r="D482" s="365">
        <v>3</v>
      </c>
      <c r="E482" s="208"/>
      <c r="F482" s="208">
        <f>D482*E482</f>
        <v>0</v>
      </c>
    </row>
    <row r="483" spans="1:6" s="169" customFormat="1" ht="14">
      <c r="A483" s="27"/>
      <c r="B483" s="172"/>
      <c r="C483" s="311"/>
      <c r="D483" s="353"/>
      <c r="E483" s="312"/>
      <c r="F483" s="313"/>
    </row>
    <row r="484" spans="1:6" s="169" customFormat="1" ht="28">
      <c r="A484" s="34" t="s">
        <v>3</v>
      </c>
      <c r="B484" s="374" t="s">
        <v>222</v>
      </c>
      <c r="C484" s="374"/>
      <c r="D484" s="374"/>
      <c r="E484" s="374"/>
      <c r="F484" s="281"/>
    </row>
    <row r="485" spans="1:6" s="169" customFormat="1" ht="14">
      <c r="A485" s="34"/>
      <c r="B485" s="167" t="s">
        <v>223</v>
      </c>
      <c r="C485" s="277" t="s">
        <v>10</v>
      </c>
      <c r="D485" s="365">
        <v>6</v>
      </c>
      <c r="E485" s="208"/>
      <c r="F485" s="208">
        <f>D485*E485</f>
        <v>0</v>
      </c>
    </row>
    <row r="486" spans="1:6" s="169" customFormat="1" ht="14">
      <c r="A486" s="27"/>
      <c r="B486" s="172"/>
      <c r="C486" s="311"/>
      <c r="D486" s="353"/>
      <c r="E486" s="312"/>
      <c r="F486" s="313"/>
    </row>
    <row r="487" spans="1:6" s="169" customFormat="1" ht="70">
      <c r="A487" s="34" t="s">
        <v>4</v>
      </c>
      <c r="B487" s="374" t="s">
        <v>224</v>
      </c>
      <c r="C487" s="374"/>
      <c r="D487" s="374"/>
      <c r="E487" s="374"/>
      <c r="F487" s="281"/>
    </row>
    <row r="488" spans="1:6" s="169" customFormat="1" ht="14">
      <c r="A488" s="34"/>
      <c r="B488" s="167" t="s">
        <v>1259</v>
      </c>
      <c r="C488" s="277" t="s">
        <v>10</v>
      </c>
      <c r="D488" s="365">
        <v>1</v>
      </c>
      <c r="E488" s="208"/>
      <c r="F488" s="208">
        <f>D488*E488</f>
        <v>0</v>
      </c>
    </row>
    <row r="489" spans="1:6" s="169" customFormat="1" ht="14">
      <c r="A489" s="27"/>
      <c r="B489" s="172"/>
      <c r="C489" s="311"/>
      <c r="D489" s="353"/>
      <c r="E489" s="312"/>
      <c r="F489" s="313"/>
    </row>
    <row r="490" spans="1:6" s="169" customFormat="1" ht="28">
      <c r="A490" s="34" t="s">
        <v>6</v>
      </c>
      <c r="B490" s="374" t="s">
        <v>225</v>
      </c>
      <c r="C490" s="374"/>
      <c r="D490" s="374"/>
      <c r="E490" s="374"/>
      <c r="F490" s="281"/>
    </row>
    <row r="491" spans="1:6" s="169" customFormat="1" ht="14">
      <c r="A491" s="34"/>
      <c r="B491" s="167" t="s">
        <v>1260</v>
      </c>
      <c r="C491" s="277" t="s">
        <v>10</v>
      </c>
      <c r="D491" s="365">
        <v>1</v>
      </c>
      <c r="E491" s="208"/>
      <c r="F491" s="208">
        <f>D491*E491</f>
        <v>0</v>
      </c>
    </row>
    <row r="492" spans="1:6" s="169" customFormat="1" ht="14">
      <c r="A492" s="27"/>
      <c r="B492" s="172"/>
      <c r="C492" s="311"/>
      <c r="D492" s="353"/>
      <c r="E492" s="312"/>
      <c r="F492" s="313"/>
    </row>
    <row r="493" spans="1:6" s="169" customFormat="1" ht="70">
      <c r="A493" s="34" t="s">
        <v>7</v>
      </c>
      <c r="B493" s="374" t="s">
        <v>227</v>
      </c>
      <c r="C493" s="374"/>
      <c r="D493" s="374"/>
      <c r="E493" s="374"/>
      <c r="F493" s="281"/>
    </row>
    <row r="494" spans="1:6" s="169" customFormat="1" ht="14">
      <c r="A494" s="34"/>
      <c r="B494" s="167" t="s">
        <v>226</v>
      </c>
      <c r="C494" s="277" t="s">
        <v>10</v>
      </c>
      <c r="D494" s="365">
        <v>1</v>
      </c>
      <c r="E494" s="208"/>
      <c r="F494" s="208">
        <f>D494*E494</f>
        <v>0</v>
      </c>
    </row>
    <row r="495" spans="1:6" s="169" customFormat="1" ht="14">
      <c r="A495" s="27"/>
      <c r="B495" s="172"/>
      <c r="C495" s="311"/>
      <c r="D495" s="353"/>
      <c r="E495" s="312"/>
      <c r="F495" s="313"/>
    </row>
    <row r="496" spans="1:6" s="169" customFormat="1" ht="28">
      <c r="A496" s="34" t="s">
        <v>8</v>
      </c>
      <c r="B496" s="374" t="s">
        <v>228</v>
      </c>
      <c r="C496" s="374"/>
      <c r="D496" s="374"/>
      <c r="E496" s="374"/>
      <c r="F496" s="281"/>
    </row>
    <row r="497" spans="1:6" s="169" customFormat="1" ht="14">
      <c r="A497" s="34"/>
      <c r="B497" s="167" t="s">
        <v>229</v>
      </c>
      <c r="C497" s="277" t="s">
        <v>10</v>
      </c>
      <c r="D497" s="365">
        <v>1</v>
      </c>
      <c r="E497" s="208"/>
      <c r="F497" s="208">
        <f>D497*E497</f>
        <v>0</v>
      </c>
    </row>
    <row r="498" spans="1:6" s="169" customFormat="1" ht="14">
      <c r="A498" s="27"/>
      <c r="B498" s="172"/>
      <c r="C498" s="311"/>
      <c r="D498" s="353"/>
      <c r="E498" s="312"/>
      <c r="F498" s="313"/>
    </row>
    <row r="499" spans="1:6" s="169" customFormat="1" ht="70">
      <c r="A499" s="34" t="s">
        <v>9</v>
      </c>
      <c r="B499" s="374" t="s">
        <v>230</v>
      </c>
      <c r="C499" s="374"/>
      <c r="D499" s="374"/>
      <c r="E499" s="374"/>
      <c r="F499" s="281"/>
    </row>
    <row r="500" spans="1:6" s="169" customFormat="1" ht="14">
      <c r="A500" s="34"/>
      <c r="B500" s="167" t="s">
        <v>231</v>
      </c>
      <c r="C500" s="277" t="s">
        <v>10</v>
      </c>
      <c r="D500" s="365">
        <v>1</v>
      </c>
      <c r="E500" s="208"/>
      <c r="F500" s="208">
        <f>D500*E500</f>
        <v>0</v>
      </c>
    </row>
    <row r="501" spans="1:6" s="169" customFormat="1" ht="14">
      <c r="A501" s="27"/>
      <c r="B501" s="172"/>
      <c r="C501" s="311"/>
      <c r="D501" s="353"/>
      <c r="E501" s="312"/>
      <c r="F501" s="313"/>
    </row>
    <row r="502" spans="1:6" s="169" customFormat="1" ht="70">
      <c r="A502" s="34" t="s">
        <v>11</v>
      </c>
      <c r="B502" s="374" t="s">
        <v>233</v>
      </c>
      <c r="C502" s="374"/>
      <c r="D502" s="374"/>
      <c r="E502" s="374"/>
      <c r="F502" s="281"/>
    </row>
    <row r="503" spans="1:6" s="169" customFormat="1" ht="14">
      <c r="A503" s="34"/>
      <c r="B503" s="167" t="s">
        <v>232</v>
      </c>
      <c r="C503" s="277" t="s">
        <v>10</v>
      </c>
      <c r="D503" s="365">
        <v>1</v>
      </c>
      <c r="E503" s="208"/>
      <c r="F503" s="208">
        <f>D503*E503</f>
        <v>0</v>
      </c>
    </row>
    <row r="504" spans="1:6" s="169" customFormat="1" ht="14">
      <c r="A504" s="27"/>
      <c r="B504" s="172"/>
      <c r="C504" s="311"/>
      <c r="D504" s="353"/>
      <c r="E504" s="312"/>
      <c r="F504" s="313"/>
    </row>
    <row r="505" spans="1:6" s="169" customFormat="1" ht="70">
      <c r="A505" s="34" t="s">
        <v>12</v>
      </c>
      <c r="B505" s="374" t="s">
        <v>234</v>
      </c>
      <c r="C505" s="374"/>
      <c r="D505" s="374"/>
      <c r="E505" s="374"/>
      <c r="F505" s="281"/>
    </row>
    <row r="506" spans="1:6" s="169" customFormat="1" ht="14">
      <c r="A506" s="34"/>
      <c r="B506" s="167" t="s">
        <v>235</v>
      </c>
      <c r="C506" s="277" t="s">
        <v>10</v>
      </c>
      <c r="D506" s="365">
        <v>1</v>
      </c>
      <c r="E506" s="208"/>
      <c r="F506" s="208">
        <f>D506*E506</f>
        <v>0</v>
      </c>
    </row>
    <row r="507" spans="1:6" s="169" customFormat="1" ht="14">
      <c r="A507" s="27"/>
      <c r="B507" s="172"/>
      <c r="C507" s="311"/>
      <c r="D507" s="353"/>
      <c r="E507" s="312"/>
      <c r="F507" s="313"/>
    </row>
    <row r="508" spans="1:6" s="169" customFormat="1" ht="14">
      <c r="A508" s="34" t="s">
        <v>13</v>
      </c>
      <c r="B508" s="374" t="s">
        <v>236</v>
      </c>
      <c r="C508" s="374"/>
      <c r="D508" s="374"/>
      <c r="E508" s="374"/>
      <c r="F508" s="281"/>
    </row>
    <row r="509" spans="1:6" s="169" customFormat="1" ht="14">
      <c r="A509" s="34"/>
      <c r="B509" s="167" t="s">
        <v>237</v>
      </c>
      <c r="C509" s="277" t="s">
        <v>10</v>
      </c>
      <c r="D509" s="365">
        <v>1</v>
      </c>
      <c r="E509" s="208"/>
      <c r="F509" s="208">
        <f>D509*E509</f>
        <v>0</v>
      </c>
    </row>
    <row r="510" spans="1:6" s="169" customFormat="1" ht="14">
      <c r="A510" s="34"/>
      <c r="B510" s="167"/>
      <c r="C510" s="277"/>
      <c r="D510" s="365"/>
      <c r="E510" s="208"/>
      <c r="F510" s="208"/>
    </row>
    <row r="511" spans="1:6" s="169" customFormat="1" ht="14">
      <c r="A511" s="34" t="s">
        <v>14</v>
      </c>
      <c r="B511" s="374" t="s">
        <v>250</v>
      </c>
      <c r="C511" s="374"/>
      <c r="D511" s="374"/>
      <c r="E511" s="374"/>
      <c r="F511" s="281"/>
    </row>
    <row r="512" spans="1:6" s="169" customFormat="1" ht="14.25" customHeight="1">
      <c r="A512" s="34"/>
      <c r="B512" s="167" t="s">
        <v>251</v>
      </c>
      <c r="C512" s="277" t="s">
        <v>10</v>
      </c>
      <c r="D512" s="365">
        <v>1</v>
      </c>
      <c r="E512" s="208"/>
      <c r="F512" s="208">
        <f>D512*E512</f>
        <v>0</v>
      </c>
    </row>
    <row r="513" spans="1:6" s="169" customFormat="1" ht="18" customHeight="1">
      <c r="A513" s="27"/>
      <c r="B513" s="172"/>
      <c r="C513" s="311"/>
      <c r="D513" s="353"/>
      <c r="E513" s="312"/>
      <c r="F513" s="313"/>
    </row>
    <row r="514" spans="1:6" s="169" customFormat="1" ht="18" customHeight="1">
      <c r="A514" s="27"/>
      <c r="B514" s="172"/>
      <c r="C514" s="311"/>
      <c r="D514" s="353"/>
      <c r="E514" s="312"/>
      <c r="F514" s="313"/>
    </row>
    <row r="515" spans="1:6" s="169" customFormat="1" ht="18" customHeight="1">
      <c r="A515" s="27"/>
      <c r="B515" s="379" t="s">
        <v>203</v>
      </c>
      <c r="C515" s="193"/>
      <c r="D515" s="361"/>
      <c r="E515" s="195"/>
      <c r="F515" s="196">
        <f>SUM(F467:F513)</f>
        <v>0</v>
      </c>
    </row>
    <row r="516" spans="1:6" s="169" customFormat="1" ht="18" customHeight="1">
      <c r="A516" s="27"/>
      <c r="B516" s="310"/>
      <c r="C516" s="311"/>
      <c r="D516" s="353"/>
      <c r="E516" s="312"/>
      <c r="F516" s="313"/>
    </row>
    <row r="517" spans="1:6" s="169" customFormat="1" ht="298.5" customHeight="1">
      <c r="A517" s="27"/>
      <c r="B517" s="310"/>
      <c r="C517" s="311"/>
      <c r="D517" s="353"/>
      <c r="E517" s="312"/>
      <c r="F517" s="313"/>
    </row>
    <row r="518" spans="1:6" s="169" customFormat="1" ht="24.75" customHeight="1">
      <c r="A518" s="27"/>
      <c r="B518" s="354" t="s">
        <v>238</v>
      </c>
      <c r="C518" s="311"/>
      <c r="D518" s="353"/>
      <c r="E518" s="312"/>
      <c r="F518" s="313"/>
    </row>
    <row r="519" spans="1:6" s="169" customFormat="1" ht="14">
      <c r="A519" s="27"/>
      <c r="B519" s="310"/>
      <c r="C519" s="311"/>
      <c r="D519" s="353"/>
      <c r="E519" s="312"/>
      <c r="F519" s="313"/>
    </row>
    <row r="520" spans="1:6" s="169" customFormat="1" ht="322">
      <c r="A520" s="34" t="s">
        <v>0</v>
      </c>
      <c r="B520" s="1168" t="s">
        <v>1285</v>
      </c>
      <c r="C520" s="23"/>
      <c r="D520" s="287"/>
      <c r="E520" s="173"/>
      <c r="F520" s="173"/>
    </row>
    <row r="521" spans="1:6" s="169" customFormat="1" ht="14">
      <c r="A521" s="34"/>
      <c r="B521" s="368" t="s">
        <v>241</v>
      </c>
      <c r="C521" s="222" t="s">
        <v>10</v>
      </c>
      <c r="D521" s="212">
        <v>1</v>
      </c>
      <c r="E521" s="183"/>
      <c r="F521" s="186">
        <f>D521*E521</f>
        <v>0</v>
      </c>
    </row>
    <row r="522" spans="1:6" s="169" customFormat="1" ht="14">
      <c r="A522" s="34"/>
      <c r="B522" s="185"/>
      <c r="C522" s="277"/>
      <c r="D522" s="191"/>
      <c r="E522" s="191"/>
      <c r="F522" s="281"/>
    </row>
    <row r="523" spans="1:6" s="169" customFormat="1" ht="14">
      <c r="A523" s="34" t="s">
        <v>3</v>
      </c>
      <c r="B523" s="1169" t="s">
        <v>1286</v>
      </c>
      <c r="C523" s="277"/>
      <c r="D523" s="191"/>
      <c r="E523" s="191"/>
      <c r="F523" s="281"/>
    </row>
    <row r="524" spans="1:6" s="169" customFormat="1" ht="28">
      <c r="A524" s="27"/>
      <c r="B524" s="367" t="s">
        <v>1287</v>
      </c>
      <c r="C524" s="311"/>
      <c r="D524" s="353"/>
      <c r="E524" s="312"/>
      <c r="F524" s="313"/>
    </row>
    <row r="525" spans="1:6" s="169" customFormat="1" ht="28">
      <c r="A525" s="27"/>
      <c r="B525" s="367" t="s">
        <v>1216</v>
      </c>
      <c r="C525" s="311"/>
      <c r="D525" s="353"/>
      <c r="E525" s="312"/>
      <c r="F525" s="313"/>
    </row>
    <row r="526" spans="1:6" s="169" customFormat="1" ht="28">
      <c r="A526" s="27"/>
      <c r="B526" s="367" t="s">
        <v>1229</v>
      </c>
      <c r="C526" s="311"/>
      <c r="D526" s="353"/>
      <c r="E526" s="312"/>
      <c r="F526" s="313"/>
    </row>
    <row r="527" spans="1:6" s="169" customFormat="1" ht="18" customHeight="1">
      <c r="A527" s="27"/>
      <c r="B527" s="367" t="s">
        <v>1217</v>
      </c>
      <c r="C527" s="311"/>
      <c r="D527" s="353"/>
      <c r="E527" s="312"/>
      <c r="F527" s="313"/>
    </row>
    <row r="528" spans="1:6" s="169" customFormat="1" ht="28">
      <c r="A528" s="27"/>
      <c r="B528" s="367" t="s">
        <v>1218</v>
      </c>
      <c r="C528" s="311"/>
      <c r="D528" s="353"/>
      <c r="E528" s="312"/>
      <c r="F528" s="313"/>
    </row>
    <row r="529" spans="1:6" s="169" customFormat="1" ht="14">
      <c r="A529" s="27"/>
      <c r="B529" s="367" t="s">
        <v>1219</v>
      </c>
      <c r="C529" s="311"/>
      <c r="D529" s="353"/>
      <c r="E529" s="312"/>
      <c r="F529" s="313"/>
    </row>
    <row r="530" spans="1:6" s="169" customFormat="1" ht="14">
      <c r="A530" s="27"/>
      <c r="B530" s="367" t="s">
        <v>1230</v>
      </c>
      <c r="C530" s="311"/>
      <c r="D530" s="353"/>
      <c r="E530" s="312"/>
      <c r="F530" s="313"/>
    </row>
    <row r="531" spans="1:6" s="169" customFormat="1" ht="28">
      <c r="A531" s="27"/>
      <c r="B531" s="367" t="s">
        <v>1220</v>
      </c>
      <c r="C531" s="311"/>
      <c r="D531" s="353"/>
      <c r="E531" s="312"/>
      <c r="F531" s="313"/>
    </row>
    <row r="532" spans="1:6" s="169" customFormat="1" ht="28">
      <c r="A532" s="27"/>
      <c r="B532" s="367" t="s">
        <v>1221</v>
      </c>
      <c r="C532" s="311"/>
      <c r="D532" s="353"/>
      <c r="E532" s="312"/>
      <c r="F532" s="313"/>
    </row>
    <row r="533" spans="1:6" s="169" customFormat="1" ht="14">
      <c r="A533" s="27"/>
      <c r="B533" s="367" t="s">
        <v>1222</v>
      </c>
      <c r="C533" s="311"/>
      <c r="D533" s="353"/>
      <c r="E533" s="312"/>
      <c r="F533" s="313"/>
    </row>
    <row r="534" spans="1:6" s="169" customFormat="1" ht="33" customHeight="1">
      <c r="A534" s="27"/>
      <c r="B534" s="367" t="s">
        <v>1223</v>
      </c>
      <c r="C534" s="311"/>
      <c r="D534" s="353"/>
      <c r="E534" s="312"/>
      <c r="F534" s="313"/>
    </row>
    <row r="535" spans="1:6" s="169" customFormat="1" ht="14">
      <c r="A535" s="27"/>
      <c r="B535" s="367" t="s">
        <v>1231</v>
      </c>
      <c r="C535" s="311"/>
      <c r="D535" s="353"/>
      <c r="E535" s="312"/>
      <c r="F535" s="313"/>
    </row>
    <row r="536" spans="1:6" s="169" customFormat="1" ht="18" customHeight="1">
      <c r="A536" s="27"/>
      <c r="B536" s="367" t="s">
        <v>1232</v>
      </c>
      <c r="C536" s="311"/>
      <c r="D536" s="353"/>
      <c r="E536" s="312"/>
      <c r="F536" s="313"/>
    </row>
    <row r="537" spans="1:6" s="169" customFormat="1" ht="28">
      <c r="A537" s="27"/>
      <c r="B537" s="367" t="s">
        <v>1224</v>
      </c>
      <c r="C537" s="311"/>
      <c r="D537" s="353"/>
      <c r="E537" s="312"/>
      <c r="F537" s="313"/>
    </row>
    <row r="538" spans="1:6" s="169" customFormat="1" ht="28">
      <c r="A538" s="27"/>
      <c r="B538" s="367" t="s">
        <v>1233</v>
      </c>
      <c r="C538" s="311"/>
      <c r="D538" s="353"/>
      <c r="E538" s="312"/>
      <c r="F538" s="313"/>
    </row>
    <row r="539" spans="1:6" s="169" customFormat="1" ht="18" customHeight="1">
      <c r="A539" s="27"/>
      <c r="B539" s="367" t="s">
        <v>1225</v>
      </c>
      <c r="C539" s="311"/>
      <c r="D539" s="353"/>
      <c r="E539" s="312"/>
      <c r="F539" s="313"/>
    </row>
    <row r="540" spans="1:6" s="169" customFormat="1" ht="14">
      <c r="A540" s="27"/>
      <c r="B540" s="367" t="s">
        <v>1226</v>
      </c>
      <c r="C540" s="311"/>
      <c r="D540" s="353"/>
      <c r="E540" s="312"/>
      <c r="F540" s="313"/>
    </row>
    <row r="541" spans="1:6" s="169" customFormat="1" ht="28">
      <c r="A541" s="27"/>
      <c r="B541" s="367" t="s">
        <v>1227</v>
      </c>
      <c r="C541" s="311"/>
      <c r="D541" s="353"/>
      <c r="E541" s="312"/>
      <c r="F541" s="313"/>
    </row>
    <row r="542" spans="1:6" s="169" customFormat="1" ht="14">
      <c r="A542" s="27"/>
      <c r="B542" s="367" t="s">
        <v>1234</v>
      </c>
      <c r="C542" s="311"/>
      <c r="D542" s="353"/>
      <c r="E542" s="312"/>
      <c r="F542" s="313"/>
    </row>
    <row r="543" spans="1:6" s="169" customFormat="1" ht="14">
      <c r="A543" s="27"/>
      <c r="B543" s="367" t="s">
        <v>1235</v>
      </c>
      <c r="C543" s="311"/>
      <c r="D543" s="353"/>
      <c r="E543" s="312"/>
      <c r="F543" s="313"/>
    </row>
    <row r="544" spans="1:6" s="169" customFormat="1" ht="28">
      <c r="A544" s="27"/>
      <c r="B544" s="367" t="s">
        <v>1228</v>
      </c>
      <c r="C544" s="311"/>
      <c r="D544" s="353"/>
      <c r="E544" s="312"/>
      <c r="F544" s="313"/>
    </row>
    <row r="545" spans="1:6" s="169" customFormat="1" ht="28">
      <c r="A545" s="27"/>
      <c r="B545" s="367" t="s">
        <v>1236</v>
      </c>
      <c r="C545" s="311"/>
      <c r="D545" s="353"/>
      <c r="E545" s="312"/>
      <c r="F545" s="313"/>
    </row>
    <row r="546" spans="1:6" s="169" customFormat="1" ht="14">
      <c r="A546" s="27"/>
      <c r="B546" s="367" t="s">
        <v>1237</v>
      </c>
      <c r="C546" s="311"/>
      <c r="D546" s="353"/>
      <c r="E546" s="312"/>
      <c r="F546" s="313"/>
    </row>
    <row r="547" spans="1:6" s="169" customFormat="1" ht="14">
      <c r="A547" s="27"/>
      <c r="B547" s="367"/>
      <c r="C547" s="311"/>
      <c r="D547" s="353"/>
      <c r="E547" s="312"/>
      <c r="F547" s="313"/>
    </row>
    <row r="548" spans="1:6" s="169" customFormat="1" ht="14">
      <c r="A548" s="27"/>
      <c r="B548" s="367" t="s">
        <v>1244</v>
      </c>
      <c r="C548" s="311"/>
      <c r="D548" s="353"/>
      <c r="E548" s="312"/>
      <c r="F548" s="313"/>
    </row>
    <row r="549" spans="1:6" s="169" customFormat="1" ht="28">
      <c r="A549" s="27"/>
      <c r="B549" s="367" t="s">
        <v>1239</v>
      </c>
      <c r="C549" s="311"/>
      <c r="D549" s="353"/>
      <c r="E549" s="312"/>
      <c r="F549" s="313"/>
    </row>
    <row r="550" spans="1:6" s="169" customFormat="1" ht="14">
      <c r="A550" s="27"/>
      <c r="B550" s="367" t="s">
        <v>1240</v>
      </c>
      <c r="C550" s="311"/>
      <c r="D550" s="353"/>
      <c r="E550" s="312"/>
      <c r="F550" s="313"/>
    </row>
    <row r="551" spans="1:6" s="169" customFormat="1" ht="14">
      <c r="A551" s="27"/>
      <c r="B551" s="367" t="s">
        <v>1241</v>
      </c>
      <c r="C551" s="311"/>
      <c r="D551" s="353"/>
      <c r="E551" s="312"/>
      <c r="F551" s="313"/>
    </row>
    <row r="552" spans="1:6" s="169" customFormat="1" ht="18" customHeight="1">
      <c r="A552" s="27"/>
      <c r="B552" s="367" t="s">
        <v>1242</v>
      </c>
      <c r="C552" s="311"/>
      <c r="D552" s="353"/>
      <c r="E552" s="312"/>
      <c r="F552" s="313"/>
    </row>
    <row r="553" spans="1:6" s="169" customFormat="1" ht="47.25" customHeight="1">
      <c r="A553" s="27"/>
      <c r="B553" s="367" t="s">
        <v>1243</v>
      </c>
      <c r="C553" s="311"/>
      <c r="D553" s="353"/>
      <c r="E553" s="312"/>
      <c r="F553" s="313"/>
    </row>
    <row r="554" spans="1:6" s="169" customFormat="1" ht="33.75" customHeight="1">
      <c r="A554" s="27"/>
      <c r="B554" s="367" t="s">
        <v>1238</v>
      </c>
      <c r="C554" s="311"/>
      <c r="D554" s="353"/>
      <c r="E554" s="312"/>
      <c r="F554" s="313"/>
    </row>
    <row r="555" spans="1:6" s="169" customFormat="1" ht="18" customHeight="1">
      <c r="A555" s="27"/>
      <c r="B555" s="367" t="s">
        <v>1245</v>
      </c>
      <c r="C555" s="222" t="s">
        <v>10</v>
      </c>
      <c r="D555" s="212">
        <v>1</v>
      </c>
      <c r="E555" s="183"/>
      <c r="F555" s="186">
        <f>D555*E555</f>
        <v>0</v>
      </c>
    </row>
    <row r="556" spans="1:6" s="169" customFormat="1" ht="18" customHeight="1">
      <c r="A556" s="27"/>
      <c r="B556" s="367"/>
      <c r="C556" s="311"/>
      <c r="D556" s="353"/>
      <c r="E556" s="312"/>
      <c r="F556" s="313"/>
    </row>
    <row r="557" spans="1:6" s="169" customFormat="1" ht="14.25" customHeight="1">
      <c r="A557" s="27"/>
      <c r="B557" s="367"/>
      <c r="C557" s="311"/>
      <c r="D557" s="353"/>
      <c r="E557" s="312"/>
      <c r="F557" s="313"/>
    </row>
    <row r="558" spans="1:6" s="169" customFormat="1" ht="14.25" customHeight="1">
      <c r="A558" s="27"/>
      <c r="B558" s="379" t="s">
        <v>242</v>
      </c>
      <c r="C558" s="193"/>
      <c r="D558" s="361"/>
      <c r="E558" s="195"/>
      <c r="F558" s="196">
        <f>SUM(F521:F555)</f>
        <v>0</v>
      </c>
    </row>
    <row r="559" spans="1:6" s="169" customFormat="1" ht="21" customHeight="1">
      <c r="A559" s="27"/>
      <c r="B559" s="367"/>
      <c r="C559" s="311"/>
      <c r="D559" s="353"/>
      <c r="E559" s="312"/>
      <c r="F559" s="313"/>
    </row>
    <row r="560" spans="1:6" s="169" customFormat="1" ht="16.5" customHeight="1">
      <c r="A560" s="27"/>
      <c r="B560" s="310"/>
      <c r="C560" s="311"/>
      <c r="D560" s="353"/>
      <c r="E560" s="312"/>
      <c r="F560" s="313"/>
    </row>
    <row r="561" spans="1:6" s="169" customFormat="1" ht="14.25" customHeight="1">
      <c r="A561" s="27"/>
      <c r="B561" s="310"/>
      <c r="C561" s="311"/>
      <c r="D561" s="353"/>
      <c r="E561" s="312"/>
      <c r="F561" s="313"/>
    </row>
    <row r="562" spans="1:6" s="169" customFormat="1" ht="14">
      <c r="A562" s="27"/>
      <c r="B562" s="354" t="s">
        <v>243</v>
      </c>
      <c r="C562" s="311"/>
      <c r="D562" s="353"/>
      <c r="E562" s="312"/>
      <c r="F562" s="313"/>
    </row>
    <row r="563" spans="1:6" s="169" customFormat="1" ht="18" customHeight="1">
      <c r="A563" s="27"/>
      <c r="B563" s="368"/>
      <c r="C563" s="34"/>
      <c r="D563" s="168"/>
      <c r="E563" s="173"/>
      <c r="F563" s="173"/>
    </row>
    <row r="564" spans="1:6" s="169" customFormat="1" ht="14">
      <c r="A564" s="27"/>
      <c r="B564" s="368"/>
      <c r="C564" s="34"/>
      <c r="D564" s="168"/>
      <c r="E564" s="173"/>
      <c r="F564" s="173"/>
    </row>
    <row r="565" spans="1:6" s="169" customFormat="1" ht="210">
      <c r="A565" s="27" t="s">
        <v>0</v>
      </c>
      <c r="B565" s="172" t="s">
        <v>245</v>
      </c>
      <c r="C565" s="277"/>
      <c r="D565" s="220"/>
      <c r="E565" s="214"/>
      <c r="F565" s="214"/>
    </row>
    <row r="566" spans="1:6" s="169" customFormat="1" ht="14">
      <c r="A566" s="27"/>
      <c r="B566" s="206"/>
      <c r="C566" s="277" t="s">
        <v>1</v>
      </c>
      <c r="D566" s="383">
        <v>135</v>
      </c>
      <c r="E566" s="214"/>
      <c r="F566" s="214">
        <f>D566*E566</f>
        <v>0</v>
      </c>
    </row>
    <row r="567" spans="1:6" s="169" customFormat="1" ht="14">
      <c r="A567" s="27"/>
      <c r="B567" s="368"/>
      <c r="C567" s="34"/>
      <c r="D567" s="168"/>
      <c r="E567" s="173"/>
      <c r="F567" s="173"/>
    </row>
    <row r="568" spans="1:6" s="169" customFormat="1" ht="210">
      <c r="A568" s="34" t="s">
        <v>3</v>
      </c>
      <c r="B568" s="302" t="s">
        <v>244</v>
      </c>
      <c r="C568" s="34"/>
      <c r="D568" s="168"/>
      <c r="E568" s="173"/>
      <c r="F568" s="173"/>
    </row>
    <row r="569" spans="1:6" s="169" customFormat="1" ht="14">
      <c r="A569" s="34"/>
      <c r="B569" s="368"/>
      <c r="C569" s="277" t="s">
        <v>1</v>
      </c>
      <c r="D569" s="383">
        <v>9.5</v>
      </c>
      <c r="E569" s="214"/>
      <c r="F569" s="214">
        <f>D569*E569</f>
        <v>0</v>
      </c>
    </row>
    <row r="570" spans="1:6" s="169" customFormat="1" ht="14">
      <c r="A570" s="16"/>
      <c r="B570" s="368"/>
      <c r="C570" s="34"/>
      <c r="D570" s="168"/>
      <c r="E570" s="173"/>
      <c r="F570" s="173"/>
    </row>
    <row r="571" spans="1:6" s="169" customFormat="1" ht="140">
      <c r="A571" s="33" t="s">
        <v>4</v>
      </c>
      <c r="B571" s="167" t="s">
        <v>246</v>
      </c>
      <c r="C571" s="34"/>
      <c r="D571" s="187"/>
      <c r="E571" s="173"/>
      <c r="F571" s="173"/>
    </row>
    <row r="572" spans="1:6" s="169" customFormat="1" ht="14">
      <c r="A572" s="33"/>
      <c r="B572" s="167"/>
      <c r="C572" s="189" t="s">
        <v>1</v>
      </c>
      <c r="D572" s="190">
        <v>14</v>
      </c>
      <c r="E572" s="214"/>
      <c r="F572" s="214">
        <f>D572*E572</f>
        <v>0</v>
      </c>
    </row>
    <row r="573" spans="1:6" s="169" customFormat="1" ht="14">
      <c r="A573" s="33"/>
      <c r="B573" s="167"/>
      <c r="C573" s="189"/>
      <c r="D573" s="190"/>
      <c r="E573" s="214"/>
      <c r="F573" s="214"/>
    </row>
    <row r="574" spans="1:6" s="169" customFormat="1" ht="168">
      <c r="A574" s="34" t="s">
        <v>6</v>
      </c>
      <c r="B574" s="174" t="s">
        <v>247</v>
      </c>
      <c r="C574" s="34"/>
      <c r="D574" s="187"/>
      <c r="E574" s="173"/>
      <c r="F574" s="173"/>
    </row>
    <row r="575" spans="1:6" s="169" customFormat="1" ht="14">
      <c r="A575" s="34"/>
      <c r="B575" s="384"/>
      <c r="C575" s="189" t="s">
        <v>1</v>
      </c>
      <c r="D575" s="190">
        <v>22</v>
      </c>
      <c r="E575" s="214"/>
      <c r="F575" s="214">
        <f>D575*E575</f>
        <v>0</v>
      </c>
    </row>
    <row r="576" spans="1:6" s="169" customFormat="1" ht="14">
      <c r="A576" s="33"/>
      <c r="B576" s="167"/>
      <c r="C576" s="189"/>
      <c r="D576" s="190"/>
      <c r="E576" s="214"/>
      <c r="F576" s="214"/>
    </row>
    <row r="577" spans="1:6" s="169" customFormat="1" ht="154">
      <c r="A577" s="34" t="s">
        <v>7</v>
      </c>
      <c r="B577" s="174" t="s">
        <v>248</v>
      </c>
      <c r="C577" s="34"/>
      <c r="D577" s="187"/>
      <c r="E577" s="173"/>
      <c r="F577" s="173"/>
    </row>
    <row r="578" spans="1:6" s="169" customFormat="1" ht="14">
      <c r="A578" s="34"/>
      <c r="B578" s="384"/>
      <c r="C578" s="189" t="s">
        <v>1</v>
      </c>
      <c r="D578" s="190">
        <v>110</v>
      </c>
      <c r="E578" s="214"/>
      <c r="F578" s="214">
        <f>D578*E578</f>
        <v>0</v>
      </c>
    </row>
    <row r="579" spans="1:6" s="169" customFormat="1" ht="14">
      <c r="A579" s="33"/>
      <c r="B579" s="167"/>
      <c r="C579" s="189"/>
      <c r="D579" s="190"/>
      <c r="E579" s="214"/>
      <c r="F579" s="214"/>
    </row>
    <row r="580" spans="1:6" s="169" customFormat="1" ht="165.75" customHeight="1">
      <c r="A580" s="34" t="s">
        <v>8</v>
      </c>
      <c r="B580" s="174" t="s">
        <v>248</v>
      </c>
      <c r="C580" s="34"/>
      <c r="D580" s="187"/>
      <c r="E580" s="173"/>
      <c r="F580" s="173"/>
    </row>
    <row r="581" spans="1:6" s="169" customFormat="1" ht="14">
      <c r="A581" s="34"/>
      <c r="B581" s="384"/>
      <c r="C581" s="189" t="s">
        <v>1</v>
      </c>
      <c r="D581" s="190">
        <v>110</v>
      </c>
      <c r="E581" s="214"/>
      <c r="F581" s="214">
        <f>D581*E581</f>
        <v>0</v>
      </c>
    </row>
    <row r="582" spans="1:6" s="169" customFormat="1" ht="14">
      <c r="A582" s="33"/>
      <c r="B582" s="167"/>
      <c r="C582" s="189"/>
      <c r="D582" s="190"/>
      <c r="E582" s="214"/>
      <c r="F582" s="214"/>
    </row>
    <row r="583" spans="1:6" s="169" customFormat="1" ht="154">
      <c r="A583" s="34" t="s">
        <v>9</v>
      </c>
      <c r="B583" s="174" t="s">
        <v>249</v>
      </c>
      <c r="C583" s="34"/>
      <c r="D583" s="187"/>
      <c r="E583" s="173"/>
      <c r="F583" s="173"/>
    </row>
    <row r="584" spans="1:6" s="169" customFormat="1" ht="14">
      <c r="A584" s="34"/>
      <c r="B584" s="384"/>
      <c r="C584" s="189" t="s">
        <v>1</v>
      </c>
      <c r="D584" s="190">
        <v>72</v>
      </c>
      <c r="E584" s="214"/>
      <c r="F584" s="214">
        <f>D584*E584</f>
        <v>0</v>
      </c>
    </row>
    <row r="585" spans="1:6" s="169" customFormat="1" ht="14">
      <c r="A585" s="33"/>
      <c r="B585" s="167"/>
      <c r="C585" s="189"/>
      <c r="D585" s="190"/>
      <c r="E585" s="214"/>
      <c r="F585" s="214"/>
    </row>
    <row r="586" spans="1:6" s="169" customFormat="1" ht="140">
      <c r="A586" s="34" t="s">
        <v>9</v>
      </c>
      <c r="B586" s="174" t="s">
        <v>252</v>
      </c>
      <c r="C586" s="34"/>
      <c r="D586" s="187"/>
      <c r="E586" s="173"/>
      <c r="F586" s="173"/>
    </row>
    <row r="587" spans="1:6" s="169" customFormat="1" ht="14">
      <c r="A587" s="34"/>
      <c r="B587" s="384"/>
      <c r="C587" s="189" t="s">
        <v>1</v>
      </c>
      <c r="D587" s="190">
        <v>62</v>
      </c>
      <c r="E587" s="214"/>
      <c r="F587" s="214">
        <f>D587*E587</f>
        <v>0</v>
      </c>
    </row>
    <row r="588" spans="1:6" s="169" customFormat="1" ht="14">
      <c r="A588" s="33"/>
      <c r="B588" s="167"/>
      <c r="C588" s="189"/>
      <c r="D588" s="190"/>
      <c r="E588" s="214"/>
      <c r="F588" s="214"/>
    </row>
    <row r="589" spans="1:6" s="169" customFormat="1" ht="221.25" customHeight="1">
      <c r="A589" s="34" t="s">
        <v>11</v>
      </c>
      <c r="B589" s="174" t="s">
        <v>253</v>
      </c>
      <c r="C589" s="34"/>
      <c r="D589" s="187"/>
      <c r="E589" s="173"/>
      <c r="F589" s="173"/>
    </row>
    <row r="590" spans="1:6" s="169" customFormat="1" ht="14">
      <c r="A590" s="34"/>
      <c r="B590" s="384"/>
      <c r="C590" s="189" t="s">
        <v>1</v>
      </c>
      <c r="D590" s="190">
        <v>165</v>
      </c>
      <c r="E590" s="214"/>
      <c r="F590" s="214">
        <f>D590*E590</f>
        <v>0</v>
      </c>
    </row>
    <row r="591" spans="1:6" s="169" customFormat="1" ht="14">
      <c r="A591" s="33"/>
      <c r="B591" s="167"/>
      <c r="C591" s="189"/>
      <c r="D591" s="190"/>
      <c r="E591" s="214"/>
      <c r="F591" s="214"/>
    </row>
    <row r="592" spans="1:6" s="169" customFormat="1" ht="228.75" customHeight="1">
      <c r="A592" s="34" t="s">
        <v>12</v>
      </c>
      <c r="B592" s="174" t="s">
        <v>254</v>
      </c>
      <c r="C592" s="34"/>
      <c r="D592" s="187"/>
      <c r="E592" s="173"/>
      <c r="F592" s="173"/>
    </row>
    <row r="593" spans="1:6" s="169" customFormat="1" ht="14">
      <c r="A593" s="34"/>
      <c r="B593" s="384"/>
      <c r="C593" s="189" t="s">
        <v>1</v>
      </c>
      <c r="D593" s="190">
        <v>197</v>
      </c>
      <c r="E593" s="214"/>
      <c r="F593" s="214">
        <f>D593*E593</f>
        <v>0</v>
      </c>
    </row>
    <row r="594" spans="1:6" s="169" customFormat="1" ht="14">
      <c r="A594" s="33"/>
      <c r="B594" s="167"/>
      <c r="C594" s="189"/>
      <c r="D594" s="190"/>
      <c r="E594" s="214"/>
      <c r="F594" s="214"/>
    </row>
    <row r="595" spans="1:6" s="169" customFormat="1" ht="200.25" customHeight="1">
      <c r="A595" s="34" t="s">
        <v>13</v>
      </c>
      <c r="B595" s="174" t="s">
        <v>255</v>
      </c>
      <c r="C595" s="189"/>
      <c r="D595" s="190"/>
      <c r="E595" s="214"/>
      <c r="F595" s="214"/>
    </row>
    <row r="596" spans="1:6" s="169" customFormat="1" ht="14">
      <c r="A596" s="34"/>
      <c r="B596" s="384"/>
      <c r="C596" s="189" t="s">
        <v>1</v>
      </c>
      <c r="D596" s="190">
        <v>62</v>
      </c>
      <c r="E596" s="214"/>
      <c r="F596" s="214">
        <f>D596*E596</f>
        <v>0</v>
      </c>
    </row>
    <row r="597" spans="1:6" s="169" customFormat="1" ht="14">
      <c r="A597" s="34"/>
      <c r="B597" s="384"/>
      <c r="C597" s="189"/>
      <c r="D597" s="190"/>
      <c r="E597" s="214"/>
      <c r="F597" s="214"/>
    </row>
    <row r="598" spans="1:6" s="169" customFormat="1" ht="165" customHeight="1">
      <c r="A598" s="34" t="s">
        <v>14</v>
      </c>
      <c r="B598" s="174" t="s">
        <v>256</v>
      </c>
      <c r="C598" s="189"/>
      <c r="D598" s="190"/>
      <c r="E598" s="214"/>
      <c r="F598" s="214"/>
    </row>
    <row r="599" spans="1:6" s="169" customFormat="1" ht="14">
      <c r="A599" s="34"/>
      <c r="B599" s="384"/>
      <c r="C599" s="189" t="s">
        <v>1</v>
      </c>
      <c r="D599" s="190">
        <v>28</v>
      </c>
      <c r="E599" s="214"/>
      <c r="F599" s="214">
        <f>D599*E599</f>
        <v>0</v>
      </c>
    </row>
    <row r="600" spans="1:6" s="169" customFormat="1" ht="14">
      <c r="A600" s="34"/>
      <c r="B600" s="384"/>
      <c r="C600" s="189"/>
      <c r="D600" s="190"/>
      <c r="E600" s="214"/>
      <c r="F600" s="214"/>
    </row>
    <row r="601" spans="1:6" s="169" customFormat="1" ht="182">
      <c r="A601" s="34" t="s">
        <v>33</v>
      </c>
      <c r="B601" s="174" t="s">
        <v>257</v>
      </c>
      <c r="C601" s="189"/>
      <c r="D601" s="190"/>
      <c r="E601" s="214"/>
      <c r="F601" s="214"/>
    </row>
    <row r="602" spans="1:6" s="169" customFormat="1" ht="14">
      <c r="A602" s="34"/>
      <c r="B602" s="384"/>
      <c r="C602" s="189" t="s">
        <v>1</v>
      </c>
      <c r="D602" s="190">
        <v>8</v>
      </c>
      <c r="E602" s="214"/>
      <c r="F602" s="214">
        <f>D602*E602</f>
        <v>0</v>
      </c>
    </row>
    <row r="603" spans="1:6" s="169" customFormat="1" ht="14">
      <c r="A603" s="33"/>
      <c r="B603" s="174"/>
      <c r="C603" s="385"/>
      <c r="D603" s="386"/>
      <c r="E603" s="387"/>
      <c r="F603" s="378"/>
    </row>
    <row r="604" spans="1:6" s="169" customFormat="1" ht="210">
      <c r="A604" s="34" t="s">
        <v>15</v>
      </c>
      <c r="B604" s="174" t="s">
        <v>258</v>
      </c>
      <c r="C604" s="189"/>
      <c r="D604" s="190"/>
      <c r="E604" s="214"/>
      <c r="F604" s="214"/>
    </row>
    <row r="605" spans="1:6" s="169" customFormat="1" ht="14">
      <c r="A605" s="34"/>
      <c r="B605" s="384"/>
      <c r="C605" s="189" t="s">
        <v>1</v>
      </c>
      <c r="D605" s="190">
        <v>17</v>
      </c>
      <c r="E605" s="214"/>
      <c r="F605" s="214">
        <f>D605*E605</f>
        <v>0</v>
      </c>
    </row>
    <row r="606" spans="1:6" s="169" customFormat="1" ht="14">
      <c r="A606" s="34"/>
      <c r="B606" s="384"/>
      <c r="C606" s="189"/>
      <c r="D606" s="190"/>
      <c r="E606" s="214"/>
      <c r="F606" s="214"/>
    </row>
    <row r="607" spans="1:6" s="169" customFormat="1" ht="66" customHeight="1">
      <c r="A607" s="34" t="s">
        <v>80</v>
      </c>
      <c r="B607" s="167" t="s">
        <v>259</v>
      </c>
      <c r="C607" s="34"/>
      <c r="D607" s="187"/>
      <c r="E607" s="173"/>
      <c r="F607" s="173"/>
    </row>
    <row r="608" spans="1:6" s="169" customFormat="1" ht="14">
      <c r="A608" s="34"/>
      <c r="B608" s="167"/>
      <c r="C608" s="189" t="s">
        <v>10</v>
      </c>
      <c r="D608" s="190">
        <v>4</v>
      </c>
      <c r="E608" s="214"/>
      <c r="F608" s="214">
        <f>D608*E608</f>
        <v>0</v>
      </c>
    </row>
    <row r="609" spans="1:6" s="169" customFormat="1" ht="14">
      <c r="A609" s="34"/>
      <c r="B609" s="384"/>
      <c r="C609" s="189"/>
      <c r="D609" s="190"/>
      <c r="E609" s="214"/>
      <c r="F609" s="214"/>
    </row>
    <row r="610" spans="1:6" s="169" customFormat="1" ht="126">
      <c r="A610" s="34" t="s">
        <v>81</v>
      </c>
      <c r="B610" s="167" t="s">
        <v>260</v>
      </c>
      <c r="C610" s="34"/>
      <c r="D610" s="187"/>
      <c r="E610" s="173"/>
    </row>
    <row r="611" spans="1:6" s="169" customFormat="1" ht="14">
      <c r="A611" s="34"/>
      <c r="B611" s="366"/>
      <c r="C611" s="189" t="s">
        <v>1</v>
      </c>
      <c r="D611" s="190">
        <v>32</v>
      </c>
      <c r="E611" s="214"/>
      <c r="F611" s="214">
        <f>D611*E611</f>
        <v>0</v>
      </c>
    </row>
    <row r="612" spans="1:6" s="169" customFormat="1" ht="14">
      <c r="A612" s="34"/>
      <c r="B612" s="384"/>
      <c r="C612" s="189"/>
      <c r="D612" s="190"/>
      <c r="E612" s="214"/>
      <c r="F612" s="214"/>
    </row>
    <row r="613" spans="1:6" s="169" customFormat="1" ht="182">
      <c r="A613" s="34" t="s">
        <v>82</v>
      </c>
      <c r="B613" s="174" t="s">
        <v>261</v>
      </c>
      <c r="C613" s="189"/>
      <c r="D613" s="190"/>
      <c r="E613" s="214"/>
      <c r="F613" s="214"/>
    </row>
    <row r="614" spans="1:6" s="169" customFormat="1" ht="14">
      <c r="A614" s="34"/>
      <c r="B614" s="384"/>
      <c r="C614" s="189" t="s">
        <v>1</v>
      </c>
      <c r="D614" s="190">
        <v>6.5</v>
      </c>
      <c r="E614" s="214"/>
      <c r="F614" s="214">
        <f>D614*E614</f>
        <v>0</v>
      </c>
    </row>
    <row r="615" spans="1:6" s="169" customFormat="1" ht="14">
      <c r="A615" s="33"/>
      <c r="B615" s="174"/>
      <c r="C615" s="385"/>
      <c r="D615" s="386"/>
      <c r="E615" s="387"/>
      <c r="F615" s="378"/>
    </row>
    <row r="616" spans="1:6" s="169" customFormat="1" ht="14">
      <c r="A616" s="34"/>
      <c r="B616" s="379" t="s">
        <v>85</v>
      </c>
      <c r="C616" s="193"/>
      <c r="D616" s="361"/>
      <c r="E616" s="195"/>
      <c r="F616" s="196">
        <f>SUM(F566:F614)</f>
        <v>0</v>
      </c>
    </row>
    <row r="617" spans="1:6" s="169" customFormat="1" ht="14">
      <c r="A617" s="34"/>
      <c r="B617" s="368"/>
    </row>
    <row r="618" spans="1:6" s="169" customFormat="1" ht="14">
      <c r="A618" s="34"/>
      <c r="B618" s="368"/>
      <c r="C618" s="34"/>
      <c r="D618" s="187"/>
      <c r="E618" s="173"/>
      <c r="F618" s="173"/>
    </row>
    <row r="619" spans="1:6" s="169" customFormat="1" ht="27" customHeight="1">
      <c r="A619" s="34"/>
      <c r="B619" s="368"/>
      <c r="C619" s="34"/>
      <c r="D619" s="187"/>
      <c r="E619" s="173"/>
      <c r="F619" s="173"/>
    </row>
    <row r="620" spans="1:6" s="169" customFormat="1" ht="14">
      <c r="A620" s="34"/>
      <c r="B620" s="354" t="s">
        <v>83</v>
      </c>
      <c r="C620" s="34"/>
      <c r="D620" s="187"/>
      <c r="E620" s="173"/>
      <c r="F620" s="173"/>
    </row>
    <row r="621" spans="1:6" s="169" customFormat="1" ht="14">
      <c r="A621" s="34"/>
      <c r="B621" s="172"/>
      <c r="C621" s="182"/>
      <c r="D621" s="212"/>
      <c r="E621" s="183"/>
      <c r="F621" s="186"/>
    </row>
    <row r="622" spans="1:6" s="169" customFormat="1" ht="252">
      <c r="A622" s="34"/>
      <c r="B622" s="1170" t="s">
        <v>1288</v>
      </c>
      <c r="C622" s="182"/>
      <c r="D622" s="212"/>
      <c r="E622" s="183"/>
      <c r="F622" s="186"/>
    </row>
    <row r="623" spans="1:6" s="169" customFormat="1" ht="14">
      <c r="A623" s="34"/>
      <c r="B623" s="172"/>
      <c r="C623" s="182"/>
      <c r="D623" s="212"/>
      <c r="E623" s="183"/>
      <c r="F623" s="186"/>
    </row>
    <row r="624" spans="1:6" s="169" customFormat="1" ht="56">
      <c r="A624" s="34" t="s">
        <v>0</v>
      </c>
      <c r="B624" s="388" t="s">
        <v>262</v>
      </c>
      <c r="C624" s="182"/>
      <c r="D624" s="212"/>
      <c r="E624" s="183"/>
      <c r="F624" s="186"/>
    </row>
    <row r="625" spans="1:6" s="169" customFormat="1" ht="14">
      <c r="A625" s="34"/>
      <c r="B625" s="172" t="s">
        <v>263</v>
      </c>
      <c r="C625" s="189" t="s">
        <v>79</v>
      </c>
      <c r="D625" s="190">
        <v>1</v>
      </c>
      <c r="E625" s="214"/>
      <c r="F625" s="214">
        <f>D625*E625</f>
        <v>0</v>
      </c>
    </row>
    <row r="626" spans="1:6" s="169" customFormat="1" ht="14">
      <c r="A626" s="15"/>
      <c r="B626" s="172"/>
      <c r="C626" s="182"/>
      <c r="D626" s="212"/>
      <c r="E626" s="183"/>
      <c r="F626" s="186"/>
    </row>
    <row r="627" spans="1:6" s="169" customFormat="1" ht="56">
      <c r="A627" s="34" t="s">
        <v>3</v>
      </c>
      <c r="B627" s="388" t="s">
        <v>264</v>
      </c>
      <c r="C627" s="182"/>
      <c r="D627" s="212"/>
      <c r="E627" s="183"/>
      <c r="F627" s="186"/>
    </row>
    <row r="628" spans="1:6" s="169" customFormat="1" ht="14">
      <c r="A628" s="34"/>
      <c r="B628" s="172" t="s">
        <v>265</v>
      </c>
      <c r="C628" s="189" t="s">
        <v>79</v>
      </c>
      <c r="D628" s="190">
        <v>1</v>
      </c>
      <c r="E628" s="214"/>
      <c r="F628" s="214">
        <f>D628*E628</f>
        <v>0</v>
      </c>
    </row>
    <row r="629" spans="1:6" s="169" customFormat="1" ht="14">
      <c r="A629" s="15"/>
      <c r="B629" s="172"/>
      <c r="C629" s="189"/>
      <c r="D629" s="190"/>
      <c r="E629" s="214"/>
      <c r="F629" s="214"/>
    </row>
    <row r="630" spans="1:6" s="169" customFormat="1" ht="42">
      <c r="A630" s="34" t="s">
        <v>4</v>
      </c>
      <c r="B630" s="388" t="s">
        <v>266</v>
      </c>
      <c r="C630" s="182"/>
      <c r="D630" s="212"/>
      <c r="E630" s="183"/>
      <c r="F630" s="186"/>
    </row>
    <row r="631" spans="1:6" s="169" customFormat="1" ht="14">
      <c r="A631" s="34"/>
      <c r="B631" s="172" t="s">
        <v>267</v>
      </c>
      <c r="C631" s="189" t="s">
        <v>79</v>
      </c>
      <c r="D631" s="190">
        <v>1</v>
      </c>
      <c r="E631" s="214"/>
      <c r="F631" s="214">
        <f>D631*E631</f>
        <v>0</v>
      </c>
    </row>
    <row r="632" spans="1:6" s="169" customFormat="1" ht="14">
      <c r="A632" s="15"/>
      <c r="B632" s="172"/>
      <c r="C632" s="189"/>
      <c r="D632" s="190"/>
      <c r="E632" s="214"/>
      <c r="F632" s="214"/>
    </row>
    <row r="633" spans="1:6" s="169" customFormat="1" ht="14">
      <c r="A633" s="15"/>
      <c r="B633" s="172"/>
      <c r="C633" s="189"/>
      <c r="D633" s="190"/>
      <c r="E633" s="214"/>
      <c r="F633" s="214"/>
    </row>
    <row r="634" spans="1:6" s="169" customFormat="1" ht="28">
      <c r="A634" s="34" t="s">
        <v>6</v>
      </c>
      <c r="B634" s="172" t="s">
        <v>86</v>
      </c>
      <c r="C634" s="189"/>
      <c r="D634" s="190"/>
      <c r="E634" s="214"/>
      <c r="F634" s="214"/>
    </row>
    <row r="635" spans="1:6" s="169" customFormat="1" ht="14">
      <c r="A635" s="15"/>
      <c r="B635" s="172"/>
      <c r="C635" s="189" t="s">
        <v>10</v>
      </c>
      <c r="D635" s="190">
        <v>2</v>
      </c>
      <c r="E635" s="214"/>
      <c r="F635" s="214">
        <f>D635*E635</f>
        <v>0</v>
      </c>
    </row>
    <row r="636" spans="1:6" s="169" customFormat="1" ht="14">
      <c r="A636" s="15"/>
      <c r="B636" s="172"/>
      <c r="C636" s="182"/>
      <c r="D636" s="212"/>
      <c r="E636" s="183"/>
      <c r="F636" s="186"/>
    </row>
    <row r="637" spans="1:6" s="169" customFormat="1" ht="42">
      <c r="A637" s="34" t="s">
        <v>7</v>
      </c>
      <c r="B637" s="167" t="s">
        <v>87</v>
      </c>
      <c r="C637" s="182"/>
      <c r="D637" s="212"/>
      <c r="E637" s="183"/>
      <c r="F637" s="186"/>
    </row>
    <row r="638" spans="1:6" s="169" customFormat="1" ht="14">
      <c r="A638" s="15"/>
      <c r="B638" s="167"/>
      <c r="C638" s="389" t="s">
        <v>1</v>
      </c>
      <c r="D638" s="173">
        <v>1794.15</v>
      </c>
      <c r="E638" s="173"/>
      <c r="F638" s="173">
        <f>D638*E638</f>
        <v>0</v>
      </c>
    </row>
    <row r="639" spans="1:6" s="169" customFormat="1" ht="14">
      <c r="A639" s="15"/>
      <c r="B639" s="172"/>
    </row>
    <row r="640" spans="1:6" s="169" customFormat="1" ht="14">
      <c r="B640" s="167"/>
    </row>
    <row r="641" spans="1:6" s="169" customFormat="1" ht="56">
      <c r="A641" s="34" t="s">
        <v>8</v>
      </c>
      <c r="B641" s="390" t="s">
        <v>88</v>
      </c>
      <c r="C641" s="34"/>
      <c r="D641" s="391"/>
      <c r="E641" s="183"/>
      <c r="F641" s="186"/>
    </row>
    <row r="642" spans="1:6" s="169" customFormat="1" ht="14">
      <c r="A642" s="16"/>
      <c r="B642" s="370"/>
      <c r="C642" s="34" t="s">
        <v>10</v>
      </c>
      <c r="D642" s="391">
        <v>16</v>
      </c>
      <c r="E642" s="183"/>
      <c r="F642" s="186">
        <f>D642*E642</f>
        <v>0</v>
      </c>
    </row>
    <row r="643" spans="1:6" s="169" customFormat="1" ht="14">
      <c r="A643" s="16"/>
      <c r="B643" s="167"/>
      <c r="C643" s="375"/>
      <c r="D643" s="376"/>
      <c r="E643" s="377"/>
      <c r="F643" s="378"/>
    </row>
    <row r="644" spans="1:6" s="169" customFormat="1" ht="56">
      <c r="A644" s="34" t="s">
        <v>9</v>
      </c>
      <c r="B644" s="392" t="s">
        <v>89</v>
      </c>
      <c r="C644" s="34"/>
      <c r="D644" s="391"/>
      <c r="E644" s="183"/>
      <c r="F644" s="186"/>
    </row>
    <row r="645" spans="1:6" s="169" customFormat="1" ht="14">
      <c r="A645" s="16"/>
      <c r="B645" s="300"/>
      <c r="C645" s="34" t="s">
        <v>2</v>
      </c>
      <c r="D645" s="391">
        <v>8</v>
      </c>
      <c r="E645" s="183"/>
      <c r="F645" s="186">
        <f>D645*E645</f>
        <v>0</v>
      </c>
    </row>
    <row r="646" spans="1:6" s="169" customFormat="1" ht="14">
      <c r="A646" s="16"/>
      <c r="B646" s="300"/>
      <c r="C646" s="34"/>
      <c r="D646" s="391"/>
      <c r="E646" s="183"/>
      <c r="F646" s="186"/>
    </row>
    <row r="647" spans="1:6" s="169" customFormat="1" ht="14">
      <c r="A647" s="23"/>
      <c r="B647" s="172"/>
      <c r="C647" s="34"/>
      <c r="D647" s="391"/>
      <c r="E647" s="183"/>
      <c r="F647" s="186"/>
    </row>
    <row r="648" spans="1:6" s="169" customFormat="1" ht="196">
      <c r="A648" s="34" t="s">
        <v>11</v>
      </c>
      <c r="B648" s="172" t="s">
        <v>268</v>
      </c>
      <c r="C648" s="34"/>
      <c r="D648" s="391"/>
      <c r="E648" s="183"/>
      <c r="F648" s="186"/>
    </row>
    <row r="649" spans="1:6" s="169" customFormat="1" ht="14">
      <c r="A649" s="23"/>
      <c r="B649" s="172"/>
      <c r="C649" s="34" t="s">
        <v>2</v>
      </c>
      <c r="D649" s="391">
        <v>10</v>
      </c>
      <c r="E649" s="183"/>
      <c r="F649" s="186">
        <f>D649*E649</f>
        <v>0</v>
      </c>
    </row>
    <row r="650" spans="1:6" s="169" customFormat="1" ht="14">
      <c r="A650" s="16"/>
      <c r="B650" s="172"/>
      <c r="C650" s="34"/>
      <c r="D650" s="391"/>
      <c r="E650" s="183"/>
      <c r="F650" s="186"/>
    </row>
    <row r="651" spans="1:6" s="169" customFormat="1" ht="112">
      <c r="A651" s="34" t="s">
        <v>12</v>
      </c>
      <c r="B651" s="321" t="s">
        <v>269</v>
      </c>
      <c r="C651" s="34"/>
      <c r="D651" s="391"/>
      <c r="E651" s="183"/>
      <c r="F651" s="186"/>
    </row>
    <row r="652" spans="1:6" s="169" customFormat="1" ht="14">
      <c r="A652" s="16"/>
      <c r="B652" s="172"/>
      <c r="C652" s="34" t="s">
        <v>10</v>
      </c>
      <c r="D652" s="391">
        <v>20</v>
      </c>
      <c r="E652" s="183"/>
      <c r="F652" s="186">
        <f>D652*E652</f>
        <v>0</v>
      </c>
    </row>
    <row r="653" spans="1:6" s="169" customFormat="1" ht="14">
      <c r="A653" s="16"/>
      <c r="B653" s="172"/>
      <c r="C653" s="34"/>
      <c r="D653" s="391"/>
      <c r="E653" s="183"/>
      <c r="F653" s="186"/>
    </row>
    <row r="654" spans="1:6" s="169" customFormat="1" ht="154">
      <c r="A654" s="34" t="s">
        <v>13</v>
      </c>
      <c r="B654" s="393" t="s">
        <v>272</v>
      </c>
      <c r="C654" s="389"/>
      <c r="D654" s="187"/>
      <c r="E654" s="173"/>
      <c r="F654" s="173"/>
    </row>
    <row r="655" spans="1:6" s="169" customFormat="1" ht="28">
      <c r="A655" s="34"/>
      <c r="B655" s="290" t="s">
        <v>270</v>
      </c>
    </row>
    <row r="656" spans="1:6" s="169" customFormat="1" ht="14">
      <c r="A656" s="34"/>
      <c r="B656" s="167"/>
      <c r="C656" s="389" t="s">
        <v>271</v>
      </c>
      <c r="D656" s="214">
        <v>1</v>
      </c>
      <c r="E656" s="214"/>
      <c r="F656" s="214">
        <f>D656*E656</f>
        <v>0</v>
      </c>
    </row>
    <row r="657" spans="1:6" s="169" customFormat="1" ht="56">
      <c r="A657" s="34" t="s">
        <v>14</v>
      </c>
      <c r="B657" s="278" t="s">
        <v>273</v>
      </c>
    </row>
    <row r="658" spans="1:6" s="169" customFormat="1" ht="14">
      <c r="A658" s="34"/>
      <c r="B658" s="394"/>
      <c r="C658" s="217" t="s">
        <v>10</v>
      </c>
      <c r="D658" s="365">
        <v>6</v>
      </c>
      <c r="E658" s="208"/>
      <c r="F658" s="208">
        <f>D658*E658</f>
        <v>0</v>
      </c>
    </row>
    <row r="659" spans="1:6" s="169" customFormat="1" ht="14">
      <c r="A659" s="34"/>
      <c r="B659" s="394"/>
      <c r="C659" s="217"/>
      <c r="D659" s="365"/>
      <c r="E659" s="208"/>
      <c r="F659" s="208"/>
    </row>
    <row r="660" spans="1:6" s="169" customFormat="1" ht="112">
      <c r="A660" s="34" t="s">
        <v>33</v>
      </c>
      <c r="B660" s="167" t="s">
        <v>820</v>
      </c>
      <c r="C660" s="331"/>
      <c r="D660" s="219"/>
      <c r="E660" s="219"/>
      <c r="F660" s="214"/>
    </row>
    <row r="661" spans="1:6" s="169" customFormat="1" ht="14">
      <c r="A661" s="34"/>
      <c r="B661" s="395"/>
      <c r="C661" s="331" t="s">
        <v>1</v>
      </c>
      <c r="D661" s="219">
        <v>32</v>
      </c>
      <c r="E661" s="219"/>
      <c r="F661" s="208">
        <f>D661*E661</f>
        <v>0</v>
      </c>
    </row>
    <row r="662" spans="1:6" s="169" customFormat="1" ht="14">
      <c r="A662" s="16"/>
      <c r="B662" s="172"/>
      <c r="C662" s="34"/>
      <c r="D662" s="391"/>
      <c r="E662" s="183"/>
      <c r="F662" s="186"/>
    </row>
    <row r="663" spans="1:6" s="169" customFormat="1" ht="14">
      <c r="A663" s="16"/>
      <c r="B663" s="172"/>
      <c r="C663" s="34"/>
      <c r="D663" s="391"/>
      <c r="E663" s="183"/>
      <c r="F663" s="186"/>
    </row>
    <row r="664" spans="1:6" s="169" customFormat="1" ht="14">
      <c r="A664" s="16"/>
      <c r="B664" s="264" t="s">
        <v>84</v>
      </c>
      <c r="C664" s="265"/>
      <c r="D664" s="285"/>
      <c r="E664" s="267"/>
      <c r="F664" s="276">
        <f>SUM(F623:F662)</f>
        <v>0</v>
      </c>
    </row>
    <row r="665" spans="1:6" s="169" customFormat="1" ht="14">
      <c r="A665" s="16"/>
      <c r="B665" s="396"/>
      <c r="C665" s="217"/>
      <c r="D665" s="218"/>
      <c r="E665" s="219"/>
      <c r="F665" s="214"/>
    </row>
    <row r="666" spans="1:6" s="169" customFormat="1" ht="14">
      <c r="A666" s="38"/>
      <c r="B666" s="396"/>
      <c r="C666" s="217"/>
      <c r="D666" s="218"/>
      <c r="E666" s="219"/>
      <c r="F666" s="214"/>
    </row>
    <row r="667" spans="1:6" s="169" customFormat="1" ht="14">
      <c r="A667" s="38"/>
      <c r="B667" s="396"/>
      <c r="C667" s="217"/>
      <c r="D667" s="218"/>
      <c r="E667" s="219"/>
      <c r="F667" s="214"/>
    </row>
    <row r="668" spans="1:6" s="169" customFormat="1" ht="36">
      <c r="A668" s="38"/>
      <c r="B668" s="397" t="s">
        <v>61</v>
      </c>
      <c r="C668" s="217"/>
      <c r="D668" s="218"/>
      <c r="E668" s="219"/>
      <c r="F668" s="214"/>
    </row>
    <row r="669" spans="1:6" s="169" customFormat="1" ht="18">
      <c r="A669" s="38"/>
      <c r="B669" s="398"/>
      <c r="C669" s="397"/>
      <c r="D669" s="397"/>
      <c r="E669" s="219"/>
      <c r="F669" s="214"/>
    </row>
    <row r="670" spans="1:6" s="169" customFormat="1" ht="14">
      <c r="A670" s="38"/>
      <c r="B670" s="399" t="s">
        <v>62</v>
      </c>
      <c r="C670" s="217"/>
      <c r="D670" s="218"/>
      <c r="E670" s="219"/>
      <c r="F670" s="337">
        <f>F314</f>
        <v>0</v>
      </c>
    </row>
    <row r="671" spans="1:6" s="169" customFormat="1" ht="18" customHeight="1">
      <c r="A671" s="38"/>
      <c r="B671" s="399"/>
      <c r="C671" s="217"/>
      <c r="D671" s="218"/>
      <c r="E671" s="219"/>
      <c r="F671" s="337"/>
    </row>
    <row r="672" spans="1:6" s="169" customFormat="1" ht="14">
      <c r="A672" s="38"/>
      <c r="B672" s="399" t="s">
        <v>290</v>
      </c>
      <c r="C672" s="217"/>
      <c r="D672" s="218"/>
      <c r="E672" s="219"/>
      <c r="F672" s="337">
        <f>F361</f>
        <v>0</v>
      </c>
    </row>
    <row r="673" spans="1:6" s="169" customFormat="1" ht="14">
      <c r="A673" s="38"/>
      <c r="B673" s="399"/>
      <c r="C673" s="217"/>
      <c r="D673" s="218"/>
      <c r="E673" s="219"/>
      <c r="F673" s="337"/>
    </row>
    <row r="674" spans="1:6" s="169" customFormat="1" ht="14">
      <c r="A674" s="37"/>
      <c r="B674" s="399" t="s">
        <v>63</v>
      </c>
      <c r="C674" s="217"/>
      <c r="D674" s="218"/>
      <c r="E674" s="219"/>
      <c r="F674" s="337">
        <f>F377</f>
        <v>0</v>
      </c>
    </row>
    <row r="675" spans="1:6" s="169" customFormat="1" ht="14">
      <c r="A675" s="37"/>
      <c r="B675" s="399"/>
      <c r="C675" s="217"/>
      <c r="D675" s="218"/>
      <c r="E675" s="219"/>
      <c r="F675" s="337"/>
    </row>
    <row r="676" spans="1:6" s="169" customFormat="1" ht="14">
      <c r="A676" s="37"/>
      <c r="B676" s="399" t="s">
        <v>58</v>
      </c>
      <c r="C676" s="217"/>
      <c r="D676" s="218"/>
      <c r="E676" s="219"/>
      <c r="F676" s="337">
        <f>F399</f>
        <v>0</v>
      </c>
    </row>
    <row r="677" spans="1:6" s="169" customFormat="1" ht="19.5" customHeight="1">
      <c r="A677" s="37"/>
      <c r="B677" s="399"/>
      <c r="C677" s="217"/>
      <c r="D677" s="218"/>
      <c r="E677" s="219"/>
      <c r="F677" s="337"/>
    </row>
    <row r="678" spans="1:6" s="169" customFormat="1" ht="14">
      <c r="A678" s="37"/>
      <c r="B678" s="399" t="s">
        <v>184</v>
      </c>
      <c r="C678" s="217"/>
      <c r="D678" s="218"/>
      <c r="E678" s="219"/>
      <c r="F678" s="337">
        <f>F444</f>
        <v>0</v>
      </c>
    </row>
    <row r="679" spans="1:6" s="169" customFormat="1" ht="23.25" customHeight="1">
      <c r="A679" s="37"/>
      <c r="B679" s="399"/>
      <c r="C679" s="217"/>
      <c r="D679" s="218"/>
      <c r="E679" s="219"/>
      <c r="F679" s="337"/>
    </row>
    <row r="680" spans="1:6" s="169" customFormat="1" ht="14">
      <c r="A680" s="37"/>
      <c r="B680" s="399" t="s">
        <v>206</v>
      </c>
      <c r="C680" s="217"/>
      <c r="D680" s="218"/>
      <c r="E680" s="219"/>
      <c r="F680" s="337">
        <f>F461</f>
        <v>0</v>
      </c>
    </row>
    <row r="681" spans="1:6" s="169" customFormat="1" ht="14">
      <c r="A681" s="37"/>
      <c r="B681" s="399"/>
      <c r="C681" s="217"/>
      <c r="D681" s="218"/>
      <c r="E681" s="219"/>
      <c r="F681" s="337"/>
    </row>
    <row r="682" spans="1:6" s="169" customFormat="1" ht="26">
      <c r="A682" s="37"/>
      <c r="B682" s="399" t="s">
        <v>291</v>
      </c>
      <c r="C682" s="217"/>
      <c r="D682" s="218"/>
      <c r="E682" s="219"/>
      <c r="F682" s="337">
        <f>F515</f>
        <v>0</v>
      </c>
    </row>
    <row r="683" spans="1:6" s="169" customFormat="1" ht="14">
      <c r="A683" s="37"/>
      <c r="B683" s="399"/>
      <c r="C683" s="217"/>
      <c r="D683" s="218"/>
      <c r="E683" s="219"/>
      <c r="F683" s="337"/>
    </row>
    <row r="684" spans="1:6" s="169" customFormat="1" ht="14">
      <c r="A684" s="37"/>
      <c r="B684" s="399" t="s">
        <v>292</v>
      </c>
      <c r="C684" s="217"/>
      <c r="D684" s="218"/>
      <c r="E684" s="219"/>
      <c r="F684" s="337">
        <f>F558</f>
        <v>0</v>
      </c>
    </row>
    <row r="685" spans="1:6" s="169" customFormat="1" ht="14">
      <c r="A685" s="37"/>
      <c r="B685" s="399"/>
      <c r="C685" s="217"/>
      <c r="D685" s="218"/>
      <c r="E685" s="219"/>
      <c r="F685" s="337"/>
    </row>
    <row r="686" spans="1:6" s="169" customFormat="1" ht="14">
      <c r="A686" s="37"/>
      <c r="B686" s="399" t="s">
        <v>243</v>
      </c>
      <c r="C686" s="217"/>
      <c r="D686" s="218"/>
      <c r="E686" s="219"/>
      <c r="F686" s="337">
        <f>F616</f>
        <v>0</v>
      </c>
    </row>
    <row r="687" spans="1:6" s="169" customFormat="1" ht="14">
      <c r="A687" s="37"/>
      <c r="B687" s="399"/>
      <c r="C687" s="217"/>
      <c r="D687" s="218"/>
      <c r="E687" s="219"/>
      <c r="F687" s="337"/>
    </row>
    <row r="688" spans="1:6" s="169" customFormat="1" ht="14">
      <c r="A688" s="37"/>
      <c r="B688" s="399" t="s">
        <v>83</v>
      </c>
      <c r="C688" s="217"/>
      <c r="D688" s="218"/>
      <c r="E688" s="219"/>
      <c r="F688" s="337">
        <f>F664</f>
        <v>0</v>
      </c>
    </row>
    <row r="689" spans="1:6" s="169" customFormat="1" ht="14">
      <c r="A689" s="37"/>
      <c r="B689" s="399"/>
      <c r="C689" s="217"/>
      <c r="D689" s="218"/>
      <c r="E689" s="219"/>
      <c r="F689" s="337"/>
    </row>
    <row r="690" spans="1:6" s="169" customFormat="1" ht="14">
      <c r="A690" s="37"/>
      <c r="B690" s="334" t="s">
        <v>24</v>
      </c>
      <c r="C690" s="265"/>
      <c r="D690" s="285"/>
      <c r="E690" s="267"/>
      <c r="F690" s="276">
        <f>SUM(F670:F689)</f>
        <v>0</v>
      </c>
    </row>
    <row r="691" spans="1:6" s="169" customFormat="1" ht="14">
      <c r="A691" s="37"/>
      <c r="B691" s="400"/>
    </row>
    <row r="692" spans="1:6" s="169" customFormat="1" ht="14">
      <c r="A692" s="37"/>
      <c r="B692" s="332"/>
      <c r="C692" s="217"/>
      <c r="D692" s="218"/>
      <c r="E692" s="219"/>
      <c r="F692" s="337"/>
    </row>
    <row r="693" spans="1:6" s="169" customFormat="1" ht="14">
      <c r="A693" s="37"/>
      <c r="B693" s="401"/>
      <c r="C693" s="217"/>
      <c r="D693" s="218"/>
      <c r="E693" s="219"/>
      <c r="F693" s="337"/>
    </row>
    <row r="694" spans="1:6" s="169" customFormat="1" ht="18">
      <c r="A694" s="37"/>
      <c r="B694" s="397" t="s">
        <v>64</v>
      </c>
      <c r="C694" s="402"/>
      <c r="D694" s="403"/>
      <c r="E694" s="403"/>
      <c r="F694" s="404"/>
    </row>
    <row r="695" spans="1:6" s="169" customFormat="1" ht="18">
      <c r="A695" s="37"/>
      <c r="B695" s="401"/>
      <c r="C695" s="397"/>
      <c r="D695" s="397"/>
      <c r="E695" s="403"/>
      <c r="F695" s="404"/>
    </row>
    <row r="696" spans="1:6" s="169" customFormat="1" ht="14">
      <c r="A696" s="27"/>
      <c r="B696" s="399" t="s">
        <v>65</v>
      </c>
      <c r="C696" s="217"/>
      <c r="D696" s="218"/>
      <c r="E696" s="219"/>
      <c r="F696" s="337">
        <f>F295</f>
        <v>0</v>
      </c>
    </row>
    <row r="697" spans="1:6" s="169" customFormat="1" ht="14">
      <c r="A697" s="27"/>
      <c r="B697" s="401"/>
      <c r="C697" s="402"/>
      <c r="D697" s="403"/>
      <c r="E697" s="403"/>
      <c r="F697" s="404"/>
    </row>
    <row r="698" spans="1:6" s="169" customFormat="1" ht="14">
      <c r="A698" s="27"/>
      <c r="B698" s="399" t="s">
        <v>66</v>
      </c>
      <c r="C698" s="402"/>
      <c r="D698" s="403"/>
      <c r="E698" s="403"/>
      <c r="F698" s="337">
        <f>F690</f>
        <v>0</v>
      </c>
    </row>
    <row r="699" spans="1:6" s="169" customFormat="1" ht="18.75" customHeight="1">
      <c r="A699" s="37"/>
      <c r="B699" s="399"/>
      <c r="C699" s="402"/>
      <c r="D699" s="403"/>
      <c r="E699" s="403"/>
      <c r="F699" s="337"/>
    </row>
    <row r="700" spans="1:6" s="169" customFormat="1" ht="14">
      <c r="A700" s="37"/>
      <c r="B700" s="399"/>
      <c r="C700" s="402"/>
      <c r="D700" s="403"/>
      <c r="E700" s="403"/>
      <c r="F700" s="337"/>
    </row>
    <row r="701" spans="1:6" s="169" customFormat="1" ht="18.75" customHeight="1">
      <c r="A701" s="37"/>
      <c r="B701" s="405" t="s">
        <v>24</v>
      </c>
      <c r="C701" s="406"/>
      <c r="D701" s="407"/>
      <c r="E701" s="407"/>
      <c r="F701" s="408">
        <f>SUM(F696:F698)</f>
        <v>0</v>
      </c>
    </row>
    <row r="702" spans="1:6" s="169" customFormat="1" ht="18.75" customHeight="1">
      <c r="A702" s="37"/>
      <c r="B702" s="401"/>
    </row>
    <row r="703" spans="1:6" s="169" customFormat="1" ht="18.75" customHeight="1">
      <c r="A703" s="37"/>
      <c r="B703" s="401"/>
      <c r="C703" s="402"/>
      <c r="D703" s="1175"/>
      <c r="E703" s="1175"/>
      <c r="F703" s="1175"/>
    </row>
    <row r="704" spans="1:6" s="169" customFormat="1" ht="18.75" customHeight="1">
      <c r="A704" s="37"/>
      <c r="B704" s="401"/>
      <c r="C704" s="402"/>
      <c r="D704" s="403"/>
      <c r="E704" s="403"/>
      <c r="F704" s="404"/>
    </row>
    <row r="705" spans="1:6" s="169" customFormat="1" ht="18.75" customHeight="1">
      <c r="A705" s="37"/>
      <c r="B705" s="401"/>
      <c r="C705" s="402"/>
      <c r="D705" s="403"/>
      <c r="E705" s="403"/>
      <c r="F705" s="404"/>
    </row>
    <row r="706" spans="1:6" s="169" customFormat="1" ht="18.75" customHeight="1">
      <c r="A706" s="37"/>
      <c r="B706" s="401"/>
      <c r="C706" s="402"/>
      <c r="D706" s="403"/>
      <c r="E706" s="403"/>
      <c r="F706" s="404"/>
    </row>
    <row r="707" spans="1:6" s="169" customFormat="1" ht="18.75" customHeight="1">
      <c r="A707" s="37"/>
      <c r="B707" s="401"/>
      <c r="C707" s="402"/>
      <c r="D707" s="1122"/>
      <c r="E707" s="1122"/>
      <c r="F707" s="1123"/>
    </row>
    <row r="708" spans="1:6" s="169" customFormat="1" ht="18.75" customHeight="1">
      <c r="A708" s="37"/>
      <c r="B708" s="401"/>
      <c r="C708" s="402"/>
      <c r="D708" s="1176"/>
      <c r="E708" s="1176"/>
      <c r="F708" s="1176"/>
    </row>
    <row r="709" spans="1:6" s="169" customFormat="1" ht="18.75" customHeight="1">
      <c r="A709" s="37"/>
      <c r="B709" s="409"/>
      <c r="C709" s="34"/>
      <c r="D709" s="168"/>
      <c r="E709" s="173"/>
      <c r="F709" s="355"/>
    </row>
    <row r="710" spans="1:6" s="169" customFormat="1" ht="15.75" customHeight="1">
      <c r="A710" s="34"/>
      <c r="B710" s="410"/>
      <c r="C710" s="34"/>
      <c r="D710" s="168"/>
      <c r="E710" s="173"/>
      <c r="F710" s="173"/>
    </row>
    <row r="711" spans="1:6" s="169" customFormat="1" ht="21" customHeight="1">
      <c r="A711" s="34"/>
      <c r="B711" s="409"/>
    </row>
    <row r="712" spans="1:6" s="169" customFormat="1" ht="16.5" customHeight="1">
      <c r="A712" s="411"/>
      <c r="B712" s="409"/>
    </row>
    <row r="713" spans="1:6" s="169" customFormat="1" ht="21" customHeight="1">
      <c r="A713" s="411"/>
      <c r="B713" s="409"/>
      <c r="C713" s="34"/>
      <c r="D713" s="168"/>
      <c r="E713" s="173"/>
      <c r="F713" s="355"/>
    </row>
    <row r="714" spans="1:6" s="169" customFormat="1" ht="21.75" customHeight="1">
      <c r="A714" s="411"/>
      <c r="B714" s="409"/>
      <c r="C714" s="34"/>
      <c r="D714" s="168"/>
      <c r="E714" s="173"/>
      <c r="F714" s="173"/>
    </row>
    <row r="715" spans="1:6" s="169" customFormat="1" ht="21" customHeight="1">
      <c r="A715" s="411"/>
      <c r="B715" s="409"/>
      <c r="C715" s="34"/>
      <c r="D715" s="168"/>
      <c r="E715" s="173"/>
      <c r="F715" s="355"/>
    </row>
    <row r="716" spans="1:6" s="169" customFormat="1" ht="13.5" customHeight="1">
      <c r="A716" s="411"/>
      <c r="B716" s="412"/>
      <c r="C716" s="34"/>
      <c r="D716" s="168"/>
      <c r="E716" s="173"/>
      <c r="F716" s="355"/>
    </row>
    <row r="717" spans="1:6" s="169" customFormat="1" ht="21" customHeight="1">
      <c r="A717" s="411"/>
      <c r="B717" s="409"/>
      <c r="C717" s="34"/>
      <c r="D717" s="168"/>
      <c r="E717" s="173"/>
      <c r="F717" s="355"/>
    </row>
    <row r="718" spans="1:6" s="169" customFormat="1" ht="15.75" customHeight="1">
      <c r="A718" s="411"/>
      <c r="B718" s="409"/>
      <c r="C718" s="34"/>
      <c r="D718" s="168"/>
      <c r="E718" s="173"/>
      <c r="F718" s="355"/>
    </row>
    <row r="719" spans="1:6" s="169" customFormat="1" ht="21" customHeight="1">
      <c r="A719" s="411"/>
      <c r="B719" s="409"/>
      <c r="C719" s="34"/>
      <c r="D719" s="168"/>
      <c r="E719" s="173"/>
      <c r="F719" s="355"/>
    </row>
    <row r="720" spans="1:6" s="169" customFormat="1" ht="19.5" customHeight="1">
      <c r="A720" s="411"/>
      <c r="B720" s="409"/>
      <c r="C720" s="34"/>
      <c r="D720" s="168"/>
      <c r="E720" s="173"/>
      <c r="F720" s="355"/>
    </row>
    <row r="721" spans="1:6" s="169" customFormat="1" ht="21" customHeight="1">
      <c r="A721" s="411"/>
      <c r="B721" s="409"/>
      <c r="C721" s="34"/>
      <c r="D721" s="168"/>
      <c r="E721" s="173"/>
      <c r="F721" s="355"/>
    </row>
    <row r="722" spans="1:6" s="169" customFormat="1" ht="15.75" customHeight="1">
      <c r="A722" s="411"/>
      <c r="B722" s="409"/>
      <c r="C722" s="34"/>
      <c r="D722" s="168"/>
      <c r="E722" s="173"/>
      <c r="F722" s="355"/>
    </row>
    <row r="723" spans="1:6" s="169" customFormat="1" ht="21" customHeight="1">
      <c r="A723" s="411"/>
      <c r="B723" s="409"/>
      <c r="C723" s="34"/>
      <c r="D723" s="168"/>
      <c r="E723" s="173"/>
      <c r="F723" s="355"/>
    </row>
    <row r="724" spans="1:6" s="169" customFormat="1" ht="16.5" customHeight="1">
      <c r="A724" s="411"/>
      <c r="B724" s="409"/>
      <c r="C724" s="34"/>
      <c r="D724" s="168"/>
      <c r="E724" s="173"/>
      <c r="F724" s="355"/>
    </row>
    <row r="725" spans="1:6" s="169" customFormat="1" ht="21" customHeight="1">
      <c r="A725" s="411"/>
      <c r="B725" s="413"/>
      <c r="C725" s="413"/>
      <c r="D725" s="168"/>
      <c r="E725" s="173"/>
      <c r="F725" s="355"/>
    </row>
    <row r="726" spans="1:6" s="169" customFormat="1" ht="16.5" customHeight="1">
      <c r="A726" s="411"/>
      <c r="B726" s="413"/>
      <c r="C726" s="413"/>
      <c r="D726" s="168"/>
      <c r="E726" s="173"/>
      <c r="F726" s="355"/>
    </row>
    <row r="727" spans="1:6" s="169" customFormat="1" ht="21" customHeight="1">
      <c r="A727" s="411"/>
      <c r="B727" s="413"/>
      <c r="C727" s="413"/>
      <c r="D727" s="168"/>
      <c r="E727" s="173"/>
      <c r="F727" s="355"/>
    </row>
    <row r="728" spans="1:6" s="169" customFormat="1" ht="18" customHeight="1">
      <c r="A728" s="411"/>
      <c r="B728" s="409"/>
      <c r="C728" s="34"/>
      <c r="D728" s="168"/>
      <c r="E728" s="173"/>
      <c r="F728" s="355"/>
    </row>
    <row r="729" spans="1:6" s="169" customFormat="1" ht="21" customHeight="1">
      <c r="A729" s="411"/>
      <c r="B729" s="409"/>
      <c r="C729" s="34"/>
      <c r="D729" s="168"/>
      <c r="E729" s="173"/>
      <c r="F729" s="355"/>
    </row>
    <row r="730" spans="1:6" s="169" customFormat="1" ht="18.75" customHeight="1">
      <c r="A730" s="411"/>
      <c r="B730" s="409"/>
      <c r="C730" s="34"/>
      <c r="D730" s="168"/>
      <c r="E730" s="173"/>
      <c r="F730" s="355"/>
    </row>
    <row r="731" spans="1:6" s="169" customFormat="1" ht="18.75" customHeight="1">
      <c r="A731" s="411"/>
      <c r="B731" s="401"/>
      <c r="C731" s="402"/>
      <c r="D731" s="403"/>
      <c r="E731" s="403"/>
      <c r="F731" s="404"/>
    </row>
    <row r="732" spans="1:6" s="169" customFormat="1" ht="18.75" customHeight="1">
      <c r="A732" s="411"/>
      <c r="B732" s="401"/>
      <c r="C732" s="402"/>
      <c r="D732" s="403"/>
      <c r="E732" s="403"/>
      <c r="F732" s="404"/>
    </row>
    <row r="733" spans="1:6" ht="14">
      <c r="A733" s="23"/>
      <c r="B733" s="401"/>
      <c r="C733" s="402"/>
      <c r="D733" s="1175"/>
      <c r="E733" s="1175"/>
      <c r="F733" s="1175"/>
    </row>
    <row r="734" spans="1:6" ht="14">
      <c r="A734" s="23"/>
      <c r="B734" s="401"/>
      <c r="C734" s="402"/>
      <c r="D734" s="1176"/>
      <c r="E734" s="1176"/>
      <c r="F734" s="1176"/>
    </row>
    <row r="735" spans="1:6" ht="14">
      <c r="A735" s="23"/>
      <c r="B735" s="401"/>
      <c r="C735" s="402"/>
      <c r="D735" s="403"/>
      <c r="E735" s="403"/>
      <c r="F735" s="404"/>
    </row>
    <row r="736" spans="1:6">
      <c r="A736" s="37"/>
      <c r="B736" s="401"/>
      <c r="C736" s="402"/>
      <c r="D736" s="403"/>
      <c r="E736" s="403"/>
      <c r="F736" s="404"/>
    </row>
    <row r="737" spans="1:6">
      <c r="A737" s="37"/>
      <c r="B737" s="401"/>
      <c r="C737" s="402"/>
      <c r="D737" s="403"/>
      <c r="E737" s="403"/>
      <c r="F737" s="404"/>
    </row>
    <row r="738" spans="1:6">
      <c r="A738" s="37"/>
      <c r="B738" s="401"/>
    </row>
    <row r="739" spans="1:6">
      <c r="A739" s="37"/>
      <c r="B739" s="401"/>
    </row>
    <row r="740" spans="1:6">
      <c r="A740" s="37"/>
    </row>
    <row r="741" spans="1:6">
      <c r="A741" s="37"/>
    </row>
    <row r="742" spans="1:6">
      <c r="A742" s="37"/>
    </row>
  </sheetData>
  <sheetProtection selectLockedCells="1" selectUnlockedCells="1"/>
  <mergeCells count="15">
    <mergeCell ref="B1:F1"/>
    <mergeCell ref="B3:C3"/>
    <mergeCell ref="B278:D278"/>
    <mergeCell ref="D703:F703"/>
    <mergeCell ref="D708:F708"/>
    <mergeCell ref="A126:A127"/>
    <mergeCell ref="D733:F733"/>
    <mergeCell ref="D734:F734"/>
    <mergeCell ref="B5:C5"/>
    <mergeCell ref="B409:F409"/>
    <mergeCell ref="A92:A98"/>
    <mergeCell ref="A101:A105"/>
    <mergeCell ref="A108:A114"/>
    <mergeCell ref="A117:A118"/>
    <mergeCell ref="A121:A123"/>
  </mergeCells>
  <pageMargins left="0.59027777777777779" right="0.15763888888888888" top="1.1979166666666667" bottom="0.39374999999999999" header="0.39374999999999999" footer="0.51180555555555551"/>
  <pageSetup paperSize="9" scale="90" firstPageNumber="0" orientation="portrait" r:id="rId1"/>
  <headerFooter alignWithMargins="0">
    <oddHeader>&amp;L Investitor:  SAB D.O.O., Podborska ulica 1B, Gornji Daruvar
 Građevina: REKONSTRUKCIJA(DOGRADNJA) PROIZVODNO-POSLOVNE ZGRADE P+1
  Lokacija:  Petra Preradovića 108, Daruvar, k.č.br. 1239/5 i 1853/4 (novoformirana 1853/4), k.o. Daruvar&amp;R&amp;P</oddHeader>
  </headerFooter>
  <rowBreaks count="23" manualBreakCount="23">
    <brk id="58" max="5" man="1"/>
    <brk id="78" max="5" man="1"/>
    <brk id="139" max="5" man="1"/>
    <brk id="160" max="5" man="1"/>
    <brk id="180" max="5" man="1"/>
    <brk id="203" max="5" man="1"/>
    <brk id="213" max="5" man="1"/>
    <brk id="234" max="5" man="1"/>
    <brk id="276" max="5" man="1"/>
    <brk id="296" max="5" man="1"/>
    <brk id="315" max="5" man="1"/>
    <brk id="363" max="5" man="1"/>
    <brk id="378" max="5" man="1"/>
    <brk id="385" max="5" man="1"/>
    <brk id="400" max="5" man="1"/>
    <brk id="409" max="5" man="1"/>
    <brk id="445" max="5" man="1"/>
    <brk id="461" max="5" man="1"/>
    <brk id="492" max="5" man="1"/>
    <brk id="516" max="5" man="1"/>
    <brk id="618" max="5" man="1"/>
    <brk id="638" max="5" man="1"/>
    <brk id="665"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5"/>
  <sheetViews>
    <sheetView view="pageBreakPreview" zoomScale="90" zoomScaleNormal="100" zoomScaleSheetLayoutView="90" workbookViewId="0">
      <selection activeCell="B279" sqref="B279"/>
    </sheetView>
  </sheetViews>
  <sheetFormatPr defaultColWidth="9.1796875" defaultRowHeight="12.5"/>
  <cols>
    <col min="1" max="1" width="4.54296875" style="472" customWidth="1"/>
    <col min="2" max="2" width="46.453125" style="416" customWidth="1"/>
    <col min="3" max="3" width="9.453125" style="416" customWidth="1"/>
    <col min="4" max="4" width="8.81640625" style="416" customWidth="1"/>
    <col min="5" max="5" width="10" style="416" customWidth="1"/>
    <col min="6" max="6" width="15" style="416" customWidth="1"/>
    <col min="7" max="254" width="9.1796875" style="416" customWidth="1"/>
    <col min="255" max="16384" width="9.1796875" style="416"/>
  </cols>
  <sheetData>
    <row r="1" spans="1:6" ht="14">
      <c r="A1" s="33"/>
      <c r="B1" s="296"/>
      <c r="C1" s="296"/>
      <c r="D1" s="296"/>
      <c r="E1" s="296"/>
      <c r="F1" s="296"/>
    </row>
    <row r="2" spans="1:6" ht="15.5">
      <c r="A2" s="33"/>
      <c r="B2" s="417" t="s">
        <v>322</v>
      </c>
      <c r="C2" s="36"/>
      <c r="D2" s="296"/>
      <c r="E2" s="296"/>
      <c r="F2" s="296"/>
    </row>
    <row r="3" spans="1:6" ht="14">
      <c r="A3" s="33"/>
      <c r="B3" s="296"/>
      <c r="C3" s="296"/>
      <c r="D3" s="296"/>
      <c r="E3" s="296"/>
      <c r="F3" s="296"/>
    </row>
    <row r="4" spans="1:6" s="421" customFormat="1" ht="15.5">
      <c r="A4" s="418" t="s">
        <v>54</v>
      </c>
      <c r="B4" s="419" t="s">
        <v>323</v>
      </c>
      <c r="C4" s="420"/>
      <c r="D4" s="420"/>
      <c r="E4" s="420"/>
      <c r="F4" s="420"/>
    </row>
    <row r="5" spans="1:6" ht="14">
      <c r="A5" s="325"/>
      <c r="B5" s="420"/>
      <c r="C5" s="422"/>
      <c r="D5" s="423"/>
      <c r="E5" s="423"/>
      <c r="F5" s="424"/>
    </row>
    <row r="6" spans="1:6" ht="84">
      <c r="A6" s="325"/>
      <c r="B6" s="1164" t="s">
        <v>1344</v>
      </c>
      <c r="C6" s="422"/>
      <c r="D6" s="423"/>
      <c r="E6" s="423"/>
      <c r="F6" s="424"/>
    </row>
    <row r="7" spans="1:6" ht="14">
      <c r="A7" s="325"/>
      <c r="B7" s="174"/>
      <c r="C7" s="422"/>
      <c r="D7" s="423"/>
      <c r="E7" s="423"/>
      <c r="F7" s="424"/>
    </row>
    <row r="8" spans="1:6" ht="14">
      <c r="A8" s="325"/>
      <c r="B8" s="174"/>
      <c r="C8" s="422"/>
      <c r="D8" s="423"/>
      <c r="E8" s="423"/>
      <c r="F8" s="424"/>
    </row>
    <row r="9" spans="1:6" ht="15.5">
      <c r="A9" s="325"/>
      <c r="B9" s="419" t="s">
        <v>324</v>
      </c>
      <c r="C9" s="422"/>
      <c r="D9" s="423"/>
      <c r="E9" s="423"/>
      <c r="F9" s="424"/>
    </row>
    <row r="10" spans="1:6" ht="14">
      <c r="A10" s="325"/>
      <c r="B10" s="174"/>
      <c r="C10" s="422"/>
      <c r="D10" s="423"/>
      <c r="E10" s="423"/>
      <c r="F10" s="424"/>
    </row>
    <row r="11" spans="1:6" ht="84">
      <c r="A11" s="325" t="s">
        <v>0</v>
      </c>
      <c r="B11" s="174" t="s">
        <v>325</v>
      </c>
      <c r="C11" s="422"/>
      <c r="D11" s="423"/>
      <c r="E11" s="423"/>
      <c r="F11" s="424"/>
    </row>
    <row r="12" spans="1:6" ht="14">
      <c r="A12" s="325"/>
      <c r="B12" s="174"/>
      <c r="C12" s="422" t="s">
        <v>79</v>
      </c>
      <c r="D12" s="423">
        <v>1</v>
      </c>
      <c r="E12" s="423"/>
      <c r="F12" s="424">
        <f>D12*E12</f>
        <v>0</v>
      </c>
    </row>
    <row r="13" spans="1:6" ht="14">
      <c r="A13" s="325"/>
      <c r="B13" s="174"/>
      <c r="C13" s="422"/>
      <c r="D13" s="423"/>
      <c r="E13" s="423"/>
      <c r="F13" s="424"/>
    </row>
    <row r="14" spans="1:6" ht="42">
      <c r="A14" s="325" t="s">
        <v>3</v>
      </c>
      <c r="B14" s="174" t="s">
        <v>326</v>
      </c>
      <c r="C14" s="422"/>
      <c r="D14" s="423"/>
      <c r="E14" s="423"/>
      <c r="F14" s="424"/>
    </row>
    <row r="15" spans="1:6" ht="14">
      <c r="A15" s="325"/>
      <c r="B15" s="174"/>
      <c r="C15" s="422" t="s">
        <v>17</v>
      </c>
      <c r="D15" s="423">
        <v>25</v>
      </c>
      <c r="E15" s="423"/>
      <c r="F15" s="424">
        <f>D15*E15</f>
        <v>0</v>
      </c>
    </row>
    <row r="16" spans="1:6" ht="14">
      <c r="A16" s="325"/>
      <c r="B16" s="174"/>
      <c r="C16" s="422"/>
      <c r="D16" s="423"/>
      <c r="E16" s="423"/>
      <c r="F16" s="424"/>
    </row>
    <row r="17" spans="1:6" ht="42">
      <c r="A17" s="325" t="s">
        <v>4</v>
      </c>
      <c r="B17" s="174" t="s">
        <v>327</v>
      </c>
      <c r="C17" s="422"/>
      <c r="D17" s="423"/>
      <c r="E17" s="423"/>
      <c r="F17" s="424"/>
    </row>
    <row r="18" spans="1:6" ht="14">
      <c r="A18" s="325"/>
      <c r="B18" s="174"/>
      <c r="C18" s="422" t="s">
        <v>281</v>
      </c>
      <c r="D18" s="423">
        <v>1</v>
      </c>
      <c r="E18" s="423"/>
      <c r="F18" s="424">
        <f>D18*E18</f>
        <v>0</v>
      </c>
    </row>
    <row r="19" spans="1:6" ht="14">
      <c r="A19" s="325"/>
      <c r="B19" s="174"/>
      <c r="C19" s="422"/>
      <c r="D19" s="423"/>
      <c r="E19" s="423"/>
      <c r="F19" s="424"/>
    </row>
    <row r="20" spans="1:6" ht="42">
      <c r="A20" s="325" t="s">
        <v>6</v>
      </c>
      <c r="B20" s="174" t="s">
        <v>328</v>
      </c>
      <c r="C20" s="422"/>
      <c r="D20" s="423"/>
      <c r="E20" s="423"/>
      <c r="F20" s="424"/>
    </row>
    <row r="21" spans="1:6" ht="14">
      <c r="A21" s="325"/>
      <c r="B21" s="174"/>
      <c r="C21" s="422" t="s">
        <v>281</v>
      </c>
      <c r="D21" s="423">
        <v>1</v>
      </c>
      <c r="E21" s="423"/>
      <c r="F21" s="424">
        <f>D21*E21</f>
        <v>0</v>
      </c>
    </row>
    <row r="22" spans="1:6" ht="14">
      <c r="A22" s="325"/>
      <c r="B22" s="174"/>
      <c r="C22" s="422"/>
      <c r="D22" s="423"/>
      <c r="E22" s="423"/>
      <c r="F22" s="424"/>
    </row>
    <row r="23" spans="1:6" ht="42">
      <c r="A23" s="325" t="s">
        <v>7</v>
      </c>
      <c r="B23" s="174" t="s">
        <v>329</v>
      </c>
      <c r="C23" s="422"/>
      <c r="D23" s="423"/>
      <c r="E23" s="423"/>
      <c r="F23" s="424"/>
    </row>
    <row r="24" spans="1:6" ht="14">
      <c r="A24" s="325"/>
      <c r="B24" s="174"/>
      <c r="C24" s="422" t="s">
        <v>79</v>
      </c>
      <c r="D24" s="423">
        <v>1</v>
      </c>
      <c r="E24" s="423"/>
      <c r="F24" s="424">
        <f>D24*E24</f>
        <v>0</v>
      </c>
    </row>
    <row r="25" spans="1:6" ht="14">
      <c r="A25" s="325"/>
      <c r="B25" s="174"/>
      <c r="C25" s="422"/>
      <c r="D25" s="423"/>
      <c r="E25" s="423"/>
      <c r="F25" s="424"/>
    </row>
    <row r="26" spans="1:6" ht="14">
      <c r="A26" s="325"/>
      <c r="B26" s="174"/>
      <c r="C26" s="422"/>
      <c r="D26" s="423"/>
      <c r="E26" s="423"/>
      <c r="F26" s="424"/>
    </row>
    <row r="27" spans="1:6" ht="14">
      <c r="A27" s="325"/>
      <c r="B27" s="425" t="s">
        <v>330</v>
      </c>
      <c r="C27" s="426"/>
      <c r="D27" s="427"/>
      <c r="E27" s="427"/>
      <c r="F27" s="428">
        <f>SUM(F11:F26)</f>
        <v>0</v>
      </c>
    </row>
    <row r="28" spans="1:6" ht="14">
      <c r="A28" s="325"/>
      <c r="B28" s="174"/>
      <c r="C28" s="422"/>
      <c r="D28" s="423"/>
      <c r="E28" s="423"/>
      <c r="F28" s="424"/>
    </row>
    <row r="29" spans="1:6" ht="15.5">
      <c r="A29" s="325"/>
      <c r="B29" s="419" t="s">
        <v>331</v>
      </c>
      <c r="C29" s="422"/>
      <c r="D29" s="423"/>
      <c r="E29" s="423"/>
      <c r="F29" s="424"/>
    </row>
    <row r="30" spans="1:6" ht="13.4" customHeight="1">
      <c r="A30" s="325"/>
      <c r="B30" s="298"/>
      <c r="C30" s="422"/>
      <c r="D30" s="423"/>
      <c r="E30" s="423"/>
      <c r="F30" s="424"/>
    </row>
    <row r="31" spans="1:6" ht="87" customHeight="1">
      <c r="A31" s="325" t="s">
        <v>0</v>
      </c>
      <c r="B31" s="174" t="s">
        <v>332</v>
      </c>
      <c r="C31" s="422"/>
      <c r="D31" s="423"/>
      <c r="E31" s="423"/>
      <c r="F31" s="424"/>
    </row>
    <row r="32" spans="1:6" ht="14">
      <c r="A32" s="325"/>
      <c r="B32" s="321"/>
      <c r="C32" s="422" t="s">
        <v>79</v>
      </c>
      <c r="D32" s="423">
        <v>1</v>
      </c>
      <c r="E32" s="423"/>
      <c r="F32" s="424">
        <f>D32*E32</f>
        <v>0</v>
      </c>
    </row>
    <row r="33" spans="1:10" ht="14">
      <c r="A33" s="325"/>
      <c r="B33" s="298"/>
      <c r="C33" s="422"/>
      <c r="D33" s="423"/>
      <c r="E33" s="423"/>
      <c r="F33" s="424"/>
    </row>
    <row r="34" spans="1:10" ht="140">
      <c r="A34" s="325" t="s">
        <v>3</v>
      </c>
      <c r="B34" s="429" t="s">
        <v>333</v>
      </c>
      <c r="C34" s="422"/>
      <c r="D34" s="423"/>
      <c r="E34" s="423"/>
      <c r="F34" s="424"/>
    </row>
    <row r="35" spans="1:10" ht="14">
      <c r="A35" s="325"/>
      <c r="B35" s="430" t="s">
        <v>334</v>
      </c>
      <c r="C35" s="422" t="s">
        <v>281</v>
      </c>
      <c r="D35" s="423">
        <v>1</v>
      </c>
      <c r="E35" s="423"/>
      <c r="F35" s="424">
        <f>D35*E35</f>
        <v>0</v>
      </c>
    </row>
    <row r="36" spans="1:10" ht="14">
      <c r="A36" s="325"/>
      <c r="B36" s="430"/>
      <c r="C36" s="422"/>
      <c r="D36" s="423"/>
      <c r="E36" s="423"/>
      <c r="F36" s="424"/>
    </row>
    <row r="37" spans="1:10" ht="131.25" customHeight="1">
      <c r="A37" s="325" t="s">
        <v>4</v>
      </c>
      <c r="B37" s="174" t="s">
        <v>335</v>
      </c>
      <c r="C37" s="422"/>
      <c r="D37" s="423"/>
      <c r="E37" s="423"/>
      <c r="F37" s="424"/>
    </row>
    <row r="38" spans="1:10" ht="14">
      <c r="A38" s="325"/>
      <c r="B38" s="430"/>
      <c r="C38" s="422" t="s">
        <v>17</v>
      </c>
      <c r="D38" s="423">
        <v>25</v>
      </c>
      <c r="E38" s="423"/>
      <c r="F38" s="424">
        <f>D38*E38</f>
        <v>0</v>
      </c>
    </row>
    <row r="39" spans="1:10" ht="14">
      <c r="A39" s="325"/>
      <c r="B39" s="430"/>
      <c r="C39" s="422"/>
      <c r="D39" s="423"/>
      <c r="E39" s="423"/>
      <c r="F39" s="424"/>
    </row>
    <row r="40" spans="1:10" ht="56">
      <c r="A40" s="325" t="s">
        <v>6</v>
      </c>
      <c r="B40" s="174" t="s">
        <v>336</v>
      </c>
      <c r="C40" s="422"/>
      <c r="D40" s="423"/>
      <c r="E40" s="423"/>
      <c r="F40" s="424"/>
    </row>
    <row r="41" spans="1:10" ht="14">
      <c r="A41" s="325"/>
      <c r="B41" s="174" t="s">
        <v>337</v>
      </c>
      <c r="C41" s="422" t="s">
        <v>17</v>
      </c>
      <c r="D41" s="423">
        <v>25</v>
      </c>
      <c r="E41" s="423"/>
      <c r="F41" s="424">
        <f>D41*E41</f>
        <v>0</v>
      </c>
    </row>
    <row r="42" spans="1:10" ht="14">
      <c r="A42" s="325"/>
      <c r="B42" s="430"/>
      <c r="C42" s="422"/>
      <c r="D42" s="423"/>
      <c r="E42" s="423"/>
      <c r="F42" s="424"/>
    </row>
    <row r="43" spans="1:10" ht="133.5" customHeight="1">
      <c r="A43" s="325" t="s">
        <v>7</v>
      </c>
      <c r="B43" s="174" t="s">
        <v>338</v>
      </c>
      <c r="C43" s="422"/>
      <c r="D43" s="423"/>
      <c r="E43" s="423"/>
      <c r="F43" s="424"/>
    </row>
    <row r="44" spans="1:10" ht="14">
      <c r="A44" s="325"/>
      <c r="B44" s="174"/>
      <c r="C44" s="422" t="s">
        <v>17</v>
      </c>
      <c r="D44" s="423">
        <v>142</v>
      </c>
      <c r="E44" s="423"/>
      <c r="F44" s="424">
        <f>D44*E44</f>
        <v>0</v>
      </c>
    </row>
    <row r="45" spans="1:10" ht="14">
      <c r="A45" s="325"/>
      <c r="B45" s="174"/>
      <c r="C45" s="422"/>
      <c r="D45" s="423"/>
      <c r="E45" s="423"/>
      <c r="F45" s="424"/>
    </row>
    <row r="46" spans="1:10" ht="42">
      <c r="A46" s="325" t="s">
        <v>8</v>
      </c>
      <c r="B46" s="174" t="s">
        <v>339</v>
      </c>
      <c r="C46" s="422"/>
      <c r="D46" s="423"/>
      <c r="E46" s="423"/>
      <c r="F46" s="424"/>
    </row>
    <row r="47" spans="1:10" ht="14">
      <c r="A47" s="325"/>
      <c r="B47" s="174" t="s">
        <v>340</v>
      </c>
      <c r="C47" s="422" t="s">
        <v>17</v>
      </c>
      <c r="D47" s="423">
        <v>95</v>
      </c>
      <c r="E47" s="423"/>
      <c r="F47" s="424">
        <f>D47*E47</f>
        <v>0</v>
      </c>
      <c r="J47" s="431"/>
    </row>
    <row r="48" spans="1:10" ht="14">
      <c r="A48" s="325"/>
      <c r="B48" s="174" t="s">
        <v>341</v>
      </c>
      <c r="C48" s="422" t="s">
        <v>17</v>
      </c>
      <c r="D48" s="423">
        <v>81</v>
      </c>
      <c r="E48" s="423"/>
      <c r="F48" s="424">
        <f>D48*E48</f>
        <v>0</v>
      </c>
    </row>
    <row r="49" spans="1:6" ht="14">
      <c r="A49" s="325"/>
      <c r="B49" s="174" t="s">
        <v>342</v>
      </c>
      <c r="C49" s="422" t="s">
        <v>17</v>
      </c>
      <c r="D49" s="423">
        <v>53</v>
      </c>
      <c r="E49" s="423"/>
      <c r="F49" s="424">
        <f>D49*E49</f>
        <v>0</v>
      </c>
    </row>
    <row r="50" spans="1:6" ht="14">
      <c r="A50" s="325"/>
      <c r="B50" s="174" t="s">
        <v>343</v>
      </c>
      <c r="C50" s="422" t="s">
        <v>17</v>
      </c>
      <c r="D50" s="423">
        <v>130</v>
      </c>
      <c r="E50" s="423"/>
      <c r="F50" s="424">
        <f>D50*E50</f>
        <v>0</v>
      </c>
    </row>
    <row r="51" spans="1:6" ht="14">
      <c r="A51" s="325"/>
      <c r="B51" s="174"/>
      <c r="C51" s="422"/>
      <c r="D51" s="423"/>
      <c r="E51" s="423"/>
      <c r="F51" s="424"/>
    </row>
    <row r="52" spans="1:6" ht="28">
      <c r="A52" s="325" t="s">
        <v>9</v>
      </c>
      <c r="B52" s="174" t="s">
        <v>344</v>
      </c>
      <c r="C52" s="422"/>
      <c r="D52" s="423"/>
      <c r="E52" s="423"/>
      <c r="F52" s="424"/>
    </row>
    <row r="53" spans="1:6" ht="14">
      <c r="A53" s="325"/>
      <c r="B53" s="174"/>
      <c r="C53" s="422" t="s">
        <v>16</v>
      </c>
      <c r="D53" s="423">
        <v>18</v>
      </c>
      <c r="E53" s="423"/>
      <c r="F53" s="424">
        <f>D53*E53</f>
        <v>0</v>
      </c>
    </row>
    <row r="54" spans="1:6" ht="14">
      <c r="A54" s="325"/>
      <c r="B54" s="174"/>
      <c r="C54" s="422"/>
      <c r="D54" s="423"/>
      <c r="E54" s="423"/>
      <c r="F54" s="424"/>
    </row>
    <row r="55" spans="1:6" ht="196">
      <c r="A55" s="325" t="s">
        <v>11</v>
      </c>
      <c r="B55" s="174" t="s">
        <v>345</v>
      </c>
      <c r="C55" s="422"/>
      <c r="D55" s="423"/>
      <c r="E55" s="423"/>
      <c r="F55" s="424"/>
    </row>
    <row r="56" spans="1:6" ht="14">
      <c r="A56" s="325"/>
      <c r="B56" s="174"/>
      <c r="C56" s="422" t="s">
        <v>281</v>
      </c>
      <c r="D56" s="423">
        <v>1</v>
      </c>
      <c r="E56" s="423"/>
      <c r="F56" s="424">
        <f>D56*E56</f>
        <v>0</v>
      </c>
    </row>
    <row r="57" spans="1:6" ht="14">
      <c r="A57" s="325"/>
      <c r="B57" s="174"/>
      <c r="C57" s="422"/>
      <c r="D57" s="423"/>
      <c r="E57" s="423"/>
      <c r="F57" s="424"/>
    </row>
    <row r="58" spans="1:6" ht="162" customHeight="1">
      <c r="A58" s="325" t="s">
        <v>12</v>
      </c>
      <c r="B58" s="174" t="s">
        <v>346</v>
      </c>
      <c r="C58" s="422"/>
      <c r="D58" s="423"/>
      <c r="E58" s="423"/>
      <c r="F58" s="424"/>
    </row>
    <row r="59" spans="1:6" ht="14">
      <c r="A59" s="325"/>
      <c r="B59" s="174"/>
      <c r="C59" s="422" t="s">
        <v>281</v>
      </c>
      <c r="D59" s="423">
        <v>1</v>
      </c>
      <c r="E59" s="423"/>
      <c r="F59" s="424">
        <f>D59*E59</f>
        <v>0</v>
      </c>
    </row>
    <row r="60" spans="1:6" ht="14">
      <c r="A60" s="325"/>
      <c r="B60" s="174"/>
      <c r="C60" s="422"/>
      <c r="D60" s="423"/>
      <c r="E60" s="423"/>
      <c r="F60" s="424"/>
    </row>
    <row r="61" spans="1:6" ht="158.25" customHeight="1">
      <c r="A61" s="325" t="s">
        <v>13</v>
      </c>
      <c r="B61" s="174" t="s">
        <v>347</v>
      </c>
      <c r="C61" s="422"/>
      <c r="D61" s="423"/>
      <c r="E61" s="423"/>
      <c r="F61" s="424"/>
    </row>
    <row r="62" spans="1:6" ht="14">
      <c r="A62" s="325"/>
      <c r="B62" s="174"/>
      <c r="C62" s="422" t="s">
        <v>281</v>
      </c>
      <c r="D62" s="423">
        <v>1</v>
      </c>
      <c r="E62" s="423"/>
      <c r="F62" s="424">
        <f>D62*E62</f>
        <v>0</v>
      </c>
    </row>
    <row r="63" spans="1:6" ht="14">
      <c r="A63" s="325"/>
      <c r="B63" s="174"/>
      <c r="C63" s="422"/>
      <c r="D63" s="423"/>
      <c r="E63" s="423"/>
      <c r="F63" s="424"/>
    </row>
    <row r="64" spans="1:6" ht="168">
      <c r="A64" s="325" t="s">
        <v>14</v>
      </c>
      <c r="B64" s="174" t="s">
        <v>348</v>
      </c>
      <c r="C64" s="422"/>
      <c r="D64" s="423"/>
      <c r="E64" s="423"/>
      <c r="F64" s="424"/>
    </row>
    <row r="65" spans="1:8" ht="14">
      <c r="A65" s="325"/>
      <c r="B65" s="430" t="s">
        <v>349</v>
      </c>
      <c r="C65" s="422" t="s">
        <v>17</v>
      </c>
      <c r="D65" s="423">
        <v>23</v>
      </c>
      <c r="E65" s="423"/>
      <c r="F65" s="424">
        <f>D65*E65</f>
        <v>0</v>
      </c>
    </row>
    <row r="66" spans="1:8" ht="14">
      <c r="A66" s="325"/>
      <c r="B66" s="430" t="s">
        <v>350</v>
      </c>
      <c r="C66" s="422" t="s">
        <v>17</v>
      </c>
      <c r="D66" s="423">
        <v>8</v>
      </c>
      <c r="E66" s="423"/>
      <c r="F66" s="424">
        <f>D66*E66</f>
        <v>0</v>
      </c>
    </row>
    <row r="67" spans="1:8" ht="14">
      <c r="A67" s="325"/>
      <c r="B67" s="430" t="s">
        <v>351</v>
      </c>
      <c r="C67" s="422" t="s">
        <v>17</v>
      </c>
      <c r="D67" s="423">
        <v>38</v>
      </c>
      <c r="E67" s="423"/>
      <c r="F67" s="424">
        <f>D67*E67</f>
        <v>0</v>
      </c>
    </row>
    <row r="68" spans="1:8" ht="14">
      <c r="A68" s="325"/>
      <c r="B68" s="321" t="s">
        <v>352</v>
      </c>
      <c r="C68" s="422" t="s">
        <v>17</v>
      </c>
      <c r="D68" s="423">
        <v>5</v>
      </c>
      <c r="E68" s="423"/>
      <c r="F68" s="424">
        <f>D68*E68</f>
        <v>0</v>
      </c>
    </row>
    <row r="69" spans="1:8" ht="14">
      <c r="A69" s="325"/>
      <c r="B69" s="321"/>
      <c r="C69" s="422"/>
      <c r="D69" s="423"/>
      <c r="E69" s="423"/>
      <c r="F69" s="424"/>
    </row>
    <row r="70" spans="1:8" ht="175.5" customHeight="1">
      <c r="A70" s="325" t="s">
        <v>33</v>
      </c>
      <c r="B70" s="174" t="s">
        <v>353</v>
      </c>
      <c r="C70" s="422"/>
      <c r="D70" s="423"/>
      <c r="E70" s="423"/>
      <c r="F70" s="424"/>
    </row>
    <row r="71" spans="1:8" ht="14">
      <c r="A71" s="325"/>
      <c r="B71" s="430" t="s">
        <v>349</v>
      </c>
      <c r="C71" s="422" t="s">
        <v>17</v>
      </c>
      <c r="D71" s="423">
        <v>15</v>
      </c>
      <c r="E71" s="423"/>
      <c r="F71" s="424">
        <f>D71*E71</f>
        <v>0</v>
      </c>
    </row>
    <row r="72" spans="1:8" ht="14">
      <c r="A72" s="325"/>
      <c r="B72" s="430" t="s">
        <v>350</v>
      </c>
      <c r="C72" s="422" t="s">
        <v>17</v>
      </c>
      <c r="D72" s="423">
        <v>12</v>
      </c>
      <c r="E72" s="423"/>
      <c r="F72" s="424">
        <f>D72*E72</f>
        <v>0</v>
      </c>
    </row>
    <row r="73" spans="1:8" ht="14">
      <c r="A73" s="325"/>
      <c r="B73" s="321"/>
      <c r="C73" s="422"/>
      <c r="D73" s="423"/>
      <c r="E73" s="423"/>
      <c r="F73" s="424"/>
    </row>
    <row r="74" spans="1:8" ht="59.25" customHeight="1">
      <c r="A74" s="325" t="s">
        <v>15</v>
      </c>
      <c r="B74" s="174" t="s">
        <v>354</v>
      </c>
      <c r="C74" s="422"/>
      <c r="D74" s="423"/>
      <c r="E74" s="423"/>
      <c r="F74" s="424"/>
    </row>
    <row r="75" spans="1:8" ht="14">
      <c r="A75" s="325"/>
      <c r="B75" s="321" t="s">
        <v>355</v>
      </c>
      <c r="C75" s="422" t="s">
        <v>17</v>
      </c>
      <c r="D75" s="423">
        <v>15</v>
      </c>
      <c r="E75" s="423"/>
      <c r="F75" s="424">
        <f>D75*E75</f>
        <v>0</v>
      </c>
    </row>
    <row r="76" spans="1:8" ht="19.5" customHeight="1">
      <c r="A76" s="325"/>
      <c r="B76" s="321"/>
      <c r="C76" s="422"/>
      <c r="D76" s="423"/>
      <c r="E76" s="423"/>
      <c r="F76" s="424"/>
    </row>
    <row r="77" spans="1:8" ht="14">
      <c r="A77" s="325" t="s">
        <v>80</v>
      </c>
      <c r="B77" s="174" t="s">
        <v>356</v>
      </c>
      <c r="C77" s="422"/>
      <c r="D77" s="423"/>
      <c r="E77" s="423"/>
      <c r="F77" s="424"/>
    </row>
    <row r="78" spans="1:8" ht="14">
      <c r="A78" s="325"/>
      <c r="B78" s="432" t="s">
        <v>357</v>
      </c>
      <c r="C78" s="422" t="s">
        <v>281</v>
      </c>
      <c r="D78" s="423">
        <v>3</v>
      </c>
      <c r="E78" s="423"/>
      <c r="F78" s="423">
        <f>D78*E78</f>
        <v>0</v>
      </c>
    </row>
    <row r="79" spans="1:8" ht="14">
      <c r="A79" s="325"/>
      <c r="B79" s="432" t="s">
        <v>358</v>
      </c>
      <c r="C79" s="422" t="s">
        <v>281</v>
      </c>
      <c r="D79" s="433">
        <v>4</v>
      </c>
      <c r="E79" s="433"/>
      <c r="F79" s="424">
        <f>D79*E79</f>
        <v>0</v>
      </c>
      <c r="H79" s="424"/>
    </row>
    <row r="80" spans="1:8" ht="14">
      <c r="A80" s="325"/>
      <c r="B80" s="432" t="s">
        <v>359</v>
      </c>
      <c r="C80" s="422" t="s">
        <v>281</v>
      </c>
      <c r="D80" s="433">
        <v>6</v>
      </c>
      <c r="E80" s="433"/>
      <c r="F80" s="424">
        <f>D80*E80</f>
        <v>0</v>
      </c>
      <c r="H80" s="424"/>
    </row>
    <row r="81" spans="1:8" ht="14">
      <c r="A81" s="325"/>
      <c r="B81" s="432" t="s">
        <v>360</v>
      </c>
      <c r="C81" s="422" t="s">
        <v>281</v>
      </c>
      <c r="D81" s="433">
        <v>3</v>
      </c>
      <c r="E81" s="433"/>
      <c r="F81" s="424">
        <f>D81*E81</f>
        <v>0</v>
      </c>
      <c r="H81" s="424"/>
    </row>
    <row r="82" spans="1:8" ht="14">
      <c r="A82" s="325"/>
      <c r="B82" s="432"/>
      <c r="C82" s="422"/>
      <c r="D82" s="433"/>
      <c r="E82" s="433"/>
      <c r="F82" s="423"/>
      <c r="H82" s="424"/>
    </row>
    <row r="83" spans="1:8" ht="28">
      <c r="A83" s="325" t="s">
        <v>81</v>
      </c>
      <c r="B83" s="434" t="s">
        <v>361</v>
      </c>
      <c r="C83" s="422"/>
      <c r="D83" s="433"/>
      <c r="E83" s="433"/>
      <c r="F83" s="423"/>
      <c r="H83" s="424"/>
    </row>
    <row r="84" spans="1:8" ht="14">
      <c r="A84" s="325"/>
      <c r="B84" s="432" t="s">
        <v>362</v>
      </c>
      <c r="C84" s="422" t="s">
        <v>281</v>
      </c>
      <c r="D84" s="433">
        <v>15</v>
      </c>
      <c r="E84" s="433"/>
      <c r="F84" s="424">
        <f>D84*E84</f>
        <v>0</v>
      </c>
      <c r="H84" s="424"/>
    </row>
    <row r="85" spans="1:8" ht="14">
      <c r="A85" s="325"/>
      <c r="B85" s="432"/>
      <c r="C85" s="422"/>
      <c r="D85" s="433"/>
      <c r="E85" s="433"/>
      <c r="F85" s="423"/>
      <c r="H85" s="424"/>
    </row>
    <row r="86" spans="1:8" ht="21" customHeight="1">
      <c r="A86" s="325" t="s">
        <v>82</v>
      </c>
      <c r="B86" s="430" t="s">
        <v>363</v>
      </c>
      <c r="C86" s="422"/>
      <c r="D86" s="433"/>
      <c r="E86" s="433"/>
      <c r="F86" s="423"/>
      <c r="H86" s="424"/>
    </row>
    <row r="87" spans="1:8" ht="14">
      <c r="A87" s="325"/>
      <c r="B87" s="432" t="s">
        <v>364</v>
      </c>
      <c r="C87" s="422" t="s">
        <v>281</v>
      </c>
      <c r="D87" s="433">
        <v>35</v>
      </c>
      <c r="E87" s="433"/>
      <c r="F87" s="424">
        <f>D87*E87</f>
        <v>0</v>
      </c>
      <c r="H87" s="424"/>
    </row>
    <row r="88" spans="1:8" ht="14">
      <c r="A88" s="325"/>
      <c r="B88" s="432"/>
      <c r="C88" s="422"/>
      <c r="D88" s="433"/>
      <c r="E88" s="433"/>
      <c r="F88" s="423"/>
      <c r="H88" s="424"/>
    </row>
    <row r="89" spans="1:8" ht="70.5">
      <c r="A89" s="325" t="s">
        <v>282</v>
      </c>
      <c r="B89" s="174" t="s">
        <v>365</v>
      </c>
      <c r="C89" s="422"/>
      <c r="D89" s="423"/>
      <c r="E89" s="423"/>
      <c r="F89" s="424"/>
      <c r="H89" s="435"/>
    </row>
    <row r="90" spans="1:8" ht="15.5">
      <c r="A90" s="325"/>
      <c r="B90" s="321"/>
      <c r="C90" s="422" t="s">
        <v>281</v>
      </c>
      <c r="D90" s="423">
        <v>5</v>
      </c>
      <c r="E90" s="423"/>
      <c r="F90" s="424">
        <f>D90*E90</f>
        <v>0</v>
      </c>
      <c r="H90" s="435"/>
    </row>
    <row r="91" spans="1:8" ht="15.5">
      <c r="A91" s="325"/>
      <c r="B91" s="321"/>
      <c r="C91" s="422"/>
      <c r="D91" s="423"/>
      <c r="E91" s="423"/>
      <c r="F91" s="424"/>
      <c r="H91" s="435"/>
    </row>
    <row r="92" spans="1:8" ht="126.5">
      <c r="A92" s="325" t="s">
        <v>283</v>
      </c>
      <c r="B92" s="1164" t="s">
        <v>1289</v>
      </c>
      <c r="C92" s="36"/>
      <c r="D92" s="291"/>
      <c r="E92" s="291"/>
      <c r="F92" s="424"/>
      <c r="H92" s="424"/>
    </row>
    <row r="93" spans="1:8" ht="14">
      <c r="A93" s="325"/>
      <c r="B93" s="321"/>
      <c r="C93" s="36" t="s">
        <v>281</v>
      </c>
      <c r="D93" s="291">
        <v>2</v>
      </c>
      <c r="E93" s="291"/>
      <c r="F93" s="424">
        <f>D93*E93</f>
        <v>0</v>
      </c>
      <c r="H93" s="424"/>
    </row>
    <row r="94" spans="1:8" ht="14">
      <c r="A94" s="325"/>
      <c r="B94" s="432"/>
      <c r="C94" s="422"/>
      <c r="D94" s="321"/>
      <c r="E94" s="321"/>
      <c r="F94" s="423"/>
      <c r="H94" s="424"/>
    </row>
    <row r="95" spans="1:8" ht="28">
      <c r="A95" s="325" t="s">
        <v>285</v>
      </c>
      <c r="B95" s="174" t="s">
        <v>366</v>
      </c>
      <c r="C95" s="36"/>
      <c r="D95" s="291"/>
      <c r="E95" s="291"/>
      <c r="F95" s="424"/>
      <c r="H95" s="435"/>
    </row>
    <row r="96" spans="1:8" ht="15.5">
      <c r="A96" s="325"/>
      <c r="B96" s="321"/>
      <c r="C96" s="36" t="s">
        <v>281</v>
      </c>
      <c r="D96" s="291">
        <v>5</v>
      </c>
      <c r="E96" s="291"/>
      <c r="F96" s="424">
        <f>D96*E96</f>
        <v>0</v>
      </c>
      <c r="H96" s="435"/>
    </row>
    <row r="97" spans="1:8" ht="15.5">
      <c r="A97" s="325"/>
      <c r="B97" s="432"/>
      <c r="C97" s="436"/>
      <c r="D97" s="437"/>
      <c r="E97" s="437"/>
      <c r="F97" s="438"/>
      <c r="H97" s="435"/>
    </row>
    <row r="98" spans="1:8" ht="28">
      <c r="A98" s="325" t="s">
        <v>286</v>
      </c>
      <c r="B98" s="174" t="s">
        <v>367</v>
      </c>
      <c r="C98" s="36"/>
      <c r="D98" s="291"/>
      <c r="E98" s="291"/>
      <c r="F98" s="424"/>
    </row>
    <row r="99" spans="1:8" ht="14">
      <c r="A99" s="325"/>
      <c r="B99" s="321"/>
      <c r="C99" s="36" t="s">
        <v>281</v>
      </c>
      <c r="D99" s="291">
        <v>2</v>
      </c>
      <c r="E99" s="291"/>
      <c r="F99" s="424">
        <f>D99*E99</f>
        <v>0</v>
      </c>
    </row>
    <row r="100" spans="1:8" ht="14">
      <c r="A100" s="325"/>
      <c r="B100" s="321"/>
      <c r="C100" s="36"/>
      <c r="D100" s="291"/>
      <c r="E100" s="291"/>
      <c r="F100" s="424"/>
    </row>
    <row r="101" spans="1:8" ht="42">
      <c r="A101" s="325" t="s">
        <v>368</v>
      </c>
      <c r="B101" s="174" t="s">
        <v>369</v>
      </c>
      <c r="C101" s="439"/>
      <c r="D101" s="433"/>
      <c r="E101" s="433"/>
      <c r="F101" s="423"/>
      <c r="H101" s="424"/>
    </row>
    <row r="102" spans="1:8" ht="15.5">
      <c r="A102" s="325"/>
      <c r="B102" s="432"/>
      <c r="C102" s="422" t="s">
        <v>17</v>
      </c>
      <c r="D102" s="433">
        <v>500</v>
      </c>
      <c r="E102" s="433"/>
      <c r="F102" s="424">
        <f>D102*E102</f>
        <v>0</v>
      </c>
      <c r="H102" s="435"/>
    </row>
    <row r="103" spans="1:8" ht="15.5">
      <c r="A103" s="325"/>
      <c r="B103" s="432"/>
      <c r="C103" s="439"/>
      <c r="D103" s="440"/>
      <c r="E103" s="433"/>
      <c r="F103" s="423"/>
      <c r="H103" s="435"/>
    </row>
    <row r="104" spans="1:8" ht="28">
      <c r="A104" s="325" t="s">
        <v>370</v>
      </c>
      <c r="B104" s="174" t="s">
        <v>371</v>
      </c>
      <c r="C104" s="439"/>
      <c r="D104" s="440"/>
      <c r="E104" s="433"/>
      <c r="F104" s="423"/>
      <c r="H104" s="435"/>
    </row>
    <row r="105" spans="1:8" ht="15.5">
      <c r="A105" s="325"/>
      <c r="B105" s="432"/>
      <c r="C105" s="422" t="s">
        <v>17</v>
      </c>
      <c r="D105" s="433">
        <v>500</v>
      </c>
      <c r="E105" s="433"/>
      <c r="F105" s="424">
        <f>D105*E105</f>
        <v>0</v>
      </c>
      <c r="H105" s="435"/>
    </row>
    <row r="107" spans="1:8" ht="28">
      <c r="A107" s="325" t="s">
        <v>372</v>
      </c>
      <c r="B107" s="174" t="s">
        <v>373</v>
      </c>
      <c r="C107" s="36"/>
      <c r="D107" s="291"/>
      <c r="E107" s="291"/>
      <c r="F107" s="424"/>
      <c r="H107" s="435"/>
    </row>
    <row r="108" spans="1:8" ht="15.5">
      <c r="A108" s="325"/>
      <c r="B108" s="321"/>
      <c r="C108" s="36" t="s">
        <v>79</v>
      </c>
      <c r="D108" s="291">
        <v>1</v>
      </c>
      <c r="E108" s="291"/>
      <c r="F108" s="424">
        <f>D108*E108</f>
        <v>0</v>
      </c>
      <c r="H108" s="435"/>
    </row>
    <row r="109" spans="1:8" ht="15.5">
      <c r="A109" s="325"/>
      <c r="B109" s="432"/>
      <c r="C109" s="436"/>
      <c r="D109" s="437"/>
      <c r="E109" s="437"/>
      <c r="F109" s="438"/>
      <c r="H109" s="435"/>
    </row>
    <row r="110" spans="1:8" ht="70">
      <c r="A110" s="325" t="s">
        <v>374</v>
      </c>
      <c r="B110" s="366" t="s">
        <v>375</v>
      </c>
      <c r="C110" s="422"/>
      <c r="D110" s="423"/>
      <c r="E110" s="423"/>
      <c r="F110" s="424"/>
      <c r="H110" s="435"/>
    </row>
    <row r="111" spans="1:8" ht="15.5">
      <c r="A111" s="325"/>
      <c r="B111" s="174"/>
      <c r="C111" s="422" t="s">
        <v>79</v>
      </c>
      <c r="D111" s="423">
        <v>1</v>
      </c>
      <c r="E111" s="423"/>
      <c r="F111" s="424">
        <f>D111*E111</f>
        <v>0</v>
      </c>
      <c r="H111" s="435"/>
    </row>
    <row r="113" spans="1:8" ht="98">
      <c r="A113" s="325" t="s">
        <v>376</v>
      </c>
      <c r="B113" s="174" t="s">
        <v>377</v>
      </c>
      <c r="C113" s="439"/>
      <c r="D113" s="437"/>
      <c r="E113" s="437"/>
      <c r="F113" s="438"/>
      <c r="H113" s="435"/>
    </row>
    <row r="114" spans="1:8" ht="14.25" customHeight="1">
      <c r="A114" s="325"/>
      <c r="B114" s="174"/>
      <c r="C114" s="422" t="s">
        <v>281</v>
      </c>
      <c r="D114" s="433">
        <v>4</v>
      </c>
      <c r="E114" s="433"/>
      <c r="F114" s="424">
        <f>D114*E114</f>
        <v>0</v>
      </c>
      <c r="H114" s="435"/>
    </row>
    <row r="115" spans="1:8" ht="14.25" customHeight="1">
      <c r="A115" s="325"/>
      <c r="B115" s="174"/>
      <c r="C115" s="422"/>
      <c r="D115" s="433"/>
      <c r="E115" s="433"/>
      <c r="F115" s="424"/>
      <c r="H115" s="435"/>
    </row>
    <row r="116" spans="1:8" ht="126">
      <c r="A116" s="325" t="s">
        <v>378</v>
      </c>
      <c r="B116" s="174" t="s">
        <v>379</v>
      </c>
      <c r="C116" s="422"/>
      <c r="D116" s="433"/>
      <c r="E116" s="433"/>
      <c r="F116" s="424"/>
      <c r="H116" s="435"/>
    </row>
    <row r="117" spans="1:8" ht="14.25" customHeight="1">
      <c r="A117" s="325"/>
      <c r="B117" s="174"/>
      <c r="C117" s="422" t="s">
        <v>1</v>
      </c>
      <c r="D117" s="433">
        <v>14</v>
      </c>
      <c r="E117" s="433"/>
      <c r="F117" s="424">
        <f>D117*E117</f>
        <v>0</v>
      </c>
      <c r="H117" s="435"/>
    </row>
    <row r="118" spans="1:8" ht="14.25" customHeight="1">
      <c r="A118" s="325"/>
      <c r="B118" s="174"/>
      <c r="C118" s="422"/>
      <c r="D118" s="433"/>
      <c r="E118" s="433"/>
      <c r="F118" s="424"/>
      <c r="H118" s="435"/>
    </row>
    <row r="119" spans="1:8" ht="56">
      <c r="A119" s="325" t="s">
        <v>380</v>
      </c>
      <c r="B119" s="174" t="s">
        <v>381</v>
      </c>
      <c r="C119" s="422"/>
      <c r="D119" s="433"/>
      <c r="E119" s="433"/>
      <c r="F119" s="424"/>
      <c r="H119" s="435"/>
    </row>
    <row r="120" spans="1:8" ht="14.25" customHeight="1">
      <c r="A120" s="325"/>
      <c r="B120" s="174"/>
      <c r="C120" s="422" t="s">
        <v>16</v>
      </c>
      <c r="D120" s="433">
        <v>12</v>
      </c>
      <c r="E120" s="433"/>
      <c r="F120" s="424">
        <f>D120*E120</f>
        <v>0</v>
      </c>
      <c r="H120" s="435"/>
    </row>
    <row r="121" spans="1:8" ht="14.25" customHeight="1">
      <c r="A121" s="325"/>
      <c r="B121" s="174"/>
      <c r="C121" s="422"/>
      <c r="D121" s="433"/>
      <c r="E121" s="433"/>
      <c r="F121" s="424"/>
      <c r="H121" s="435"/>
    </row>
    <row r="122" spans="1:8" ht="42">
      <c r="A122" s="325" t="s">
        <v>382</v>
      </c>
      <c r="B122" s="174" t="s">
        <v>383</v>
      </c>
      <c r="C122" s="422"/>
      <c r="D122" s="433"/>
      <c r="E122" s="433"/>
      <c r="F122" s="424"/>
      <c r="H122" s="435"/>
    </row>
    <row r="123" spans="1:8" ht="14.25" customHeight="1">
      <c r="A123" s="325"/>
      <c r="B123" s="174"/>
      <c r="C123" s="422" t="s">
        <v>16</v>
      </c>
      <c r="D123" s="433">
        <v>12</v>
      </c>
      <c r="E123" s="433"/>
      <c r="F123" s="424">
        <f>D123*E123</f>
        <v>0</v>
      </c>
      <c r="H123" s="435"/>
    </row>
    <row r="124" spans="1:8" ht="14.25" customHeight="1">
      <c r="A124" s="325"/>
      <c r="B124" s="174"/>
      <c r="C124" s="422"/>
      <c r="D124" s="433"/>
      <c r="E124" s="433"/>
      <c r="F124" s="424"/>
      <c r="H124" s="435"/>
    </row>
    <row r="125" spans="1:8" ht="182">
      <c r="A125" s="325" t="s">
        <v>384</v>
      </c>
      <c r="B125" s="174" t="s">
        <v>1345</v>
      </c>
      <c r="C125" s="422"/>
      <c r="D125" s="433"/>
      <c r="E125" s="433"/>
      <c r="F125" s="424"/>
      <c r="H125" s="435"/>
    </row>
    <row r="126" spans="1:8" ht="14.25" customHeight="1">
      <c r="A126" s="325"/>
      <c r="B126" s="174" t="s">
        <v>385</v>
      </c>
      <c r="C126" s="422" t="s">
        <v>1</v>
      </c>
      <c r="D126" s="433">
        <v>14</v>
      </c>
      <c r="E126" s="433"/>
      <c r="F126" s="424">
        <f>D126*E126</f>
        <v>0</v>
      </c>
      <c r="H126" s="435"/>
    </row>
    <row r="127" spans="1:8" ht="14.25" customHeight="1">
      <c r="A127" s="325"/>
      <c r="B127" s="174"/>
      <c r="C127" s="422"/>
      <c r="D127" s="433"/>
      <c r="E127" s="433"/>
      <c r="F127" s="424"/>
      <c r="H127" s="435"/>
    </row>
    <row r="128" spans="1:8" ht="196">
      <c r="A128" s="325" t="s">
        <v>386</v>
      </c>
      <c r="B128" s="174" t="s">
        <v>1346</v>
      </c>
      <c r="C128" s="422"/>
      <c r="D128" s="433"/>
      <c r="E128" s="433"/>
      <c r="F128" s="424"/>
      <c r="H128" s="435"/>
    </row>
    <row r="129" spans="1:8" ht="14.25" customHeight="1">
      <c r="A129" s="325"/>
      <c r="B129" s="174" t="s">
        <v>387</v>
      </c>
      <c r="C129" s="422" t="s">
        <v>1</v>
      </c>
      <c r="D129" s="433">
        <v>14</v>
      </c>
      <c r="E129" s="433"/>
      <c r="F129" s="424">
        <f>D129*E129</f>
        <v>0</v>
      </c>
      <c r="H129" s="435"/>
    </row>
    <row r="130" spans="1:8" ht="14.25" customHeight="1">
      <c r="A130" s="325"/>
      <c r="B130" s="174"/>
      <c r="C130" s="422"/>
      <c r="D130" s="433"/>
      <c r="E130" s="433"/>
      <c r="F130" s="424"/>
      <c r="H130" s="435"/>
    </row>
    <row r="131" spans="1:8" ht="19.5" customHeight="1">
      <c r="A131" s="33"/>
      <c r="B131" s="425" t="s">
        <v>388</v>
      </c>
      <c r="C131" s="426"/>
      <c r="D131" s="427"/>
      <c r="E131" s="427"/>
      <c r="F131" s="428">
        <f>SUM(F31:F130)</f>
        <v>0</v>
      </c>
    </row>
    <row r="132" spans="1:8" ht="14">
      <c r="A132" s="33"/>
      <c r="B132" s="321"/>
      <c r="C132" s="36"/>
      <c r="D132" s="291"/>
      <c r="E132" s="291"/>
      <c r="F132" s="424"/>
    </row>
    <row r="133" spans="1:8" ht="14">
      <c r="A133" s="33"/>
      <c r="B133" s="321"/>
      <c r="C133" s="36"/>
      <c r="D133" s="291"/>
      <c r="E133" s="291"/>
      <c r="F133" s="424"/>
    </row>
    <row r="134" spans="1:8" ht="15.5">
      <c r="A134" s="33"/>
      <c r="B134" s="419" t="s">
        <v>389</v>
      </c>
      <c r="C134" s="36"/>
      <c r="D134" s="291"/>
      <c r="E134" s="291"/>
      <c r="F134" s="424"/>
    </row>
    <row r="135" spans="1:8" ht="15.5">
      <c r="A135" s="33"/>
      <c r="B135" s="419"/>
      <c r="C135" s="36"/>
      <c r="D135" s="291"/>
      <c r="E135" s="291"/>
      <c r="F135" s="424"/>
    </row>
    <row r="136" spans="1:8" ht="31">
      <c r="A136" s="33"/>
      <c r="B136" s="441" t="s">
        <v>279</v>
      </c>
      <c r="C136" s="36"/>
      <c r="D136" s="291"/>
      <c r="E136" s="291"/>
      <c r="F136" s="424"/>
    </row>
    <row r="137" spans="1:8" ht="14">
      <c r="A137" s="33"/>
      <c r="B137" s="321"/>
      <c r="C137" s="36"/>
      <c r="D137" s="291"/>
      <c r="E137" s="291"/>
      <c r="F137" s="424"/>
    </row>
    <row r="138" spans="1:8" ht="84">
      <c r="A138" s="325" t="s">
        <v>0</v>
      </c>
      <c r="B138" s="174" t="s">
        <v>280</v>
      </c>
      <c r="C138" s="36"/>
      <c r="D138" s="291"/>
      <c r="E138" s="291"/>
      <c r="F138" s="424"/>
    </row>
    <row r="139" spans="1:8" ht="14">
      <c r="A139" s="33"/>
      <c r="B139" s="321"/>
      <c r="C139" s="36" t="s">
        <v>79</v>
      </c>
      <c r="D139" s="291">
        <v>1</v>
      </c>
      <c r="E139" s="291"/>
      <c r="F139" s="424">
        <f>D139*E139</f>
        <v>0</v>
      </c>
    </row>
    <row r="140" spans="1:8" ht="14">
      <c r="A140" s="33"/>
      <c r="B140" s="321"/>
      <c r="C140" s="36"/>
      <c r="D140" s="291"/>
      <c r="E140" s="291"/>
      <c r="F140" s="424"/>
    </row>
    <row r="141" spans="1:8" ht="70">
      <c r="A141" s="325" t="s">
        <v>3</v>
      </c>
      <c r="B141" s="366" t="s">
        <v>390</v>
      </c>
      <c r="C141" s="36"/>
      <c r="D141" s="291"/>
      <c r="E141" s="291"/>
      <c r="F141" s="424"/>
    </row>
    <row r="142" spans="1:8" ht="14">
      <c r="A142" s="33"/>
      <c r="B142" s="321"/>
      <c r="C142" s="36" t="s">
        <v>79</v>
      </c>
      <c r="D142" s="291">
        <v>1</v>
      </c>
      <c r="E142" s="291"/>
      <c r="F142" s="424">
        <f>D142*E142</f>
        <v>0</v>
      </c>
    </row>
    <row r="143" spans="1:8" ht="14">
      <c r="A143" s="33"/>
      <c r="B143" s="442"/>
      <c r="C143" s="36"/>
      <c r="D143" s="291"/>
      <c r="E143" s="291"/>
      <c r="F143" s="424"/>
    </row>
    <row r="144" spans="1:8" ht="98">
      <c r="A144" s="33" t="s">
        <v>4</v>
      </c>
      <c r="B144" s="174" t="s">
        <v>391</v>
      </c>
      <c r="C144" s="36"/>
      <c r="D144" s="291"/>
      <c r="E144" s="291"/>
      <c r="F144" s="424"/>
    </row>
    <row r="145" spans="1:6" ht="14">
      <c r="A145" s="33"/>
      <c r="B145" s="442"/>
      <c r="C145" s="36" t="s">
        <v>281</v>
      </c>
      <c r="D145" s="291">
        <v>1</v>
      </c>
      <c r="E145" s="291"/>
      <c r="F145" s="424">
        <f>D145*E145</f>
        <v>0</v>
      </c>
    </row>
    <row r="146" spans="1:6" ht="14">
      <c r="A146" s="33"/>
      <c r="B146" s="442"/>
      <c r="C146" s="36"/>
      <c r="D146" s="291"/>
      <c r="E146" s="291"/>
      <c r="F146" s="424"/>
    </row>
    <row r="147" spans="1:6" ht="98">
      <c r="A147" s="33" t="s">
        <v>6</v>
      </c>
      <c r="B147" s="174" t="s">
        <v>392</v>
      </c>
      <c r="C147" s="36"/>
      <c r="D147" s="291"/>
      <c r="E147" s="291"/>
      <c r="F147" s="424"/>
    </row>
    <row r="148" spans="1:6" ht="14">
      <c r="A148" s="33"/>
      <c r="B148" s="442"/>
      <c r="C148" s="36" t="s">
        <v>281</v>
      </c>
      <c r="D148" s="291">
        <v>1</v>
      </c>
      <c r="E148" s="291"/>
      <c r="F148" s="424">
        <f>D148*E148</f>
        <v>0</v>
      </c>
    </row>
    <row r="149" spans="1:6" ht="14">
      <c r="A149" s="33"/>
      <c r="B149" s="442"/>
      <c r="C149" s="36"/>
      <c r="D149" s="291"/>
      <c r="E149" s="291"/>
      <c r="F149" s="424"/>
    </row>
    <row r="150" spans="1:6" ht="112">
      <c r="A150" s="325" t="s">
        <v>7</v>
      </c>
      <c r="B150" s="174" t="s">
        <v>393</v>
      </c>
      <c r="C150" s="36"/>
      <c r="D150" s="291"/>
      <c r="E150" s="291"/>
      <c r="F150" s="424"/>
    </row>
    <row r="151" spans="1:6" ht="14">
      <c r="A151" s="33"/>
      <c r="B151" s="321"/>
      <c r="C151" s="36" t="s">
        <v>16</v>
      </c>
      <c r="D151" s="291">
        <v>146</v>
      </c>
      <c r="E151" s="291"/>
      <c r="F151" s="424">
        <f>D151*E151</f>
        <v>0</v>
      </c>
    </row>
    <row r="152" spans="1:6" ht="14">
      <c r="A152" s="33"/>
      <c r="B152" s="321"/>
      <c r="C152" s="36"/>
      <c r="D152" s="291"/>
      <c r="E152" s="291"/>
      <c r="F152" s="424"/>
    </row>
    <row r="153" spans="1:6" ht="46.5" customHeight="1">
      <c r="A153" s="325" t="s">
        <v>8</v>
      </c>
      <c r="B153" s="174" t="s">
        <v>394</v>
      </c>
      <c r="C153" s="36"/>
      <c r="D153" s="291"/>
      <c r="E153" s="291"/>
      <c r="F153" s="424"/>
    </row>
    <row r="154" spans="1:6" ht="14">
      <c r="A154" s="33"/>
      <c r="B154" s="321"/>
      <c r="C154" s="36" t="s">
        <v>16</v>
      </c>
      <c r="D154" s="291">
        <v>15</v>
      </c>
      <c r="E154" s="291"/>
      <c r="F154" s="424">
        <f>D154*E154</f>
        <v>0</v>
      </c>
    </row>
    <row r="155" spans="1:6" ht="14">
      <c r="A155" s="33"/>
      <c r="B155" s="321"/>
      <c r="C155" s="36"/>
      <c r="D155" s="291"/>
      <c r="E155" s="291"/>
      <c r="F155" s="424"/>
    </row>
    <row r="156" spans="1:6" ht="63.75" customHeight="1">
      <c r="A156" s="325" t="s">
        <v>9</v>
      </c>
      <c r="B156" s="174" t="s">
        <v>395</v>
      </c>
      <c r="C156" s="36"/>
      <c r="D156" s="291"/>
      <c r="E156" s="291"/>
      <c r="F156" s="424"/>
    </row>
    <row r="157" spans="1:6" ht="14">
      <c r="A157" s="33"/>
      <c r="B157" s="321"/>
      <c r="C157" s="36" t="s">
        <v>16</v>
      </c>
      <c r="D157" s="291">
        <v>23</v>
      </c>
      <c r="E157" s="291"/>
      <c r="F157" s="424">
        <f>D157*E157</f>
        <v>0</v>
      </c>
    </row>
    <row r="158" spans="1:6" ht="14">
      <c r="A158" s="33"/>
      <c r="B158" s="321"/>
      <c r="C158" s="36"/>
      <c r="D158" s="291"/>
      <c r="E158" s="291"/>
      <c r="F158" s="424"/>
    </row>
    <row r="159" spans="1:6" ht="56">
      <c r="A159" s="325" t="s">
        <v>11</v>
      </c>
      <c r="B159" s="174" t="s">
        <v>396</v>
      </c>
      <c r="C159" s="36"/>
      <c r="D159" s="291"/>
      <c r="E159" s="291"/>
      <c r="F159" s="424"/>
    </row>
    <row r="160" spans="1:6" ht="14">
      <c r="A160" s="33"/>
      <c r="B160" s="321"/>
      <c r="C160" s="36" t="s">
        <v>16</v>
      </c>
      <c r="D160" s="291">
        <v>74</v>
      </c>
      <c r="E160" s="291"/>
      <c r="F160" s="424">
        <f>D160*E160</f>
        <v>0</v>
      </c>
    </row>
    <row r="161" spans="1:6" ht="14">
      <c r="A161" s="325"/>
      <c r="B161" s="321"/>
      <c r="C161" s="36"/>
      <c r="D161" s="291"/>
      <c r="E161" s="291"/>
      <c r="F161" s="424"/>
    </row>
    <row r="162" spans="1:6" ht="186.75" customHeight="1">
      <c r="A162" s="325" t="s">
        <v>12</v>
      </c>
      <c r="B162" s="174" t="s">
        <v>397</v>
      </c>
      <c r="C162" s="36"/>
      <c r="D162" s="291"/>
      <c r="E162" s="291"/>
      <c r="F162" s="424"/>
    </row>
    <row r="163" spans="1:6" ht="14">
      <c r="A163" s="325"/>
      <c r="B163" s="174" t="s">
        <v>398</v>
      </c>
      <c r="C163" s="36" t="s">
        <v>281</v>
      </c>
      <c r="D163" s="291">
        <v>1</v>
      </c>
      <c r="E163" s="291"/>
      <c r="F163" s="424">
        <f>D163*E163</f>
        <v>0</v>
      </c>
    </row>
    <row r="164" spans="1:6" ht="14">
      <c r="A164" s="325"/>
      <c r="B164" s="174" t="s">
        <v>399</v>
      </c>
      <c r="C164" s="36" t="s">
        <v>281</v>
      </c>
      <c r="D164" s="291">
        <v>1</v>
      </c>
      <c r="E164" s="291"/>
      <c r="F164" s="424">
        <f>D164*E164</f>
        <v>0</v>
      </c>
    </row>
    <row r="165" spans="1:6" ht="14">
      <c r="A165" s="325"/>
      <c r="B165" s="321"/>
      <c r="C165" s="36"/>
      <c r="D165" s="291"/>
      <c r="E165" s="291"/>
      <c r="F165" s="424"/>
    </row>
    <row r="166" spans="1:6" ht="192.75" customHeight="1">
      <c r="A166" s="325" t="s">
        <v>13</v>
      </c>
      <c r="B166" s="174" t="s">
        <v>400</v>
      </c>
      <c r="C166" s="36"/>
      <c r="D166" s="291"/>
      <c r="E166" s="291"/>
      <c r="F166" s="424"/>
    </row>
    <row r="167" spans="1:6" ht="14">
      <c r="A167" s="325"/>
      <c r="B167" s="321" t="s">
        <v>401</v>
      </c>
      <c r="C167" s="36" t="s">
        <v>281</v>
      </c>
      <c r="D167" s="291">
        <v>1</v>
      </c>
      <c r="E167" s="291"/>
      <c r="F167" s="424">
        <f>D167*E167</f>
        <v>0</v>
      </c>
    </row>
    <row r="168" spans="1:6" ht="14">
      <c r="A168" s="325"/>
      <c r="B168" s="321"/>
      <c r="C168" s="36"/>
      <c r="D168" s="291"/>
      <c r="E168" s="291"/>
      <c r="F168" s="424"/>
    </row>
    <row r="169" spans="1:6" ht="187.5" customHeight="1">
      <c r="A169" s="325" t="s">
        <v>14</v>
      </c>
      <c r="B169" s="174" t="s">
        <v>402</v>
      </c>
      <c r="C169" s="36"/>
      <c r="D169" s="291"/>
      <c r="E169" s="291"/>
      <c r="F169" s="424"/>
    </row>
    <row r="170" spans="1:6" ht="14">
      <c r="A170" s="325"/>
      <c r="B170" s="321" t="s">
        <v>403</v>
      </c>
      <c r="C170" s="36" t="s">
        <v>281</v>
      </c>
      <c r="D170" s="291">
        <v>1</v>
      </c>
      <c r="E170" s="291"/>
      <c r="F170" s="424">
        <f>D170*E170</f>
        <v>0</v>
      </c>
    </row>
    <row r="171" spans="1:6" ht="14">
      <c r="A171" s="325"/>
      <c r="B171" s="321"/>
      <c r="C171" s="36"/>
      <c r="D171" s="291"/>
      <c r="E171" s="291"/>
      <c r="F171" s="424"/>
    </row>
    <row r="172" spans="1:6" ht="70">
      <c r="A172" s="325" t="s">
        <v>33</v>
      </c>
      <c r="B172" s="321" t="s">
        <v>404</v>
      </c>
      <c r="C172" s="36"/>
      <c r="D172" s="291"/>
      <c r="E172" s="291"/>
      <c r="F172" s="424"/>
    </row>
    <row r="173" spans="1:6" ht="14">
      <c r="A173" s="325"/>
      <c r="B173" s="321"/>
      <c r="C173" s="36" t="s">
        <v>281</v>
      </c>
      <c r="D173" s="291">
        <v>1</v>
      </c>
      <c r="E173" s="291"/>
      <c r="F173" s="424">
        <f>D173*E173</f>
        <v>0</v>
      </c>
    </row>
    <row r="174" spans="1:6" ht="14">
      <c r="A174" s="325"/>
      <c r="B174" s="321"/>
      <c r="C174" s="36"/>
      <c r="D174" s="291"/>
      <c r="E174" s="291"/>
      <c r="F174" s="424"/>
    </row>
    <row r="175" spans="1:6" ht="48.65" customHeight="1">
      <c r="A175" s="325" t="s">
        <v>15</v>
      </c>
      <c r="B175" s="174" t="s">
        <v>405</v>
      </c>
      <c r="C175" s="36"/>
      <c r="D175" s="291"/>
      <c r="E175" s="291"/>
      <c r="F175" s="424"/>
    </row>
    <row r="176" spans="1:6" ht="14">
      <c r="A176" s="325"/>
      <c r="B176" s="321"/>
      <c r="C176" s="36" t="s">
        <v>16</v>
      </c>
      <c r="D176" s="291">
        <v>42</v>
      </c>
      <c r="E176" s="291"/>
      <c r="F176" s="424">
        <f>D176*E176</f>
        <v>0</v>
      </c>
    </row>
    <row r="177" spans="1:7" ht="14">
      <c r="A177" s="325"/>
      <c r="B177" s="174"/>
      <c r="C177" s="36"/>
      <c r="D177" s="291"/>
      <c r="E177" s="291"/>
      <c r="F177" s="424"/>
    </row>
    <row r="178" spans="1:7" ht="42.5">
      <c r="A178" s="325" t="s">
        <v>80</v>
      </c>
      <c r="B178" s="362" t="s">
        <v>406</v>
      </c>
      <c r="C178" s="36"/>
      <c r="D178" s="291"/>
      <c r="E178" s="291"/>
      <c r="F178" s="424"/>
    </row>
    <row r="179" spans="1:7" ht="14">
      <c r="A179" s="325"/>
      <c r="B179" s="174"/>
      <c r="C179" s="36" t="s">
        <v>281</v>
      </c>
      <c r="D179" s="291">
        <v>5</v>
      </c>
      <c r="E179" s="291"/>
      <c r="F179" s="424">
        <f>D179*E179</f>
        <v>0</v>
      </c>
    </row>
    <row r="180" spans="1:7" ht="11.9" customHeight="1">
      <c r="A180" s="325"/>
      <c r="B180" s="174"/>
      <c r="C180" s="36"/>
      <c r="D180" s="291"/>
      <c r="E180" s="291"/>
      <c r="F180" s="424"/>
    </row>
    <row r="181" spans="1:7" ht="46.5" customHeight="1">
      <c r="A181" s="325" t="s">
        <v>81</v>
      </c>
      <c r="B181" s="174" t="s">
        <v>407</v>
      </c>
      <c r="C181" s="36"/>
      <c r="D181" s="291"/>
      <c r="E181" s="291"/>
      <c r="F181" s="424"/>
    </row>
    <row r="182" spans="1:7" ht="14">
      <c r="A182" s="325"/>
      <c r="B182" s="321"/>
      <c r="C182" s="36" t="s">
        <v>281</v>
      </c>
      <c r="D182" s="291">
        <v>2</v>
      </c>
      <c r="E182" s="291"/>
      <c r="F182" s="424">
        <f>D182*E182</f>
        <v>0</v>
      </c>
    </row>
    <row r="183" spans="1:7" ht="14">
      <c r="A183" s="325"/>
      <c r="B183" s="321"/>
      <c r="C183" s="36"/>
      <c r="D183" s="291"/>
      <c r="E183" s="291"/>
      <c r="F183" s="424"/>
    </row>
    <row r="184" spans="1:7" ht="84">
      <c r="A184" s="325" t="s">
        <v>82</v>
      </c>
      <c r="B184" s="174" t="s">
        <v>408</v>
      </c>
      <c r="C184" s="36"/>
      <c r="D184" s="291"/>
      <c r="E184" s="291"/>
      <c r="F184" s="424"/>
    </row>
    <row r="185" spans="1:7" s="296" customFormat="1" ht="14">
      <c r="A185" s="325"/>
      <c r="B185" s="174" t="s">
        <v>409</v>
      </c>
      <c r="C185" s="36" t="s">
        <v>17</v>
      </c>
      <c r="D185" s="284">
        <v>62</v>
      </c>
      <c r="E185" s="424"/>
      <c r="F185" s="424">
        <f>D185*E185</f>
        <v>0</v>
      </c>
      <c r="G185" s="416"/>
    </row>
    <row r="186" spans="1:7" s="296" customFormat="1" ht="14">
      <c r="A186" s="325"/>
      <c r="B186" s="174" t="s">
        <v>410</v>
      </c>
      <c r="C186" s="36" t="s">
        <v>17</v>
      </c>
      <c r="D186" s="284">
        <v>70</v>
      </c>
      <c r="E186" s="424"/>
      <c r="F186" s="424">
        <f>D186*E186</f>
        <v>0</v>
      </c>
      <c r="G186" s="416"/>
    </row>
    <row r="187" spans="1:7" s="296" customFormat="1" ht="14">
      <c r="A187" s="325"/>
      <c r="B187" s="174" t="s">
        <v>411</v>
      </c>
      <c r="C187" s="36" t="s">
        <v>17</v>
      </c>
      <c r="D187" s="284">
        <v>79</v>
      </c>
      <c r="E187" s="424"/>
      <c r="F187" s="424">
        <f>D187*E187</f>
        <v>0</v>
      </c>
      <c r="G187" s="416"/>
    </row>
    <row r="188" spans="1:7" s="296" customFormat="1" ht="14">
      <c r="A188" s="325"/>
      <c r="B188" s="174"/>
      <c r="C188" s="36"/>
      <c r="D188" s="284"/>
      <c r="E188" s="424"/>
      <c r="F188" s="424"/>
      <c r="G188" s="416"/>
    </row>
    <row r="189" spans="1:7" s="296" customFormat="1" ht="84">
      <c r="A189" s="325" t="s">
        <v>282</v>
      </c>
      <c r="B189" s="174" t="s">
        <v>412</v>
      </c>
      <c r="C189" s="36"/>
      <c r="D189" s="291"/>
      <c r="E189" s="291"/>
      <c r="F189" s="424"/>
      <c r="G189" s="416"/>
    </row>
    <row r="190" spans="1:7" s="296" customFormat="1" ht="14">
      <c r="A190" s="325"/>
      <c r="B190" s="174" t="s">
        <v>409</v>
      </c>
      <c r="C190" s="36" t="s">
        <v>17</v>
      </c>
      <c r="D190" s="284">
        <v>9</v>
      </c>
      <c r="E190" s="424"/>
      <c r="F190" s="424">
        <f>D190*E190</f>
        <v>0</v>
      </c>
      <c r="G190" s="416"/>
    </row>
    <row r="191" spans="1:7" s="296" customFormat="1" ht="14">
      <c r="A191" s="325"/>
      <c r="B191" s="174" t="s">
        <v>410</v>
      </c>
      <c r="C191" s="36" t="s">
        <v>17</v>
      </c>
      <c r="D191" s="284">
        <v>5.5</v>
      </c>
      <c r="E191" s="424"/>
      <c r="F191" s="424">
        <f>D191*E191</f>
        <v>0</v>
      </c>
      <c r="G191" s="416"/>
    </row>
    <row r="192" spans="1:7" s="296" customFormat="1" ht="14">
      <c r="A192" s="325"/>
      <c r="B192" s="174" t="s">
        <v>411</v>
      </c>
      <c r="C192" s="36" t="s">
        <v>17</v>
      </c>
      <c r="D192" s="284">
        <v>42</v>
      </c>
      <c r="E192" s="424"/>
      <c r="F192" s="424">
        <f>D192*E192</f>
        <v>0</v>
      </c>
      <c r="G192" s="416"/>
    </row>
    <row r="193" spans="1:7" s="296" customFormat="1" ht="14">
      <c r="A193" s="325"/>
      <c r="B193" s="174" t="s">
        <v>413</v>
      </c>
      <c r="C193" s="36" t="s">
        <v>17</v>
      </c>
      <c r="D193" s="284">
        <v>70</v>
      </c>
      <c r="E193" s="424"/>
      <c r="F193" s="424">
        <f>D193*E193</f>
        <v>0</v>
      </c>
      <c r="G193" s="416"/>
    </row>
    <row r="194" spans="1:7" s="296" customFormat="1" ht="14">
      <c r="A194" s="325"/>
      <c r="B194" s="174"/>
      <c r="C194" s="36"/>
      <c r="D194" s="284"/>
      <c r="E194" s="424"/>
      <c r="F194" s="424"/>
      <c r="G194" s="416"/>
    </row>
    <row r="195" spans="1:7" ht="112">
      <c r="A195" s="325" t="s">
        <v>283</v>
      </c>
      <c r="B195" s="174" t="s">
        <v>414</v>
      </c>
      <c r="C195" s="36"/>
      <c r="D195" s="291"/>
      <c r="E195" s="291"/>
      <c r="F195" s="424"/>
    </row>
    <row r="196" spans="1:7" ht="14">
      <c r="A196" s="325"/>
      <c r="B196" s="321" t="s">
        <v>415</v>
      </c>
      <c r="C196" s="36" t="s">
        <v>17</v>
      </c>
      <c r="D196" s="291">
        <v>15</v>
      </c>
      <c r="E196" s="291"/>
      <c r="F196" s="424">
        <f>D196*E196</f>
        <v>0</v>
      </c>
    </row>
    <row r="197" spans="1:7" ht="14">
      <c r="A197" s="325"/>
      <c r="B197" s="321" t="s">
        <v>416</v>
      </c>
      <c r="C197" s="36" t="s">
        <v>17</v>
      </c>
      <c r="D197" s="291">
        <v>22</v>
      </c>
      <c r="E197" s="291"/>
      <c r="F197" s="424">
        <f>D197*E197</f>
        <v>0</v>
      </c>
    </row>
    <row r="198" spans="1:7" ht="14">
      <c r="A198" s="325"/>
      <c r="B198" s="321" t="s">
        <v>417</v>
      </c>
      <c r="C198" s="36" t="s">
        <v>17</v>
      </c>
      <c r="D198" s="291">
        <v>11</v>
      </c>
      <c r="E198" s="291"/>
      <c r="F198" s="424">
        <f>D198*E198</f>
        <v>0</v>
      </c>
    </row>
    <row r="199" spans="1:7" ht="14">
      <c r="A199" s="325"/>
      <c r="B199" s="321"/>
      <c r="C199" s="36"/>
      <c r="D199" s="291"/>
      <c r="E199" s="291"/>
      <c r="F199" s="424"/>
    </row>
    <row r="200" spans="1:7" ht="56">
      <c r="A200" s="325" t="s">
        <v>285</v>
      </c>
      <c r="B200" s="302" t="s">
        <v>418</v>
      </c>
      <c r="C200" s="36"/>
      <c r="D200" s="291"/>
      <c r="E200" s="291"/>
      <c r="F200" s="424"/>
    </row>
    <row r="201" spans="1:7" ht="14">
      <c r="A201" s="325"/>
      <c r="B201" s="321"/>
      <c r="C201" s="36" t="s">
        <v>281</v>
      </c>
      <c r="D201" s="291">
        <v>140</v>
      </c>
      <c r="E201" s="291"/>
      <c r="F201" s="424">
        <f>D201*E201</f>
        <v>0</v>
      </c>
    </row>
    <row r="202" spans="1:7" ht="14">
      <c r="A202" s="325"/>
      <c r="B202" s="321"/>
      <c r="C202" s="36"/>
      <c r="D202" s="291"/>
      <c r="E202" s="291"/>
      <c r="F202" s="424"/>
    </row>
    <row r="203" spans="1:7" ht="28.5">
      <c r="A203" s="325" t="s">
        <v>286</v>
      </c>
      <c r="B203" s="321" t="s">
        <v>419</v>
      </c>
      <c r="C203" s="36"/>
      <c r="D203" s="291"/>
      <c r="E203" s="291"/>
      <c r="F203" s="424"/>
    </row>
    <row r="204" spans="1:7" ht="14">
      <c r="A204" s="325"/>
      <c r="B204" s="321" t="s">
        <v>420</v>
      </c>
      <c r="C204" s="36" t="s">
        <v>281</v>
      </c>
      <c r="D204" s="291">
        <v>1</v>
      </c>
      <c r="E204" s="291"/>
      <c r="F204" s="424">
        <f>D204*E204</f>
        <v>0</v>
      </c>
    </row>
    <row r="205" spans="1:7" ht="14">
      <c r="A205" s="325"/>
      <c r="B205" s="321"/>
      <c r="C205" s="36"/>
      <c r="D205" s="291"/>
      <c r="E205" s="291"/>
      <c r="F205" s="424"/>
    </row>
    <row r="206" spans="1:7" ht="14">
      <c r="A206" s="325" t="s">
        <v>368</v>
      </c>
      <c r="B206" s="174" t="s">
        <v>284</v>
      </c>
      <c r="C206" s="296"/>
      <c r="D206" s="296"/>
      <c r="E206" s="296"/>
      <c r="F206" s="296"/>
    </row>
    <row r="207" spans="1:7" ht="14">
      <c r="A207" s="325"/>
      <c r="B207" s="174"/>
      <c r="C207" s="36" t="s">
        <v>281</v>
      </c>
      <c r="D207" s="291">
        <v>1</v>
      </c>
      <c r="E207" s="291"/>
      <c r="F207" s="424">
        <f>D207*E207</f>
        <v>0</v>
      </c>
    </row>
    <row r="208" spans="1:7" ht="14">
      <c r="A208" s="325"/>
      <c r="B208" s="174"/>
      <c r="C208" s="36"/>
      <c r="D208" s="291"/>
      <c r="E208" s="291"/>
      <c r="F208" s="424"/>
    </row>
    <row r="209" spans="1:6" ht="28">
      <c r="A209" s="325" t="s">
        <v>370</v>
      </c>
      <c r="B209" s="174" t="s">
        <v>421</v>
      </c>
      <c r="C209" s="36"/>
      <c r="D209" s="291"/>
      <c r="E209" s="291"/>
      <c r="F209" s="424"/>
    </row>
    <row r="210" spans="1:6" ht="14">
      <c r="A210" s="325"/>
      <c r="B210" s="174"/>
      <c r="C210" s="422" t="s">
        <v>281</v>
      </c>
      <c r="D210" s="423">
        <v>1</v>
      </c>
      <c r="E210" s="423"/>
      <c r="F210" s="424">
        <f>D210*E210</f>
        <v>0</v>
      </c>
    </row>
    <row r="211" spans="1:6" ht="14">
      <c r="A211" s="325"/>
      <c r="B211" s="174"/>
      <c r="C211" s="422"/>
      <c r="D211" s="423"/>
      <c r="E211" s="423"/>
      <c r="F211" s="424"/>
    </row>
    <row r="212" spans="1:6" ht="42">
      <c r="A212" s="325" t="s">
        <v>372</v>
      </c>
      <c r="B212" s="174" t="s">
        <v>422</v>
      </c>
      <c r="C212" s="422"/>
      <c r="D212" s="423"/>
      <c r="E212" s="423"/>
      <c r="F212" s="424"/>
    </row>
    <row r="213" spans="1:6" ht="14">
      <c r="A213" s="325"/>
      <c r="B213" s="174"/>
      <c r="C213" s="422" t="s">
        <v>16</v>
      </c>
      <c r="D213" s="423">
        <v>1</v>
      </c>
      <c r="E213" s="423"/>
      <c r="F213" s="424">
        <f>D213*E213</f>
        <v>0</v>
      </c>
    </row>
    <row r="214" spans="1:6" ht="14">
      <c r="A214" s="325"/>
      <c r="B214" s="174"/>
      <c r="C214" s="422"/>
      <c r="D214" s="423"/>
      <c r="E214" s="423"/>
      <c r="F214" s="424"/>
    </row>
    <row r="215" spans="1:6" ht="201.75" customHeight="1">
      <c r="A215" s="325" t="s">
        <v>374</v>
      </c>
      <c r="B215" s="174" t="s">
        <v>423</v>
      </c>
      <c r="C215" s="422"/>
      <c r="D215" s="423"/>
      <c r="E215" s="423"/>
      <c r="F215" s="424"/>
    </row>
    <row r="216" spans="1:6" ht="14">
      <c r="A216" s="325"/>
      <c r="B216" s="174" t="s">
        <v>424</v>
      </c>
      <c r="C216" s="422" t="s">
        <v>17</v>
      </c>
      <c r="D216" s="423">
        <v>54</v>
      </c>
      <c r="E216" s="423"/>
      <c r="F216" s="424">
        <f>D216*E216</f>
        <v>0</v>
      </c>
    </row>
    <row r="217" spans="1:6" ht="14">
      <c r="A217" s="325"/>
      <c r="B217" s="174" t="s">
        <v>425</v>
      </c>
      <c r="C217" s="422" t="s">
        <v>17</v>
      </c>
      <c r="D217" s="423">
        <v>12</v>
      </c>
      <c r="E217" s="423"/>
      <c r="F217" s="424">
        <f>D217*E217</f>
        <v>0</v>
      </c>
    </row>
    <row r="218" spans="1:6" ht="14">
      <c r="A218" s="325"/>
      <c r="B218" s="174"/>
      <c r="C218" s="422"/>
      <c r="D218" s="423"/>
      <c r="E218" s="423"/>
      <c r="F218" s="424"/>
    </row>
    <row r="219" spans="1:6" ht="112">
      <c r="A219" s="325" t="s">
        <v>376</v>
      </c>
      <c r="B219" s="174" t="s">
        <v>426</v>
      </c>
      <c r="C219" s="422"/>
      <c r="D219" s="423"/>
      <c r="E219" s="423"/>
      <c r="F219" s="424"/>
    </row>
    <row r="220" spans="1:6" ht="14">
      <c r="A220" s="325"/>
      <c r="B220" s="174"/>
      <c r="C220" s="422" t="s">
        <v>1</v>
      </c>
      <c r="D220" s="423">
        <v>28</v>
      </c>
      <c r="E220" s="423"/>
      <c r="F220" s="424">
        <f>D220*E220</f>
        <v>0</v>
      </c>
    </row>
    <row r="221" spans="1:6" ht="14">
      <c r="A221" s="325"/>
      <c r="B221" s="174"/>
      <c r="C221" s="422"/>
      <c r="D221" s="423"/>
      <c r="E221" s="423"/>
      <c r="F221" s="424"/>
    </row>
    <row r="222" spans="1:6" ht="56">
      <c r="A222" s="325" t="s">
        <v>378</v>
      </c>
      <c r="B222" s="174" t="s">
        <v>381</v>
      </c>
      <c r="C222" s="422"/>
      <c r="D222" s="423"/>
      <c r="E222" s="423"/>
      <c r="F222" s="424"/>
    </row>
    <row r="223" spans="1:6" ht="14">
      <c r="A223" s="325"/>
      <c r="B223" s="174"/>
      <c r="C223" s="422" t="s">
        <v>16</v>
      </c>
      <c r="D223" s="423">
        <v>17</v>
      </c>
      <c r="E223" s="423"/>
      <c r="F223" s="424">
        <f>D223*E223</f>
        <v>0</v>
      </c>
    </row>
    <row r="224" spans="1:6" ht="14">
      <c r="A224" s="325"/>
      <c r="B224" s="174"/>
      <c r="C224" s="422"/>
      <c r="D224" s="423"/>
      <c r="E224" s="423"/>
      <c r="F224" s="424"/>
    </row>
    <row r="225" spans="1:7" ht="42">
      <c r="A225" s="325" t="s">
        <v>380</v>
      </c>
      <c r="B225" s="443" t="s">
        <v>383</v>
      </c>
      <c r="C225" s="422"/>
      <c r="D225" s="423"/>
      <c r="E225" s="423"/>
      <c r="F225" s="424"/>
    </row>
    <row r="226" spans="1:7" ht="14">
      <c r="A226" s="325"/>
      <c r="B226" s="174"/>
      <c r="C226" s="422" t="s">
        <v>16</v>
      </c>
      <c r="D226" s="423">
        <v>17</v>
      </c>
      <c r="E226" s="423"/>
      <c r="F226" s="424">
        <f>D226*E226</f>
        <v>0</v>
      </c>
    </row>
    <row r="227" spans="1:7" ht="14">
      <c r="A227" s="325"/>
      <c r="B227" s="174"/>
      <c r="C227" s="422"/>
      <c r="D227" s="423"/>
      <c r="E227" s="423"/>
      <c r="F227" s="424"/>
    </row>
    <row r="228" spans="1:7" ht="168">
      <c r="A228" s="325" t="s">
        <v>382</v>
      </c>
      <c r="B228" s="174" t="s">
        <v>1347</v>
      </c>
      <c r="C228" s="422"/>
      <c r="D228" s="433"/>
      <c r="E228" s="433"/>
      <c r="F228" s="424"/>
    </row>
    <row r="229" spans="1:7" ht="14">
      <c r="A229" s="325"/>
      <c r="B229" s="174" t="s">
        <v>385</v>
      </c>
      <c r="C229" s="422" t="s">
        <v>1</v>
      </c>
      <c r="D229" s="433">
        <v>28</v>
      </c>
      <c r="E229" s="433"/>
      <c r="F229" s="424">
        <f>D229*E229</f>
        <v>0</v>
      </c>
    </row>
    <row r="230" spans="1:7" ht="14">
      <c r="A230" s="325"/>
      <c r="B230" s="174"/>
      <c r="C230" s="422"/>
      <c r="D230" s="423"/>
      <c r="E230" s="423"/>
      <c r="F230" s="424"/>
    </row>
    <row r="231" spans="1:7" ht="182.15" customHeight="1">
      <c r="A231" s="325" t="s">
        <v>384</v>
      </c>
      <c r="B231" s="174" t="s">
        <v>1348</v>
      </c>
      <c r="C231" s="422"/>
      <c r="D231" s="423"/>
      <c r="E231" s="423"/>
      <c r="F231" s="424"/>
    </row>
    <row r="232" spans="1:7" ht="14">
      <c r="A232" s="325"/>
      <c r="B232" s="174" t="s">
        <v>427</v>
      </c>
      <c r="C232" s="422" t="s">
        <v>1</v>
      </c>
      <c r="D232" s="423">
        <v>28</v>
      </c>
      <c r="E232" s="423"/>
      <c r="F232" s="424">
        <f>D232*E232</f>
        <v>0</v>
      </c>
    </row>
    <row r="233" spans="1:7" ht="14">
      <c r="A233" s="325"/>
      <c r="B233" s="174"/>
      <c r="C233" s="422"/>
      <c r="D233" s="423"/>
      <c r="E233" s="423"/>
      <c r="F233" s="424"/>
    </row>
    <row r="234" spans="1:7" s="447" customFormat="1" ht="308">
      <c r="A234" s="325" t="s">
        <v>386</v>
      </c>
      <c r="B234" s="1166" t="s">
        <v>1349</v>
      </c>
      <c r="C234" s="444"/>
      <c r="D234" s="445"/>
      <c r="E234" s="445"/>
      <c r="F234" s="446"/>
      <c r="G234" s="741"/>
    </row>
    <row r="235" spans="1:7" s="447" customFormat="1" ht="14">
      <c r="A235" s="325"/>
      <c r="B235" s="448"/>
      <c r="C235" s="422" t="s">
        <v>17</v>
      </c>
      <c r="D235" s="423">
        <v>17</v>
      </c>
      <c r="E235" s="423"/>
      <c r="F235" s="424">
        <f>D235*E235</f>
        <v>0</v>
      </c>
      <c r="G235" s="416"/>
    </row>
    <row r="236" spans="1:7" ht="14">
      <c r="A236" s="325"/>
      <c r="B236" s="174"/>
      <c r="C236" s="422"/>
      <c r="D236" s="423"/>
      <c r="E236" s="423"/>
      <c r="F236" s="424"/>
    </row>
    <row r="237" spans="1:7" ht="112">
      <c r="A237" s="325" t="s">
        <v>428</v>
      </c>
      <c r="B237" s="174" t="s">
        <v>429</v>
      </c>
      <c r="C237" s="422"/>
      <c r="D237" s="423"/>
      <c r="E237" s="423"/>
      <c r="F237" s="424"/>
    </row>
    <row r="238" spans="1:7" ht="14">
      <c r="A238" s="325"/>
      <c r="B238" s="174" t="s">
        <v>430</v>
      </c>
      <c r="C238" s="422" t="s">
        <v>281</v>
      </c>
      <c r="D238" s="423">
        <v>1</v>
      </c>
      <c r="E238" s="423"/>
      <c r="F238" s="424">
        <f>D238*E238</f>
        <v>0</v>
      </c>
    </row>
    <row r="239" spans="1:7" ht="14">
      <c r="A239" s="325"/>
      <c r="B239" s="321"/>
      <c r="C239" s="331"/>
      <c r="D239" s="270"/>
      <c r="E239" s="214"/>
      <c r="F239" s="424"/>
    </row>
    <row r="240" spans="1:7" ht="14">
      <c r="A240" s="325"/>
      <c r="B240" s="425" t="s">
        <v>431</v>
      </c>
      <c r="C240" s="426"/>
      <c r="D240" s="427"/>
      <c r="E240" s="427"/>
      <c r="F240" s="428">
        <f>SUM(F138:F239)</f>
        <v>0</v>
      </c>
    </row>
    <row r="241" spans="1:8" ht="14">
      <c r="A241" s="325"/>
      <c r="B241" s="449"/>
      <c r="C241" s="36"/>
      <c r="D241" s="291"/>
      <c r="E241" s="291"/>
      <c r="F241" s="450"/>
    </row>
    <row r="242" spans="1:8" ht="14">
      <c r="A242" s="325"/>
      <c r="B242" s="449"/>
      <c r="C242" s="36"/>
      <c r="D242" s="291"/>
      <c r="E242" s="291"/>
      <c r="F242" s="450"/>
    </row>
    <row r="243" spans="1:8" ht="14">
      <c r="A243" s="325"/>
      <c r="B243" s="449"/>
      <c r="C243" s="36"/>
      <c r="D243" s="291"/>
      <c r="E243" s="291"/>
      <c r="F243" s="450"/>
    </row>
    <row r="244" spans="1:8" ht="15.5">
      <c r="A244" s="33"/>
      <c r="B244" s="419" t="s">
        <v>432</v>
      </c>
      <c r="C244" s="36"/>
      <c r="D244" s="291"/>
      <c r="E244" s="291"/>
      <c r="F244" s="450"/>
    </row>
    <row r="245" spans="1:8" ht="14">
      <c r="A245" s="33"/>
      <c r="B245" s="420"/>
      <c r="C245" s="36"/>
      <c r="D245" s="291"/>
      <c r="E245" s="291"/>
      <c r="F245" s="450"/>
    </row>
    <row r="246" spans="1:8" ht="98">
      <c r="A246" s="325" t="s">
        <v>0</v>
      </c>
      <c r="B246" s="430" t="s">
        <v>1290</v>
      </c>
      <c r="C246" s="36"/>
      <c r="D246" s="291"/>
      <c r="E246" s="291"/>
      <c r="F246" s="450"/>
    </row>
    <row r="247" spans="1:8" ht="244.5" customHeight="1">
      <c r="A247" s="33"/>
      <c r="B247" s="174" t="s">
        <v>433</v>
      </c>
      <c r="C247" s="36"/>
      <c r="D247" s="291"/>
      <c r="E247" s="291"/>
      <c r="F247" s="450"/>
    </row>
    <row r="248" spans="1:8" s="454" customFormat="1" ht="15.65" customHeight="1">
      <c r="A248" s="34"/>
      <c r="B248" s="321" t="s">
        <v>434</v>
      </c>
      <c r="C248" s="36"/>
      <c r="D248" s="319"/>
      <c r="E248" s="451"/>
      <c r="F248" s="452"/>
      <c r="G248" s="416"/>
      <c r="H248" s="453"/>
    </row>
    <row r="249" spans="1:8" s="454" customFormat="1" ht="15.65" customHeight="1">
      <c r="A249" s="34"/>
      <c r="B249" s="321" t="s">
        <v>435</v>
      </c>
      <c r="C249" s="36"/>
      <c r="D249" s="319"/>
      <c r="E249" s="451"/>
      <c r="F249" s="452"/>
      <c r="G249" s="416"/>
      <c r="H249" s="453"/>
    </row>
    <row r="250" spans="1:8" s="456" customFormat="1" ht="15.65" customHeight="1">
      <c r="A250" s="34"/>
      <c r="B250" s="321" t="s">
        <v>436</v>
      </c>
      <c r="C250" s="36" t="s">
        <v>79</v>
      </c>
      <c r="D250" s="319">
        <v>4</v>
      </c>
      <c r="E250" s="214"/>
      <c r="F250" s="424">
        <f>D250*E250</f>
        <v>0</v>
      </c>
      <c r="G250" s="416"/>
      <c r="H250" s="455"/>
    </row>
    <row r="251" spans="1:8" s="456" customFormat="1" ht="15.65" customHeight="1">
      <c r="A251" s="34"/>
      <c r="B251" s="321"/>
      <c r="C251" s="36"/>
      <c r="D251" s="319"/>
      <c r="E251" s="214"/>
      <c r="F251" s="424"/>
      <c r="G251" s="416"/>
      <c r="H251" s="455"/>
    </row>
    <row r="252" spans="1:8" ht="126">
      <c r="A252" s="325" t="s">
        <v>3</v>
      </c>
      <c r="B252" s="362" t="s">
        <v>1291</v>
      </c>
      <c r="C252" s="36"/>
      <c r="D252" s="291"/>
      <c r="E252" s="291"/>
      <c r="F252" s="450"/>
    </row>
    <row r="253" spans="1:8" ht="56">
      <c r="A253" s="33"/>
      <c r="B253" s="362" t="s">
        <v>437</v>
      </c>
      <c r="C253" s="36"/>
      <c r="D253" s="291"/>
      <c r="E253" s="291"/>
      <c r="F253" s="450"/>
    </row>
    <row r="254" spans="1:8" ht="14">
      <c r="A254" s="33"/>
      <c r="B254" s="321" t="s">
        <v>438</v>
      </c>
      <c r="C254" s="36" t="s">
        <v>10</v>
      </c>
      <c r="D254" s="291">
        <v>5</v>
      </c>
      <c r="E254" s="291"/>
      <c r="F254" s="424">
        <f>D254*E254</f>
        <v>0</v>
      </c>
    </row>
    <row r="255" spans="1:8" ht="14">
      <c r="A255" s="33"/>
      <c r="B255" s="420"/>
      <c r="C255" s="36"/>
      <c r="D255" s="291"/>
      <c r="E255" s="291"/>
      <c r="F255" s="450"/>
    </row>
    <row r="256" spans="1:8" ht="221.25" customHeight="1">
      <c r="A256" s="325" t="s">
        <v>4</v>
      </c>
      <c r="B256" s="1164" t="s">
        <v>1292</v>
      </c>
      <c r="C256" s="36"/>
      <c r="D256" s="291"/>
      <c r="E256" s="291"/>
      <c r="F256" s="450"/>
    </row>
    <row r="257" spans="1:8" ht="16.5" customHeight="1">
      <c r="A257" s="33"/>
      <c r="B257" s="290" t="s">
        <v>439</v>
      </c>
      <c r="C257" s="35" t="s">
        <v>79</v>
      </c>
      <c r="D257" s="457">
        <v>1</v>
      </c>
      <c r="E257" s="457"/>
      <c r="F257" s="458">
        <f>D257*E257</f>
        <v>0</v>
      </c>
    </row>
    <row r="258" spans="1:8" ht="14">
      <c r="A258" s="33"/>
      <c r="B258" s="290"/>
      <c r="C258" s="36"/>
      <c r="D258" s="291"/>
      <c r="E258" s="291"/>
      <c r="F258" s="424"/>
    </row>
    <row r="259" spans="1:8" ht="112">
      <c r="A259" s="325" t="s">
        <v>6</v>
      </c>
      <c r="B259" s="459" t="s">
        <v>1293</v>
      </c>
      <c r="C259" s="36"/>
      <c r="D259" s="291"/>
      <c r="E259" s="291"/>
      <c r="F259" s="450"/>
    </row>
    <row r="260" spans="1:8" ht="175.5" customHeight="1">
      <c r="A260" s="325"/>
      <c r="B260" s="460" t="s">
        <v>440</v>
      </c>
      <c r="C260" s="36"/>
      <c r="D260" s="291"/>
      <c r="E260" s="291"/>
      <c r="F260" s="450"/>
    </row>
    <row r="261" spans="1:8" ht="14">
      <c r="A261" s="33"/>
      <c r="B261" s="420"/>
      <c r="C261" s="36" t="s">
        <v>79</v>
      </c>
      <c r="D261" s="291">
        <v>2</v>
      </c>
      <c r="E261" s="291"/>
      <c r="F261" s="424">
        <f>D261*E261</f>
        <v>0</v>
      </c>
    </row>
    <row r="262" spans="1:8" ht="14">
      <c r="A262" s="33"/>
      <c r="B262" s="420"/>
      <c r="C262" s="36"/>
      <c r="D262" s="291"/>
      <c r="E262" s="291"/>
      <c r="F262" s="450"/>
    </row>
    <row r="263" spans="1:8" ht="92.25" customHeight="1">
      <c r="A263" s="325" t="s">
        <v>7</v>
      </c>
      <c r="B263" s="362" t="s">
        <v>441</v>
      </c>
      <c r="C263" s="36"/>
      <c r="D263" s="291"/>
      <c r="E263" s="291"/>
      <c r="F263" s="424"/>
    </row>
    <row r="264" spans="1:8" ht="14">
      <c r="A264" s="325"/>
      <c r="B264" s="174" t="s">
        <v>442</v>
      </c>
      <c r="C264" s="36" t="s">
        <v>281</v>
      </c>
      <c r="D264" s="291">
        <v>1</v>
      </c>
      <c r="E264" s="423"/>
      <c r="F264" s="461">
        <f>D264*E264</f>
        <v>0</v>
      </c>
      <c r="H264" s="462"/>
    </row>
    <row r="265" spans="1:8" ht="14">
      <c r="A265" s="325"/>
      <c r="B265" s="174" t="s">
        <v>443</v>
      </c>
      <c r="C265" s="36" t="s">
        <v>281</v>
      </c>
      <c r="D265" s="291">
        <v>2</v>
      </c>
      <c r="E265" s="423"/>
      <c r="F265" s="461">
        <f>D265*E265</f>
        <v>0</v>
      </c>
      <c r="H265" s="462"/>
    </row>
    <row r="266" spans="1:8" ht="14">
      <c r="A266" s="325"/>
      <c r="B266" s="174"/>
      <c r="C266" s="36"/>
      <c r="D266" s="291"/>
      <c r="E266" s="291"/>
      <c r="F266" s="450"/>
    </row>
    <row r="267" spans="1:8" ht="42">
      <c r="A267" s="325" t="s">
        <v>8</v>
      </c>
      <c r="B267" s="174" t="s">
        <v>444</v>
      </c>
      <c r="C267" s="36"/>
      <c r="D267" s="291"/>
      <c r="E267" s="291"/>
      <c r="F267" s="450"/>
    </row>
    <row r="268" spans="1:8" ht="14">
      <c r="A268" s="325"/>
      <c r="B268" s="174"/>
      <c r="C268" s="36" t="s">
        <v>281</v>
      </c>
      <c r="D268" s="291">
        <v>4</v>
      </c>
      <c r="E268" s="291"/>
      <c r="F268" s="424">
        <f>D268*E268</f>
        <v>0</v>
      </c>
    </row>
    <row r="269" spans="1:8" ht="14">
      <c r="A269" s="325"/>
      <c r="B269" s="174"/>
      <c r="C269" s="36"/>
      <c r="D269" s="291"/>
      <c r="E269" s="291"/>
      <c r="F269" s="450"/>
    </row>
    <row r="270" spans="1:8" ht="28">
      <c r="A270" s="325" t="s">
        <v>9</v>
      </c>
      <c r="B270" s="174" t="s">
        <v>445</v>
      </c>
      <c r="C270" s="36"/>
      <c r="D270" s="291"/>
      <c r="E270" s="291"/>
      <c r="F270" s="450"/>
    </row>
    <row r="271" spans="1:8" ht="14">
      <c r="A271" s="33"/>
      <c r="B271" s="420"/>
      <c r="C271" s="36" t="s">
        <v>281</v>
      </c>
      <c r="D271" s="291">
        <v>3</v>
      </c>
      <c r="E271" s="291"/>
      <c r="F271" s="424">
        <f>D271*E271</f>
        <v>0</v>
      </c>
    </row>
    <row r="272" spans="1:8" ht="14">
      <c r="A272" s="33"/>
      <c r="B272" s="420"/>
      <c r="C272" s="36"/>
      <c r="D272" s="291"/>
      <c r="E272" s="291"/>
      <c r="F272" s="424"/>
    </row>
    <row r="273" spans="1:6" ht="98">
      <c r="A273" s="325" t="s">
        <v>11</v>
      </c>
      <c r="B273" s="174" t="s">
        <v>446</v>
      </c>
      <c r="C273" s="36"/>
      <c r="D273" s="291"/>
      <c r="E273" s="291"/>
      <c r="F273" s="424"/>
    </row>
    <row r="274" spans="1:6" ht="14">
      <c r="A274" s="33"/>
      <c r="B274" s="321"/>
      <c r="C274" s="36" t="s">
        <v>281</v>
      </c>
      <c r="D274" s="291">
        <v>6</v>
      </c>
      <c r="E274" s="291"/>
      <c r="F274" s="424">
        <f>D274*E274</f>
        <v>0</v>
      </c>
    </row>
    <row r="275" spans="1:6" ht="14">
      <c r="A275" s="33"/>
      <c r="B275" s="321"/>
      <c r="C275" s="36"/>
      <c r="D275" s="291"/>
      <c r="E275" s="291"/>
      <c r="F275" s="424"/>
    </row>
    <row r="276" spans="1:6" ht="84">
      <c r="A276" s="33" t="s">
        <v>12</v>
      </c>
      <c r="B276" s="174" t="s">
        <v>447</v>
      </c>
      <c r="C276" s="36"/>
      <c r="D276" s="291"/>
      <c r="E276" s="291"/>
      <c r="F276" s="424"/>
    </row>
    <row r="277" spans="1:6" ht="14">
      <c r="A277" s="33"/>
      <c r="B277" s="321"/>
      <c r="C277" s="36" t="s">
        <v>281</v>
      </c>
      <c r="D277" s="291">
        <v>2</v>
      </c>
      <c r="E277" s="291"/>
      <c r="F277" s="424">
        <f>D277*E277</f>
        <v>0</v>
      </c>
    </row>
    <row r="278" spans="1:6" ht="14">
      <c r="A278" s="33"/>
      <c r="B278" s="321"/>
      <c r="C278" s="36"/>
      <c r="D278" s="291"/>
      <c r="E278" s="291"/>
      <c r="F278" s="424"/>
    </row>
    <row r="279" spans="1:6" ht="56">
      <c r="A279" s="33" t="s">
        <v>13</v>
      </c>
      <c r="B279" s="321" t="s">
        <v>448</v>
      </c>
      <c r="C279" s="36"/>
      <c r="D279" s="291"/>
      <c r="E279" s="291"/>
      <c r="F279" s="424"/>
    </row>
    <row r="280" spans="1:6" ht="14">
      <c r="A280" s="33"/>
      <c r="B280" s="321"/>
      <c r="C280" s="36" t="s">
        <v>281</v>
      </c>
      <c r="D280" s="291">
        <v>11</v>
      </c>
      <c r="E280" s="291"/>
      <c r="F280" s="424">
        <f>D280*E280</f>
        <v>0</v>
      </c>
    </row>
    <row r="281" spans="1:6" ht="14">
      <c r="A281" s="325"/>
      <c r="B281" s="174"/>
      <c r="C281" s="36"/>
      <c r="D281" s="291"/>
      <c r="E281" s="291"/>
      <c r="F281" s="424"/>
    </row>
    <row r="282" spans="1:6" ht="14">
      <c r="A282" s="325"/>
      <c r="B282" s="425" t="s">
        <v>449</v>
      </c>
      <c r="C282" s="426"/>
      <c r="D282" s="427"/>
      <c r="E282" s="427"/>
      <c r="F282" s="428">
        <f>SUM(F245:F281)</f>
        <v>0</v>
      </c>
    </row>
    <row r="283" spans="1:6" ht="14">
      <c r="A283" s="325"/>
      <c r="B283" s="449"/>
      <c r="C283" s="36"/>
      <c r="D283" s="291"/>
      <c r="E283" s="291"/>
      <c r="F283" s="424"/>
    </row>
    <row r="284" spans="1:6" ht="14">
      <c r="A284" s="325"/>
      <c r="B284" s="174"/>
      <c r="C284" s="36"/>
      <c r="D284" s="291"/>
      <c r="E284" s="291"/>
      <c r="F284" s="424"/>
    </row>
    <row r="285" spans="1:6" ht="14">
      <c r="A285" s="325"/>
      <c r="B285" s="449"/>
      <c r="C285" s="36"/>
      <c r="D285" s="291"/>
      <c r="E285" s="291"/>
      <c r="F285" s="424"/>
    </row>
    <row r="286" spans="1:6" ht="15.5">
      <c r="A286" s="325"/>
      <c r="B286" s="419" t="s">
        <v>450</v>
      </c>
      <c r="C286" s="36"/>
      <c r="D286" s="291"/>
      <c r="E286" s="291"/>
      <c r="F286" s="424"/>
    </row>
    <row r="287" spans="1:6" ht="14">
      <c r="A287" s="325"/>
      <c r="B287" s="449"/>
      <c r="C287" s="36"/>
      <c r="D287" s="291"/>
      <c r="E287" s="291"/>
      <c r="F287" s="424"/>
    </row>
    <row r="288" spans="1:6" ht="45.75" customHeight="1">
      <c r="A288" s="325" t="s">
        <v>0</v>
      </c>
      <c r="B288" s="174" t="s">
        <v>451</v>
      </c>
      <c r="C288" s="36"/>
      <c r="D288" s="291"/>
      <c r="E288" s="291"/>
      <c r="F288" s="424"/>
    </row>
    <row r="289" spans="1:6" ht="14">
      <c r="A289" s="325"/>
      <c r="B289" s="174"/>
      <c r="C289" s="36" t="s">
        <v>281</v>
      </c>
      <c r="D289" s="291">
        <v>2</v>
      </c>
      <c r="E289" s="291"/>
      <c r="F289" s="424">
        <f>D289*E289</f>
        <v>0</v>
      </c>
    </row>
    <row r="290" spans="1:6" ht="14">
      <c r="A290" s="325"/>
      <c r="B290" s="174"/>
      <c r="C290" s="36"/>
      <c r="D290" s="291"/>
      <c r="E290" s="291"/>
      <c r="F290" s="424"/>
    </row>
    <row r="291" spans="1:6" ht="42">
      <c r="A291" s="325" t="s">
        <v>3</v>
      </c>
      <c r="B291" s="174" t="s">
        <v>452</v>
      </c>
      <c r="C291" s="36"/>
      <c r="D291" s="291"/>
      <c r="E291" s="291"/>
      <c r="F291" s="424"/>
    </row>
    <row r="292" spans="1:6" ht="14">
      <c r="A292" s="325"/>
      <c r="B292" s="174"/>
      <c r="C292" s="36" t="s">
        <v>281</v>
      </c>
      <c r="D292" s="291">
        <v>2</v>
      </c>
      <c r="E292" s="291"/>
      <c r="F292" s="424">
        <f>D292*E292</f>
        <v>0</v>
      </c>
    </row>
    <row r="293" spans="1:6" ht="14">
      <c r="A293" s="325"/>
      <c r="B293" s="174"/>
      <c r="C293" s="36"/>
      <c r="D293" s="291"/>
      <c r="E293" s="291"/>
      <c r="F293" s="424"/>
    </row>
    <row r="294" spans="1:6" ht="21.75" customHeight="1">
      <c r="A294" s="325" t="s">
        <v>4</v>
      </c>
      <c r="B294" s="174" t="s">
        <v>453</v>
      </c>
      <c r="C294" s="36"/>
      <c r="D294" s="291"/>
      <c r="E294" s="291"/>
      <c r="F294" s="424"/>
    </row>
    <row r="295" spans="1:6" ht="14">
      <c r="A295" s="325"/>
      <c r="B295" s="174"/>
      <c r="C295" s="36" t="s">
        <v>281</v>
      </c>
      <c r="D295" s="291">
        <v>25</v>
      </c>
      <c r="E295" s="291"/>
      <c r="F295" s="424">
        <f>D295*E295</f>
        <v>0</v>
      </c>
    </row>
    <row r="296" spans="1:6" ht="14">
      <c r="A296" s="325"/>
      <c r="B296" s="174"/>
      <c r="C296" s="36"/>
      <c r="D296" s="291"/>
      <c r="E296" s="291"/>
      <c r="F296" s="424"/>
    </row>
    <row r="297" spans="1:6" ht="14">
      <c r="A297" s="325"/>
      <c r="B297" s="425" t="s">
        <v>454</v>
      </c>
      <c r="C297" s="426"/>
      <c r="D297" s="427"/>
      <c r="E297" s="427"/>
      <c r="F297" s="428">
        <f>SUM(F288:F295)</f>
        <v>0</v>
      </c>
    </row>
    <row r="298" spans="1:6" ht="14">
      <c r="A298" s="325"/>
      <c r="B298" s="174"/>
      <c r="C298" s="36"/>
      <c r="D298" s="291"/>
      <c r="E298" s="291"/>
      <c r="F298" s="424"/>
    </row>
    <row r="299" spans="1:6" ht="14">
      <c r="A299" s="325"/>
      <c r="B299" s="174"/>
      <c r="C299" s="36"/>
      <c r="D299" s="291"/>
      <c r="E299" s="291"/>
      <c r="F299" s="424"/>
    </row>
    <row r="300" spans="1:6" ht="14">
      <c r="A300" s="325"/>
      <c r="B300" s="174"/>
      <c r="C300" s="36"/>
      <c r="D300" s="291"/>
      <c r="E300" s="291"/>
      <c r="F300" s="424"/>
    </row>
    <row r="301" spans="1:6" ht="14">
      <c r="A301" s="325"/>
      <c r="B301" s="174"/>
      <c r="C301" s="36"/>
      <c r="D301" s="291"/>
      <c r="E301" s="291"/>
      <c r="F301" s="424"/>
    </row>
    <row r="302" spans="1:6" ht="14">
      <c r="A302" s="325"/>
      <c r="B302" s="449"/>
      <c r="C302" s="36"/>
      <c r="D302" s="291"/>
      <c r="E302" s="291"/>
      <c r="F302" s="424"/>
    </row>
    <row r="303" spans="1:6" ht="15.5">
      <c r="A303" s="33"/>
      <c r="B303" s="463" t="s">
        <v>287</v>
      </c>
      <c r="C303" s="464"/>
      <c r="D303" s="465"/>
      <c r="E303" s="465"/>
      <c r="F303" s="466"/>
    </row>
    <row r="304" spans="1:6" ht="15.5">
      <c r="A304" s="33"/>
      <c r="B304" s="463"/>
      <c r="C304" s="464"/>
      <c r="D304" s="465"/>
      <c r="E304" s="465"/>
      <c r="F304" s="466"/>
    </row>
    <row r="305" spans="1:7" ht="15.5">
      <c r="A305" s="33"/>
      <c r="B305" s="463" t="s">
        <v>455</v>
      </c>
      <c r="C305" s="464"/>
      <c r="D305" s="465"/>
      <c r="E305" s="465"/>
      <c r="F305" s="435">
        <f>F27</f>
        <v>0</v>
      </c>
    </row>
    <row r="306" spans="1:7" ht="15.5">
      <c r="A306" s="33"/>
      <c r="B306" s="463"/>
      <c r="C306" s="464"/>
      <c r="D306" s="465"/>
      <c r="E306" s="465"/>
      <c r="F306" s="466"/>
    </row>
    <row r="307" spans="1:7" ht="15.5">
      <c r="A307" s="33"/>
      <c r="B307" s="463" t="s">
        <v>456</v>
      </c>
      <c r="C307" s="464"/>
      <c r="D307" s="465"/>
      <c r="E307" s="465"/>
      <c r="F307" s="435">
        <f>F131</f>
        <v>0</v>
      </c>
    </row>
    <row r="308" spans="1:7" ht="15.5">
      <c r="A308" s="33"/>
      <c r="B308" s="463"/>
      <c r="C308" s="464"/>
      <c r="D308" s="465"/>
      <c r="E308" s="465"/>
      <c r="F308" s="435"/>
    </row>
    <row r="309" spans="1:7" ht="15.5">
      <c r="A309" s="33"/>
      <c r="B309" s="463" t="s">
        <v>457</v>
      </c>
      <c r="C309" s="464"/>
      <c r="D309" s="465"/>
      <c r="E309" s="465"/>
      <c r="F309" s="435">
        <f>F240</f>
        <v>0</v>
      </c>
    </row>
    <row r="310" spans="1:7" ht="15.5">
      <c r="A310" s="33"/>
      <c r="B310" s="463"/>
      <c r="C310" s="464"/>
      <c r="D310" s="465"/>
      <c r="E310" s="465"/>
      <c r="F310" s="435"/>
    </row>
    <row r="311" spans="1:7" ht="15.5">
      <c r="A311" s="33"/>
      <c r="B311" s="463" t="s">
        <v>458</v>
      </c>
      <c r="C311" s="464"/>
      <c r="D311" s="465"/>
      <c r="E311" s="465"/>
      <c r="F311" s="435">
        <f>F282</f>
        <v>0</v>
      </c>
    </row>
    <row r="312" spans="1:7" ht="15.5">
      <c r="A312" s="33"/>
      <c r="B312" s="463"/>
      <c r="C312" s="464"/>
      <c r="D312" s="465"/>
      <c r="E312" s="465"/>
      <c r="F312" s="435"/>
    </row>
    <row r="313" spans="1:7" ht="15.5">
      <c r="A313" s="33"/>
      <c r="B313" s="463" t="s">
        <v>459</v>
      </c>
      <c r="C313" s="464"/>
      <c r="D313" s="465"/>
      <c r="E313" s="465"/>
      <c r="F313" s="435">
        <f>F297</f>
        <v>0</v>
      </c>
    </row>
    <row r="314" spans="1:7" ht="15.5">
      <c r="A314" s="33"/>
      <c r="B314" s="463"/>
      <c r="C314" s="464"/>
      <c r="D314" s="465"/>
      <c r="E314" s="465"/>
      <c r="F314" s="466"/>
    </row>
    <row r="315" spans="1:7" ht="15.5">
      <c r="A315" s="33"/>
      <c r="B315" s="467" t="s">
        <v>460</v>
      </c>
      <c r="C315" s="468"/>
      <c r="D315" s="469"/>
      <c r="E315" s="469"/>
      <c r="F315" s="470">
        <f>SUM(F304:F314)</f>
        <v>0</v>
      </c>
      <c r="G315" s="471"/>
    </row>
    <row r="316" spans="1:7" ht="15.5">
      <c r="A316" s="33"/>
      <c r="B316" s="463"/>
      <c r="C316" s="464"/>
      <c r="D316" s="465"/>
      <c r="E316" s="465"/>
      <c r="F316" s="466"/>
    </row>
    <row r="317" spans="1:7" ht="14">
      <c r="A317" s="33"/>
      <c r="B317" s="298"/>
      <c r="C317" s="36"/>
      <c r="D317" s="291"/>
      <c r="E317" s="291"/>
      <c r="F317" s="450"/>
    </row>
    <row r="318" spans="1:7" ht="14">
      <c r="A318" s="33"/>
      <c r="B318" s="298"/>
      <c r="C318" s="36"/>
      <c r="D318" s="1182"/>
      <c r="E318" s="1182"/>
      <c r="F318" s="1182"/>
    </row>
    <row r="319" spans="1:7" ht="14">
      <c r="A319" s="33"/>
      <c r="B319" s="298"/>
      <c r="C319" s="1183"/>
      <c r="D319" s="1183"/>
      <c r="E319" s="1183"/>
      <c r="F319" s="1183"/>
    </row>
    <row r="320" spans="1:7" ht="14">
      <c r="A320" s="33"/>
      <c r="B320" s="321"/>
      <c r="C320" s="36"/>
      <c r="D320" s="291"/>
      <c r="E320" s="291"/>
      <c r="F320" s="450"/>
    </row>
    <row r="321" spans="1:6" ht="14">
      <c r="A321" s="33"/>
      <c r="B321" s="298"/>
      <c r="C321" s="36"/>
      <c r="D321" s="291"/>
      <c r="E321" s="291"/>
      <c r="F321" s="450"/>
    </row>
    <row r="322" spans="1:6" ht="14">
      <c r="A322" s="33"/>
      <c r="B322" s="298"/>
      <c r="C322" s="36"/>
      <c r="D322" s="291"/>
      <c r="E322" s="291"/>
      <c r="F322" s="450"/>
    </row>
    <row r="323" spans="1:6" ht="14">
      <c r="A323" s="33"/>
      <c r="B323" s="296"/>
      <c r="C323" s="296"/>
      <c r="D323" s="319"/>
      <c r="E323" s="296"/>
      <c r="F323" s="296"/>
    </row>
    <row r="324" spans="1:6" ht="14">
      <c r="A324" s="33"/>
      <c r="B324" s="296"/>
      <c r="C324" s="296"/>
      <c r="D324" s="319"/>
      <c r="E324" s="296"/>
      <c r="F324" s="296"/>
    </row>
    <row r="325" spans="1:6" ht="14">
      <c r="A325" s="33"/>
      <c r="B325" s="296"/>
      <c r="C325" s="296"/>
      <c r="D325" s="319"/>
      <c r="E325" s="296"/>
      <c r="F325" s="296"/>
    </row>
  </sheetData>
  <sheetProtection selectLockedCells="1" selectUnlockedCells="1"/>
  <mergeCells count="2">
    <mergeCell ref="D318:F318"/>
    <mergeCell ref="C319:F319"/>
  </mergeCells>
  <pageMargins left="0.74803149606299213" right="0.74803149606299213" top="1.1811023622047245" bottom="0.59055118110236227" header="0.51181102362204722" footer="0.51181102362204722"/>
  <pageSetup paperSize="9" scale="93" firstPageNumber="0" fitToHeight="0" orientation="portrait" horizontalDpi="300" verticalDpi="300" r:id="rId1"/>
  <headerFooter alignWithMargins="0">
    <oddHeader>&amp;L Investitor:  SAB D.O.O., Podborska ulica 1B, Gornji Daruvar
 Građevina: REKONSTRUKCIJA(DOGRADNJA) PROIZVODNO-POSLOVNE ZGRADE P+1
  Lokacija:  Petra Preradovića 108, Daruvar, k.č.br. 1239/5 i 1853/4 (novoformirana 1853/4), k.o. Daruvar&amp;R&amp;P</oddHeader>
  </headerFooter>
  <rowBreaks count="11" manualBreakCount="11">
    <brk id="28" max="5" man="1"/>
    <brk id="45" max="5" man="1"/>
    <brk id="63" max="5" man="1"/>
    <brk id="103" max="5" man="1"/>
    <brk id="132" max="5" man="1"/>
    <brk id="188" max="5" man="1"/>
    <brk id="241" max="16383" man="1"/>
    <brk id="251" max="5" man="1"/>
    <brk id="261" max="5" man="1"/>
    <brk id="284" max="5" man="1"/>
    <brk id="298"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IS105"/>
  <sheetViews>
    <sheetView view="pageBreakPreview" topLeftCell="A78" zoomScale="80" zoomScaleNormal="100" zoomScaleSheetLayoutView="80" workbookViewId="0">
      <selection activeCell="B98" sqref="B98"/>
    </sheetView>
  </sheetViews>
  <sheetFormatPr defaultColWidth="9.1796875" defaultRowHeight="13"/>
  <cols>
    <col min="1" max="1" width="4.54296875" style="474" customWidth="1"/>
    <col min="2" max="2" width="46.453125" style="474" customWidth="1"/>
    <col min="3" max="3" width="9.453125" style="474" customWidth="1"/>
    <col min="4" max="5" width="10" style="474" customWidth="1"/>
    <col min="6" max="6" width="15" style="474" customWidth="1"/>
    <col min="7" max="253" width="9.1796875" style="474" customWidth="1"/>
    <col min="254" max="16384" width="9.1796875" style="416"/>
  </cols>
  <sheetData>
    <row r="2" spans="1:7" s="474" customFormat="1" ht="17.5">
      <c r="A2" s="296"/>
      <c r="B2" s="473" t="s">
        <v>321</v>
      </c>
      <c r="C2" s="36"/>
      <c r="D2" s="296"/>
      <c r="E2" s="296"/>
      <c r="F2" s="296"/>
    </row>
    <row r="3" spans="1:7" s="474" customFormat="1" ht="17.5">
      <c r="A3" s="296"/>
      <c r="B3" s="473"/>
      <c r="C3" s="36"/>
      <c r="D3" s="296"/>
      <c r="E3" s="296"/>
      <c r="F3" s="296"/>
    </row>
    <row r="4" spans="1:7" s="210" customFormat="1" ht="20.25" customHeight="1">
      <c r="A4" s="16"/>
      <c r="B4" s="170"/>
      <c r="C4" s="277"/>
      <c r="D4" s="218"/>
      <c r="E4" s="218"/>
      <c r="F4" s="220"/>
    </row>
    <row r="5" spans="1:7" s="210" customFormat="1" ht="12" customHeight="1">
      <c r="A5" s="16"/>
      <c r="B5" s="216"/>
      <c r="C5" s="277"/>
      <c r="D5" s="218"/>
      <c r="E5" s="218"/>
      <c r="F5" s="220"/>
    </row>
    <row r="6" spans="1:7" s="474" customFormat="1" ht="101.25" customHeight="1">
      <c r="A6" s="475" t="s">
        <v>0</v>
      </c>
      <c r="B6" s="174" t="s">
        <v>274</v>
      </c>
      <c r="C6" s="476"/>
      <c r="D6" s="477"/>
      <c r="E6" s="478"/>
      <c r="F6" s="479"/>
    </row>
    <row r="7" spans="1:7" s="474" customFormat="1" ht="15.5">
      <c r="A7" s="478"/>
      <c r="B7" s="480"/>
      <c r="C7" s="481" t="s">
        <v>16</v>
      </c>
      <c r="D7" s="482">
        <v>80</v>
      </c>
      <c r="E7" s="483"/>
      <c r="F7" s="320">
        <f>D7*E7</f>
        <v>0</v>
      </c>
      <c r="G7" s="484"/>
    </row>
    <row r="8" spans="1:7" s="474" customFormat="1" ht="15.5">
      <c r="A8" s="478"/>
      <c r="B8" s="480"/>
      <c r="C8" s="481"/>
      <c r="D8" s="482"/>
      <c r="E8" s="483"/>
      <c r="F8" s="320"/>
      <c r="G8" s="484"/>
    </row>
    <row r="9" spans="1:7" s="474" customFormat="1" ht="112">
      <c r="A9" s="475" t="s">
        <v>3</v>
      </c>
      <c r="B9" s="362" t="s">
        <v>293</v>
      </c>
      <c r="C9" s="36"/>
      <c r="D9" s="291"/>
      <c r="E9" s="291"/>
      <c r="F9" s="424"/>
      <c r="G9" s="484"/>
    </row>
    <row r="10" spans="1:7" s="474" customFormat="1" ht="15.5">
      <c r="A10" s="478"/>
      <c r="B10" s="420"/>
      <c r="C10" s="36" t="s">
        <v>1</v>
      </c>
      <c r="D10" s="291">
        <v>295</v>
      </c>
      <c r="E10" s="291"/>
      <c r="F10" s="424">
        <f>D10*E10</f>
        <v>0</v>
      </c>
      <c r="G10" s="484"/>
    </row>
    <row r="11" spans="1:7" s="474" customFormat="1" ht="15.5">
      <c r="A11" s="478"/>
      <c r="B11" s="480"/>
      <c r="C11" s="481"/>
      <c r="D11" s="482"/>
      <c r="E11" s="483"/>
      <c r="F11" s="320"/>
      <c r="G11" s="484"/>
    </row>
    <row r="12" spans="1:7" s="210" customFormat="1" ht="12" customHeight="1">
      <c r="A12" s="16"/>
      <c r="B12" s="443"/>
      <c r="C12" s="277"/>
      <c r="D12" s="218"/>
      <c r="E12" s="218"/>
      <c r="F12" s="220"/>
      <c r="G12" s="484"/>
    </row>
    <row r="13" spans="1:7" s="474" customFormat="1" ht="154">
      <c r="A13" s="475" t="s">
        <v>4</v>
      </c>
      <c r="B13" s="174" t="s">
        <v>294</v>
      </c>
      <c r="C13" s="481"/>
      <c r="D13" s="485"/>
      <c r="E13" s="296"/>
      <c r="F13" s="320"/>
      <c r="G13" s="484"/>
    </row>
    <row r="14" spans="1:7" s="474" customFormat="1" ht="15.5">
      <c r="A14" s="478"/>
      <c r="B14" s="480"/>
      <c r="C14" s="481" t="s">
        <v>16</v>
      </c>
      <c r="D14" s="482">
        <v>190</v>
      </c>
      <c r="E14" s="483"/>
      <c r="F14" s="320">
        <f>D14*E14</f>
        <v>0</v>
      </c>
      <c r="G14" s="484"/>
    </row>
    <row r="15" spans="1:7" s="474" customFormat="1" ht="15.5">
      <c r="A15" s="478"/>
      <c r="B15" s="480"/>
      <c r="C15" s="481"/>
      <c r="D15" s="482"/>
      <c r="E15" s="483"/>
      <c r="F15" s="320"/>
      <c r="G15" s="484"/>
    </row>
    <row r="16" spans="1:7" s="474" customFormat="1" ht="126">
      <c r="A16" s="181" t="s">
        <v>6</v>
      </c>
      <c r="B16" s="172" t="s">
        <v>821</v>
      </c>
      <c r="C16" s="176"/>
      <c r="D16" s="177"/>
      <c r="E16" s="178"/>
      <c r="F16" s="179"/>
      <c r="G16" s="484"/>
    </row>
    <row r="17" spans="1:7" s="474" customFormat="1" ht="14">
      <c r="A17" s="175"/>
      <c r="B17" s="175"/>
      <c r="C17" s="176" t="s">
        <v>16</v>
      </c>
      <c r="D17" s="177">
        <v>90</v>
      </c>
      <c r="E17" s="178"/>
      <c r="F17" s="179">
        <f>D17*E17</f>
        <v>0</v>
      </c>
      <c r="G17" s="484"/>
    </row>
    <row r="18" spans="1:7" s="474" customFormat="1" ht="9" customHeight="1">
      <c r="A18" s="478"/>
      <c r="B18" s="480"/>
      <c r="C18" s="481"/>
      <c r="D18" s="482"/>
      <c r="E18" s="483"/>
      <c r="F18" s="320"/>
      <c r="G18" s="484"/>
    </row>
    <row r="19" spans="1:7" s="210" customFormat="1" ht="12" customHeight="1">
      <c r="A19" s="16"/>
      <c r="B19" s="216"/>
      <c r="C19" s="277"/>
      <c r="D19" s="218"/>
      <c r="E19" s="218"/>
      <c r="F19" s="220"/>
      <c r="G19" s="484"/>
    </row>
    <row r="20" spans="1:7" s="210" customFormat="1" ht="79.5" customHeight="1">
      <c r="A20" s="16" t="s">
        <v>7</v>
      </c>
      <c r="B20" s="174" t="s">
        <v>295</v>
      </c>
      <c r="C20" s="277"/>
      <c r="D20" s="218"/>
      <c r="E20" s="218"/>
      <c r="F20" s="220"/>
      <c r="G20" s="484"/>
    </row>
    <row r="21" spans="1:7" s="210" customFormat="1" ht="12" customHeight="1">
      <c r="A21" s="16"/>
      <c r="B21" s="216"/>
      <c r="C21" s="481" t="s">
        <v>1</v>
      </c>
      <c r="D21" s="482">
        <v>500</v>
      </c>
      <c r="E21" s="483"/>
      <c r="F21" s="320">
        <f>D21*E21</f>
        <v>0</v>
      </c>
      <c r="G21" s="484"/>
    </row>
    <row r="22" spans="1:7" s="210" customFormat="1" ht="12" customHeight="1">
      <c r="A22" s="16"/>
      <c r="B22" s="216"/>
      <c r="C22" s="277"/>
      <c r="D22" s="218"/>
      <c r="E22" s="218"/>
      <c r="F22" s="220"/>
      <c r="G22" s="484"/>
    </row>
    <row r="23" spans="1:7" s="296" customFormat="1" ht="45.75" customHeight="1">
      <c r="A23" s="325" t="s">
        <v>8</v>
      </c>
      <c r="B23" s="174" t="s">
        <v>296</v>
      </c>
      <c r="C23" s="36"/>
      <c r="D23" s="319"/>
      <c r="E23" s="320"/>
      <c r="F23" s="320"/>
      <c r="G23" s="484"/>
    </row>
    <row r="24" spans="1:7" s="474" customFormat="1" ht="13.5" customHeight="1">
      <c r="A24" s="478"/>
      <c r="B24" s="480"/>
      <c r="C24" s="481" t="s">
        <v>1</v>
      </c>
      <c r="D24" s="482">
        <v>420</v>
      </c>
      <c r="E24" s="483"/>
      <c r="F24" s="320">
        <f>D24*E24</f>
        <v>0</v>
      </c>
      <c r="G24" s="484"/>
    </row>
    <row r="25" spans="1:7" s="474" customFormat="1" ht="13.5" customHeight="1">
      <c r="A25" s="478"/>
      <c r="B25" s="480"/>
      <c r="C25" s="481"/>
      <c r="D25" s="482"/>
      <c r="E25" s="483"/>
      <c r="F25" s="320"/>
      <c r="G25" s="484"/>
    </row>
    <row r="26" spans="1:7" s="474" customFormat="1" ht="56">
      <c r="A26" s="325" t="s">
        <v>9</v>
      </c>
      <c r="B26" s="172" t="s">
        <v>823</v>
      </c>
      <c r="C26" s="182"/>
      <c r="D26" s="212"/>
      <c r="E26" s="183"/>
      <c r="F26" s="186"/>
      <c r="G26" s="484"/>
    </row>
    <row r="27" spans="1:7" s="474" customFormat="1" ht="13.5" customHeight="1">
      <c r="A27" s="478"/>
      <c r="B27" s="172" t="s">
        <v>25</v>
      </c>
      <c r="C27" s="182" t="s">
        <v>16</v>
      </c>
      <c r="D27" s="212">
        <v>2</v>
      </c>
      <c r="E27" s="183"/>
      <c r="F27" s="186">
        <f>D27*E27</f>
        <v>0</v>
      </c>
      <c r="G27" s="484"/>
    </row>
    <row r="28" spans="1:7" s="474" customFormat="1" ht="13.5" customHeight="1">
      <c r="A28" s="478"/>
      <c r="B28" s="185" t="s">
        <v>26</v>
      </c>
      <c r="C28" s="182" t="s">
        <v>1</v>
      </c>
      <c r="D28" s="212">
        <v>2.5</v>
      </c>
      <c r="E28" s="183"/>
      <c r="F28" s="186">
        <f>D28*E28</f>
        <v>0</v>
      </c>
      <c r="G28" s="484"/>
    </row>
    <row r="29" spans="1:7" s="474" customFormat="1" ht="13.5" customHeight="1">
      <c r="A29" s="478"/>
      <c r="B29" s="185"/>
      <c r="C29" s="182"/>
      <c r="D29" s="212"/>
      <c r="E29" s="183"/>
      <c r="F29" s="186"/>
      <c r="G29" s="484"/>
    </row>
    <row r="30" spans="1:7" s="474" customFormat="1" ht="98">
      <c r="A30" s="16" t="s">
        <v>11</v>
      </c>
      <c r="B30" s="172" t="s">
        <v>825</v>
      </c>
      <c r="C30" s="182"/>
      <c r="D30" s="183"/>
      <c r="E30" s="183"/>
      <c r="F30" s="186"/>
      <c r="G30" s="484"/>
    </row>
    <row r="31" spans="1:7" s="474" customFormat="1" ht="13.5" customHeight="1">
      <c r="A31" s="16"/>
      <c r="B31" s="172" t="s">
        <v>25</v>
      </c>
      <c r="C31" s="182" t="s">
        <v>16</v>
      </c>
      <c r="D31" s="212">
        <v>12.5</v>
      </c>
      <c r="E31" s="183"/>
      <c r="F31" s="186">
        <f>D31*E31</f>
        <v>0</v>
      </c>
      <c r="G31" s="484"/>
    </row>
    <row r="32" spans="1:7" s="474" customFormat="1" ht="13.5" customHeight="1">
      <c r="A32" s="16"/>
      <c r="B32" s="172" t="s">
        <v>26</v>
      </c>
      <c r="C32" s="182" t="s">
        <v>1</v>
      </c>
      <c r="D32" s="183">
        <v>70</v>
      </c>
      <c r="E32" s="183"/>
      <c r="F32" s="186">
        <f>D32*E32</f>
        <v>0</v>
      </c>
      <c r="G32" s="484"/>
    </row>
    <row r="33" spans="1:7" s="474" customFormat="1" ht="13.5" customHeight="1">
      <c r="A33" s="478"/>
      <c r="B33" s="185"/>
      <c r="C33" s="182"/>
      <c r="D33" s="212"/>
      <c r="E33" s="183"/>
      <c r="F33" s="186"/>
      <c r="G33" s="484"/>
    </row>
    <row r="34" spans="1:7" s="474" customFormat="1" ht="13.5" customHeight="1">
      <c r="A34" s="478"/>
      <c r="B34" s="480"/>
      <c r="C34" s="481"/>
      <c r="D34" s="482"/>
      <c r="E34" s="483"/>
      <c r="F34" s="320"/>
      <c r="G34" s="484"/>
    </row>
    <row r="35" spans="1:7" s="474" customFormat="1" ht="112">
      <c r="A35" s="325" t="s">
        <v>12</v>
      </c>
      <c r="B35" s="366" t="s">
        <v>297</v>
      </c>
      <c r="C35" s="36"/>
      <c r="D35" s="420"/>
      <c r="E35" s="296"/>
      <c r="F35" s="296"/>
      <c r="G35" s="484"/>
    </row>
    <row r="36" spans="1:7" s="474" customFormat="1" ht="15.5">
      <c r="A36" s="478"/>
      <c r="B36" s="486" t="s">
        <v>298</v>
      </c>
      <c r="C36" s="36"/>
      <c r="D36" s="420"/>
      <c r="E36" s="296"/>
      <c r="F36" s="296"/>
      <c r="G36" s="484"/>
    </row>
    <row r="37" spans="1:7" s="474" customFormat="1" ht="28">
      <c r="A37" s="478"/>
      <c r="B37" s="366" t="s">
        <v>299</v>
      </c>
      <c r="C37" s="36"/>
      <c r="D37" s="420"/>
      <c r="E37" s="296"/>
      <c r="F37" s="296"/>
      <c r="G37" s="484"/>
    </row>
    <row r="38" spans="1:7" s="474" customFormat="1" ht="28">
      <c r="A38" s="478"/>
      <c r="B38" s="366" t="s">
        <v>300</v>
      </c>
      <c r="C38" s="36"/>
      <c r="D38" s="420"/>
      <c r="E38" s="296"/>
      <c r="F38" s="296"/>
      <c r="G38" s="484"/>
    </row>
    <row r="39" spans="1:7" s="474" customFormat="1" ht="15.5">
      <c r="A39" s="478"/>
      <c r="B39" s="366" t="s">
        <v>301</v>
      </c>
      <c r="C39" s="36"/>
      <c r="D39" s="420"/>
      <c r="E39" s="296"/>
      <c r="F39" s="296"/>
      <c r="G39" s="484"/>
    </row>
    <row r="40" spans="1:7" s="474" customFormat="1" ht="28">
      <c r="A40" s="478"/>
      <c r="B40" s="366" t="s">
        <v>302</v>
      </c>
      <c r="C40" s="36"/>
      <c r="D40" s="319"/>
      <c r="E40" s="296"/>
      <c r="F40" s="296"/>
      <c r="G40" s="484"/>
    </row>
    <row r="41" spans="1:7" s="474" customFormat="1" ht="15.5">
      <c r="A41" s="478"/>
      <c r="B41" s="366" t="s">
        <v>303</v>
      </c>
      <c r="C41" s="36"/>
      <c r="D41" s="319"/>
      <c r="E41" s="296"/>
      <c r="F41" s="296"/>
      <c r="G41" s="484"/>
    </row>
    <row r="42" spans="1:7" s="474" customFormat="1" ht="44.5">
      <c r="A42" s="478"/>
      <c r="B42" s="174" t="s">
        <v>304</v>
      </c>
      <c r="C42" s="36"/>
      <c r="D42" s="319"/>
      <c r="E42" s="296"/>
      <c r="F42" s="296"/>
      <c r="G42" s="484"/>
    </row>
    <row r="43" spans="1:7" s="474" customFormat="1" ht="13.5" customHeight="1">
      <c r="A43" s="478"/>
      <c r="B43" s="290" t="s">
        <v>305</v>
      </c>
      <c r="C43" s="481" t="s">
        <v>16</v>
      </c>
      <c r="D43" s="482">
        <v>220</v>
      </c>
      <c r="E43" s="483"/>
      <c r="F43" s="320">
        <f>D43*E43</f>
        <v>0</v>
      </c>
      <c r="G43" s="484"/>
    </row>
    <row r="44" spans="1:7" s="474" customFormat="1" ht="13.5" customHeight="1">
      <c r="A44" s="478"/>
      <c r="B44" s="290" t="s">
        <v>822</v>
      </c>
      <c r="C44" s="481" t="s">
        <v>16</v>
      </c>
      <c r="D44" s="482">
        <v>63</v>
      </c>
      <c r="E44" s="483"/>
      <c r="F44" s="320">
        <f>D44*E44</f>
        <v>0</v>
      </c>
      <c r="G44" s="484"/>
    </row>
    <row r="45" spans="1:7" s="474" customFormat="1" ht="13.5" customHeight="1">
      <c r="A45" s="478"/>
      <c r="B45" s="290"/>
      <c r="C45" s="481"/>
      <c r="D45" s="482"/>
      <c r="E45" s="483"/>
      <c r="F45" s="320"/>
      <c r="G45" s="484"/>
    </row>
    <row r="46" spans="1:7" s="474" customFormat="1" ht="13.5" customHeight="1">
      <c r="A46" s="478"/>
      <c r="B46" s="480"/>
      <c r="C46" s="481"/>
      <c r="D46" s="482"/>
      <c r="E46" s="483"/>
      <c r="F46" s="320"/>
      <c r="G46" s="484"/>
    </row>
    <row r="47" spans="1:7" s="474" customFormat="1" ht="126">
      <c r="A47" s="325" t="s">
        <v>13</v>
      </c>
      <c r="B47" s="366" t="s">
        <v>306</v>
      </c>
      <c r="C47" s="36"/>
      <c r="D47" s="420"/>
      <c r="E47" s="296"/>
      <c r="F47" s="296"/>
      <c r="G47" s="484"/>
    </row>
    <row r="48" spans="1:7" s="474" customFormat="1" ht="15.5">
      <c r="A48" s="478"/>
      <c r="B48" s="486" t="s">
        <v>298</v>
      </c>
      <c r="C48" s="36"/>
      <c r="D48" s="420"/>
      <c r="E48" s="296"/>
      <c r="F48" s="296"/>
      <c r="G48" s="484"/>
    </row>
    <row r="49" spans="1:7" s="474" customFormat="1" ht="28">
      <c r="A49" s="478"/>
      <c r="B49" s="366" t="s">
        <v>299</v>
      </c>
      <c r="C49" s="36"/>
      <c r="D49" s="420"/>
      <c r="E49" s="296"/>
      <c r="F49" s="296"/>
      <c r="G49" s="484"/>
    </row>
    <row r="50" spans="1:7" s="474" customFormat="1" ht="28">
      <c r="A50" s="478"/>
      <c r="B50" s="366" t="s">
        <v>300</v>
      </c>
      <c r="C50" s="36"/>
      <c r="D50" s="420"/>
      <c r="E50" s="296"/>
      <c r="F50" s="296"/>
      <c r="G50" s="484"/>
    </row>
    <row r="51" spans="1:7" s="474" customFormat="1" ht="15.5">
      <c r="A51" s="478"/>
      <c r="B51" s="366" t="s">
        <v>301</v>
      </c>
      <c r="C51" s="36"/>
      <c r="D51" s="420"/>
      <c r="E51" s="296"/>
      <c r="F51" s="296"/>
      <c r="G51" s="484"/>
    </row>
    <row r="52" spans="1:7" s="474" customFormat="1" ht="28">
      <c r="A52" s="478"/>
      <c r="B52" s="366" t="s">
        <v>302</v>
      </c>
      <c r="C52" s="36"/>
      <c r="D52" s="319"/>
      <c r="E52" s="296"/>
      <c r="F52" s="296"/>
      <c r="G52" s="484"/>
    </row>
    <row r="53" spans="1:7" s="474" customFormat="1" ht="15.5">
      <c r="A53" s="478"/>
      <c r="B53" s="366" t="s">
        <v>303</v>
      </c>
      <c r="C53" s="36"/>
      <c r="D53" s="319"/>
      <c r="E53" s="296"/>
      <c r="F53" s="296"/>
      <c r="G53" s="484"/>
    </row>
    <row r="54" spans="1:7" s="474" customFormat="1" ht="44.5">
      <c r="A54" s="478"/>
      <c r="B54" s="174" t="s">
        <v>304</v>
      </c>
      <c r="C54" s="36"/>
      <c r="D54" s="319"/>
      <c r="E54" s="296"/>
      <c r="F54" s="296"/>
      <c r="G54" s="484"/>
    </row>
    <row r="55" spans="1:7" s="474" customFormat="1" ht="13.5" customHeight="1">
      <c r="A55" s="478"/>
      <c r="B55" s="290" t="s">
        <v>307</v>
      </c>
      <c r="C55" s="481" t="s">
        <v>1</v>
      </c>
      <c r="D55" s="482">
        <v>70</v>
      </c>
      <c r="E55" s="483"/>
      <c r="F55" s="320">
        <f>D55*E55</f>
        <v>0</v>
      </c>
      <c r="G55" s="484"/>
    </row>
    <row r="56" spans="1:7" s="474" customFormat="1" ht="13.5" customHeight="1">
      <c r="A56" s="478"/>
      <c r="B56" s="480"/>
      <c r="C56" s="481"/>
      <c r="D56" s="482"/>
      <c r="E56" s="483"/>
      <c r="F56" s="320"/>
      <c r="G56" s="484"/>
    </row>
    <row r="57" spans="1:7" s="474" customFormat="1" ht="70">
      <c r="A57" s="325" t="s">
        <v>14</v>
      </c>
      <c r="B57" s="174" t="s">
        <v>308</v>
      </c>
      <c r="C57" s="36"/>
      <c r="D57" s="319"/>
      <c r="E57" s="296"/>
      <c r="F57" s="320"/>
      <c r="G57" s="484"/>
    </row>
    <row r="58" spans="1:7" s="474" customFormat="1" ht="14">
      <c r="A58" s="296"/>
      <c r="B58" s="325" t="s">
        <v>309</v>
      </c>
      <c r="C58" s="36"/>
      <c r="D58" s="319"/>
      <c r="E58" s="296"/>
      <c r="F58" s="320"/>
      <c r="G58" s="484"/>
    </row>
    <row r="59" spans="1:7" s="474" customFormat="1" ht="42">
      <c r="A59" s="296"/>
      <c r="B59" s="174" t="s">
        <v>310</v>
      </c>
      <c r="C59" s="36"/>
      <c r="D59" s="319"/>
      <c r="E59" s="296"/>
      <c r="F59" s="320"/>
      <c r="G59" s="484"/>
    </row>
    <row r="60" spans="1:7" s="474" customFormat="1" ht="70">
      <c r="A60" s="296"/>
      <c r="B60" s="174" t="s">
        <v>311</v>
      </c>
      <c r="C60" s="36"/>
      <c r="D60" s="319"/>
      <c r="E60" s="296"/>
      <c r="F60" s="320"/>
      <c r="G60" s="484"/>
    </row>
    <row r="61" spans="1:7" s="474" customFormat="1" ht="28">
      <c r="A61" s="296"/>
      <c r="B61" s="174" t="s">
        <v>312</v>
      </c>
      <c r="C61" s="36"/>
      <c r="D61" s="319"/>
      <c r="E61" s="296"/>
      <c r="F61" s="320"/>
      <c r="G61" s="484"/>
    </row>
    <row r="62" spans="1:7" s="474" customFormat="1" ht="28">
      <c r="A62" s="296"/>
      <c r="B62" s="174" t="s">
        <v>313</v>
      </c>
      <c r="C62" s="36"/>
      <c r="D62" s="319"/>
      <c r="E62" s="296"/>
      <c r="F62" s="320"/>
      <c r="G62" s="484"/>
    </row>
    <row r="63" spans="1:7" s="474" customFormat="1" ht="28">
      <c r="A63" s="296"/>
      <c r="B63" s="174" t="s">
        <v>314</v>
      </c>
      <c r="C63" s="36"/>
      <c r="D63" s="319"/>
      <c r="E63" s="296"/>
      <c r="F63" s="320"/>
      <c r="G63" s="484"/>
    </row>
    <row r="64" spans="1:7" s="474" customFormat="1" ht="28">
      <c r="A64" s="296"/>
      <c r="B64" s="174" t="s">
        <v>315</v>
      </c>
      <c r="C64" s="36"/>
      <c r="D64" s="319"/>
      <c r="E64" s="296"/>
      <c r="F64" s="320"/>
      <c r="G64" s="484"/>
    </row>
    <row r="65" spans="1:7" s="474" customFormat="1" ht="14">
      <c r="A65" s="296"/>
      <c r="B65" s="174" t="s">
        <v>316</v>
      </c>
      <c r="C65" s="36"/>
      <c r="D65" s="319"/>
      <c r="E65" s="296"/>
      <c r="F65" s="320"/>
      <c r="G65" s="484"/>
    </row>
    <row r="66" spans="1:7" s="474" customFormat="1" ht="13.5" customHeight="1">
      <c r="A66" s="296"/>
      <c r="B66" s="174" t="s">
        <v>317</v>
      </c>
      <c r="C66" s="36"/>
      <c r="D66" s="319"/>
      <c r="E66" s="296"/>
      <c r="F66" s="320"/>
      <c r="G66" s="484"/>
    </row>
    <row r="67" spans="1:7" s="474" customFormat="1" ht="14">
      <c r="A67" s="296"/>
      <c r="B67" s="174" t="s">
        <v>318</v>
      </c>
      <c r="C67" s="36"/>
      <c r="D67" s="319"/>
      <c r="E67" s="296"/>
      <c r="F67" s="320"/>
      <c r="G67" s="484"/>
    </row>
    <row r="68" spans="1:7" s="474" customFormat="1" ht="13.5" customHeight="1">
      <c r="A68" s="296"/>
      <c r="B68" s="174" t="s">
        <v>319</v>
      </c>
      <c r="C68" s="481" t="s">
        <v>239</v>
      </c>
      <c r="D68" s="482">
        <v>45</v>
      </c>
      <c r="E68" s="483"/>
      <c r="F68" s="320">
        <f>D68*E68</f>
        <v>0</v>
      </c>
      <c r="G68" s="484"/>
    </row>
    <row r="69" spans="1:7" s="474" customFormat="1" ht="13.5" customHeight="1">
      <c r="A69" s="296"/>
      <c r="B69" s="290"/>
      <c r="C69" s="36"/>
      <c r="D69" s="291"/>
      <c r="E69" s="296"/>
      <c r="F69" s="320"/>
      <c r="G69" s="484"/>
    </row>
    <row r="70" spans="1:7" s="474" customFormat="1" ht="15.5">
      <c r="A70" s="478"/>
      <c r="B70" s="480"/>
      <c r="C70" s="481"/>
      <c r="D70" s="482"/>
      <c r="E70" s="483"/>
      <c r="F70" s="320"/>
      <c r="G70" s="484"/>
    </row>
    <row r="71" spans="1:7" s="474" customFormat="1" ht="140">
      <c r="A71" s="34" t="s">
        <v>33</v>
      </c>
      <c r="B71" s="1137" t="s">
        <v>275</v>
      </c>
      <c r="C71" s="375"/>
      <c r="D71" s="376"/>
      <c r="E71" s="377"/>
      <c r="F71" s="214"/>
      <c r="G71" s="484"/>
    </row>
    <row r="72" spans="1:7" s="474" customFormat="1" ht="14">
      <c r="A72" s="34"/>
      <c r="B72" s="174"/>
      <c r="C72" s="187" t="s">
        <v>1</v>
      </c>
      <c r="D72" s="187">
        <v>510</v>
      </c>
      <c r="E72" s="187"/>
      <c r="F72" s="214">
        <f>D72*E72</f>
        <v>0</v>
      </c>
      <c r="G72" s="484"/>
    </row>
    <row r="73" spans="1:7" s="474" customFormat="1" ht="15.5">
      <c r="A73" s="478"/>
      <c r="B73" s="480"/>
      <c r="C73" s="481"/>
      <c r="D73" s="482"/>
      <c r="E73" s="483"/>
      <c r="F73" s="320"/>
      <c r="G73" s="484"/>
    </row>
    <row r="74" spans="1:7" s="474" customFormat="1" ht="160.5" customHeight="1">
      <c r="A74" s="34" t="s">
        <v>15</v>
      </c>
      <c r="B74" s="1137" t="s">
        <v>276</v>
      </c>
      <c r="C74" s="187"/>
      <c r="D74" s="187"/>
      <c r="E74" s="187"/>
      <c r="F74" s="214"/>
      <c r="G74" s="484"/>
    </row>
    <row r="75" spans="1:7" s="474" customFormat="1" ht="14">
      <c r="A75" s="34"/>
      <c r="B75" s="393"/>
      <c r="C75" s="187" t="s">
        <v>1</v>
      </c>
      <c r="D75" s="187">
        <v>510</v>
      </c>
      <c r="E75" s="187"/>
      <c r="F75" s="214">
        <f>D75*E75</f>
        <v>0</v>
      </c>
      <c r="G75" s="484"/>
    </row>
    <row r="76" spans="1:7" s="474" customFormat="1" ht="15.5">
      <c r="A76" s="478"/>
      <c r="B76" s="480"/>
      <c r="C76" s="481"/>
      <c r="D76" s="482"/>
      <c r="E76" s="483"/>
      <c r="F76" s="320"/>
      <c r="G76" s="484"/>
    </row>
    <row r="77" spans="1:7" s="474" customFormat="1" ht="56">
      <c r="A77" s="34" t="s">
        <v>80</v>
      </c>
      <c r="B77" s="393" t="s">
        <v>277</v>
      </c>
      <c r="C77" s="187"/>
      <c r="D77" s="187"/>
      <c r="E77" s="187"/>
      <c r="F77" s="214"/>
      <c r="G77" s="484"/>
    </row>
    <row r="78" spans="1:7" s="474" customFormat="1" ht="14">
      <c r="A78" s="34"/>
      <c r="B78" s="393" t="s">
        <v>278</v>
      </c>
      <c r="C78" s="187" t="s">
        <v>17</v>
      </c>
      <c r="D78" s="187">
        <v>70</v>
      </c>
      <c r="E78" s="187"/>
      <c r="F78" s="214">
        <f>D78*E78</f>
        <v>0</v>
      </c>
      <c r="G78" s="484"/>
    </row>
    <row r="79" spans="1:7" s="474" customFormat="1" ht="15.5">
      <c r="A79" s="478"/>
      <c r="B79" s="480"/>
      <c r="C79" s="481"/>
      <c r="D79" s="482"/>
      <c r="E79" s="483"/>
      <c r="F79" s="320"/>
      <c r="G79" s="484"/>
    </row>
    <row r="80" spans="1:7" s="474" customFormat="1" ht="15.5">
      <c r="A80" s="478"/>
      <c r="B80" s="480"/>
      <c r="C80" s="481"/>
      <c r="D80" s="482"/>
      <c r="E80" s="483"/>
      <c r="F80" s="320"/>
      <c r="G80" s="484"/>
    </row>
    <row r="81" spans="1:7" s="474" customFormat="1" ht="84">
      <c r="A81" s="34" t="s">
        <v>81</v>
      </c>
      <c r="B81" s="172" t="s">
        <v>320</v>
      </c>
      <c r="C81" s="182"/>
      <c r="D81" s="212"/>
      <c r="E81" s="183"/>
      <c r="F81" s="186"/>
      <c r="G81" s="484"/>
    </row>
    <row r="82" spans="1:7" s="474" customFormat="1" ht="14">
      <c r="A82" s="34"/>
      <c r="B82" s="172"/>
      <c r="C82" s="182" t="s">
        <v>16</v>
      </c>
      <c r="D82" s="212">
        <v>65</v>
      </c>
      <c r="E82" s="183"/>
      <c r="F82" s="186">
        <f>D82*E82</f>
        <v>0</v>
      </c>
      <c r="G82" s="484"/>
    </row>
    <row r="83" spans="1:7" s="474" customFormat="1" ht="15.5">
      <c r="A83" s="478"/>
      <c r="B83" s="480"/>
      <c r="C83" s="481"/>
      <c r="D83" s="482"/>
      <c r="E83" s="483"/>
      <c r="F83" s="320"/>
      <c r="G83" s="484"/>
    </row>
    <row r="84" spans="1:7" s="474" customFormat="1" ht="238">
      <c r="A84" s="34" t="s">
        <v>82</v>
      </c>
      <c r="B84" s="172" t="s">
        <v>824</v>
      </c>
      <c r="C84" s="182"/>
      <c r="D84" s="212"/>
      <c r="E84" s="183"/>
      <c r="F84" s="186"/>
      <c r="G84" s="484"/>
    </row>
    <row r="85" spans="1:7" s="474" customFormat="1" ht="15.5">
      <c r="A85" s="478"/>
      <c r="B85" s="271" t="s">
        <v>41</v>
      </c>
      <c r="C85" s="182" t="s">
        <v>19</v>
      </c>
      <c r="D85" s="183">
        <v>313</v>
      </c>
      <c r="E85" s="183"/>
      <c r="F85" s="186">
        <f>D85*E85</f>
        <v>0</v>
      </c>
      <c r="G85" s="484"/>
    </row>
    <row r="86" spans="1:7" s="474" customFormat="1" ht="15.5">
      <c r="A86" s="478"/>
      <c r="B86" s="271" t="s">
        <v>42</v>
      </c>
      <c r="C86" s="182" t="s">
        <v>19</v>
      </c>
      <c r="D86" s="183">
        <v>1065</v>
      </c>
      <c r="E86" s="183"/>
      <c r="F86" s="186">
        <f>D86*E86</f>
        <v>0</v>
      </c>
      <c r="G86" s="484"/>
    </row>
    <row r="87" spans="1:7" s="474" customFormat="1" ht="15.5">
      <c r="A87" s="478"/>
      <c r="B87" s="480"/>
      <c r="C87" s="481"/>
      <c r="D87" s="482"/>
      <c r="E87" s="483"/>
      <c r="F87" s="320"/>
      <c r="G87" s="484"/>
    </row>
    <row r="88" spans="1:7" s="169" customFormat="1" ht="16.399999999999999" customHeight="1">
      <c r="A88" s="34"/>
      <c r="B88" s="487"/>
      <c r="C88" s="34"/>
      <c r="D88" s="168"/>
      <c r="E88" s="168"/>
      <c r="F88" s="168"/>
      <c r="G88" s="484"/>
    </row>
    <row r="89" spans="1:7" s="210" customFormat="1" ht="16" customHeight="1">
      <c r="A89" s="16"/>
      <c r="B89" s="48" t="s">
        <v>18</v>
      </c>
      <c r="C89" s="488"/>
      <c r="D89" s="489"/>
      <c r="E89" s="490"/>
      <c r="F89" s="276">
        <f>SUM(F7:F86)</f>
        <v>0</v>
      </c>
    </row>
    <row r="90" spans="1:7" s="210" customFormat="1" ht="16" customHeight="1">
      <c r="A90" s="16"/>
      <c r="B90" s="48"/>
      <c r="C90" s="277"/>
      <c r="D90" s="373"/>
      <c r="E90" s="214"/>
      <c r="F90" s="337"/>
    </row>
    <row r="91" spans="1:7" s="493" customFormat="1" ht="16.5">
      <c r="A91" s="491"/>
      <c r="B91" s="492"/>
      <c r="C91" s="420"/>
      <c r="D91" s="420"/>
      <c r="E91" s="420"/>
      <c r="F91" s="420"/>
    </row>
    <row r="92" spans="1:7" s="493" customFormat="1" ht="14">
      <c r="A92" s="491"/>
      <c r="B92" s="401"/>
      <c r="C92" s="402"/>
      <c r="D92" s="1175"/>
      <c r="E92" s="1175"/>
      <c r="F92" s="1175"/>
    </row>
    <row r="93" spans="1:7" s="493" customFormat="1" ht="14">
      <c r="A93" s="491"/>
      <c r="B93" s="401"/>
      <c r="C93" s="402"/>
      <c r="D93" s="1175"/>
      <c r="E93" s="1175"/>
      <c r="F93" s="1175"/>
    </row>
    <row r="94" spans="1:7" s="493" customFormat="1" ht="14">
      <c r="A94" s="491"/>
      <c r="B94" s="401"/>
      <c r="C94" s="402"/>
      <c r="D94" s="403"/>
      <c r="E94" s="403"/>
      <c r="F94" s="404"/>
    </row>
    <row r="95" spans="1:7" s="493" customFormat="1" ht="14">
      <c r="A95" s="491"/>
      <c r="B95" s="401"/>
      <c r="C95" s="402"/>
      <c r="D95" s="403"/>
      <c r="E95" s="403"/>
      <c r="F95" s="404"/>
    </row>
    <row r="96" spans="1:7" s="493" customFormat="1" ht="14">
      <c r="A96" s="491"/>
      <c r="B96" s="401"/>
      <c r="C96" s="402"/>
      <c r="D96" s="403"/>
      <c r="E96" s="403"/>
      <c r="F96" s="404"/>
    </row>
    <row r="97" spans="1:6" s="493" customFormat="1" ht="14">
      <c r="A97" s="491"/>
      <c r="B97" s="401"/>
      <c r="C97" s="402"/>
      <c r="D97" s="1122"/>
      <c r="E97" s="1122"/>
      <c r="F97" s="1123"/>
    </row>
    <row r="98" spans="1:6" s="493" customFormat="1" ht="14">
      <c r="A98" s="491"/>
      <c r="B98" s="401"/>
      <c r="C98" s="402"/>
      <c r="D98" s="1184"/>
      <c r="E98" s="1184"/>
      <c r="F98" s="1184"/>
    </row>
    <row r="99" spans="1:6" s="493" customFormat="1" ht="14">
      <c r="A99" s="491"/>
      <c r="B99" s="401"/>
      <c r="C99" s="402"/>
      <c r="D99" s="403"/>
      <c r="E99" s="403"/>
      <c r="F99" s="403"/>
    </row>
    <row r="100" spans="1:6" s="493" customFormat="1" ht="14">
      <c r="A100" s="491"/>
      <c r="B100" s="401"/>
      <c r="C100" s="402"/>
      <c r="D100" s="403"/>
      <c r="E100" s="403"/>
      <c r="F100" s="403"/>
    </row>
    <row r="101" spans="1:6" s="493" customFormat="1" ht="14">
      <c r="A101" s="491"/>
      <c r="B101" s="401"/>
      <c r="C101" s="402"/>
      <c r="D101" s="403"/>
      <c r="E101" s="403"/>
      <c r="F101" s="403"/>
    </row>
    <row r="102" spans="1:6" s="493" customFormat="1" ht="14">
      <c r="A102" s="491"/>
      <c r="B102" s="401"/>
      <c r="C102" s="402"/>
      <c r="D102" s="403"/>
      <c r="E102" s="403"/>
      <c r="F102" s="403"/>
    </row>
    <row r="103" spans="1:6" s="493" customFormat="1" ht="14">
      <c r="A103" s="491"/>
      <c r="B103" s="401"/>
      <c r="C103" s="402"/>
      <c r="D103" s="403"/>
      <c r="E103" s="403"/>
      <c r="F103" s="403"/>
    </row>
    <row r="104" spans="1:6" s="493" customFormat="1" ht="14">
      <c r="A104" s="491"/>
      <c r="B104" s="401"/>
      <c r="C104" s="402"/>
      <c r="D104" s="403"/>
      <c r="E104" s="403"/>
      <c r="F104" s="403"/>
    </row>
    <row r="105" spans="1:6" s="493" customFormat="1" ht="14">
      <c r="A105" s="491"/>
      <c r="B105" s="401"/>
      <c r="C105" s="402"/>
      <c r="D105" s="403"/>
      <c r="E105" s="403"/>
      <c r="F105" s="403"/>
    </row>
  </sheetData>
  <sheetProtection selectLockedCells="1" selectUnlockedCells="1"/>
  <mergeCells count="3">
    <mergeCell ref="D92:F92"/>
    <mergeCell ref="D93:F93"/>
    <mergeCell ref="D98:F98"/>
  </mergeCells>
  <pageMargins left="0.74791666666666667" right="0.74791666666666667" top="1.1972222222222222" bottom="0.59027777777777779" header="0.51180555555555551" footer="0.51180555555555551"/>
  <pageSetup paperSize="9" scale="92" firstPageNumber="0" orientation="portrait" horizontalDpi="300" verticalDpi="300" r:id="rId1"/>
  <headerFooter alignWithMargins="0">
    <oddHeader>&amp;L Investitor:  SAB D.O.O., Podborska ulica 1B, Gornji Daruvar
 Građevina: REKONSTRUKCIJA(DOGRADNJA) PROIZVODNO-POSLOVNE ZGRADE P+1
  Lokacija:  Petra Preradovića 108, Daruvar, k.č.br. 1239/5 i 1853/4 (novoformirana 1853/4), k.o. Daruvar&amp;R&amp;P</oddHeader>
  </headerFooter>
  <rowBreaks count="1" manualBreakCount="1">
    <brk id="42" min="1"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zoomScaleNormal="100" zoomScaleSheetLayoutView="80" workbookViewId="0">
      <selection activeCell="H68" sqref="H68"/>
    </sheetView>
  </sheetViews>
  <sheetFormatPr defaultColWidth="9.1796875" defaultRowHeight="12.5"/>
  <cols>
    <col min="1" max="1" width="4.453125" style="50" bestFit="1" customWidth="1"/>
    <col min="2" max="2" width="9.453125" style="50" customWidth="1"/>
    <col min="3" max="3" width="52.54296875" style="121" customWidth="1"/>
    <col min="4" max="4" width="7.54296875" style="122" bestFit="1" customWidth="1"/>
    <col min="5" max="5" width="7.453125" style="123" bestFit="1" customWidth="1"/>
    <col min="6" max="6" width="8.54296875" style="124" bestFit="1" customWidth="1"/>
    <col min="7" max="7" width="9.54296875" style="124" bestFit="1" customWidth="1"/>
    <col min="8" max="8" width="7.453125" style="157" customWidth="1"/>
    <col min="10" max="10" width="11" bestFit="1" customWidth="1"/>
  </cols>
  <sheetData>
    <row r="1" spans="1:9" ht="23">
      <c r="A1" s="51" t="s">
        <v>866</v>
      </c>
      <c r="B1" s="52" t="s">
        <v>867</v>
      </c>
      <c r="C1" s="52" t="s">
        <v>868</v>
      </c>
      <c r="D1" s="52" t="s">
        <v>869</v>
      </c>
      <c r="E1" s="52" t="s">
        <v>464</v>
      </c>
      <c r="F1" s="53" t="s">
        <v>870</v>
      </c>
      <c r="G1" s="53" t="s">
        <v>871</v>
      </c>
      <c r="H1" s="152"/>
    </row>
    <row r="2" spans="1:9" s="154" customFormat="1" ht="13">
      <c r="A2" s="54" t="s">
        <v>872</v>
      </c>
      <c r="B2" s="55"/>
      <c r="C2" s="56" t="s">
        <v>873</v>
      </c>
      <c r="D2" s="57"/>
      <c r="E2" s="58"/>
      <c r="F2" s="59"/>
      <c r="G2" s="60"/>
      <c r="H2" s="153"/>
    </row>
    <row r="3" spans="1:9" ht="13">
      <c r="A3" s="61" t="s">
        <v>0</v>
      </c>
      <c r="B3" s="62"/>
      <c r="C3" s="63" t="s">
        <v>874</v>
      </c>
      <c r="D3" s="64"/>
      <c r="E3" s="65"/>
      <c r="F3" s="66"/>
      <c r="G3" s="67"/>
      <c r="H3" s="155"/>
    </row>
    <row r="4" spans="1:9" s="154" customFormat="1" ht="13">
      <c r="A4" s="68" t="s">
        <v>875</v>
      </c>
      <c r="B4" s="69"/>
      <c r="C4" s="69" t="s">
        <v>876</v>
      </c>
      <c r="D4" s="70"/>
      <c r="E4" s="71"/>
      <c r="F4" s="72"/>
      <c r="G4" s="73"/>
      <c r="H4" s="134"/>
      <c r="I4" s="156"/>
    </row>
    <row r="5" spans="1:9" ht="77.25" customHeight="1">
      <c r="A5" s="74">
        <v>1</v>
      </c>
      <c r="B5" s="75"/>
      <c r="C5" s="76" t="s">
        <v>877</v>
      </c>
      <c r="D5" s="77" t="s">
        <v>878</v>
      </c>
      <c r="E5" s="78">
        <v>100</v>
      </c>
      <c r="F5" s="79"/>
      <c r="G5" s="80">
        <f t="shared" ref="G5:G14" si="0">E5*F5</f>
        <v>0</v>
      </c>
      <c r="H5" s="155"/>
    </row>
    <row r="6" spans="1:9">
      <c r="A6" s="74">
        <f>A5+1</f>
        <v>2</v>
      </c>
      <c r="B6" s="75"/>
      <c r="C6" s="81" t="s">
        <v>879</v>
      </c>
      <c r="D6" s="77" t="s">
        <v>878</v>
      </c>
      <c r="E6" s="78">
        <v>100</v>
      </c>
      <c r="F6" s="79"/>
      <c r="G6" s="80">
        <f t="shared" si="0"/>
        <v>0</v>
      </c>
      <c r="H6" s="155"/>
    </row>
    <row r="7" spans="1:9">
      <c r="A7" s="74">
        <f t="shared" ref="A7:A13" si="1">A6+1</f>
        <v>3</v>
      </c>
      <c r="B7" s="82"/>
      <c r="C7" s="76" t="s">
        <v>880</v>
      </c>
      <c r="D7" s="83" t="s">
        <v>878</v>
      </c>
      <c r="E7" s="84">
        <v>100</v>
      </c>
      <c r="F7" s="85"/>
      <c r="G7" s="86">
        <f t="shared" si="0"/>
        <v>0</v>
      </c>
      <c r="H7" s="155"/>
    </row>
    <row r="8" spans="1:9" ht="25">
      <c r="A8" s="74">
        <f t="shared" si="1"/>
        <v>4</v>
      </c>
      <c r="B8" s="82"/>
      <c r="C8" s="87" t="s">
        <v>881</v>
      </c>
      <c r="D8" s="77" t="s">
        <v>10</v>
      </c>
      <c r="E8" s="78">
        <v>12</v>
      </c>
      <c r="F8" s="79"/>
      <c r="G8" s="80">
        <f>E8*F8</f>
        <v>0</v>
      </c>
      <c r="H8" s="155"/>
    </row>
    <row r="9" spans="1:9" ht="27" customHeight="1">
      <c r="A9" s="74">
        <f t="shared" si="1"/>
        <v>5</v>
      </c>
      <c r="B9" s="75"/>
      <c r="C9" s="81" t="s">
        <v>882</v>
      </c>
      <c r="D9" s="77" t="s">
        <v>10</v>
      </c>
      <c r="E9" s="78">
        <v>3</v>
      </c>
      <c r="F9" s="79"/>
      <c r="G9" s="80">
        <f t="shared" si="0"/>
        <v>0</v>
      </c>
      <c r="H9" s="155"/>
    </row>
    <row r="10" spans="1:9" ht="37.5">
      <c r="A10" s="74">
        <f>A9+1</f>
        <v>6</v>
      </c>
      <c r="B10" s="75"/>
      <c r="C10" s="81" t="s">
        <v>883</v>
      </c>
      <c r="D10" s="77" t="s">
        <v>10</v>
      </c>
      <c r="E10" s="78">
        <v>1</v>
      </c>
      <c r="F10" s="79"/>
      <c r="G10" s="80">
        <f t="shared" si="0"/>
        <v>0</v>
      </c>
      <c r="H10" s="155"/>
    </row>
    <row r="11" spans="1:9">
      <c r="A11" s="74">
        <f>A10+1</f>
        <v>7</v>
      </c>
      <c r="B11" s="75"/>
      <c r="C11" s="81" t="s">
        <v>884</v>
      </c>
      <c r="D11" s="77" t="s">
        <v>878</v>
      </c>
      <c r="E11" s="78">
        <v>50</v>
      </c>
      <c r="F11" s="79"/>
      <c r="G11" s="80">
        <f t="shared" si="0"/>
        <v>0</v>
      </c>
      <c r="H11" s="155"/>
    </row>
    <row r="12" spans="1:9" ht="53.25" customHeight="1">
      <c r="A12" s="74">
        <f t="shared" si="1"/>
        <v>8</v>
      </c>
      <c r="B12" s="88"/>
      <c r="C12" s="89" t="s">
        <v>885</v>
      </c>
      <c r="D12" s="77" t="s">
        <v>878</v>
      </c>
      <c r="E12" s="78">
        <v>100</v>
      </c>
      <c r="F12" s="79"/>
      <c r="G12" s="80">
        <f>E12*F12</f>
        <v>0</v>
      </c>
      <c r="H12" s="155"/>
    </row>
    <row r="13" spans="1:9" ht="37.5">
      <c r="A13" s="74">
        <f t="shared" si="1"/>
        <v>9</v>
      </c>
      <c r="B13" s="88"/>
      <c r="C13" s="89" t="s">
        <v>886</v>
      </c>
      <c r="D13" s="77" t="s">
        <v>878</v>
      </c>
      <c r="E13" s="78">
        <v>45</v>
      </c>
      <c r="F13" s="79"/>
      <c r="G13" s="80">
        <f>E13*F13</f>
        <v>0</v>
      </c>
      <c r="H13" s="155"/>
    </row>
    <row r="14" spans="1:9">
      <c r="A14" s="74">
        <f>A13+1</f>
        <v>10</v>
      </c>
      <c r="B14" s="90"/>
      <c r="C14" s="91" t="s">
        <v>887</v>
      </c>
      <c r="D14" s="92" t="s">
        <v>888</v>
      </c>
      <c r="E14" s="93">
        <v>1</v>
      </c>
      <c r="F14" s="94"/>
      <c r="G14" s="95">
        <f t="shared" si="0"/>
        <v>0</v>
      </c>
      <c r="H14" s="155"/>
    </row>
    <row r="15" spans="1:9" ht="29.25" customHeight="1">
      <c r="A15" s="1195" t="str">
        <f>C3</f>
        <v>SPECIFIKACIJA OPREME, MATERIJALA I RADOVA NA NN PRIKLJUČNOM KABELU</v>
      </c>
      <c r="B15" s="1195"/>
      <c r="C15" s="1196"/>
      <c r="D15" s="1197" t="s">
        <v>889</v>
      </c>
      <c r="E15" s="1198"/>
      <c r="F15" s="1199"/>
      <c r="G15" s="96">
        <f>SUM(G5:G14)</f>
        <v>0</v>
      </c>
      <c r="H15" s="155"/>
    </row>
    <row r="16" spans="1:9" ht="14">
      <c r="A16" s="97"/>
      <c r="B16" s="98"/>
      <c r="C16" s="99"/>
      <c r="D16" s="100"/>
      <c r="E16" s="100"/>
      <c r="F16" s="100"/>
      <c r="G16" s="101"/>
      <c r="H16" s="155"/>
    </row>
    <row r="17" spans="1:8" ht="13">
      <c r="A17" s="68" t="s">
        <v>837</v>
      </c>
      <c r="B17" s="69"/>
      <c r="C17" s="69" t="s">
        <v>890</v>
      </c>
      <c r="D17" s="70"/>
      <c r="E17" s="71"/>
      <c r="F17" s="72"/>
      <c r="G17" s="73"/>
      <c r="H17" s="155"/>
    </row>
    <row r="18" spans="1:8" ht="37.5">
      <c r="A18" s="102">
        <v>1</v>
      </c>
      <c r="B18" s="103"/>
      <c r="C18" s="104" t="s">
        <v>891</v>
      </c>
      <c r="D18" s="105" t="s">
        <v>878</v>
      </c>
      <c r="E18" s="106">
        <v>50</v>
      </c>
      <c r="F18" s="107"/>
      <c r="G18" s="108">
        <f t="shared" ref="G18:G30" si="2">E18*F18</f>
        <v>0</v>
      </c>
      <c r="H18" s="155"/>
    </row>
    <row r="19" spans="1:8" ht="62.5">
      <c r="A19" s="74">
        <f t="shared" ref="A19:A30" si="3">A18+1</f>
        <v>2</v>
      </c>
      <c r="B19" s="109"/>
      <c r="C19" s="76" t="s">
        <v>892</v>
      </c>
      <c r="D19" s="77" t="s">
        <v>10</v>
      </c>
      <c r="E19" s="78">
        <v>2</v>
      </c>
      <c r="F19" s="110"/>
      <c r="G19" s="80">
        <f t="shared" si="2"/>
        <v>0</v>
      </c>
      <c r="H19" s="155"/>
    </row>
    <row r="20" spans="1:8" ht="50">
      <c r="A20" s="74">
        <f t="shared" si="3"/>
        <v>3</v>
      </c>
      <c r="B20" s="109"/>
      <c r="C20" s="76" t="s">
        <v>893</v>
      </c>
      <c r="D20" s="77" t="s">
        <v>894</v>
      </c>
      <c r="E20" s="78">
        <v>3</v>
      </c>
      <c r="F20" s="110"/>
      <c r="G20" s="80">
        <f t="shared" si="2"/>
        <v>0</v>
      </c>
      <c r="H20" s="155"/>
    </row>
    <row r="21" spans="1:8" ht="50">
      <c r="A21" s="74">
        <f t="shared" si="3"/>
        <v>4</v>
      </c>
      <c r="B21" s="109"/>
      <c r="C21" s="76" t="s">
        <v>895</v>
      </c>
      <c r="D21" s="77" t="s">
        <v>894</v>
      </c>
      <c r="E21" s="78">
        <v>27</v>
      </c>
      <c r="F21" s="110"/>
      <c r="G21" s="80">
        <f t="shared" si="2"/>
        <v>0</v>
      </c>
      <c r="H21" s="155"/>
    </row>
    <row r="22" spans="1:8" ht="62.5">
      <c r="A22" s="74">
        <f t="shared" si="3"/>
        <v>5</v>
      </c>
      <c r="B22" s="109"/>
      <c r="C22" s="81" t="s">
        <v>896</v>
      </c>
      <c r="D22" s="77" t="s">
        <v>897</v>
      </c>
      <c r="E22" s="78">
        <v>6</v>
      </c>
      <c r="F22" s="110"/>
      <c r="G22" s="80">
        <f t="shared" si="2"/>
        <v>0</v>
      </c>
      <c r="H22" s="155"/>
    </row>
    <row r="23" spans="1:8" ht="37.5">
      <c r="A23" s="74">
        <f t="shared" si="3"/>
        <v>6</v>
      </c>
      <c r="B23" s="109"/>
      <c r="C23" s="81" t="s">
        <v>898</v>
      </c>
      <c r="D23" s="77" t="s">
        <v>897</v>
      </c>
      <c r="E23" s="78">
        <v>5</v>
      </c>
      <c r="F23" s="110"/>
      <c r="G23" s="80">
        <f t="shared" si="2"/>
        <v>0</v>
      </c>
      <c r="H23" s="155"/>
    </row>
    <row r="24" spans="1:8" ht="25">
      <c r="A24" s="74">
        <f t="shared" si="3"/>
        <v>7</v>
      </c>
      <c r="B24" s="109"/>
      <c r="C24" s="81" t="s">
        <v>899</v>
      </c>
      <c r="D24" s="77" t="s">
        <v>878</v>
      </c>
      <c r="E24" s="78">
        <f>E12</f>
        <v>100</v>
      </c>
      <c r="F24" s="110"/>
      <c r="G24" s="80">
        <f>E24*F24</f>
        <v>0</v>
      </c>
      <c r="H24" s="155"/>
    </row>
    <row r="25" spans="1:8" ht="25">
      <c r="A25" s="74">
        <f t="shared" si="3"/>
        <v>8</v>
      </c>
      <c r="B25" s="109"/>
      <c r="C25" s="81" t="s">
        <v>900</v>
      </c>
      <c r="D25" s="77" t="s">
        <v>878</v>
      </c>
      <c r="E25" s="78">
        <f>E13</f>
        <v>45</v>
      </c>
      <c r="F25" s="110"/>
      <c r="G25" s="80">
        <f>E25*F25</f>
        <v>0</v>
      </c>
      <c r="H25" s="155"/>
    </row>
    <row r="26" spans="1:8" ht="25">
      <c r="A26" s="74">
        <f t="shared" si="3"/>
        <v>9</v>
      </c>
      <c r="B26" s="109"/>
      <c r="C26" s="81" t="s">
        <v>901</v>
      </c>
      <c r="D26" s="77" t="s">
        <v>878</v>
      </c>
      <c r="E26" s="78">
        <f>E11</f>
        <v>50</v>
      </c>
      <c r="F26" s="110"/>
      <c r="G26" s="80">
        <f t="shared" si="2"/>
        <v>0</v>
      </c>
      <c r="H26" s="155"/>
    </row>
    <row r="27" spans="1:8" ht="25">
      <c r="A27" s="74">
        <f t="shared" si="3"/>
        <v>10</v>
      </c>
      <c r="B27" s="109"/>
      <c r="C27" s="76" t="s">
        <v>902</v>
      </c>
      <c r="D27" s="111" t="s">
        <v>878</v>
      </c>
      <c r="E27" s="75">
        <f>E7</f>
        <v>100</v>
      </c>
      <c r="F27" s="110"/>
      <c r="G27" s="112">
        <f t="shared" si="2"/>
        <v>0</v>
      </c>
      <c r="H27" s="155"/>
    </row>
    <row r="28" spans="1:8" ht="25">
      <c r="A28" s="74">
        <f t="shared" si="3"/>
        <v>11</v>
      </c>
      <c r="B28" s="109"/>
      <c r="C28" s="76" t="s">
        <v>903</v>
      </c>
      <c r="D28" s="111" t="s">
        <v>878</v>
      </c>
      <c r="E28" s="75">
        <f>E6</f>
        <v>100</v>
      </c>
      <c r="F28" s="110"/>
      <c r="G28" s="112">
        <f>E28*F28</f>
        <v>0</v>
      </c>
      <c r="H28" s="155"/>
    </row>
    <row r="29" spans="1:8">
      <c r="A29" s="74">
        <f t="shared" si="3"/>
        <v>12</v>
      </c>
      <c r="B29" s="109"/>
      <c r="C29" s="81" t="s">
        <v>904</v>
      </c>
      <c r="D29" s="111" t="s">
        <v>888</v>
      </c>
      <c r="E29" s="75">
        <v>1</v>
      </c>
      <c r="F29" s="110"/>
      <c r="G29" s="113">
        <f t="shared" si="2"/>
        <v>0</v>
      </c>
      <c r="H29" s="155"/>
    </row>
    <row r="30" spans="1:8">
      <c r="A30" s="114">
        <f t="shared" si="3"/>
        <v>13</v>
      </c>
      <c r="B30" s="90"/>
      <c r="C30" s="91" t="s">
        <v>905</v>
      </c>
      <c r="D30" s="115" t="s">
        <v>888</v>
      </c>
      <c r="E30" s="116">
        <v>1</v>
      </c>
      <c r="F30" s="117"/>
      <c r="G30" s="118">
        <f t="shared" si="2"/>
        <v>0</v>
      </c>
      <c r="H30" s="155"/>
    </row>
    <row r="31" spans="1:8" ht="13">
      <c r="A31" s="1205" t="str">
        <f>C17</f>
        <v>GRAĐEVINSKI RADOVI</v>
      </c>
      <c r="B31" s="1206"/>
      <c r="C31" s="1207"/>
      <c r="D31" s="1208" t="s">
        <v>889</v>
      </c>
      <c r="E31" s="1209"/>
      <c r="F31" s="1210"/>
      <c r="G31" s="96">
        <f>SUM(G18:G30)</f>
        <v>0</v>
      </c>
      <c r="H31" s="155"/>
    </row>
    <row r="32" spans="1:8">
      <c r="A32" s="119"/>
      <c r="B32" s="120"/>
      <c r="G32" s="125"/>
      <c r="H32" s="155"/>
    </row>
    <row r="33" spans="1:10" ht="13">
      <c r="A33" s="68" t="s">
        <v>844</v>
      </c>
      <c r="B33" s="69"/>
      <c r="C33" s="126" t="s">
        <v>906</v>
      </c>
      <c r="D33" s="70"/>
      <c r="E33" s="71"/>
      <c r="F33" s="72"/>
      <c r="G33" s="73"/>
      <c r="H33" s="155"/>
    </row>
    <row r="34" spans="1:10" ht="38">
      <c r="A34" s="102">
        <v>1</v>
      </c>
      <c r="B34" s="127"/>
      <c r="C34" s="104" t="s">
        <v>907</v>
      </c>
      <c r="D34" s="105" t="s">
        <v>878</v>
      </c>
      <c r="E34" s="106">
        <f>E5</f>
        <v>100</v>
      </c>
      <c r="F34" s="107"/>
      <c r="G34" s="108">
        <f t="shared" ref="G34:G39" si="4">E34*F34</f>
        <v>0</v>
      </c>
      <c r="H34" s="155"/>
    </row>
    <row r="35" spans="1:10" ht="37.5">
      <c r="A35" s="74">
        <f>A34+1</f>
        <v>2</v>
      </c>
      <c r="B35" s="75"/>
      <c r="C35" s="81" t="s">
        <v>908</v>
      </c>
      <c r="D35" s="77" t="s">
        <v>888</v>
      </c>
      <c r="E35" s="78">
        <v>3</v>
      </c>
      <c r="F35" s="110"/>
      <c r="G35" s="80">
        <f>E35*F35</f>
        <v>0</v>
      </c>
      <c r="H35" s="155"/>
    </row>
    <row r="36" spans="1:10" ht="25">
      <c r="A36" s="74">
        <f>A35+1</f>
        <v>3</v>
      </c>
      <c r="B36" s="75"/>
      <c r="C36" s="81" t="s">
        <v>909</v>
      </c>
      <c r="D36" s="77" t="s">
        <v>888</v>
      </c>
      <c r="E36" s="78">
        <v>1</v>
      </c>
      <c r="F36" s="110"/>
      <c r="G36" s="80">
        <f t="shared" si="4"/>
        <v>0</v>
      </c>
      <c r="H36" s="155"/>
    </row>
    <row r="37" spans="1:10" ht="25">
      <c r="A37" s="74">
        <f>A36+1</f>
        <v>4</v>
      </c>
      <c r="B37" s="75"/>
      <c r="C37" s="81" t="s">
        <v>910</v>
      </c>
      <c r="D37" s="77" t="s">
        <v>888</v>
      </c>
      <c r="E37" s="78">
        <v>1</v>
      </c>
      <c r="F37" s="110"/>
      <c r="G37" s="80">
        <f t="shared" si="4"/>
        <v>0</v>
      </c>
      <c r="H37" s="155"/>
    </row>
    <row r="38" spans="1:10">
      <c r="A38" s="74">
        <f>A37+1</f>
        <v>5</v>
      </c>
      <c r="B38" s="75"/>
      <c r="C38" s="81" t="s">
        <v>911</v>
      </c>
      <c r="D38" s="77" t="s">
        <v>888</v>
      </c>
      <c r="E38" s="78">
        <v>1</v>
      </c>
      <c r="F38" s="110"/>
      <c r="G38" s="80">
        <f t="shared" si="4"/>
        <v>0</v>
      </c>
      <c r="H38" s="155"/>
    </row>
    <row r="39" spans="1:10">
      <c r="A39" s="114">
        <f>A38+1</f>
        <v>6</v>
      </c>
      <c r="B39" s="90"/>
      <c r="C39" s="91" t="s">
        <v>912</v>
      </c>
      <c r="D39" s="128" t="s">
        <v>888</v>
      </c>
      <c r="E39" s="129">
        <v>1</v>
      </c>
      <c r="F39" s="117"/>
      <c r="G39" s="95">
        <f t="shared" si="4"/>
        <v>0</v>
      </c>
      <c r="H39" s="155"/>
    </row>
    <row r="40" spans="1:10" ht="13">
      <c r="A40" s="1211" t="str">
        <f>C33</f>
        <v>ELEKTROMONTAŽNI RADOVI</v>
      </c>
      <c r="B40" s="1212"/>
      <c r="C40" s="1213"/>
      <c r="D40" s="1214" t="s">
        <v>889</v>
      </c>
      <c r="E40" s="1215"/>
      <c r="F40" s="1216"/>
      <c r="G40" s="130">
        <f>SUM(G34:G39)</f>
        <v>0</v>
      </c>
      <c r="H40" s="155"/>
    </row>
    <row r="41" spans="1:10">
      <c r="A41" s="119"/>
      <c r="B41" s="120"/>
      <c r="G41" s="125"/>
      <c r="H41" s="155"/>
      <c r="J41" s="12"/>
    </row>
    <row r="42" spans="1:10" ht="28.5" customHeight="1">
      <c r="A42" s="1191" t="str">
        <f>C3</f>
        <v>SPECIFIKACIJA OPREME, MATERIJALA I RADOVA NA NN PRIKLJUČNOM KABELU</v>
      </c>
      <c r="B42" s="1192"/>
      <c r="C42" s="1193"/>
      <c r="D42" s="1194" t="s">
        <v>913</v>
      </c>
      <c r="E42" s="1194"/>
      <c r="F42" s="1194"/>
      <c r="G42" s="96">
        <f>G15+G31+G40</f>
        <v>0</v>
      </c>
      <c r="H42" s="155"/>
    </row>
    <row r="43" spans="1:10" ht="13">
      <c r="A43" s="131"/>
      <c r="B43" s="132"/>
      <c r="C43" s="133"/>
      <c r="D43" s="134"/>
      <c r="E43" s="135"/>
      <c r="F43" s="136"/>
      <c r="G43" s="137"/>
      <c r="H43" s="155"/>
    </row>
    <row r="44" spans="1:10" ht="13">
      <c r="A44" s="61" t="s">
        <v>3</v>
      </c>
      <c r="B44" s="62"/>
      <c r="C44" s="63" t="s">
        <v>914</v>
      </c>
      <c r="D44" s="64"/>
      <c r="E44" s="65"/>
      <c r="F44" s="66"/>
      <c r="G44" s="67"/>
      <c r="H44" s="155"/>
    </row>
    <row r="45" spans="1:10">
      <c r="A45" s="102">
        <v>1</v>
      </c>
      <c r="B45" s="127"/>
      <c r="C45" s="104" t="s">
        <v>915</v>
      </c>
      <c r="D45" s="138" t="s">
        <v>878</v>
      </c>
      <c r="E45" s="139">
        <v>15</v>
      </c>
      <c r="F45" s="107"/>
      <c r="G45" s="108">
        <f t="shared" ref="G45:G54" si="5">E45*F45</f>
        <v>0</v>
      </c>
      <c r="H45" s="155"/>
    </row>
    <row r="46" spans="1:10" ht="50">
      <c r="A46" s="74">
        <f>A45+1</f>
        <v>2</v>
      </c>
      <c r="B46" s="82"/>
      <c r="C46" s="76" t="s">
        <v>916</v>
      </c>
      <c r="D46" s="140" t="s">
        <v>917</v>
      </c>
      <c r="E46" s="141">
        <v>6</v>
      </c>
      <c r="F46" s="110"/>
      <c r="G46" s="80">
        <f t="shared" si="5"/>
        <v>0</v>
      </c>
      <c r="H46" s="155"/>
    </row>
    <row r="47" spans="1:10">
      <c r="A47" s="74">
        <f t="shared" ref="A47:A54" si="6">A46+1</f>
        <v>3</v>
      </c>
      <c r="B47" s="75"/>
      <c r="C47" s="76" t="s">
        <v>918</v>
      </c>
      <c r="D47" s="140" t="s">
        <v>917</v>
      </c>
      <c r="E47" s="141">
        <v>3</v>
      </c>
      <c r="F47" s="110"/>
      <c r="G47" s="80">
        <f t="shared" si="5"/>
        <v>0</v>
      </c>
      <c r="H47" s="155"/>
    </row>
    <row r="48" spans="1:10" ht="37.5">
      <c r="A48" s="74">
        <f>A47+1</f>
        <v>4</v>
      </c>
      <c r="B48" s="75"/>
      <c r="C48" s="76" t="s">
        <v>919</v>
      </c>
      <c r="D48" s="140" t="s">
        <v>878</v>
      </c>
      <c r="E48" s="141">
        <v>20</v>
      </c>
      <c r="F48" s="110"/>
      <c r="G48" s="80">
        <f t="shared" si="5"/>
        <v>0</v>
      </c>
      <c r="H48" s="155"/>
    </row>
    <row r="49" spans="1:9" ht="25">
      <c r="A49" s="74">
        <f>A48+1</f>
        <v>5</v>
      </c>
      <c r="B49" s="75"/>
      <c r="C49" s="76" t="s">
        <v>920</v>
      </c>
      <c r="D49" s="140" t="s">
        <v>878</v>
      </c>
      <c r="E49" s="141">
        <v>15</v>
      </c>
      <c r="F49" s="110"/>
      <c r="G49" s="80">
        <f t="shared" si="5"/>
        <v>0</v>
      </c>
      <c r="H49" s="155"/>
    </row>
    <row r="50" spans="1:9">
      <c r="A50" s="74">
        <f t="shared" si="6"/>
        <v>6</v>
      </c>
      <c r="B50" s="75"/>
      <c r="C50" s="76" t="s">
        <v>921</v>
      </c>
      <c r="D50" s="140" t="s">
        <v>917</v>
      </c>
      <c r="E50" s="141">
        <v>2</v>
      </c>
      <c r="F50" s="110"/>
      <c r="G50" s="80">
        <f t="shared" si="5"/>
        <v>0</v>
      </c>
      <c r="H50" s="155"/>
    </row>
    <row r="51" spans="1:9" ht="25">
      <c r="A51" s="74">
        <f t="shared" si="6"/>
        <v>7</v>
      </c>
      <c r="B51" s="75"/>
      <c r="C51" s="1157" t="s">
        <v>1331</v>
      </c>
      <c r="D51" s="140" t="s">
        <v>878</v>
      </c>
      <c r="E51" s="141">
        <v>50</v>
      </c>
      <c r="F51" s="110"/>
      <c r="G51" s="80">
        <f>E51*F51</f>
        <v>0</v>
      </c>
      <c r="H51" s="1138"/>
      <c r="I51" s="12"/>
    </row>
    <row r="52" spans="1:9" ht="37.5">
      <c r="A52" s="74">
        <f t="shared" si="6"/>
        <v>8</v>
      </c>
      <c r="B52" s="75"/>
      <c r="C52" s="142" t="s">
        <v>922</v>
      </c>
      <c r="D52" s="140" t="s">
        <v>878</v>
      </c>
      <c r="E52" s="143">
        <v>50</v>
      </c>
      <c r="F52" s="79"/>
      <c r="G52" s="80">
        <f t="shared" si="5"/>
        <v>0</v>
      </c>
      <c r="H52" s="155"/>
    </row>
    <row r="53" spans="1:9">
      <c r="A53" s="74">
        <f t="shared" si="6"/>
        <v>9</v>
      </c>
      <c r="B53" s="109"/>
      <c r="C53" s="81" t="s">
        <v>904</v>
      </c>
      <c r="D53" s="111" t="s">
        <v>888</v>
      </c>
      <c r="E53" s="75">
        <v>1</v>
      </c>
      <c r="F53" s="110"/>
      <c r="G53" s="113">
        <f t="shared" si="5"/>
        <v>0</v>
      </c>
      <c r="H53" s="155"/>
    </row>
    <row r="54" spans="1:9">
      <c r="A54" s="74">
        <f t="shared" si="6"/>
        <v>10</v>
      </c>
      <c r="B54" s="90"/>
      <c r="C54" s="91" t="s">
        <v>887</v>
      </c>
      <c r="D54" s="144" t="s">
        <v>888</v>
      </c>
      <c r="E54" s="93">
        <v>1</v>
      </c>
      <c r="F54" s="110"/>
      <c r="G54" s="80">
        <f t="shared" si="5"/>
        <v>0</v>
      </c>
      <c r="H54" s="155"/>
    </row>
    <row r="55" spans="1:9" ht="13">
      <c r="A55" s="1195" t="str">
        <f>C44</f>
        <v>SPECIFIKACIJA OPREME, MATERIJALA I RADOVA NA EK MREŽI</v>
      </c>
      <c r="B55" s="1195"/>
      <c r="C55" s="1196"/>
      <c r="D55" s="1197" t="s">
        <v>889</v>
      </c>
      <c r="E55" s="1198"/>
      <c r="F55" s="1199"/>
      <c r="G55" s="96">
        <f>SUM(G45:G54)</f>
        <v>0</v>
      </c>
      <c r="H55" s="155"/>
    </row>
    <row r="56" spans="1:9" ht="14">
      <c r="A56" s="97"/>
      <c r="B56" s="98"/>
      <c r="C56" s="99"/>
      <c r="D56" s="100"/>
      <c r="E56" s="100"/>
      <c r="F56" s="100"/>
      <c r="G56" s="101"/>
      <c r="H56" s="155"/>
    </row>
    <row r="57" spans="1:9" ht="13">
      <c r="A57" s="61" t="s">
        <v>4</v>
      </c>
      <c r="B57" s="62"/>
      <c r="C57" s="62" t="s">
        <v>923</v>
      </c>
      <c r="D57" s="64"/>
      <c r="E57" s="65"/>
      <c r="F57" s="66"/>
      <c r="G57" s="67"/>
      <c r="H57" s="155"/>
    </row>
    <row r="58" spans="1:9" ht="25">
      <c r="A58" s="102">
        <v>1</v>
      </c>
      <c r="B58" s="127"/>
      <c r="C58" s="104" t="s">
        <v>924</v>
      </c>
      <c r="D58" s="105" t="s">
        <v>878</v>
      </c>
      <c r="E58" s="106">
        <v>65</v>
      </c>
      <c r="F58" s="145"/>
      <c r="G58" s="146">
        <f>E58*F58</f>
        <v>0</v>
      </c>
      <c r="H58" s="155"/>
    </row>
    <row r="59" spans="1:9" ht="147.75" customHeight="1">
      <c r="A59" s="74">
        <f>A58+1</f>
        <v>2</v>
      </c>
      <c r="B59" s="75"/>
      <c r="C59" s="81" t="s">
        <v>925</v>
      </c>
      <c r="D59" s="77" t="s">
        <v>878</v>
      </c>
      <c r="E59" s="78">
        <v>65</v>
      </c>
      <c r="F59" s="147"/>
      <c r="G59" s="148">
        <f>E59*F59</f>
        <v>0</v>
      </c>
      <c r="H59" s="155"/>
    </row>
    <row r="60" spans="1:9" ht="14">
      <c r="A60" s="1200" t="str">
        <f>C57</f>
        <v>GEODETSKI RADOVI</v>
      </c>
      <c r="B60" s="1200"/>
      <c r="C60" s="1201"/>
      <c r="D60" s="1202" t="s">
        <v>889</v>
      </c>
      <c r="E60" s="1203"/>
      <c r="F60" s="1204"/>
      <c r="G60" s="96">
        <f>SUM(G58:G59)</f>
        <v>0</v>
      </c>
      <c r="H60" s="155"/>
    </row>
    <row r="61" spans="1:9">
      <c r="A61" s="119"/>
      <c r="B61" s="120"/>
      <c r="G61" s="125"/>
      <c r="H61" s="155"/>
    </row>
    <row r="62" spans="1:9" ht="14">
      <c r="A62" s="1185" t="str">
        <f>C2</f>
        <v>Priključni NN kabel i DTK instalacija</v>
      </c>
      <c r="B62" s="1186"/>
      <c r="C62" s="1187"/>
      <c r="D62" s="1188" t="s">
        <v>889</v>
      </c>
      <c r="E62" s="1189"/>
      <c r="F62" s="1190"/>
      <c r="G62" s="149">
        <f>G42+G55+G60</f>
        <v>0</v>
      </c>
      <c r="H62" s="155"/>
    </row>
    <row r="63" spans="1:9">
      <c r="H63" s="155"/>
    </row>
    <row r="64" spans="1:9">
      <c r="D64" s="150"/>
      <c r="E64" s="151"/>
      <c r="H64" s="155"/>
    </row>
    <row r="65" spans="3:8">
      <c r="C65" s="122"/>
      <c r="H65" s="155"/>
    </row>
    <row r="66" spans="3:8">
      <c r="H66" s="155"/>
    </row>
  </sheetData>
  <mergeCells count="14">
    <mergeCell ref="A15:C15"/>
    <mergeCell ref="D15:F15"/>
    <mergeCell ref="A31:C31"/>
    <mergeCell ref="D31:F31"/>
    <mergeCell ref="A40:C40"/>
    <mergeCell ref="D40:F40"/>
    <mergeCell ref="A62:C62"/>
    <mergeCell ref="D62:F62"/>
    <mergeCell ref="A42:C42"/>
    <mergeCell ref="D42:F42"/>
    <mergeCell ref="A55:C55"/>
    <mergeCell ref="D55:F55"/>
    <mergeCell ref="A60:C60"/>
    <mergeCell ref="D60:F60"/>
  </mergeCells>
  <conditionalFormatting sqref="C19 C7">
    <cfRule type="cellIs" dxfId="48" priority="1" stopIfTrue="1" operator="equal">
      <formula>"""ili jednakovrijedan"""</formula>
    </cfRule>
  </conditionalFormatting>
  <pageMargins left="0.7" right="0.7" top="0.75" bottom="0.75" header="0.3" footer="0.3"/>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341"/>
  <sheetViews>
    <sheetView view="pageBreakPreview" topLeftCell="A325" zoomScale="90" zoomScaleNormal="100" zoomScaleSheetLayoutView="90" workbookViewId="0">
      <selection activeCell="I6" sqref="I6"/>
    </sheetView>
  </sheetViews>
  <sheetFormatPr defaultColWidth="9.1796875" defaultRowHeight="12.5"/>
  <cols>
    <col min="1" max="1" width="4.453125" style="472" bestFit="1" customWidth="1"/>
    <col min="2" max="2" width="9.453125" style="472" customWidth="1"/>
    <col min="3" max="3" width="52.54296875" style="741" customWidth="1"/>
    <col min="4" max="4" width="7.81640625" style="742" customWidth="1"/>
    <col min="5" max="5" width="7.453125" style="743" bestFit="1" customWidth="1"/>
    <col min="6" max="6" width="10.81640625" style="744" bestFit="1" customWidth="1"/>
    <col min="7" max="7" width="11.1796875" style="744" bestFit="1" customWidth="1"/>
    <col min="8" max="8" width="7.54296875" style="1146" customWidth="1"/>
    <col min="9" max="16384" width="9.1796875" style="416"/>
  </cols>
  <sheetData>
    <row r="1" spans="1:9" ht="23">
      <c r="A1" s="494" t="s">
        <v>866</v>
      </c>
      <c r="B1" s="495" t="s">
        <v>867</v>
      </c>
      <c r="C1" s="495" t="s">
        <v>868</v>
      </c>
      <c r="D1" s="495" t="s">
        <v>869</v>
      </c>
      <c r="E1" s="495" t="s">
        <v>464</v>
      </c>
      <c r="F1" s="496" t="s">
        <v>870</v>
      </c>
      <c r="G1" s="496" t="s">
        <v>871</v>
      </c>
      <c r="H1" s="1141"/>
    </row>
    <row r="2" spans="1:9" s="504" customFormat="1" ht="13">
      <c r="A2" s="497" t="s">
        <v>54</v>
      </c>
      <c r="B2" s="498"/>
      <c r="C2" s="499" t="s">
        <v>926</v>
      </c>
      <c r="D2" s="500"/>
      <c r="E2" s="501"/>
      <c r="F2" s="502"/>
      <c r="G2" s="503"/>
      <c r="H2" s="1142"/>
    </row>
    <row r="3" spans="1:9" ht="14">
      <c r="A3" s="505" t="s">
        <v>0</v>
      </c>
      <c r="B3" s="506"/>
      <c r="C3" s="507" t="s">
        <v>927</v>
      </c>
      <c r="D3" s="508"/>
      <c r="E3" s="509"/>
      <c r="F3" s="510"/>
      <c r="G3" s="511"/>
      <c r="H3" s="1141"/>
    </row>
    <row r="4" spans="1:9">
      <c r="A4" s="512"/>
      <c r="B4" s="513"/>
      <c r="C4" s="514"/>
      <c r="D4" s="515"/>
      <c r="E4" s="516"/>
      <c r="F4" s="517"/>
      <c r="G4" s="518"/>
      <c r="H4" s="1141"/>
    </row>
    <row r="5" spans="1:9" s="504" customFormat="1" ht="15" customHeight="1">
      <c r="A5" s="519" t="s">
        <v>875</v>
      </c>
      <c r="B5" s="498"/>
      <c r="C5" s="498" t="s">
        <v>928</v>
      </c>
      <c r="D5" s="520"/>
      <c r="E5" s="521"/>
      <c r="F5" s="522"/>
      <c r="G5" s="523"/>
      <c r="H5" s="1143"/>
      <c r="I5" s="525"/>
    </row>
    <row r="6" spans="1:9" ht="230.5" customHeight="1">
      <c r="A6" s="526"/>
      <c r="B6" s="527"/>
      <c r="C6" s="1139" t="s">
        <v>1350</v>
      </c>
      <c r="D6" s="529" t="s">
        <v>10</v>
      </c>
      <c r="E6" s="530">
        <v>1</v>
      </c>
      <c r="F6" s="531"/>
      <c r="G6" s="532">
        <f t="shared" ref="G6:G46" si="0">E6*F6</f>
        <v>0</v>
      </c>
      <c r="H6" s="1140"/>
    </row>
    <row r="7" spans="1:9" ht="50">
      <c r="A7" s="533">
        <v>1</v>
      </c>
      <c r="B7" s="527" t="s">
        <v>929</v>
      </c>
      <c r="C7" s="534" t="s">
        <v>930</v>
      </c>
      <c r="D7" s="535" t="s">
        <v>10</v>
      </c>
      <c r="E7" s="536">
        <v>1</v>
      </c>
      <c r="F7" s="537"/>
      <c r="G7" s="538">
        <f t="shared" si="0"/>
        <v>0</v>
      </c>
      <c r="H7" s="1140"/>
    </row>
    <row r="8" spans="1:9" ht="25">
      <c r="A8" s="533">
        <f t="shared" ref="A8:A46" si="1">A7+1</f>
        <v>2</v>
      </c>
      <c r="B8" s="527" t="s">
        <v>931</v>
      </c>
      <c r="C8" s="539" t="s">
        <v>932</v>
      </c>
      <c r="D8" s="535" t="s">
        <v>10</v>
      </c>
      <c r="E8" s="536">
        <v>3</v>
      </c>
      <c r="F8" s="537"/>
      <c r="G8" s="538">
        <f t="shared" si="0"/>
        <v>0</v>
      </c>
      <c r="H8" s="1140"/>
    </row>
    <row r="9" spans="1:9" ht="25">
      <c r="A9" s="533">
        <f t="shared" si="1"/>
        <v>3</v>
      </c>
      <c r="B9" s="527" t="s">
        <v>933</v>
      </c>
      <c r="C9" s="539" t="s">
        <v>934</v>
      </c>
      <c r="D9" s="535" t="s">
        <v>10</v>
      </c>
      <c r="E9" s="536">
        <v>1</v>
      </c>
      <c r="F9" s="537"/>
      <c r="G9" s="538">
        <f>E9*F9</f>
        <v>0</v>
      </c>
      <c r="H9" s="1140"/>
    </row>
    <row r="10" spans="1:9" ht="25">
      <c r="A10" s="533">
        <f t="shared" si="1"/>
        <v>4</v>
      </c>
      <c r="B10" s="527" t="s">
        <v>935</v>
      </c>
      <c r="C10" s="539" t="s">
        <v>936</v>
      </c>
      <c r="D10" s="540" t="s">
        <v>10</v>
      </c>
      <c r="E10" s="541">
        <v>2</v>
      </c>
      <c r="F10" s="537"/>
      <c r="G10" s="538">
        <f>E10*F10</f>
        <v>0</v>
      </c>
      <c r="H10" s="1140"/>
    </row>
    <row r="11" spans="1:9" ht="25">
      <c r="A11" s="533">
        <f>A10+1</f>
        <v>5</v>
      </c>
      <c r="B11" s="527"/>
      <c r="C11" s="542" t="s">
        <v>937</v>
      </c>
      <c r="D11" s="535" t="s">
        <v>10</v>
      </c>
      <c r="E11" s="536">
        <v>1</v>
      </c>
      <c r="F11" s="543"/>
      <c r="G11" s="544">
        <f>E11*F11</f>
        <v>0</v>
      </c>
      <c r="H11" s="1140"/>
    </row>
    <row r="12" spans="1:9" ht="25">
      <c r="A12" s="533">
        <f t="shared" si="1"/>
        <v>6</v>
      </c>
      <c r="B12" s="527"/>
      <c r="C12" s="1157" t="s">
        <v>1294</v>
      </c>
      <c r="D12" s="535" t="s">
        <v>10</v>
      </c>
      <c r="E12" s="536">
        <v>1</v>
      </c>
      <c r="F12" s="537"/>
      <c r="G12" s="538">
        <f t="shared" si="0"/>
        <v>0</v>
      </c>
    </row>
    <row r="13" spans="1:9" ht="25">
      <c r="A13" s="533">
        <f t="shared" si="1"/>
        <v>7</v>
      </c>
      <c r="B13" s="546" t="s">
        <v>938</v>
      </c>
      <c r="C13" s="547" t="s">
        <v>939</v>
      </c>
      <c r="D13" s="535" t="s">
        <v>10</v>
      </c>
      <c r="E13" s="536">
        <v>4</v>
      </c>
      <c r="F13" s="537"/>
      <c r="G13" s="538">
        <f t="shared" si="0"/>
        <v>0</v>
      </c>
      <c r="H13" s="1140"/>
      <c r="I13" s="256"/>
    </row>
    <row r="14" spans="1:9">
      <c r="A14" s="533">
        <f t="shared" si="1"/>
        <v>8</v>
      </c>
      <c r="B14" s="548"/>
      <c r="C14" s="549" t="s">
        <v>940</v>
      </c>
      <c r="D14" s="540" t="s">
        <v>10</v>
      </c>
      <c r="E14" s="541">
        <v>6</v>
      </c>
      <c r="F14" s="550"/>
      <c r="G14" s="551">
        <f>E14*F14</f>
        <v>0</v>
      </c>
      <c r="H14" s="1140"/>
    </row>
    <row r="15" spans="1:9" ht="25.5">
      <c r="A15" s="533">
        <f t="shared" si="1"/>
        <v>9</v>
      </c>
      <c r="B15" s="546" t="s">
        <v>941</v>
      </c>
      <c r="C15" s="547" t="s">
        <v>942</v>
      </c>
      <c r="D15" s="535" t="s">
        <v>10</v>
      </c>
      <c r="E15" s="536">
        <v>5</v>
      </c>
      <c r="F15" s="537"/>
      <c r="G15" s="538">
        <f t="shared" si="0"/>
        <v>0</v>
      </c>
      <c r="H15" s="1140"/>
      <c r="I15" s="256"/>
    </row>
    <row r="16" spans="1:9" ht="25.5">
      <c r="A16" s="533">
        <f t="shared" si="1"/>
        <v>10</v>
      </c>
      <c r="B16" s="546" t="s">
        <v>943</v>
      </c>
      <c r="C16" s="547" t="s">
        <v>944</v>
      </c>
      <c r="D16" s="535" t="s">
        <v>10</v>
      </c>
      <c r="E16" s="536">
        <v>7</v>
      </c>
      <c r="F16" s="537"/>
      <c r="G16" s="538">
        <f t="shared" si="0"/>
        <v>0</v>
      </c>
      <c r="H16" s="1140"/>
      <c r="I16" s="256"/>
    </row>
    <row r="17" spans="1:9" ht="38">
      <c r="A17" s="533">
        <f>A16+1</f>
        <v>11</v>
      </c>
      <c r="B17" s="546" t="s">
        <v>945</v>
      </c>
      <c r="C17" s="547" t="s">
        <v>946</v>
      </c>
      <c r="D17" s="535" t="s">
        <v>10</v>
      </c>
      <c r="E17" s="536">
        <v>14</v>
      </c>
      <c r="F17" s="537"/>
      <c r="G17" s="538">
        <f t="shared" si="0"/>
        <v>0</v>
      </c>
      <c r="H17" s="1140"/>
      <c r="I17" s="256"/>
    </row>
    <row r="18" spans="1:9" ht="25">
      <c r="A18" s="533">
        <f>A17+1</f>
        <v>12</v>
      </c>
      <c r="B18" s="527" t="s">
        <v>947</v>
      </c>
      <c r="C18" s="1157" t="s">
        <v>1295</v>
      </c>
      <c r="D18" s="535" t="s">
        <v>10</v>
      </c>
      <c r="E18" s="536">
        <v>1</v>
      </c>
      <c r="F18" s="537"/>
      <c r="G18" s="538">
        <f>E18*F18</f>
        <v>0</v>
      </c>
      <c r="H18" s="1140"/>
    </row>
    <row r="19" spans="1:9" ht="31">
      <c r="A19" s="533">
        <f t="shared" si="1"/>
        <v>13</v>
      </c>
      <c r="B19" s="552" t="s">
        <v>948</v>
      </c>
      <c r="C19" s="539" t="s">
        <v>949</v>
      </c>
      <c r="D19" s="535" t="s">
        <v>10</v>
      </c>
      <c r="E19" s="536">
        <v>3</v>
      </c>
      <c r="F19" s="543"/>
      <c r="G19" s="544">
        <f t="shared" si="0"/>
        <v>0</v>
      </c>
      <c r="H19" s="1144"/>
    </row>
    <row r="20" spans="1:9">
      <c r="A20" s="533">
        <f t="shared" si="1"/>
        <v>14</v>
      </c>
      <c r="B20" s="553" t="s">
        <v>950</v>
      </c>
      <c r="C20" s="539" t="s">
        <v>951</v>
      </c>
      <c r="D20" s="535" t="s">
        <v>10</v>
      </c>
      <c r="E20" s="536">
        <v>2</v>
      </c>
      <c r="F20" s="543"/>
      <c r="G20" s="544">
        <f t="shared" si="0"/>
        <v>0</v>
      </c>
      <c r="H20" s="1144"/>
    </row>
    <row r="21" spans="1:9" ht="25">
      <c r="A21" s="533">
        <f t="shared" si="1"/>
        <v>15</v>
      </c>
      <c r="B21" s="546" t="s">
        <v>952</v>
      </c>
      <c r="C21" s="539" t="s">
        <v>953</v>
      </c>
      <c r="D21" s="535" t="s">
        <v>10</v>
      </c>
      <c r="E21" s="536">
        <v>13</v>
      </c>
      <c r="F21" s="543"/>
      <c r="G21" s="544">
        <f t="shared" si="0"/>
        <v>0</v>
      </c>
      <c r="H21" s="1140"/>
    </row>
    <row r="22" spans="1:9" ht="25">
      <c r="A22" s="533">
        <f t="shared" si="1"/>
        <v>16</v>
      </c>
      <c r="B22" s="552" t="s">
        <v>954</v>
      </c>
      <c r="C22" s="547" t="s">
        <v>955</v>
      </c>
      <c r="D22" s="535" t="s">
        <v>10</v>
      </c>
      <c r="E22" s="536">
        <v>10</v>
      </c>
      <c r="F22" s="543"/>
      <c r="G22" s="544">
        <f t="shared" si="0"/>
        <v>0</v>
      </c>
      <c r="H22" s="1140"/>
    </row>
    <row r="23" spans="1:9" ht="25">
      <c r="A23" s="533">
        <f t="shared" si="1"/>
        <v>17</v>
      </c>
      <c r="B23" s="546" t="s">
        <v>956</v>
      </c>
      <c r="C23" s="547" t="s">
        <v>957</v>
      </c>
      <c r="D23" s="535" t="s">
        <v>10</v>
      </c>
      <c r="E23" s="536">
        <v>1</v>
      </c>
      <c r="F23" s="543"/>
      <c r="G23" s="544">
        <f t="shared" si="0"/>
        <v>0</v>
      </c>
      <c r="H23" s="1140"/>
    </row>
    <row r="24" spans="1:9" ht="25">
      <c r="A24" s="533">
        <f>A23+1</f>
        <v>18</v>
      </c>
      <c r="B24" s="553" t="s">
        <v>958</v>
      </c>
      <c r="C24" s="547" t="s">
        <v>959</v>
      </c>
      <c r="D24" s="535" t="s">
        <v>10</v>
      </c>
      <c r="E24" s="536">
        <v>2</v>
      </c>
      <c r="F24" s="543"/>
      <c r="G24" s="544">
        <f t="shared" si="0"/>
        <v>0</v>
      </c>
      <c r="H24" s="1140"/>
    </row>
    <row r="25" spans="1:9" ht="25">
      <c r="A25" s="533">
        <f>A24+1</f>
        <v>19</v>
      </c>
      <c r="B25" s="552" t="s">
        <v>960</v>
      </c>
      <c r="C25" s="547" t="s">
        <v>961</v>
      </c>
      <c r="D25" s="535" t="s">
        <v>10</v>
      </c>
      <c r="E25" s="536">
        <v>4</v>
      </c>
      <c r="F25" s="543"/>
      <c r="G25" s="544">
        <f t="shared" si="0"/>
        <v>0</v>
      </c>
      <c r="H25" s="1140"/>
    </row>
    <row r="26" spans="1:9">
      <c r="A26" s="533">
        <f t="shared" si="1"/>
        <v>20</v>
      </c>
      <c r="B26" s="527"/>
      <c r="C26" s="547" t="s">
        <v>962</v>
      </c>
      <c r="D26" s="535" t="s">
        <v>10</v>
      </c>
      <c r="E26" s="536">
        <v>2</v>
      </c>
      <c r="F26" s="543"/>
      <c r="G26" s="544">
        <f t="shared" si="0"/>
        <v>0</v>
      </c>
      <c r="H26" s="1140"/>
    </row>
    <row r="27" spans="1:9" ht="50">
      <c r="A27" s="533">
        <f t="shared" si="1"/>
        <v>21</v>
      </c>
      <c r="B27" s="527" t="s">
        <v>963</v>
      </c>
      <c r="C27" s="554" t="s">
        <v>964</v>
      </c>
      <c r="D27" s="535" t="s">
        <v>10</v>
      </c>
      <c r="E27" s="536">
        <v>1</v>
      </c>
      <c r="F27" s="543"/>
      <c r="G27" s="544">
        <f t="shared" si="0"/>
        <v>0</v>
      </c>
      <c r="H27" s="1144"/>
    </row>
    <row r="28" spans="1:9" ht="25">
      <c r="A28" s="533">
        <f t="shared" si="1"/>
        <v>22</v>
      </c>
      <c r="B28" s="527" t="s">
        <v>965</v>
      </c>
      <c r="C28" s="547" t="s">
        <v>966</v>
      </c>
      <c r="D28" s="540" t="s">
        <v>10</v>
      </c>
      <c r="E28" s="555">
        <v>4</v>
      </c>
      <c r="F28" s="550"/>
      <c r="G28" s="544">
        <f t="shared" si="0"/>
        <v>0</v>
      </c>
      <c r="H28" s="1140"/>
    </row>
    <row r="29" spans="1:9" ht="25">
      <c r="A29" s="533">
        <f>A28+1</f>
        <v>23</v>
      </c>
      <c r="B29" s="527" t="s">
        <v>967</v>
      </c>
      <c r="C29" s="547" t="s">
        <v>968</v>
      </c>
      <c r="D29" s="540" t="s">
        <v>10</v>
      </c>
      <c r="E29" s="555">
        <v>1</v>
      </c>
      <c r="F29" s="543"/>
      <c r="G29" s="544">
        <f t="shared" si="0"/>
        <v>0</v>
      </c>
      <c r="H29" s="1140"/>
    </row>
    <row r="30" spans="1:9">
      <c r="A30" s="533">
        <f>A29+1</f>
        <v>24</v>
      </c>
      <c r="B30" s="527"/>
      <c r="C30" s="549" t="s">
        <v>969</v>
      </c>
      <c r="D30" s="540" t="s">
        <v>10</v>
      </c>
      <c r="E30" s="541">
        <v>10</v>
      </c>
      <c r="F30" s="543"/>
      <c r="G30" s="538">
        <f t="shared" si="0"/>
        <v>0</v>
      </c>
      <c r="H30" s="1140"/>
    </row>
    <row r="31" spans="1:9" ht="25">
      <c r="A31" s="533">
        <f t="shared" si="1"/>
        <v>25</v>
      </c>
      <c r="B31" s="527"/>
      <c r="C31" s="547" t="s">
        <v>970</v>
      </c>
      <c r="D31" s="540" t="s">
        <v>10</v>
      </c>
      <c r="E31" s="541">
        <v>3</v>
      </c>
      <c r="F31" s="543"/>
      <c r="G31" s="538">
        <f t="shared" si="0"/>
        <v>0</v>
      </c>
      <c r="H31" s="1140"/>
    </row>
    <row r="32" spans="1:9">
      <c r="A32" s="533">
        <f t="shared" si="1"/>
        <v>26</v>
      </c>
      <c r="B32" s="527"/>
      <c r="C32" s="549" t="s">
        <v>971</v>
      </c>
      <c r="D32" s="540" t="s">
        <v>10</v>
      </c>
      <c r="E32" s="541">
        <v>8</v>
      </c>
      <c r="F32" s="543"/>
      <c r="G32" s="538">
        <f t="shared" si="0"/>
        <v>0</v>
      </c>
      <c r="H32" s="1140"/>
    </row>
    <row r="33" spans="1:8" ht="25">
      <c r="A33" s="533">
        <f>A32+1</f>
        <v>27</v>
      </c>
      <c r="B33" s="527"/>
      <c r="C33" s="549" t="s">
        <v>972</v>
      </c>
      <c r="D33" s="540" t="s">
        <v>10</v>
      </c>
      <c r="E33" s="541">
        <v>5</v>
      </c>
      <c r="F33" s="543"/>
      <c r="G33" s="538">
        <f t="shared" si="0"/>
        <v>0</v>
      </c>
      <c r="H33" s="1140"/>
    </row>
    <row r="34" spans="1:8" ht="25">
      <c r="A34" s="533">
        <f>A33+1</f>
        <v>28</v>
      </c>
      <c r="B34" s="527"/>
      <c r="C34" s="556" t="s">
        <v>973</v>
      </c>
      <c r="D34" s="540" t="s">
        <v>10</v>
      </c>
      <c r="E34" s="541">
        <v>20</v>
      </c>
      <c r="F34" s="543"/>
      <c r="G34" s="538">
        <f t="shared" si="0"/>
        <v>0</v>
      </c>
      <c r="H34" s="1140"/>
    </row>
    <row r="35" spans="1:8">
      <c r="A35" s="533">
        <f t="shared" si="1"/>
        <v>29</v>
      </c>
      <c r="B35" s="527"/>
      <c r="C35" s="557" t="s">
        <v>974</v>
      </c>
      <c r="D35" s="535" t="s">
        <v>10</v>
      </c>
      <c r="E35" s="536">
        <v>50</v>
      </c>
      <c r="F35" s="543"/>
      <c r="G35" s="538">
        <f t="shared" si="0"/>
        <v>0</v>
      </c>
      <c r="H35" s="1140"/>
    </row>
    <row r="36" spans="1:8">
      <c r="A36" s="533">
        <f t="shared" si="1"/>
        <v>30</v>
      </c>
      <c r="B36" s="527"/>
      <c r="C36" s="557" t="s">
        <v>975</v>
      </c>
      <c r="D36" s="535" t="s">
        <v>10</v>
      </c>
      <c r="E36" s="536">
        <v>40</v>
      </c>
      <c r="F36" s="543"/>
      <c r="G36" s="538">
        <f t="shared" si="0"/>
        <v>0</v>
      </c>
      <c r="H36" s="1140"/>
    </row>
    <row r="37" spans="1:8">
      <c r="A37" s="533">
        <f t="shared" si="1"/>
        <v>31</v>
      </c>
      <c r="B37" s="527"/>
      <c r="C37" s="557" t="s">
        <v>976</v>
      </c>
      <c r="D37" s="535" t="s">
        <v>10</v>
      </c>
      <c r="E37" s="536">
        <v>40</v>
      </c>
      <c r="F37" s="543"/>
      <c r="G37" s="538">
        <f t="shared" si="0"/>
        <v>0</v>
      </c>
      <c r="H37" s="1140"/>
    </row>
    <row r="38" spans="1:8">
      <c r="A38" s="533">
        <f t="shared" si="1"/>
        <v>32</v>
      </c>
      <c r="B38" s="527"/>
      <c r="C38" s="557" t="s">
        <v>977</v>
      </c>
      <c r="D38" s="535" t="s">
        <v>10</v>
      </c>
      <c r="E38" s="536">
        <v>30</v>
      </c>
      <c r="F38" s="543"/>
      <c r="G38" s="538">
        <f t="shared" si="0"/>
        <v>0</v>
      </c>
      <c r="H38" s="1140"/>
    </row>
    <row r="39" spans="1:8">
      <c r="A39" s="533">
        <f t="shared" si="1"/>
        <v>33</v>
      </c>
      <c r="B39" s="527"/>
      <c r="C39" s="557" t="s">
        <v>978</v>
      </c>
      <c r="D39" s="535" t="s">
        <v>10</v>
      </c>
      <c r="E39" s="536">
        <v>10</v>
      </c>
      <c r="F39" s="543"/>
      <c r="G39" s="538">
        <f t="shared" si="0"/>
        <v>0</v>
      </c>
      <c r="H39" s="1140"/>
    </row>
    <row r="40" spans="1:8">
      <c r="A40" s="533">
        <f t="shared" si="1"/>
        <v>34</v>
      </c>
      <c r="B40" s="527"/>
      <c r="C40" s="557" t="s">
        <v>979</v>
      </c>
      <c r="D40" s="535" t="s">
        <v>10</v>
      </c>
      <c r="E40" s="536">
        <v>10</v>
      </c>
      <c r="F40" s="543"/>
      <c r="G40" s="538">
        <f t="shared" si="0"/>
        <v>0</v>
      </c>
      <c r="H40" s="1140"/>
    </row>
    <row r="41" spans="1:8">
      <c r="A41" s="533">
        <f>A40+1</f>
        <v>35</v>
      </c>
      <c r="B41" s="527"/>
      <c r="C41" s="542" t="s">
        <v>980</v>
      </c>
      <c r="D41" s="540" t="s">
        <v>10</v>
      </c>
      <c r="E41" s="555">
        <v>4</v>
      </c>
      <c r="F41" s="543"/>
      <c r="G41" s="538">
        <f t="shared" si="0"/>
        <v>0</v>
      </c>
      <c r="H41" s="1140"/>
    </row>
    <row r="42" spans="1:8">
      <c r="A42" s="533">
        <f t="shared" si="1"/>
        <v>36</v>
      </c>
      <c r="B42" s="527"/>
      <c r="C42" s="542" t="s">
        <v>981</v>
      </c>
      <c r="D42" s="540" t="s">
        <v>10</v>
      </c>
      <c r="E42" s="555">
        <v>4</v>
      </c>
      <c r="F42" s="543"/>
      <c r="G42" s="538">
        <f t="shared" si="0"/>
        <v>0</v>
      </c>
      <c r="H42" s="1140"/>
    </row>
    <row r="43" spans="1:8">
      <c r="A43" s="533">
        <f t="shared" si="1"/>
        <v>37</v>
      </c>
      <c r="B43" s="527"/>
      <c r="C43" s="542" t="s">
        <v>982</v>
      </c>
      <c r="D43" s="540" t="s">
        <v>888</v>
      </c>
      <c r="E43" s="555">
        <v>1</v>
      </c>
      <c r="F43" s="543"/>
      <c r="G43" s="538">
        <f t="shared" si="0"/>
        <v>0</v>
      </c>
      <c r="H43" s="1140"/>
    </row>
    <row r="44" spans="1:8">
      <c r="A44" s="533">
        <f>A43+1</f>
        <v>38</v>
      </c>
      <c r="B44" s="527"/>
      <c r="C44" s="558" t="s">
        <v>983</v>
      </c>
      <c r="D44" s="535" t="s">
        <v>10</v>
      </c>
      <c r="E44" s="536">
        <v>4</v>
      </c>
      <c r="F44" s="543"/>
      <c r="G44" s="538">
        <f t="shared" si="0"/>
        <v>0</v>
      </c>
      <c r="H44" s="1140"/>
    </row>
    <row r="45" spans="1:8">
      <c r="A45" s="533">
        <f>A44+1</f>
        <v>39</v>
      </c>
      <c r="B45" s="527"/>
      <c r="C45" s="547" t="s">
        <v>984</v>
      </c>
      <c r="D45" s="535" t="s">
        <v>10</v>
      </c>
      <c r="E45" s="536">
        <v>6</v>
      </c>
      <c r="F45" s="543"/>
      <c r="G45" s="544">
        <f t="shared" si="0"/>
        <v>0</v>
      </c>
      <c r="H45" s="1140"/>
    </row>
    <row r="46" spans="1:8">
      <c r="A46" s="533">
        <f t="shared" si="1"/>
        <v>40</v>
      </c>
      <c r="B46" s="527"/>
      <c r="C46" s="542" t="s">
        <v>985</v>
      </c>
      <c r="D46" s="540" t="s">
        <v>10</v>
      </c>
      <c r="E46" s="555">
        <v>6</v>
      </c>
      <c r="F46" s="543"/>
      <c r="G46" s="538">
        <f t="shared" si="0"/>
        <v>0</v>
      </c>
      <c r="H46" s="1140"/>
    </row>
    <row r="47" spans="1:8" ht="13">
      <c r="A47" s="533"/>
      <c r="B47" s="527"/>
      <c r="C47" s="559" t="s">
        <v>986</v>
      </c>
      <c r="D47" s="540"/>
      <c r="E47" s="541"/>
      <c r="F47" s="543"/>
      <c r="G47" s="538"/>
      <c r="H47" s="1140"/>
    </row>
    <row r="48" spans="1:8" ht="25">
      <c r="A48" s="533">
        <f>A46+1</f>
        <v>41</v>
      </c>
      <c r="B48" s="527" t="s">
        <v>987</v>
      </c>
      <c r="C48" s="539" t="s">
        <v>988</v>
      </c>
      <c r="D48" s="535" t="s">
        <v>10</v>
      </c>
      <c r="E48" s="536">
        <v>1</v>
      </c>
      <c r="F48" s="543"/>
      <c r="G48" s="538">
        <f>E48*F48</f>
        <v>0</v>
      </c>
      <c r="H48" s="1140"/>
    </row>
    <row r="49" spans="1:8" ht="25">
      <c r="A49" s="533">
        <f>A48+1</f>
        <v>42</v>
      </c>
      <c r="B49" s="527" t="s">
        <v>989</v>
      </c>
      <c r="C49" s="539" t="s">
        <v>990</v>
      </c>
      <c r="D49" s="540" t="s">
        <v>10</v>
      </c>
      <c r="E49" s="541">
        <v>1</v>
      </c>
      <c r="F49" s="543"/>
      <c r="G49" s="538">
        <f>E49*F49</f>
        <v>0</v>
      </c>
      <c r="H49" s="1140"/>
    </row>
    <row r="50" spans="1:8">
      <c r="A50" s="533">
        <f>A49+1</f>
        <v>43</v>
      </c>
      <c r="B50" s="527"/>
      <c r="C50" s="545" t="s">
        <v>991</v>
      </c>
      <c r="D50" s="560" t="s">
        <v>10</v>
      </c>
      <c r="E50" s="561">
        <v>2</v>
      </c>
      <c r="F50" s="543"/>
      <c r="G50" s="538">
        <f>E50*F50</f>
        <v>0</v>
      </c>
      <c r="H50" s="1140"/>
    </row>
    <row r="51" spans="1:8">
      <c r="A51" s="533">
        <f>A50+1</f>
        <v>44</v>
      </c>
      <c r="B51" s="527"/>
      <c r="C51" s="545" t="s">
        <v>992</v>
      </c>
      <c r="D51" s="560" t="s">
        <v>10</v>
      </c>
      <c r="E51" s="561">
        <v>1</v>
      </c>
      <c r="F51" s="543"/>
      <c r="G51" s="538">
        <f>E51*F51</f>
        <v>0</v>
      </c>
      <c r="H51" s="1140"/>
    </row>
    <row r="52" spans="1:8" ht="62.5">
      <c r="A52" s="562">
        <f>A51+1</f>
        <v>45</v>
      </c>
      <c r="B52" s="563"/>
      <c r="C52" s="564" t="s">
        <v>993</v>
      </c>
      <c r="D52" s="565" t="s">
        <v>888</v>
      </c>
      <c r="E52" s="566">
        <v>1</v>
      </c>
      <c r="F52" s="537"/>
      <c r="G52" s="567">
        <f>E52*F52</f>
        <v>0</v>
      </c>
      <c r="H52" s="1140"/>
    </row>
    <row r="53" spans="1:8" ht="14">
      <c r="A53" s="1238" t="str">
        <f>C5</f>
        <v>GLAVNI RAZVODNI ORMAR</v>
      </c>
      <c r="B53" s="1239"/>
      <c r="C53" s="1239"/>
      <c r="D53" s="1240" t="s">
        <v>889</v>
      </c>
      <c r="E53" s="1240"/>
      <c r="F53" s="1240"/>
      <c r="G53" s="568">
        <f>SUM(G6:G52)</f>
        <v>0</v>
      </c>
      <c r="H53" s="1141"/>
    </row>
    <row r="54" spans="1:8">
      <c r="A54" s="512"/>
      <c r="B54" s="513"/>
      <c r="C54" s="514"/>
      <c r="D54" s="515"/>
      <c r="E54" s="516"/>
      <c r="F54" s="517"/>
      <c r="G54" s="518"/>
      <c r="H54" s="1141"/>
    </row>
    <row r="55" spans="1:8" s="504" customFormat="1" ht="15" customHeight="1">
      <c r="A55" s="519" t="s">
        <v>994</v>
      </c>
      <c r="B55" s="569"/>
      <c r="C55" s="569" t="s">
        <v>995</v>
      </c>
      <c r="D55" s="524"/>
      <c r="E55" s="570"/>
      <c r="F55" s="571"/>
      <c r="G55" s="572"/>
      <c r="H55" s="1143"/>
    </row>
    <row r="56" spans="1:8" ht="62.5">
      <c r="A56" s="573">
        <v>1</v>
      </c>
      <c r="B56" s="574"/>
      <c r="C56" s="1152" t="s">
        <v>996</v>
      </c>
      <c r="D56" s="529" t="s">
        <v>10</v>
      </c>
      <c r="E56" s="530">
        <v>1</v>
      </c>
      <c r="F56" s="531"/>
      <c r="G56" s="575">
        <f t="shared" ref="G56:G72" si="2">E56*F56</f>
        <v>0</v>
      </c>
      <c r="H56" s="1144"/>
    </row>
    <row r="57" spans="1:8" ht="25">
      <c r="A57" s="576">
        <f>A56+1</f>
        <v>2</v>
      </c>
      <c r="B57" s="527" t="s">
        <v>929</v>
      </c>
      <c r="C57" s="539" t="s">
        <v>997</v>
      </c>
      <c r="D57" s="535" t="s">
        <v>10</v>
      </c>
      <c r="E57" s="536">
        <v>1</v>
      </c>
      <c r="F57" s="543"/>
      <c r="G57" s="544">
        <f t="shared" si="2"/>
        <v>0</v>
      </c>
      <c r="H57" s="1144"/>
    </row>
    <row r="58" spans="1:8" ht="25">
      <c r="A58" s="576">
        <f t="shared" ref="A58:A72" si="3">A57+1</f>
        <v>3</v>
      </c>
      <c r="B58" s="555"/>
      <c r="C58" s="542" t="s">
        <v>998</v>
      </c>
      <c r="D58" s="535" t="s">
        <v>10</v>
      </c>
      <c r="E58" s="536">
        <v>1</v>
      </c>
      <c r="F58" s="543"/>
      <c r="G58" s="544">
        <f t="shared" si="2"/>
        <v>0</v>
      </c>
      <c r="H58" s="1144"/>
    </row>
    <row r="59" spans="1:8">
      <c r="A59" s="576">
        <f t="shared" si="3"/>
        <v>4</v>
      </c>
      <c r="B59" s="555"/>
      <c r="C59" s="539" t="s">
        <v>999</v>
      </c>
      <c r="D59" s="535" t="s">
        <v>10</v>
      </c>
      <c r="E59" s="536">
        <v>1</v>
      </c>
      <c r="F59" s="543"/>
      <c r="G59" s="544">
        <f t="shared" si="2"/>
        <v>0</v>
      </c>
      <c r="H59" s="1144"/>
    </row>
    <row r="60" spans="1:8" ht="25.5">
      <c r="A60" s="576">
        <f t="shared" si="3"/>
        <v>5</v>
      </c>
      <c r="B60" s="546" t="s">
        <v>1000</v>
      </c>
      <c r="C60" s="539" t="s">
        <v>953</v>
      </c>
      <c r="D60" s="535" t="s">
        <v>10</v>
      </c>
      <c r="E60" s="536">
        <v>6</v>
      </c>
      <c r="F60" s="543"/>
      <c r="G60" s="544">
        <f t="shared" si="2"/>
        <v>0</v>
      </c>
      <c r="H60" s="1144"/>
    </row>
    <row r="61" spans="1:8" ht="25">
      <c r="A61" s="576">
        <f t="shared" si="3"/>
        <v>6</v>
      </c>
      <c r="B61" s="546" t="s">
        <v>1001</v>
      </c>
      <c r="C61" s="547" t="s">
        <v>955</v>
      </c>
      <c r="D61" s="535" t="s">
        <v>10</v>
      </c>
      <c r="E61" s="536">
        <v>16</v>
      </c>
      <c r="F61" s="543"/>
      <c r="G61" s="544">
        <f t="shared" si="2"/>
        <v>0</v>
      </c>
      <c r="H61" s="1144"/>
    </row>
    <row r="62" spans="1:8" ht="25.5">
      <c r="A62" s="576">
        <f t="shared" si="3"/>
        <v>7</v>
      </c>
      <c r="B62" s="546" t="s">
        <v>1002</v>
      </c>
      <c r="C62" s="547" t="s">
        <v>1003</v>
      </c>
      <c r="D62" s="535" t="s">
        <v>10</v>
      </c>
      <c r="E62" s="536">
        <v>3</v>
      </c>
      <c r="F62" s="543"/>
      <c r="G62" s="544">
        <f t="shared" si="2"/>
        <v>0</v>
      </c>
      <c r="H62" s="1144"/>
    </row>
    <row r="63" spans="1:8" ht="25">
      <c r="A63" s="576">
        <f t="shared" si="3"/>
        <v>8</v>
      </c>
      <c r="B63" s="527" t="s">
        <v>1004</v>
      </c>
      <c r="C63" s="547" t="s">
        <v>966</v>
      </c>
      <c r="D63" s="540" t="s">
        <v>10</v>
      </c>
      <c r="E63" s="555">
        <v>1</v>
      </c>
      <c r="F63" s="550"/>
      <c r="G63" s="544">
        <f t="shared" si="2"/>
        <v>0</v>
      </c>
      <c r="H63" s="1144"/>
    </row>
    <row r="64" spans="1:8">
      <c r="A64" s="533">
        <f t="shared" si="3"/>
        <v>9</v>
      </c>
      <c r="B64" s="527"/>
      <c r="C64" s="557" t="s">
        <v>974</v>
      </c>
      <c r="D64" s="535" t="s">
        <v>10</v>
      </c>
      <c r="E64" s="536">
        <v>25</v>
      </c>
      <c r="F64" s="543"/>
      <c r="G64" s="538">
        <f t="shared" si="2"/>
        <v>0</v>
      </c>
      <c r="H64" s="1140"/>
    </row>
    <row r="65" spans="1:8">
      <c r="A65" s="533">
        <f t="shared" si="3"/>
        <v>10</v>
      </c>
      <c r="B65" s="527"/>
      <c r="C65" s="557" t="s">
        <v>975</v>
      </c>
      <c r="D65" s="535" t="s">
        <v>10</v>
      </c>
      <c r="E65" s="536">
        <v>25</v>
      </c>
      <c r="F65" s="543"/>
      <c r="G65" s="538">
        <f t="shared" si="2"/>
        <v>0</v>
      </c>
      <c r="H65" s="1140"/>
    </row>
    <row r="66" spans="1:8">
      <c r="A66" s="533">
        <f t="shared" si="3"/>
        <v>11</v>
      </c>
      <c r="B66" s="527"/>
      <c r="C66" s="557" t="s">
        <v>976</v>
      </c>
      <c r="D66" s="535" t="s">
        <v>10</v>
      </c>
      <c r="E66" s="536">
        <v>25</v>
      </c>
      <c r="F66" s="543"/>
      <c r="G66" s="538">
        <f t="shared" si="2"/>
        <v>0</v>
      </c>
      <c r="H66" s="1140"/>
    </row>
    <row r="67" spans="1:8">
      <c r="A67" s="533">
        <f t="shared" si="3"/>
        <v>12</v>
      </c>
      <c r="B67" s="527"/>
      <c r="C67" s="557" t="s">
        <v>977</v>
      </c>
      <c r="D67" s="535" t="s">
        <v>10</v>
      </c>
      <c r="E67" s="536">
        <v>3</v>
      </c>
      <c r="F67" s="543"/>
      <c r="G67" s="538">
        <f t="shared" si="2"/>
        <v>0</v>
      </c>
      <c r="H67" s="1140"/>
    </row>
    <row r="68" spans="1:8">
      <c r="A68" s="533">
        <f t="shared" si="3"/>
        <v>13</v>
      </c>
      <c r="B68" s="527"/>
      <c r="C68" s="557" t="s">
        <v>978</v>
      </c>
      <c r="D68" s="535" t="s">
        <v>10</v>
      </c>
      <c r="E68" s="536">
        <v>1</v>
      </c>
      <c r="F68" s="543"/>
      <c r="G68" s="538">
        <f t="shared" si="2"/>
        <v>0</v>
      </c>
      <c r="H68" s="1140"/>
    </row>
    <row r="69" spans="1:8">
      <c r="A69" s="533">
        <f t="shared" si="3"/>
        <v>14</v>
      </c>
      <c r="B69" s="527"/>
      <c r="C69" s="557" t="s">
        <v>979</v>
      </c>
      <c r="D69" s="535" t="s">
        <v>10</v>
      </c>
      <c r="E69" s="536">
        <v>1</v>
      </c>
      <c r="F69" s="543"/>
      <c r="G69" s="538">
        <f t="shared" si="2"/>
        <v>0</v>
      </c>
      <c r="H69" s="1140"/>
    </row>
    <row r="70" spans="1:8">
      <c r="A70" s="576">
        <f>A69+1</f>
        <v>15</v>
      </c>
      <c r="B70" s="527"/>
      <c r="C70" s="558" t="s">
        <v>983</v>
      </c>
      <c r="D70" s="535" t="s">
        <v>10</v>
      </c>
      <c r="E70" s="536">
        <v>3</v>
      </c>
      <c r="F70" s="543"/>
      <c r="G70" s="538">
        <f t="shared" si="2"/>
        <v>0</v>
      </c>
      <c r="H70" s="1144"/>
    </row>
    <row r="71" spans="1:8">
      <c r="A71" s="576">
        <f>A70+1</f>
        <v>16</v>
      </c>
      <c r="B71" s="527"/>
      <c r="C71" s="542" t="s">
        <v>985</v>
      </c>
      <c r="D71" s="540" t="s">
        <v>10</v>
      </c>
      <c r="E71" s="555">
        <v>4</v>
      </c>
      <c r="F71" s="543"/>
      <c r="G71" s="538">
        <f t="shared" si="2"/>
        <v>0</v>
      </c>
      <c r="H71" s="1144"/>
    </row>
    <row r="72" spans="1:8" ht="62.5">
      <c r="A72" s="577">
        <f t="shared" si="3"/>
        <v>17</v>
      </c>
      <c r="B72" s="578"/>
      <c r="C72" s="579" t="s">
        <v>1005</v>
      </c>
      <c r="D72" s="580" t="s">
        <v>888</v>
      </c>
      <c r="E72" s="566">
        <v>1</v>
      </c>
      <c r="F72" s="537"/>
      <c r="G72" s="581">
        <f t="shared" si="2"/>
        <v>0</v>
      </c>
      <c r="H72" s="1144"/>
    </row>
    <row r="73" spans="1:8" s="583" customFormat="1" ht="14">
      <c r="A73" s="1241" t="str">
        <f>C55</f>
        <v>RAZDJELNIK UREDSKOG DIJELA RO1</v>
      </c>
      <c r="B73" s="1241"/>
      <c r="C73" s="1241"/>
      <c r="D73" s="1220" t="s">
        <v>889</v>
      </c>
      <c r="E73" s="1220"/>
      <c r="F73" s="1220"/>
      <c r="G73" s="582">
        <f>SUM(G56:G72)</f>
        <v>0</v>
      </c>
      <c r="H73" s="1145"/>
    </row>
    <row r="74" spans="1:8" s="583" customFormat="1" ht="14">
      <c r="A74" s="512"/>
      <c r="B74" s="513"/>
      <c r="C74" s="514"/>
      <c r="D74" s="515"/>
      <c r="E74" s="516"/>
      <c r="F74" s="517"/>
      <c r="G74" s="518"/>
      <c r="H74" s="1141"/>
    </row>
    <row r="75" spans="1:8" s="504" customFormat="1" ht="15.75" customHeight="1">
      <c r="A75" s="519" t="s">
        <v>1006</v>
      </c>
      <c r="B75" s="498"/>
      <c r="C75" s="498" t="s">
        <v>1007</v>
      </c>
      <c r="D75" s="520"/>
      <c r="E75" s="521"/>
      <c r="F75" s="584"/>
      <c r="G75" s="585"/>
      <c r="H75" s="741"/>
    </row>
    <row r="76" spans="1:8" ht="78.75" customHeight="1">
      <c r="A76" s="573">
        <v>1</v>
      </c>
      <c r="B76" s="574"/>
      <c r="C76" s="528" t="s">
        <v>1008</v>
      </c>
      <c r="D76" s="529" t="s">
        <v>10</v>
      </c>
      <c r="E76" s="530">
        <v>1</v>
      </c>
      <c r="F76" s="586"/>
      <c r="G76" s="587">
        <f t="shared" ref="G76:G82" si="4">E76*F76</f>
        <v>0</v>
      </c>
    </row>
    <row r="77" spans="1:8">
      <c r="A77" s="576">
        <f>A76+1</f>
        <v>2</v>
      </c>
      <c r="B77" s="555"/>
      <c r="C77" s="539" t="s">
        <v>1009</v>
      </c>
      <c r="D77" s="535" t="s">
        <v>10</v>
      </c>
      <c r="E77" s="536">
        <v>1</v>
      </c>
      <c r="F77" s="588"/>
      <c r="G77" s="589">
        <f t="shared" si="4"/>
        <v>0</v>
      </c>
    </row>
    <row r="78" spans="1:8">
      <c r="A78" s="576">
        <f>A77+1</f>
        <v>3</v>
      </c>
      <c r="B78" s="527"/>
      <c r="C78" s="539" t="s">
        <v>1010</v>
      </c>
      <c r="D78" s="535" t="s">
        <v>10</v>
      </c>
      <c r="E78" s="536">
        <v>1</v>
      </c>
      <c r="F78" s="588"/>
      <c r="G78" s="589">
        <f t="shared" si="4"/>
        <v>0</v>
      </c>
    </row>
    <row r="79" spans="1:8">
      <c r="A79" s="576">
        <f>A78+1</f>
        <v>4</v>
      </c>
      <c r="B79" s="555"/>
      <c r="C79" s="539" t="s">
        <v>1011</v>
      </c>
      <c r="D79" s="535" t="s">
        <v>10</v>
      </c>
      <c r="E79" s="536">
        <v>1</v>
      </c>
      <c r="F79" s="588"/>
      <c r="G79" s="589">
        <f t="shared" si="4"/>
        <v>0</v>
      </c>
    </row>
    <row r="80" spans="1:8">
      <c r="A80" s="576">
        <f>A79+1</f>
        <v>5</v>
      </c>
      <c r="B80" s="555"/>
      <c r="C80" s="539" t="s">
        <v>1012</v>
      </c>
      <c r="D80" s="535" t="s">
        <v>10</v>
      </c>
      <c r="E80" s="536">
        <v>12</v>
      </c>
      <c r="F80" s="590"/>
      <c r="G80" s="538">
        <f t="shared" si="4"/>
        <v>0</v>
      </c>
    </row>
    <row r="81" spans="1:8">
      <c r="A81" s="576">
        <f>A80+1</f>
        <v>6</v>
      </c>
      <c r="B81" s="555"/>
      <c r="C81" s="539" t="s">
        <v>1013</v>
      </c>
      <c r="D81" s="535" t="s">
        <v>10</v>
      </c>
      <c r="E81" s="536">
        <v>6</v>
      </c>
      <c r="F81" s="588"/>
      <c r="G81" s="589">
        <f t="shared" si="4"/>
        <v>0</v>
      </c>
    </row>
    <row r="82" spans="1:8" ht="62.5">
      <c r="A82" s="576">
        <f>A80+1</f>
        <v>6</v>
      </c>
      <c r="B82" s="555"/>
      <c r="C82" s="539" t="s">
        <v>1005</v>
      </c>
      <c r="D82" s="535" t="s">
        <v>888</v>
      </c>
      <c r="E82" s="536">
        <v>1</v>
      </c>
      <c r="F82" s="588"/>
      <c r="G82" s="589">
        <f t="shared" si="4"/>
        <v>0</v>
      </c>
    </row>
    <row r="83" spans="1:8" ht="13">
      <c r="A83" s="591"/>
      <c r="B83" s="592"/>
      <c r="C83" s="593" t="s">
        <v>1007</v>
      </c>
      <c r="D83" s="594"/>
      <c r="E83" s="595"/>
      <c r="F83" s="596" t="s">
        <v>1014</v>
      </c>
      <c r="G83" s="597">
        <f>SUM(G76:G82)</f>
        <v>0</v>
      </c>
    </row>
    <row r="84" spans="1:8" ht="12.75" customHeight="1">
      <c r="A84" s="1238" t="str">
        <f>C75</f>
        <v>ORMARIĆ ZA UTIČNICE</v>
      </c>
      <c r="B84" s="1239"/>
      <c r="C84" s="1239"/>
      <c r="D84" s="598" t="s">
        <v>888</v>
      </c>
      <c r="E84" s="599">
        <v>6</v>
      </c>
      <c r="F84" s="600" t="s">
        <v>889</v>
      </c>
      <c r="G84" s="601">
        <f>G83*E84</f>
        <v>0</v>
      </c>
    </row>
    <row r="85" spans="1:8" ht="14">
      <c r="A85" s="602"/>
      <c r="B85" s="603"/>
      <c r="C85" s="603"/>
      <c r="D85" s="604"/>
      <c r="E85" s="604"/>
      <c r="F85" s="605"/>
      <c r="G85" s="606"/>
      <c r="H85" s="1147"/>
    </row>
    <row r="86" spans="1:8" ht="15" customHeight="1">
      <c r="A86" s="1235" t="str">
        <f>C3</f>
        <v>RAZDJELNICI</v>
      </c>
      <c r="B86" s="1236"/>
      <c r="C86" s="1237"/>
      <c r="D86" s="1232" t="s">
        <v>913</v>
      </c>
      <c r="E86" s="1233"/>
      <c r="F86" s="1234"/>
      <c r="G86" s="582">
        <f>G53+G73+G84</f>
        <v>0</v>
      </c>
      <c r="H86" s="1147"/>
    </row>
    <row r="87" spans="1:8" ht="13">
      <c r="A87" s="607"/>
      <c r="B87" s="608"/>
      <c r="C87" s="609"/>
      <c r="D87" s="524"/>
      <c r="E87" s="570"/>
      <c r="F87" s="610"/>
      <c r="G87" s="611"/>
      <c r="H87" s="1141"/>
    </row>
    <row r="88" spans="1:8" s="504" customFormat="1" ht="13">
      <c r="A88" s="505" t="s">
        <v>3</v>
      </c>
      <c r="B88" s="506"/>
      <c r="C88" s="506" t="s">
        <v>1015</v>
      </c>
      <c r="D88" s="612"/>
      <c r="E88" s="613"/>
      <c r="F88" s="614"/>
      <c r="G88" s="615"/>
      <c r="H88" s="1142"/>
    </row>
    <row r="89" spans="1:8" s="504" customFormat="1" ht="62.5">
      <c r="A89" s="616">
        <v>1</v>
      </c>
      <c r="B89" s="541"/>
      <c r="C89" s="545" t="s">
        <v>1016</v>
      </c>
      <c r="D89" s="617"/>
      <c r="E89" s="618"/>
      <c r="F89" s="543"/>
      <c r="G89" s="544"/>
      <c r="H89" s="1142"/>
    </row>
    <row r="90" spans="1:8" s="504" customFormat="1">
      <c r="A90" s="616"/>
      <c r="B90" s="541"/>
      <c r="C90" s="545" t="s">
        <v>1017</v>
      </c>
      <c r="D90" s="617" t="s">
        <v>878</v>
      </c>
      <c r="E90" s="618">
        <v>80</v>
      </c>
      <c r="F90" s="543"/>
      <c r="G90" s="544">
        <f t="shared" ref="G90:G99" si="5">E90*F90</f>
        <v>0</v>
      </c>
      <c r="H90" s="1142"/>
    </row>
    <row r="91" spans="1:8" s="504" customFormat="1" ht="13">
      <c r="A91" s="616"/>
      <c r="B91" s="541"/>
      <c r="C91" s="619" t="s">
        <v>1018</v>
      </c>
      <c r="D91" s="617" t="s">
        <v>878</v>
      </c>
      <c r="E91" s="618">
        <v>5</v>
      </c>
      <c r="F91" s="543"/>
      <c r="G91" s="544">
        <f t="shared" si="5"/>
        <v>0</v>
      </c>
      <c r="H91" s="1142"/>
    </row>
    <row r="92" spans="1:8" s="504" customFormat="1" ht="13">
      <c r="A92" s="616"/>
      <c r="B92" s="541"/>
      <c r="C92" s="619" t="s">
        <v>1019</v>
      </c>
      <c r="D92" s="620" t="s">
        <v>878</v>
      </c>
      <c r="E92" s="621">
        <v>80</v>
      </c>
      <c r="F92" s="537"/>
      <c r="G92" s="622">
        <f t="shared" si="5"/>
        <v>0</v>
      </c>
      <c r="H92" s="1142"/>
    </row>
    <row r="93" spans="1:8" s="504" customFormat="1" ht="13">
      <c r="A93" s="616"/>
      <c r="B93" s="541"/>
      <c r="C93" s="619" t="s">
        <v>1020</v>
      </c>
      <c r="D93" s="617" t="s">
        <v>878</v>
      </c>
      <c r="E93" s="618">
        <v>150</v>
      </c>
      <c r="F93" s="543"/>
      <c r="G93" s="544">
        <f t="shared" si="5"/>
        <v>0</v>
      </c>
      <c r="H93" s="1142"/>
    </row>
    <row r="94" spans="1:8" s="504" customFormat="1" ht="13">
      <c r="A94" s="616"/>
      <c r="B94" s="541"/>
      <c r="C94" s="619" t="s">
        <v>1021</v>
      </c>
      <c r="D94" s="617" t="s">
        <v>878</v>
      </c>
      <c r="E94" s="618">
        <v>1100</v>
      </c>
      <c r="F94" s="543"/>
      <c r="G94" s="544">
        <f t="shared" si="5"/>
        <v>0</v>
      </c>
      <c r="H94" s="1142"/>
    </row>
    <row r="95" spans="1:8" s="504" customFormat="1" ht="13">
      <c r="A95" s="616"/>
      <c r="B95" s="541"/>
      <c r="C95" s="619" t="s">
        <v>1022</v>
      </c>
      <c r="D95" s="617" t="s">
        <v>878</v>
      </c>
      <c r="E95" s="618">
        <v>2000</v>
      </c>
      <c r="F95" s="543"/>
      <c r="G95" s="544">
        <f t="shared" si="5"/>
        <v>0</v>
      </c>
      <c r="H95" s="1142"/>
    </row>
    <row r="96" spans="1:8" s="504" customFormat="1" ht="13">
      <c r="A96" s="616"/>
      <c r="B96" s="541"/>
      <c r="C96" s="619" t="s">
        <v>1023</v>
      </c>
      <c r="D96" s="617" t="s">
        <v>878</v>
      </c>
      <c r="E96" s="618">
        <v>60</v>
      </c>
      <c r="F96" s="543"/>
      <c r="G96" s="544">
        <f t="shared" si="5"/>
        <v>0</v>
      </c>
      <c r="H96" s="1142"/>
    </row>
    <row r="97" spans="1:8" s="504" customFormat="1" ht="13">
      <c r="A97" s="616"/>
      <c r="B97" s="541"/>
      <c r="C97" s="619" t="s">
        <v>1024</v>
      </c>
      <c r="D97" s="617" t="s">
        <v>878</v>
      </c>
      <c r="E97" s="618">
        <v>120</v>
      </c>
      <c r="F97" s="543"/>
      <c r="G97" s="544">
        <f t="shared" si="5"/>
        <v>0</v>
      </c>
      <c r="H97" s="1142"/>
    </row>
    <row r="98" spans="1:8" s="504" customFormat="1" ht="13">
      <c r="A98" s="616"/>
      <c r="B98" s="541"/>
      <c r="C98" s="619" t="s">
        <v>1025</v>
      </c>
      <c r="D98" s="617" t="s">
        <v>878</v>
      </c>
      <c r="E98" s="618">
        <v>20</v>
      </c>
      <c r="F98" s="543"/>
      <c r="G98" s="544">
        <f t="shared" si="5"/>
        <v>0</v>
      </c>
      <c r="H98" s="1142"/>
    </row>
    <row r="99" spans="1:8" s="504" customFormat="1">
      <c r="A99" s="616"/>
      <c r="B99" s="541"/>
      <c r="C99" s="619" t="s">
        <v>1026</v>
      </c>
      <c r="D99" s="617" t="s">
        <v>878</v>
      </c>
      <c r="E99" s="618">
        <v>100</v>
      </c>
      <c r="F99" s="543"/>
      <c r="G99" s="544">
        <f t="shared" si="5"/>
        <v>0</v>
      </c>
      <c r="H99" s="1142"/>
    </row>
    <row r="100" spans="1:8" s="504" customFormat="1" ht="53.25" customHeight="1">
      <c r="A100" s="616">
        <f>A89+1</f>
        <v>2</v>
      </c>
      <c r="B100" s="541"/>
      <c r="C100" s="623" t="s">
        <v>1027</v>
      </c>
      <c r="D100" s="617"/>
      <c r="E100" s="618"/>
      <c r="F100" s="543"/>
      <c r="G100" s="544"/>
      <c r="H100" s="1142"/>
    </row>
    <row r="101" spans="1:8" s="504" customFormat="1" ht="25">
      <c r="A101" s="616"/>
      <c r="B101" s="541"/>
      <c r="C101" s="1158" t="s">
        <v>1296</v>
      </c>
      <c r="D101" s="540" t="s">
        <v>10</v>
      </c>
      <c r="E101" s="541">
        <v>35</v>
      </c>
      <c r="F101" s="543"/>
      <c r="G101" s="544">
        <f t="shared" ref="G101:G121" si="6">E101*F101</f>
        <v>0</v>
      </c>
      <c r="H101" s="1153"/>
    </row>
    <row r="102" spans="1:8" s="504" customFormat="1" ht="25">
      <c r="A102" s="616"/>
      <c r="B102" s="541"/>
      <c r="C102" s="1158" t="s">
        <v>1297</v>
      </c>
      <c r="D102" s="540" t="s">
        <v>10</v>
      </c>
      <c r="E102" s="541">
        <v>90</v>
      </c>
      <c r="F102" s="543"/>
      <c r="G102" s="544">
        <f t="shared" si="6"/>
        <v>0</v>
      </c>
      <c r="H102" s="1142"/>
    </row>
    <row r="103" spans="1:8" s="504" customFormat="1" ht="25">
      <c r="A103" s="616"/>
      <c r="B103" s="541"/>
      <c r="C103" s="1158" t="s">
        <v>1298</v>
      </c>
      <c r="D103" s="540" t="s">
        <v>10</v>
      </c>
      <c r="E103" s="541">
        <v>16</v>
      </c>
      <c r="F103" s="543"/>
      <c r="G103" s="544">
        <f t="shared" si="6"/>
        <v>0</v>
      </c>
      <c r="H103" s="1142"/>
    </row>
    <row r="104" spans="1:8" s="504" customFormat="1" ht="25">
      <c r="A104" s="616"/>
      <c r="B104" s="541"/>
      <c r="C104" s="1158" t="s">
        <v>1299</v>
      </c>
      <c r="D104" s="540" t="s">
        <v>10</v>
      </c>
      <c r="E104" s="541">
        <v>45</v>
      </c>
      <c r="F104" s="543"/>
      <c r="G104" s="544">
        <f t="shared" si="6"/>
        <v>0</v>
      </c>
      <c r="H104" s="1142"/>
    </row>
    <row r="105" spans="1:8" s="504" customFormat="1" ht="25">
      <c r="A105" s="616"/>
      <c r="B105" s="541"/>
      <c r="C105" s="1158" t="s">
        <v>1300</v>
      </c>
      <c r="D105" s="540" t="s">
        <v>10</v>
      </c>
      <c r="E105" s="541">
        <v>5</v>
      </c>
      <c r="F105" s="543"/>
      <c r="G105" s="544">
        <f t="shared" si="6"/>
        <v>0</v>
      </c>
      <c r="H105" s="1142"/>
    </row>
    <row r="106" spans="1:8" s="504" customFormat="1">
      <c r="A106" s="616"/>
      <c r="B106" s="541"/>
      <c r="C106" s="1158" t="s">
        <v>1301</v>
      </c>
      <c r="D106" s="540" t="s">
        <v>10</v>
      </c>
      <c r="E106" s="541">
        <v>70</v>
      </c>
      <c r="F106" s="543"/>
      <c r="G106" s="544">
        <f t="shared" si="6"/>
        <v>0</v>
      </c>
      <c r="H106" s="1142"/>
    </row>
    <row r="107" spans="1:8" s="504" customFormat="1">
      <c r="A107" s="616"/>
      <c r="B107" s="541"/>
      <c r="C107" s="1158" t="s">
        <v>1302</v>
      </c>
      <c r="D107" s="540" t="s">
        <v>10</v>
      </c>
      <c r="E107" s="541">
        <v>67</v>
      </c>
      <c r="F107" s="543"/>
      <c r="G107" s="544">
        <f t="shared" si="6"/>
        <v>0</v>
      </c>
      <c r="H107" s="1142"/>
    </row>
    <row r="108" spans="1:8" s="504" customFormat="1" ht="25">
      <c r="A108" s="616"/>
      <c r="B108" s="541"/>
      <c r="C108" s="1158" t="s">
        <v>1303</v>
      </c>
      <c r="D108" s="540" t="s">
        <v>10</v>
      </c>
      <c r="E108" s="541">
        <v>8</v>
      </c>
      <c r="F108" s="543"/>
      <c r="G108" s="544">
        <f t="shared" si="6"/>
        <v>0</v>
      </c>
      <c r="H108" s="1142"/>
    </row>
    <row r="109" spans="1:8" s="504" customFormat="1" ht="25">
      <c r="A109" s="616"/>
      <c r="B109" s="541"/>
      <c r="C109" s="1158" t="s">
        <v>1304</v>
      </c>
      <c r="D109" s="540" t="s">
        <v>10</v>
      </c>
      <c r="E109" s="541">
        <v>3</v>
      </c>
      <c r="F109" s="543"/>
      <c r="G109" s="544">
        <f t="shared" si="6"/>
        <v>0</v>
      </c>
      <c r="H109" s="1142"/>
    </row>
    <row r="110" spans="1:8" s="504" customFormat="1">
      <c r="A110" s="616"/>
      <c r="B110" s="541"/>
      <c r="C110" s="1158" t="s">
        <v>1305</v>
      </c>
      <c r="D110" s="540" t="s">
        <v>10</v>
      </c>
      <c r="E110" s="541">
        <v>8</v>
      </c>
      <c r="F110" s="543"/>
      <c r="G110" s="544">
        <f t="shared" si="6"/>
        <v>0</v>
      </c>
      <c r="H110" s="1142"/>
    </row>
    <row r="111" spans="1:8" s="504" customFormat="1" ht="25">
      <c r="A111" s="616"/>
      <c r="B111" s="541"/>
      <c r="C111" s="1158" t="s">
        <v>1306</v>
      </c>
      <c r="D111" s="540" t="s">
        <v>10</v>
      </c>
      <c r="E111" s="541">
        <v>100</v>
      </c>
      <c r="F111" s="543"/>
      <c r="G111" s="544">
        <f t="shared" si="6"/>
        <v>0</v>
      </c>
      <c r="H111" s="1142"/>
    </row>
    <row r="112" spans="1:8" s="504" customFormat="1" ht="25">
      <c r="A112" s="616"/>
      <c r="B112" s="541"/>
      <c r="C112" s="1158" t="s">
        <v>1307</v>
      </c>
      <c r="D112" s="540" t="s">
        <v>10</v>
      </c>
      <c r="E112" s="541">
        <v>120</v>
      </c>
      <c r="F112" s="543"/>
      <c r="G112" s="544">
        <f t="shared" si="6"/>
        <v>0</v>
      </c>
      <c r="H112" s="1142"/>
    </row>
    <row r="113" spans="1:8" s="504" customFormat="1">
      <c r="A113" s="616"/>
      <c r="B113" s="541"/>
      <c r="C113" s="1158" t="s">
        <v>1308</v>
      </c>
      <c r="D113" s="540" t="s">
        <v>10</v>
      </c>
      <c r="E113" s="541">
        <v>100</v>
      </c>
      <c r="F113" s="543"/>
      <c r="G113" s="544">
        <f t="shared" si="6"/>
        <v>0</v>
      </c>
      <c r="H113" s="1142"/>
    </row>
    <row r="114" spans="1:8" s="504" customFormat="1" ht="25">
      <c r="A114" s="616"/>
      <c r="B114" s="541"/>
      <c r="C114" s="1158" t="s">
        <v>1309</v>
      </c>
      <c r="D114" s="540" t="s">
        <v>10</v>
      </c>
      <c r="E114" s="541">
        <v>10</v>
      </c>
      <c r="F114" s="543"/>
      <c r="G114" s="544">
        <f t="shared" si="6"/>
        <v>0</v>
      </c>
      <c r="H114" s="1142"/>
    </row>
    <row r="115" spans="1:8" s="504" customFormat="1">
      <c r="A115" s="616"/>
      <c r="B115" s="541"/>
      <c r="C115" s="1158" t="s">
        <v>1310</v>
      </c>
      <c r="D115" s="540" t="s">
        <v>10</v>
      </c>
      <c r="E115" s="541">
        <v>10</v>
      </c>
      <c r="F115" s="543"/>
      <c r="G115" s="544">
        <f t="shared" si="6"/>
        <v>0</v>
      </c>
      <c r="H115" s="1142"/>
    </row>
    <row r="116" spans="1:8" s="504" customFormat="1">
      <c r="A116" s="616"/>
      <c r="B116" s="541"/>
      <c r="C116" s="1158" t="s">
        <v>1311</v>
      </c>
      <c r="D116" s="540" t="s">
        <v>10</v>
      </c>
      <c r="E116" s="541">
        <v>10</v>
      </c>
      <c r="F116" s="543"/>
      <c r="G116" s="544">
        <f t="shared" si="6"/>
        <v>0</v>
      </c>
      <c r="H116" s="1142"/>
    </row>
    <row r="117" spans="1:8" s="504" customFormat="1">
      <c r="A117" s="616"/>
      <c r="B117" s="541"/>
      <c r="C117" s="1158" t="s">
        <v>1312</v>
      </c>
      <c r="D117" s="540" t="s">
        <v>10</v>
      </c>
      <c r="E117" s="541">
        <v>10</v>
      </c>
      <c r="F117" s="543"/>
      <c r="G117" s="544">
        <f t="shared" si="6"/>
        <v>0</v>
      </c>
      <c r="H117" s="1142"/>
    </row>
    <row r="118" spans="1:8" s="504" customFormat="1">
      <c r="A118" s="616"/>
      <c r="B118" s="541"/>
      <c r="C118" s="1158" t="s">
        <v>1313</v>
      </c>
      <c r="D118" s="540" t="s">
        <v>10</v>
      </c>
      <c r="E118" s="541">
        <v>10</v>
      </c>
      <c r="F118" s="543"/>
      <c r="G118" s="544">
        <f t="shared" si="6"/>
        <v>0</v>
      </c>
      <c r="H118" s="1142"/>
    </row>
    <row r="119" spans="1:8" s="504" customFormat="1" ht="25">
      <c r="A119" s="616"/>
      <c r="B119" s="541"/>
      <c r="C119" s="1158" t="s">
        <v>1314</v>
      </c>
      <c r="D119" s="540" t="s">
        <v>10</v>
      </c>
      <c r="E119" s="541">
        <v>100</v>
      </c>
      <c r="F119" s="543"/>
      <c r="G119" s="544">
        <f t="shared" si="6"/>
        <v>0</v>
      </c>
      <c r="H119" s="1142"/>
    </row>
    <row r="120" spans="1:8" s="504" customFormat="1" ht="25">
      <c r="A120" s="616"/>
      <c r="B120" s="541"/>
      <c r="C120" s="1158" t="s">
        <v>1315</v>
      </c>
      <c r="D120" s="540" t="s">
        <v>10</v>
      </c>
      <c r="E120" s="541">
        <v>300</v>
      </c>
      <c r="F120" s="543"/>
      <c r="G120" s="544">
        <f t="shared" si="6"/>
        <v>0</v>
      </c>
      <c r="H120" s="1142"/>
    </row>
    <row r="121" spans="1:8" s="504" customFormat="1" ht="67.5" customHeight="1">
      <c r="A121" s="616"/>
      <c r="B121" s="541"/>
      <c r="C121" s="623" t="s">
        <v>1028</v>
      </c>
      <c r="D121" s="540" t="s">
        <v>1029</v>
      </c>
      <c r="E121" s="541">
        <v>1</v>
      </c>
      <c r="F121" s="543"/>
      <c r="G121" s="544">
        <f t="shared" si="6"/>
        <v>0</v>
      </c>
      <c r="H121" s="1142"/>
    </row>
    <row r="122" spans="1:8" s="504" customFormat="1" ht="42.65" customHeight="1">
      <c r="A122" s="616">
        <f>A100+1</f>
        <v>3</v>
      </c>
      <c r="B122" s="541"/>
      <c r="C122" s="624" t="s">
        <v>1030</v>
      </c>
      <c r="D122" s="625"/>
      <c r="E122" s="626"/>
      <c r="F122" s="543"/>
      <c r="G122" s="544"/>
      <c r="H122" s="1142"/>
    </row>
    <row r="123" spans="1:8" s="504" customFormat="1">
      <c r="A123" s="616"/>
      <c r="B123" s="541"/>
      <c r="C123" s="624" t="s">
        <v>1031</v>
      </c>
      <c r="D123" s="540" t="s">
        <v>878</v>
      </c>
      <c r="E123" s="627">
        <v>150</v>
      </c>
      <c r="F123" s="543"/>
      <c r="G123" s="544">
        <f>E123*F123</f>
        <v>0</v>
      </c>
      <c r="H123" s="1142"/>
    </row>
    <row r="124" spans="1:8" s="504" customFormat="1">
      <c r="A124" s="616"/>
      <c r="B124" s="541"/>
      <c r="C124" s="624" t="s">
        <v>1032</v>
      </c>
      <c r="D124" s="540" t="s">
        <v>878</v>
      </c>
      <c r="E124" s="627">
        <v>350</v>
      </c>
      <c r="F124" s="543"/>
      <c r="G124" s="544">
        <f>E124*F124</f>
        <v>0</v>
      </c>
      <c r="H124" s="1142"/>
    </row>
    <row r="125" spans="1:8" s="504" customFormat="1">
      <c r="A125" s="616"/>
      <c r="B125" s="541"/>
      <c r="C125" s="624" t="s">
        <v>1033</v>
      </c>
      <c r="D125" s="540" t="s">
        <v>878</v>
      </c>
      <c r="E125" s="627">
        <v>200</v>
      </c>
      <c r="F125" s="543"/>
      <c r="G125" s="544">
        <f>E125*F125</f>
        <v>0</v>
      </c>
      <c r="H125" s="1142"/>
    </row>
    <row r="126" spans="1:8" s="504" customFormat="1" ht="60" customHeight="1">
      <c r="A126" s="616">
        <f>A122+1</f>
        <v>4</v>
      </c>
      <c r="B126" s="541"/>
      <c r="C126" s="623" t="s">
        <v>1034</v>
      </c>
      <c r="D126" s="617"/>
      <c r="E126" s="618"/>
      <c r="F126" s="628"/>
      <c r="G126" s="629"/>
      <c r="H126" s="1142"/>
    </row>
    <row r="127" spans="1:8" s="504" customFormat="1">
      <c r="A127" s="616"/>
      <c r="B127" s="541"/>
      <c r="C127" s="623" t="s">
        <v>1035</v>
      </c>
      <c r="D127" s="617" t="s">
        <v>878</v>
      </c>
      <c r="E127" s="618">
        <v>150</v>
      </c>
      <c r="F127" s="630"/>
      <c r="G127" s="631">
        <f t="shared" ref="G127:G132" si="7">E127*F127</f>
        <v>0</v>
      </c>
      <c r="H127" s="1142"/>
    </row>
    <row r="128" spans="1:8" s="504" customFormat="1">
      <c r="A128" s="616"/>
      <c r="B128" s="541"/>
      <c r="C128" s="623" t="s">
        <v>1036</v>
      </c>
      <c r="D128" s="617" t="s">
        <v>878</v>
      </c>
      <c r="E128" s="618">
        <v>200</v>
      </c>
      <c r="F128" s="630"/>
      <c r="G128" s="631">
        <f t="shared" si="7"/>
        <v>0</v>
      </c>
      <c r="H128" s="1142"/>
    </row>
    <row r="129" spans="1:8" s="504" customFormat="1">
      <c r="A129" s="616"/>
      <c r="B129" s="541"/>
      <c r="C129" s="623" t="s">
        <v>1037</v>
      </c>
      <c r="D129" s="617" t="s">
        <v>878</v>
      </c>
      <c r="E129" s="618">
        <v>150</v>
      </c>
      <c r="F129" s="630"/>
      <c r="G129" s="631">
        <f t="shared" si="7"/>
        <v>0</v>
      </c>
      <c r="H129" s="1142"/>
    </row>
    <row r="130" spans="1:8" s="504" customFormat="1">
      <c r="A130" s="616"/>
      <c r="B130" s="632"/>
      <c r="C130" s="623" t="s">
        <v>1038</v>
      </c>
      <c r="D130" s="617" t="s">
        <v>878</v>
      </c>
      <c r="E130" s="618">
        <v>100</v>
      </c>
      <c r="F130" s="630"/>
      <c r="G130" s="631">
        <f t="shared" si="7"/>
        <v>0</v>
      </c>
      <c r="H130" s="1142"/>
    </row>
    <row r="131" spans="1:8" s="504" customFormat="1">
      <c r="A131" s="616"/>
      <c r="B131" s="632"/>
      <c r="C131" s="623" t="s">
        <v>1039</v>
      </c>
      <c r="D131" s="617" t="s">
        <v>878</v>
      </c>
      <c r="E131" s="618">
        <v>150</v>
      </c>
      <c r="F131" s="630"/>
      <c r="G131" s="631">
        <f t="shared" si="7"/>
        <v>0</v>
      </c>
      <c r="H131" s="1142"/>
    </row>
    <row r="132" spans="1:8" s="504" customFormat="1">
      <c r="A132" s="616"/>
      <c r="B132" s="632"/>
      <c r="C132" s="623" t="s">
        <v>1040</v>
      </c>
      <c r="D132" s="617" t="s">
        <v>878</v>
      </c>
      <c r="E132" s="618">
        <v>150</v>
      </c>
      <c r="F132" s="630"/>
      <c r="G132" s="631">
        <f t="shared" si="7"/>
        <v>0</v>
      </c>
      <c r="H132" s="1142"/>
    </row>
    <row r="133" spans="1:8" ht="25">
      <c r="A133" s="616">
        <f>A126+1</f>
        <v>5</v>
      </c>
      <c r="B133" s="632"/>
      <c r="C133" s="623" t="s">
        <v>1041</v>
      </c>
      <c r="D133" s="617"/>
      <c r="E133" s="618"/>
      <c r="F133" s="628"/>
      <c r="G133" s="629"/>
      <c r="H133" s="1147"/>
    </row>
    <row r="134" spans="1:8">
      <c r="A134" s="633"/>
      <c r="B134" s="634"/>
      <c r="C134" s="623" t="s">
        <v>1042</v>
      </c>
      <c r="D134" s="617" t="s">
        <v>878</v>
      </c>
      <c r="E134" s="618">
        <v>30</v>
      </c>
      <c r="F134" s="630"/>
      <c r="G134" s="631">
        <f>E134*F134</f>
        <v>0</v>
      </c>
      <c r="H134" s="1147"/>
    </row>
    <row r="135" spans="1:8">
      <c r="A135" s="633"/>
      <c r="B135" s="634"/>
      <c r="C135" s="623" t="s">
        <v>1043</v>
      </c>
      <c r="D135" s="617" t="s">
        <v>878</v>
      </c>
      <c r="E135" s="618">
        <v>30</v>
      </c>
      <c r="F135" s="630"/>
      <c r="G135" s="631">
        <f>E135*F135</f>
        <v>0</v>
      </c>
      <c r="H135" s="1147"/>
    </row>
    <row r="136" spans="1:8">
      <c r="A136" s="633"/>
      <c r="B136" s="634"/>
      <c r="C136" s="623" t="s">
        <v>1044</v>
      </c>
      <c r="D136" s="617" t="s">
        <v>878</v>
      </c>
      <c r="E136" s="618">
        <v>30</v>
      </c>
      <c r="F136" s="630"/>
      <c r="G136" s="631">
        <f>E136*F136</f>
        <v>0</v>
      </c>
      <c r="H136" s="1147"/>
    </row>
    <row r="137" spans="1:8" ht="37.5">
      <c r="A137" s="616">
        <f>A133+1</f>
        <v>6</v>
      </c>
      <c r="B137" s="632"/>
      <c r="C137" s="623" t="s">
        <v>1045</v>
      </c>
      <c r="D137" s="540"/>
      <c r="E137" s="541"/>
      <c r="F137" s="628"/>
      <c r="G137" s="629"/>
      <c r="H137" s="1141"/>
    </row>
    <row r="138" spans="1:8">
      <c r="A138" s="633"/>
      <c r="B138" s="634"/>
      <c r="C138" s="635" t="s">
        <v>1046</v>
      </c>
      <c r="D138" s="535" t="s">
        <v>10</v>
      </c>
      <c r="E138" s="541">
        <v>3</v>
      </c>
      <c r="F138" s="628"/>
      <c r="G138" s="629">
        <f t="shared" ref="G138:G144" si="8">E138*F138</f>
        <v>0</v>
      </c>
      <c r="H138" s="1141"/>
    </row>
    <row r="139" spans="1:8" ht="15" customHeight="1">
      <c r="A139" s="633"/>
      <c r="B139" s="634"/>
      <c r="C139" s="635" t="s">
        <v>1047</v>
      </c>
      <c r="D139" s="535" t="s">
        <v>10</v>
      </c>
      <c r="E139" s="541">
        <v>3</v>
      </c>
      <c r="F139" s="628"/>
      <c r="G139" s="629">
        <f t="shared" si="8"/>
        <v>0</v>
      </c>
      <c r="H139" s="1141"/>
    </row>
    <row r="140" spans="1:8">
      <c r="A140" s="633"/>
      <c r="B140" s="634"/>
      <c r="C140" s="635" t="s">
        <v>1048</v>
      </c>
      <c r="D140" s="535" t="s">
        <v>10</v>
      </c>
      <c r="E140" s="541">
        <v>3</v>
      </c>
      <c r="F140" s="628"/>
      <c r="G140" s="629">
        <f t="shared" si="8"/>
        <v>0</v>
      </c>
      <c r="H140" s="1141"/>
    </row>
    <row r="141" spans="1:8" ht="15" customHeight="1">
      <c r="A141" s="633"/>
      <c r="B141" s="634"/>
      <c r="C141" s="635" t="s">
        <v>1049</v>
      </c>
      <c r="D141" s="636" t="s">
        <v>10</v>
      </c>
      <c r="E141" s="541">
        <v>3</v>
      </c>
      <c r="F141" s="628"/>
      <c r="G141" s="629">
        <f t="shared" si="8"/>
        <v>0</v>
      </c>
      <c r="H141" s="1141"/>
    </row>
    <row r="142" spans="1:8">
      <c r="A142" s="633"/>
      <c r="B142" s="634"/>
      <c r="C142" s="635" t="s">
        <v>1050</v>
      </c>
      <c r="D142" s="636" t="s">
        <v>10</v>
      </c>
      <c r="E142" s="541">
        <v>9</v>
      </c>
      <c r="F142" s="628"/>
      <c r="G142" s="629">
        <f t="shared" si="8"/>
        <v>0</v>
      </c>
      <c r="H142" s="1141"/>
    </row>
    <row r="143" spans="1:8" ht="25">
      <c r="A143" s="633">
        <f>A137+1</f>
        <v>7</v>
      </c>
      <c r="B143" s="634"/>
      <c r="C143" s="623" t="s">
        <v>1051</v>
      </c>
      <c r="D143" s="540" t="s">
        <v>878</v>
      </c>
      <c r="E143" s="541">
        <v>50</v>
      </c>
      <c r="F143" s="628"/>
      <c r="G143" s="629">
        <f t="shared" si="8"/>
        <v>0</v>
      </c>
      <c r="H143" s="1141"/>
    </row>
    <row r="144" spans="1:8" ht="25">
      <c r="A144" s="633">
        <f>A143+1</f>
        <v>8</v>
      </c>
      <c r="B144" s="634"/>
      <c r="C144" s="623" t="s">
        <v>1052</v>
      </c>
      <c r="D144" s="540" t="s">
        <v>878</v>
      </c>
      <c r="E144" s="541">
        <v>30</v>
      </c>
      <c r="F144" s="628"/>
      <c r="G144" s="629">
        <f t="shared" si="8"/>
        <v>0</v>
      </c>
      <c r="H144" s="1141"/>
    </row>
    <row r="145" spans="1:8" ht="25">
      <c r="A145" s="633">
        <f>A144+1</f>
        <v>9</v>
      </c>
      <c r="B145" s="634"/>
      <c r="C145" s="623" t="s">
        <v>1053</v>
      </c>
      <c r="D145" s="540"/>
      <c r="E145" s="541"/>
      <c r="F145" s="628"/>
      <c r="G145" s="629"/>
      <c r="H145" s="1141"/>
    </row>
    <row r="146" spans="1:8">
      <c r="A146" s="633"/>
      <c r="B146" s="634"/>
      <c r="C146" s="623" t="s">
        <v>1054</v>
      </c>
      <c r="D146" s="636" t="s">
        <v>878</v>
      </c>
      <c r="E146" s="541">
        <v>10</v>
      </c>
      <c r="F146" s="628"/>
      <c r="G146" s="629">
        <f t="shared" ref="G146:G156" si="9">E146*F146</f>
        <v>0</v>
      </c>
      <c r="H146" s="1141"/>
    </row>
    <row r="147" spans="1:8">
      <c r="A147" s="633"/>
      <c r="B147" s="634"/>
      <c r="C147" s="623" t="s">
        <v>1055</v>
      </c>
      <c r="D147" s="636" t="s">
        <v>10</v>
      </c>
      <c r="E147" s="541">
        <v>3</v>
      </c>
      <c r="F147" s="628"/>
      <c r="G147" s="629">
        <f t="shared" si="9"/>
        <v>0</v>
      </c>
      <c r="H147" s="1141"/>
    </row>
    <row r="148" spans="1:8" ht="50">
      <c r="A148" s="633">
        <f>A145+1</f>
        <v>10</v>
      </c>
      <c r="B148" s="634"/>
      <c r="C148" s="623" t="s">
        <v>1056</v>
      </c>
      <c r="D148" s="540" t="s">
        <v>888</v>
      </c>
      <c r="E148" s="541">
        <v>3</v>
      </c>
      <c r="F148" s="628"/>
      <c r="G148" s="629">
        <f t="shared" si="9"/>
        <v>0</v>
      </c>
      <c r="H148" s="1141"/>
    </row>
    <row r="149" spans="1:8" ht="25">
      <c r="A149" s="633"/>
      <c r="B149" s="634"/>
      <c r="C149" s="637" t="s">
        <v>1057</v>
      </c>
      <c r="D149" s="636" t="s">
        <v>1058</v>
      </c>
      <c r="E149" s="541">
        <v>1</v>
      </c>
      <c r="F149" s="628"/>
      <c r="G149" s="629">
        <f t="shared" si="9"/>
        <v>0</v>
      </c>
      <c r="H149" s="1141"/>
    </row>
    <row r="150" spans="1:8" ht="25">
      <c r="A150" s="633"/>
      <c r="B150" s="634"/>
      <c r="C150" s="637" t="s">
        <v>1059</v>
      </c>
      <c r="D150" s="636" t="s">
        <v>1058</v>
      </c>
      <c r="E150" s="541">
        <v>1</v>
      </c>
      <c r="F150" s="628"/>
      <c r="G150" s="629">
        <f t="shared" si="9"/>
        <v>0</v>
      </c>
      <c r="H150" s="1141"/>
    </row>
    <row r="151" spans="1:8">
      <c r="A151" s="633"/>
      <c r="B151" s="634"/>
      <c r="C151" s="637" t="s">
        <v>1060</v>
      </c>
      <c r="D151" s="636" t="s">
        <v>1058</v>
      </c>
      <c r="E151" s="541">
        <v>4</v>
      </c>
      <c r="F151" s="628"/>
      <c r="G151" s="629">
        <f t="shared" si="9"/>
        <v>0</v>
      </c>
      <c r="H151" s="1141"/>
    </row>
    <row r="152" spans="1:8">
      <c r="A152" s="633"/>
      <c r="B152" s="634"/>
      <c r="C152" s="637" t="s">
        <v>1061</v>
      </c>
      <c r="D152" s="636" t="s">
        <v>1058</v>
      </c>
      <c r="E152" s="541">
        <v>4</v>
      </c>
      <c r="F152" s="628"/>
      <c r="G152" s="629">
        <f t="shared" si="9"/>
        <v>0</v>
      </c>
      <c r="H152" s="1141"/>
    </row>
    <row r="153" spans="1:8" s="504" customFormat="1" ht="25">
      <c r="A153" s="633">
        <f>A148+1</f>
        <v>11</v>
      </c>
      <c r="B153" s="541"/>
      <c r="C153" s="547" t="s">
        <v>1062</v>
      </c>
      <c r="D153" s="540" t="s">
        <v>888</v>
      </c>
      <c r="E153" s="627">
        <v>25</v>
      </c>
      <c r="F153" s="543"/>
      <c r="G153" s="544">
        <f t="shared" si="9"/>
        <v>0</v>
      </c>
      <c r="H153" s="1142"/>
    </row>
    <row r="154" spans="1:8" ht="25">
      <c r="A154" s="633">
        <f>A153+1</f>
        <v>12</v>
      </c>
      <c r="B154" s="638"/>
      <c r="C154" s="542" t="s">
        <v>1063</v>
      </c>
      <c r="D154" s="636" t="s">
        <v>888</v>
      </c>
      <c r="E154" s="627">
        <v>1</v>
      </c>
      <c r="F154" s="630"/>
      <c r="G154" s="631">
        <f t="shared" si="9"/>
        <v>0</v>
      </c>
      <c r="H154" s="1141"/>
    </row>
    <row r="155" spans="1:8" s="504" customFormat="1" ht="25">
      <c r="A155" s="633">
        <f>A154+1</f>
        <v>13</v>
      </c>
      <c r="B155" s="541"/>
      <c r="C155" s="547" t="s">
        <v>1064</v>
      </c>
      <c r="D155" s="540" t="s">
        <v>10</v>
      </c>
      <c r="E155" s="541">
        <v>2</v>
      </c>
      <c r="F155" s="628"/>
      <c r="G155" s="629">
        <f t="shared" si="9"/>
        <v>0</v>
      </c>
      <c r="H155" s="1142"/>
    </row>
    <row r="156" spans="1:8" s="504" customFormat="1" ht="37.5">
      <c r="A156" s="633">
        <f>A155+1</f>
        <v>14</v>
      </c>
      <c r="B156" s="541"/>
      <c r="C156" s="539" t="s">
        <v>1065</v>
      </c>
      <c r="D156" s="540" t="s">
        <v>888</v>
      </c>
      <c r="E156" s="541">
        <v>1</v>
      </c>
      <c r="F156" s="543"/>
      <c r="G156" s="544">
        <f t="shared" si="9"/>
        <v>0</v>
      </c>
      <c r="H156" s="1142"/>
    </row>
    <row r="157" spans="1:8" ht="14">
      <c r="A157" s="1229" t="str">
        <f>C88</f>
        <v>KABELI, KABELSKE POLICE, KABELSKI KANALI I CIJEVI</v>
      </c>
      <c r="B157" s="1230"/>
      <c r="C157" s="1231"/>
      <c r="D157" s="1232" t="s">
        <v>889</v>
      </c>
      <c r="E157" s="1233"/>
      <c r="F157" s="1234"/>
      <c r="G157" s="582">
        <f>SUM(G89:G156)</f>
        <v>0</v>
      </c>
      <c r="H157" s="1141"/>
    </row>
    <row r="158" spans="1:8" ht="14">
      <c r="A158" s="639"/>
      <c r="B158" s="640"/>
      <c r="C158" s="641"/>
      <c r="D158" s="604"/>
      <c r="E158" s="604"/>
      <c r="F158" s="605"/>
      <c r="G158" s="606"/>
      <c r="H158" s="1141"/>
    </row>
    <row r="159" spans="1:8" s="504" customFormat="1" ht="13">
      <c r="A159" s="642" t="s">
        <v>4</v>
      </c>
      <c r="B159" s="569"/>
      <c r="C159" s="569" t="s">
        <v>1066</v>
      </c>
      <c r="D159" s="524"/>
      <c r="E159" s="570"/>
      <c r="F159" s="571"/>
      <c r="G159" s="572"/>
      <c r="H159" s="1148"/>
    </row>
    <row r="160" spans="1:8" ht="93" customHeight="1">
      <c r="A160" s="643">
        <v>1</v>
      </c>
      <c r="B160" s="644"/>
      <c r="C160" s="547" t="s">
        <v>1067</v>
      </c>
      <c r="D160" s="540" t="s">
        <v>10</v>
      </c>
      <c r="E160" s="555">
        <v>1</v>
      </c>
      <c r="F160" s="543"/>
      <c r="G160" s="645">
        <f t="shared" ref="G160" si="10">E160*F160</f>
        <v>0</v>
      </c>
      <c r="H160" s="1149"/>
    </row>
    <row r="161" spans="1:8">
      <c r="A161" s="643"/>
      <c r="B161" s="644"/>
      <c r="C161" s="1159" t="s">
        <v>1316</v>
      </c>
      <c r="D161" s="646" t="s">
        <v>10</v>
      </c>
      <c r="E161" s="555">
        <v>1</v>
      </c>
      <c r="F161" s="543"/>
      <c r="G161" s="645">
        <f t="shared" ref="G161:G175" si="11">E161*F161</f>
        <v>0</v>
      </c>
      <c r="H161" s="1154"/>
    </row>
    <row r="162" spans="1:8">
      <c r="A162" s="643"/>
      <c r="B162" s="644"/>
      <c r="C162" s="1159" t="s">
        <v>1317</v>
      </c>
      <c r="D162" s="646" t="s">
        <v>10</v>
      </c>
      <c r="E162" s="555">
        <v>5</v>
      </c>
      <c r="F162" s="543"/>
      <c r="G162" s="645">
        <f t="shared" si="11"/>
        <v>0</v>
      </c>
      <c r="H162" s="1149"/>
    </row>
    <row r="163" spans="1:8">
      <c r="A163" s="643"/>
      <c r="B163" s="644"/>
      <c r="C163" s="1159" t="s">
        <v>1318</v>
      </c>
      <c r="D163" s="646" t="s">
        <v>10</v>
      </c>
      <c r="E163" s="555">
        <v>25</v>
      </c>
      <c r="F163" s="543"/>
      <c r="G163" s="645">
        <f t="shared" si="11"/>
        <v>0</v>
      </c>
      <c r="H163" s="1149"/>
    </row>
    <row r="164" spans="1:8" ht="37.5">
      <c r="A164" s="643">
        <f>A160+2</f>
        <v>3</v>
      </c>
      <c r="B164" s="555"/>
      <c r="C164" s="1159" t="s">
        <v>1068</v>
      </c>
      <c r="D164" s="540" t="s">
        <v>888</v>
      </c>
      <c r="E164" s="541">
        <v>10</v>
      </c>
      <c r="F164" s="647"/>
      <c r="G164" s="645">
        <f t="shared" si="11"/>
        <v>0</v>
      </c>
      <c r="H164" s="1149"/>
    </row>
    <row r="165" spans="1:8">
      <c r="A165" s="643"/>
      <c r="B165" s="555"/>
      <c r="C165" s="1159" t="s">
        <v>1319</v>
      </c>
      <c r="D165" s="646" t="s">
        <v>10</v>
      </c>
      <c r="E165" s="555">
        <v>10</v>
      </c>
      <c r="F165" s="550"/>
      <c r="G165" s="645">
        <f t="shared" si="11"/>
        <v>0</v>
      </c>
      <c r="H165" s="1149"/>
    </row>
    <row r="166" spans="1:8">
      <c r="A166" s="643"/>
      <c r="B166" s="555"/>
      <c r="C166" s="1159" t="s">
        <v>1069</v>
      </c>
      <c r="D166" s="646" t="s">
        <v>10</v>
      </c>
      <c r="E166" s="555">
        <v>10</v>
      </c>
      <c r="F166" s="550"/>
      <c r="G166" s="645">
        <f t="shared" si="11"/>
        <v>0</v>
      </c>
      <c r="H166" s="1149"/>
    </row>
    <row r="167" spans="1:8">
      <c r="A167" s="643"/>
      <c r="B167" s="555"/>
      <c r="C167" s="547" t="s">
        <v>1070</v>
      </c>
      <c r="D167" s="646" t="s">
        <v>10</v>
      </c>
      <c r="E167" s="555">
        <v>10</v>
      </c>
      <c r="F167" s="550"/>
      <c r="G167" s="645">
        <f t="shared" si="11"/>
        <v>0</v>
      </c>
      <c r="H167" s="1149"/>
    </row>
    <row r="168" spans="1:8">
      <c r="A168" s="643"/>
      <c r="B168" s="555"/>
      <c r="C168" s="547" t="s">
        <v>1071</v>
      </c>
      <c r="D168" s="646" t="s">
        <v>10</v>
      </c>
      <c r="E168" s="555">
        <v>10</v>
      </c>
      <c r="F168" s="550"/>
      <c r="G168" s="645">
        <f t="shared" si="11"/>
        <v>0</v>
      </c>
      <c r="H168" s="1149"/>
    </row>
    <row r="169" spans="1:8">
      <c r="A169" s="643"/>
      <c r="B169" s="555"/>
      <c r="C169" s="624" t="s">
        <v>1072</v>
      </c>
      <c r="D169" s="646" t="s">
        <v>10</v>
      </c>
      <c r="E169" s="555">
        <v>10</v>
      </c>
      <c r="F169" s="550"/>
      <c r="G169" s="645">
        <f t="shared" si="11"/>
        <v>0</v>
      </c>
      <c r="H169" s="1149"/>
    </row>
    <row r="170" spans="1:8" ht="75">
      <c r="A170" s="643"/>
      <c r="B170" s="555"/>
      <c r="C170" s="624" t="s">
        <v>1073</v>
      </c>
      <c r="D170" s="646" t="s">
        <v>10</v>
      </c>
      <c r="E170" s="555">
        <v>1</v>
      </c>
      <c r="F170" s="543"/>
      <c r="G170" s="645">
        <f t="shared" si="11"/>
        <v>0</v>
      </c>
      <c r="H170" s="1149"/>
    </row>
    <row r="171" spans="1:8" ht="37.5">
      <c r="A171" s="643">
        <f>A164+1</f>
        <v>4</v>
      </c>
      <c r="B171" s="555"/>
      <c r="C171" s="624" t="s">
        <v>1068</v>
      </c>
      <c r="D171" s="540" t="s">
        <v>888</v>
      </c>
      <c r="E171" s="541">
        <v>10</v>
      </c>
      <c r="F171" s="647"/>
      <c r="G171" s="645">
        <f t="shared" si="11"/>
        <v>0</v>
      </c>
      <c r="H171" s="1149"/>
    </row>
    <row r="172" spans="1:8">
      <c r="A172" s="643"/>
      <c r="B172" s="555"/>
      <c r="C172" s="1160" t="s">
        <v>1319</v>
      </c>
      <c r="D172" s="646" t="s">
        <v>10</v>
      </c>
      <c r="E172" s="555">
        <v>1</v>
      </c>
      <c r="F172" s="543"/>
      <c r="G172" s="645">
        <f t="shared" si="11"/>
        <v>0</v>
      </c>
      <c r="H172" s="1149"/>
    </row>
    <row r="173" spans="1:8">
      <c r="A173" s="643"/>
      <c r="B173" s="555"/>
      <c r="C173" s="624" t="s">
        <v>1069</v>
      </c>
      <c r="D173" s="646" t="s">
        <v>10</v>
      </c>
      <c r="E173" s="555">
        <v>20</v>
      </c>
      <c r="F173" s="543"/>
      <c r="G173" s="645">
        <f t="shared" si="11"/>
        <v>0</v>
      </c>
      <c r="H173" s="1149"/>
    </row>
    <row r="174" spans="1:8">
      <c r="A174" s="643"/>
      <c r="B174" s="555"/>
      <c r="C174" s="624" t="s">
        <v>1071</v>
      </c>
      <c r="D174" s="646" t="s">
        <v>10</v>
      </c>
      <c r="E174" s="555">
        <v>20</v>
      </c>
      <c r="F174" s="543"/>
      <c r="G174" s="645">
        <f t="shared" si="11"/>
        <v>0</v>
      </c>
      <c r="H174" s="1149"/>
    </row>
    <row r="175" spans="1:8" ht="90.75" customHeight="1">
      <c r="A175" s="643"/>
      <c r="B175" s="555"/>
      <c r="C175" s="624" t="s">
        <v>1073</v>
      </c>
      <c r="D175" s="646" t="s">
        <v>10</v>
      </c>
      <c r="E175" s="555">
        <v>1</v>
      </c>
      <c r="F175" s="543"/>
      <c r="G175" s="645">
        <f t="shared" si="11"/>
        <v>0</v>
      </c>
      <c r="H175" s="1149"/>
    </row>
    <row r="176" spans="1:8" ht="51.5">
      <c r="A176" s="643">
        <f>A171+1</f>
        <v>5</v>
      </c>
      <c r="B176" s="555"/>
      <c r="C176" s="624" t="s">
        <v>1074</v>
      </c>
      <c r="D176" s="540" t="s">
        <v>10</v>
      </c>
      <c r="E176" s="541">
        <v>10</v>
      </c>
      <c r="F176" s="647"/>
      <c r="G176" s="645">
        <f>E176*F176</f>
        <v>0</v>
      </c>
      <c r="H176" s="1149"/>
    </row>
    <row r="177" spans="1:8" ht="50">
      <c r="A177" s="576">
        <f>A176+1</f>
        <v>6</v>
      </c>
      <c r="B177" s="555"/>
      <c r="C177" s="648" t="s">
        <v>1075</v>
      </c>
      <c r="D177" s="540" t="s">
        <v>888</v>
      </c>
      <c r="E177" s="541">
        <v>1</v>
      </c>
      <c r="F177" s="543"/>
      <c r="G177" s="544">
        <f>E177*F177</f>
        <v>0</v>
      </c>
      <c r="H177" s="1141"/>
    </row>
    <row r="178" spans="1:8">
      <c r="A178" s="649">
        <f>A177+1</f>
        <v>7</v>
      </c>
      <c r="B178" s="650"/>
      <c r="C178" s="651" t="s">
        <v>1076</v>
      </c>
      <c r="D178" s="652" t="s">
        <v>888</v>
      </c>
      <c r="E178" s="653">
        <v>1</v>
      </c>
      <c r="F178" s="654"/>
      <c r="G178" s="655">
        <f>E178*F178</f>
        <v>0</v>
      </c>
      <c r="H178" s="1141"/>
    </row>
    <row r="179" spans="1:8" ht="15" customHeight="1">
      <c r="A179" s="1221" t="str">
        <f>C159</f>
        <v>SABIRNIČKI RAZVOD IZNAD RADNIH STOLOVA</v>
      </c>
      <c r="B179" s="1222"/>
      <c r="C179" s="1223"/>
      <c r="D179" s="1224" t="s">
        <v>889</v>
      </c>
      <c r="E179" s="1225"/>
      <c r="F179" s="1226"/>
      <c r="G179" s="582">
        <f>SUM(G160:G178)</f>
        <v>0</v>
      </c>
      <c r="H179" s="1141"/>
    </row>
    <row r="180" spans="1:8" ht="14">
      <c r="A180" s="639"/>
      <c r="B180" s="640"/>
      <c r="C180" s="641"/>
      <c r="D180" s="604"/>
      <c r="E180" s="604"/>
      <c r="F180" s="605"/>
      <c r="G180" s="606"/>
      <c r="H180" s="1141"/>
    </row>
    <row r="181" spans="1:8" s="504" customFormat="1" ht="13">
      <c r="A181" s="642" t="s">
        <v>6</v>
      </c>
      <c r="B181" s="569"/>
      <c r="C181" s="569" t="s">
        <v>1077</v>
      </c>
      <c r="D181" s="524"/>
      <c r="E181" s="570"/>
      <c r="F181" s="571"/>
      <c r="G181" s="572"/>
      <c r="H181" s="751"/>
    </row>
    <row r="182" spans="1:8" ht="50">
      <c r="A182" s="657"/>
      <c r="B182" s="658"/>
      <c r="C182" s="659" t="s">
        <v>1078</v>
      </c>
      <c r="D182" s="646" t="s">
        <v>10</v>
      </c>
      <c r="E182" s="555">
        <v>1</v>
      </c>
      <c r="F182" s="543"/>
      <c r="G182" s="645">
        <f t="shared" ref="G182" si="12">E182*F182</f>
        <v>0</v>
      </c>
      <c r="H182" s="1150"/>
    </row>
    <row r="183" spans="1:8" ht="175">
      <c r="A183" s="576">
        <v>1</v>
      </c>
      <c r="B183" s="527" t="s">
        <v>1079</v>
      </c>
      <c r="C183" s="1161" t="s">
        <v>1351</v>
      </c>
      <c r="D183" s="646" t="s">
        <v>10</v>
      </c>
      <c r="E183" s="555">
        <v>65</v>
      </c>
      <c r="F183" s="543"/>
      <c r="G183" s="645">
        <f t="shared" ref="G183:G207" si="13">E183*F183</f>
        <v>0</v>
      </c>
      <c r="H183" s="1150"/>
    </row>
    <row r="184" spans="1:8" ht="162.5">
      <c r="A184" s="576">
        <f t="shared" ref="A184:A206" si="14">A183+1</f>
        <v>2</v>
      </c>
      <c r="B184" s="527" t="s">
        <v>1080</v>
      </c>
      <c r="C184" s="1162" t="s">
        <v>1320</v>
      </c>
      <c r="D184" s="535" t="s">
        <v>10</v>
      </c>
      <c r="E184" s="661">
        <v>18</v>
      </c>
      <c r="F184" s="537"/>
      <c r="G184" s="622">
        <f t="shared" si="13"/>
        <v>0</v>
      </c>
      <c r="H184" s="1150"/>
    </row>
    <row r="185" spans="1:8" ht="146.25" customHeight="1">
      <c r="A185" s="576">
        <f>A184+1</f>
        <v>3</v>
      </c>
      <c r="B185" s="662" t="s">
        <v>1081</v>
      </c>
      <c r="C185" s="660" t="s">
        <v>1352</v>
      </c>
      <c r="D185" s="535" t="s">
        <v>10</v>
      </c>
      <c r="E185" s="661">
        <v>20</v>
      </c>
      <c r="F185" s="537"/>
      <c r="G185" s="622">
        <f t="shared" si="13"/>
        <v>0</v>
      </c>
      <c r="H185" s="1150"/>
    </row>
    <row r="186" spans="1:8" ht="183" customHeight="1">
      <c r="A186" s="533">
        <f t="shared" si="14"/>
        <v>4</v>
      </c>
      <c r="B186" s="662" t="s">
        <v>1082</v>
      </c>
      <c r="C186" s="1162" t="s">
        <v>1353</v>
      </c>
      <c r="D186" s="535" t="s">
        <v>10</v>
      </c>
      <c r="E186" s="661">
        <v>12</v>
      </c>
      <c r="F186" s="537"/>
      <c r="G186" s="622">
        <f t="shared" si="13"/>
        <v>0</v>
      </c>
      <c r="H186" s="1150"/>
    </row>
    <row r="187" spans="1:8" ht="189.75" customHeight="1">
      <c r="A187" s="533">
        <f t="shared" si="14"/>
        <v>5</v>
      </c>
      <c r="B187" s="662" t="s">
        <v>1083</v>
      </c>
      <c r="C187" s="1162" t="s">
        <v>1321</v>
      </c>
      <c r="D187" s="535" t="s">
        <v>10</v>
      </c>
      <c r="E187" s="661">
        <v>21</v>
      </c>
      <c r="F187" s="537"/>
      <c r="G187" s="622">
        <f t="shared" si="13"/>
        <v>0</v>
      </c>
      <c r="H187" s="1150"/>
    </row>
    <row r="188" spans="1:8" ht="160.5" customHeight="1">
      <c r="A188" s="533">
        <f t="shared" si="14"/>
        <v>6</v>
      </c>
      <c r="B188" s="662" t="s">
        <v>1084</v>
      </c>
      <c r="C188" s="1162" t="s">
        <v>1354</v>
      </c>
      <c r="D188" s="535" t="s">
        <v>10</v>
      </c>
      <c r="E188" s="661">
        <v>6</v>
      </c>
      <c r="F188" s="537"/>
      <c r="G188" s="622">
        <f t="shared" si="13"/>
        <v>0</v>
      </c>
      <c r="H188" s="1150"/>
    </row>
    <row r="189" spans="1:8" ht="175.5" customHeight="1">
      <c r="A189" s="533">
        <f t="shared" si="14"/>
        <v>7</v>
      </c>
      <c r="B189" s="662" t="s">
        <v>1085</v>
      </c>
      <c r="C189" s="1162" t="s">
        <v>1322</v>
      </c>
      <c r="D189" s="535" t="s">
        <v>10</v>
      </c>
      <c r="E189" s="661">
        <v>9</v>
      </c>
      <c r="F189" s="537"/>
      <c r="G189" s="622">
        <f t="shared" si="13"/>
        <v>0</v>
      </c>
      <c r="H189" s="1150"/>
    </row>
    <row r="190" spans="1:8" ht="186" customHeight="1">
      <c r="A190" s="533">
        <f t="shared" si="14"/>
        <v>8</v>
      </c>
      <c r="B190" s="662" t="s">
        <v>1086</v>
      </c>
      <c r="C190" s="1162" t="s">
        <v>1323</v>
      </c>
      <c r="D190" s="535" t="s">
        <v>10</v>
      </c>
      <c r="E190" s="661">
        <v>7</v>
      </c>
      <c r="F190" s="537"/>
      <c r="G190" s="622">
        <f t="shared" si="13"/>
        <v>0</v>
      </c>
      <c r="H190" s="1150"/>
    </row>
    <row r="191" spans="1:8" ht="135" customHeight="1">
      <c r="A191" s="533">
        <f t="shared" si="14"/>
        <v>9</v>
      </c>
      <c r="B191" s="662" t="s">
        <v>1087</v>
      </c>
      <c r="C191" s="1162" t="s">
        <v>1324</v>
      </c>
      <c r="D191" s="535" t="s">
        <v>10</v>
      </c>
      <c r="E191" s="661">
        <v>14</v>
      </c>
      <c r="F191" s="537"/>
      <c r="G191" s="622">
        <f t="shared" si="13"/>
        <v>0</v>
      </c>
      <c r="H191" s="1150"/>
    </row>
    <row r="192" spans="1:8" ht="132.75" customHeight="1">
      <c r="A192" s="533">
        <f t="shared" si="14"/>
        <v>10</v>
      </c>
      <c r="B192" s="662" t="s">
        <v>1088</v>
      </c>
      <c r="C192" s="1162" t="s">
        <v>1325</v>
      </c>
      <c r="D192" s="535" t="s">
        <v>10</v>
      </c>
      <c r="E192" s="661">
        <v>13</v>
      </c>
      <c r="F192" s="537"/>
      <c r="G192" s="622">
        <f t="shared" si="13"/>
        <v>0</v>
      </c>
      <c r="H192" s="1150"/>
    </row>
    <row r="193" spans="1:8">
      <c r="A193" s="533">
        <f t="shared" si="14"/>
        <v>11</v>
      </c>
      <c r="B193" s="663"/>
      <c r="C193" s="664" t="s">
        <v>1089</v>
      </c>
      <c r="D193" s="535" t="s">
        <v>10</v>
      </c>
      <c r="E193" s="661">
        <v>13</v>
      </c>
      <c r="F193" s="537"/>
      <c r="G193" s="622">
        <f t="shared" si="13"/>
        <v>0</v>
      </c>
      <c r="H193" s="1150"/>
    </row>
    <row r="194" spans="1:8" ht="87.5">
      <c r="A194" s="533">
        <f>A193+1</f>
        <v>12</v>
      </c>
      <c r="B194" s="662" t="s">
        <v>1090</v>
      </c>
      <c r="C194" s="1162" t="s">
        <v>1326</v>
      </c>
      <c r="D194" s="535" t="s">
        <v>10</v>
      </c>
      <c r="E194" s="661">
        <v>3</v>
      </c>
      <c r="F194" s="537"/>
      <c r="G194" s="622">
        <f t="shared" si="13"/>
        <v>0</v>
      </c>
      <c r="H194" s="1150"/>
    </row>
    <row r="195" spans="1:8" ht="87.5">
      <c r="A195" s="533">
        <f t="shared" si="14"/>
        <v>13</v>
      </c>
      <c r="B195" s="662" t="s">
        <v>1091</v>
      </c>
      <c r="C195" s="1163" t="s">
        <v>1327</v>
      </c>
      <c r="D195" s="535" t="s">
        <v>10</v>
      </c>
      <c r="E195" s="661">
        <v>1</v>
      </c>
      <c r="F195" s="537"/>
      <c r="G195" s="622">
        <f t="shared" si="13"/>
        <v>0</v>
      </c>
      <c r="H195" s="1150"/>
    </row>
    <row r="196" spans="1:8">
      <c r="A196" s="533">
        <f t="shared" si="14"/>
        <v>14</v>
      </c>
      <c r="B196" s="663"/>
      <c r="C196" s="664" t="s">
        <v>1092</v>
      </c>
      <c r="D196" s="535" t="s">
        <v>10</v>
      </c>
      <c r="E196" s="661">
        <v>1</v>
      </c>
      <c r="F196" s="537"/>
      <c r="G196" s="622">
        <f t="shared" si="13"/>
        <v>0</v>
      </c>
      <c r="H196" s="1150"/>
    </row>
    <row r="197" spans="1:8" ht="25">
      <c r="A197" s="533">
        <f>A196+1</f>
        <v>15</v>
      </c>
      <c r="B197" s="663"/>
      <c r="C197" s="534" t="s">
        <v>1093</v>
      </c>
      <c r="D197" s="535" t="s">
        <v>10</v>
      </c>
      <c r="E197" s="661">
        <v>7</v>
      </c>
      <c r="F197" s="537"/>
      <c r="G197" s="622">
        <f t="shared" si="13"/>
        <v>0</v>
      </c>
      <c r="H197" s="1150"/>
    </row>
    <row r="198" spans="1:8" ht="25">
      <c r="A198" s="533">
        <f t="shared" si="14"/>
        <v>16</v>
      </c>
      <c r="B198" s="663"/>
      <c r="C198" s="534" t="s">
        <v>1094</v>
      </c>
      <c r="D198" s="535" t="s">
        <v>10</v>
      </c>
      <c r="E198" s="661">
        <v>10</v>
      </c>
      <c r="F198" s="537"/>
      <c r="G198" s="622">
        <f t="shared" si="13"/>
        <v>0</v>
      </c>
      <c r="H198" s="1150"/>
    </row>
    <row r="199" spans="1:8" ht="25">
      <c r="A199" s="533">
        <f t="shared" si="14"/>
        <v>17</v>
      </c>
      <c r="B199" s="663"/>
      <c r="C199" s="534" t="s">
        <v>1095</v>
      </c>
      <c r="D199" s="535" t="s">
        <v>10</v>
      </c>
      <c r="E199" s="661">
        <v>3</v>
      </c>
      <c r="F199" s="537"/>
      <c r="G199" s="622">
        <f t="shared" si="13"/>
        <v>0</v>
      </c>
      <c r="H199" s="1150"/>
    </row>
    <row r="200" spans="1:8">
      <c r="A200" s="533">
        <f t="shared" si="14"/>
        <v>18</v>
      </c>
      <c r="B200" s="663"/>
      <c r="C200" s="534" t="s">
        <v>1096</v>
      </c>
      <c r="D200" s="646" t="s">
        <v>10</v>
      </c>
      <c r="E200" s="555">
        <v>4</v>
      </c>
      <c r="F200" s="537"/>
      <c r="G200" s="622">
        <f t="shared" si="13"/>
        <v>0</v>
      </c>
      <c r="H200" s="1150"/>
    </row>
    <row r="201" spans="1:8">
      <c r="A201" s="533">
        <f>A200+1</f>
        <v>19</v>
      </c>
      <c r="B201" s="663"/>
      <c r="C201" s="534" t="s">
        <v>1097</v>
      </c>
      <c r="D201" s="646" t="s">
        <v>10</v>
      </c>
      <c r="E201" s="555">
        <v>6</v>
      </c>
      <c r="F201" s="537"/>
      <c r="G201" s="622">
        <f t="shared" si="13"/>
        <v>0</v>
      </c>
      <c r="H201" s="1150"/>
    </row>
    <row r="202" spans="1:8" ht="54" customHeight="1">
      <c r="A202" s="533">
        <f>A201+1</f>
        <v>20</v>
      </c>
      <c r="B202" s="665"/>
      <c r="C202" s="534" t="s">
        <v>1098</v>
      </c>
      <c r="D202" s="646" t="s">
        <v>10</v>
      </c>
      <c r="E202" s="555">
        <v>9</v>
      </c>
      <c r="F202" s="543"/>
      <c r="G202" s="645">
        <f t="shared" si="13"/>
        <v>0</v>
      </c>
      <c r="H202" s="1150"/>
    </row>
    <row r="203" spans="1:8" ht="27">
      <c r="A203" s="533">
        <f t="shared" si="14"/>
        <v>21</v>
      </c>
      <c r="B203" s="663"/>
      <c r="C203" s="545" t="s">
        <v>1099</v>
      </c>
      <c r="D203" s="540" t="s">
        <v>10</v>
      </c>
      <c r="E203" s="541">
        <v>40</v>
      </c>
      <c r="F203" s="628"/>
      <c r="G203" s="629">
        <f t="shared" si="13"/>
        <v>0</v>
      </c>
      <c r="H203" s="1150"/>
    </row>
    <row r="204" spans="1:8" ht="25">
      <c r="A204" s="533">
        <f t="shared" si="14"/>
        <v>22</v>
      </c>
      <c r="B204" s="666"/>
      <c r="C204" s="547" t="s">
        <v>1100</v>
      </c>
      <c r="D204" s="646" t="s">
        <v>10</v>
      </c>
      <c r="E204" s="555">
        <v>25</v>
      </c>
      <c r="F204" s="537"/>
      <c r="G204" s="622">
        <f t="shared" si="13"/>
        <v>0</v>
      </c>
      <c r="H204" s="1150"/>
    </row>
    <row r="205" spans="1:8" ht="25">
      <c r="A205" s="533">
        <f t="shared" si="14"/>
        <v>23</v>
      </c>
      <c r="B205" s="666"/>
      <c r="C205" s="667" t="s">
        <v>1101</v>
      </c>
      <c r="D205" s="646" t="s">
        <v>10</v>
      </c>
      <c r="E205" s="555">
        <v>125</v>
      </c>
      <c r="F205" s="537"/>
      <c r="G205" s="622">
        <f t="shared" si="13"/>
        <v>0</v>
      </c>
      <c r="H205" s="1150"/>
    </row>
    <row r="206" spans="1:8">
      <c r="A206" s="533">
        <f t="shared" si="14"/>
        <v>24</v>
      </c>
      <c r="B206" s="666"/>
      <c r="C206" s="667" t="s">
        <v>1102</v>
      </c>
      <c r="D206" s="646" t="s">
        <v>10</v>
      </c>
      <c r="E206" s="555">
        <v>250</v>
      </c>
      <c r="F206" s="537"/>
      <c r="G206" s="622">
        <f t="shared" si="13"/>
        <v>0</v>
      </c>
      <c r="H206" s="1150"/>
    </row>
    <row r="207" spans="1:8">
      <c r="A207" s="576">
        <f>A206+1</f>
        <v>25</v>
      </c>
      <c r="B207" s="595"/>
      <c r="C207" s="651" t="s">
        <v>1103</v>
      </c>
      <c r="D207" s="652" t="s">
        <v>888</v>
      </c>
      <c r="E207" s="668">
        <v>1</v>
      </c>
      <c r="F207" s="654"/>
      <c r="G207" s="655">
        <f t="shared" si="13"/>
        <v>0</v>
      </c>
      <c r="H207" s="1140"/>
    </row>
    <row r="208" spans="1:8" ht="14">
      <c r="A208" s="1229" t="str">
        <f>C181</f>
        <v>INSTALACIJA RASVJETE</v>
      </c>
      <c r="B208" s="1230"/>
      <c r="C208" s="1231"/>
      <c r="D208" s="1232" t="s">
        <v>889</v>
      </c>
      <c r="E208" s="1233"/>
      <c r="F208" s="1234"/>
      <c r="G208" s="582">
        <f>SUM(G182:G207)</f>
        <v>0</v>
      </c>
      <c r="H208" s="1141"/>
    </row>
    <row r="209" spans="1:8" ht="14">
      <c r="A209" s="639"/>
      <c r="B209" s="640"/>
      <c r="C209" s="641"/>
      <c r="D209" s="604"/>
      <c r="E209" s="604"/>
      <c r="F209" s="605"/>
      <c r="G209" s="606"/>
      <c r="H209" s="1141"/>
    </row>
    <row r="210" spans="1:8" s="504" customFormat="1" ht="13">
      <c r="A210" s="642" t="s">
        <v>7</v>
      </c>
      <c r="B210" s="569"/>
      <c r="C210" s="569" t="s">
        <v>1104</v>
      </c>
      <c r="D210" s="524"/>
      <c r="E210" s="570"/>
      <c r="F210" s="571"/>
      <c r="G210" s="572"/>
      <c r="H210" s="1148"/>
    </row>
    <row r="211" spans="1:8" ht="25">
      <c r="A211" s="573"/>
      <c r="B211" s="574"/>
      <c r="C211" s="659" t="s">
        <v>1105</v>
      </c>
      <c r="D211" s="658"/>
      <c r="E211" s="669"/>
      <c r="F211" s="670"/>
      <c r="G211" s="671"/>
      <c r="H211" s="1149"/>
    </row>
    <row r="212" spans="1:8" ht="27" customHeight="1">
      <c r="A212" s="643">
        <v>1</v>
      </c>
      <c r="B212" s="644"/>
      <c r="C212" s="547" t="s">
        <v>1106</v>
      </c>
      <c r="D212" s="540" t="s">
        <v>10</v>
      </c>
      <c r="E212" s="541">
        <v>16</v>
      </c>
      <c r="F212" s="647"/>
      <c r="G212" s="645">
        <f>E212*F212</f>
        <v>0</v>
      </c>
      <c r="H212" s="1149"/>
    </row>
    <row r="213" spans="1:8" ht="37.5">
      <c r="A213" s="643">
        <f>A212+1</f>
        <v>2</v>
      </c>
      <c r="B213" s="644"/>
      <c r="C213" s="547" t="s">
        <v>1107</v>
      </c>
      <c r="D213" s="540" t="s">
        <v>10</v>
      </c>
      <c r="E213" s="541">
        <v>4</v>
      </c>
      <c r="F213" s="647"/>
      <c r="G213" s="645">
        <f>E213*F213</f>
        <v>0</v>
      </c>
      <c r="H213" s="1149"/>
    </row>
    <row r="214" spans="1:8" ht="28.5" customHeight="1">
      <c r="A214" s="643">
        <f>A213+1</f>
        <v>3</v>
      </c>
      <c r="B214" s="644"/>
      <c r="C214" s="547" t="s">
        <v>1108</v>
      </c>
      <c r="D214" s="540" t="s">
        <v>10</v>
      </c>
      <c r="E214" s="541">
        <v>13</v>
      </c>
      <c r="F214" s="647"/>
      <c r="G214" s="645">
        <f>E214*F214</f>
        <v>0</v>
      </c>
      <c r="H214" s="1149"/>
    </row>
    <row r="215" spans="1:8" ht="25.5">
      <c r="A215" s="643">
        <f>A214+1</f>
        <v>4</v>
      </c>
      <c r="B215" s="555"/>
      <c r="C215" s="534" t="s">
        <v>1109</v>
      </c>
      <c r="D215" s="540" t="s">
        <v>10</v>
      </c>
      <c r="E215" s="541">
        <v>5</v>
      </c>
      <c r="F215" s="647"/>
      <c r="G215" s="645">
        <f>E215*F215</f>
        <v>0</v>
      </c>
      <c r="H215" s="1141"/>
    </row>
    <row r="216" spans="1:8" ht="25">
      <c r="A216" s="643">
        <f>A215+1</f>
        <v>5</v>
      </c>
      <c r="B216" s="555"/>
      <c r="C216" s="547" t="s">
        <v>1100</v>
      </c>
      <c r="D216" s="646" t="s">
        <v>10</v>
      </c>
      <c r="E216" s="555">
        <v>30</v>
      </c>
      <c r="F216" s="543"/>
      <c r="G216" s="645">
        <f>E216*F216</f>
        <v>0</v>
      </c>
      <c r="H216" s="1141"/>
    </row>
    <row r="217" spans="1:8" ht="96.75" customHeight="1">
      <c r="A217" s="643">
        <f>A216+1</f>
        <v>6</v>
      </c>
      <c r="B217" s="555"/>
      <c r="C217" s="648" t="s">
        <v>1110</v>
      </c>
      <c r="D217" s="646"/>
      <c r="E217" s="555"/>
      <c r="F217" s="672"/>
      <c r="G217" s="673"/>
      <c r="H217" s="1141"/>
    </row>
    <row r="218" spans="1:8" ht="25.5">
      <c r="A218" s="576"/>
      <c r="B218" s="555"/>
      <c r="C218" s="648" t="s">
        <v>1111</v>
      </c>
      <c r="D218" s="646" t="s">
        <v>10</v>
      </c>
      <c r="E218" s="555">
        <v>14</v>
      </c>
      <c r="F218" s="647"/>
      <c r="G218" s="645">
        <f>E218*F218</f>
        <v>0</v>
      </c>
      <c r="H218" s="1141"/>
    </row>
    <row r="219" spans="1:8" ht="25">
      <c r="A219" s="576">
        <f>A217+1</f>
        <v>7</v>
      </c>
      <c r="B219" s="555"/>
      <c r="C219" s="648" t="s">
        <v>1112</v>
      </c>
      <c r="D219" s="540" t="s">
        <v>888</v>
      </c>
      <c r="E219" s="541">
        <v>1</v>
      </c>
      <c r="F219" s="543"/>
      <c r="G219" s="544">
        <f>E219*F219</f>
        <v>0</v>
      </c>
      <c r="H219" s="1141"/>
    </row>
    <row r="220" spans="1:8">
      <c r="A220" s="649">
        <f>A219+1</f>
        <v>8</v>
      </c>
      <c r="B220" s="650"/>
      <c r="C220" s="651" t="s">
        <v>1113</v>
      </c>
      <c r="D220" s="540" t="s">
        <v>888</v>
      </c>
      <c r="E220" s="668">
        <v>1</v>
      </c>
      <c r="F220" s="654"/>
      <c r="G220" s="655">
        <f>E220*F220</f>
        <v>0</v>
      </c>
      <c r="H220" s="1141"/>
    </row>
    <row r="221" spans="1:8" ht="15" customHeight="1">
      <c r="A221" s="1221" t="str">
        <f>C210</f>
        <v>INSTALACIJA PRIKLJUČNICA I PRIKLJUČAKA</v>
      </c>
      <c r="B221" s="1222"/>
      <c r="C221" s="1223"/>
      <c r="D221" s="1224" t="s">
        <v>889</v>
      </c>
      <c r="E221" s="1225"/>
      <c r="F221" s="1226"/>
      <c r="G221" s="582">
        <f>SUM(G211:G220)</f>
        <v>0</v>
      </c>
      <c r="H221" s="1141"/>
    </row>
    <row r="222" spans="1:8" ht="14">
      <c r="A222" s="639"/>
      <c r="B222" s="640"/>
      <c r="C222" s="641"/>
      <c r="D222" s="604"/>
      <c r="E222" s="604"/>
      <c r="F222" s="605"/>
      <c r="G222" s="606"/>
      <c r="H222" s="1141"/>
    </row>
    <row r="223" spans="1:8" s="504" customFormat="1" ht="13">
      <c r="A223" s="642" t="s">
        <v>8</v>
      </c>
      <c r="B223" s="569"/>
      <c r="C223" s="674" t="s">
        <v>1114</v>
      </c>
      <c r="D223" s="674"/>
      <c r="E223" s="674"/>
      <c r="F223" s="675"/>
      <c r="G223" s="676"/>
      <c r="H223" s="1148"/>
    </row>
    <row r="224" spans="1:8" ht="62.5">
      <c r="A224" s="573">
        <v>1</v>
      </c>
      <c r="B224" s="574"/>
      <c r="C224" s="659" t="s">
        <v>1115</v>
      </c>
      <c r="D224" s="677"/>
      <c r="E224" s="678"/>
      <c r="F224" s="679"/>
      <c r="G224" s="680"/>
      <c r="H224" s="1149"/>
    </row>
    <row r="225" spans="1:8" ht="50">
      <c r="A225" s="576"/>
      <c r="B225" s="555"/>
      <c r="C225" s="1161" t="s">
        <v>1116</v>
      </c>
      <c r="D225" s="540" t="s">
        <v>10</v>
      </c>
      <c r="E225" s="541">
        <v>1</v>
      </c>
      <c r="F225" s="647"/>
      <c r="G225" s="681">
        <f t="shared" ref="G225:G245" si="15">E225*F225</f>
        <v>0</v>
      </c>
      <c r="H225" s="1149"/>
    </row>
    <row r="226" spans="1:8" ht="25">
      <c r="A226" s="576"/>
      <c r="B226" s="555"/>
      <c r="C226" s="534" t="s">
        <v>1117</v>
      </c>
      <c r="D226" s="540" t="s">
        <v>10</v>
      </c>
      <c r="E226" s="541">
        <v>1</v>
      </c>
      <c r="F226" s="647"/>
      <c r="G226" s="681">
        <f t="shared" si="15"/>
        <v>0</v>
      </c>
      <c r="H226" s="1149"/>
    </row>
    <row r="227" spans="1:8">
      <c r="A227" s="576"/>
      <c r="B227" s="555"/>
      <c r="C227" s="534" t="s">
        <v>1118</v>
      </c>
      <c r="D227" s="540" t="s">
        <v>10</v>
      </c>
      <c r="E227" s="541">
        <v>1</v>
      </c>
      <c r="F227" s="647"/>
      <c r="G227" s="681">
        <f t="shared" si="15"/>
        <v>0</v>
      </c>
      <c r="H227" s="1149"/>
    </row>
    <row r="228" spans="1:8" ht="25.5">
      <c r="A228" s="576"/>
      <c r="B228" s="555"/>
      <c r="C228" s="534" t="s">
        <v>1119</v>
      </c>
      <c r="D228" s="540" t="s">
        <v>10</v>
      </c>
      <c r="E228" s="541">
        <v>1</v>
      </c>
      <c r="F228" s="647"/>
      <c r="G228" s="681">
        <f t="shared" si="15"/>
        <v>0</v>
      </c>
      <c r="H228" s="1149"/>
    </row>
    <row r="229" spans="1:8" ht="25">
      <c r="A229" s="576"/>
      <c r="B229" s="555"/>
      <c r="C229" s="534" t="s">
        <v>1120</v>
      </c>
      <c r="D229" s="540" t="s">
        <v>10</v>
      </c>
      <c r="E229" s="541">
        <v>1</v>
      </c>
      <c r="F229" s="647"/>
      <c r="G229" s="681">
        <f t="shared" si="15"/>
        <v>0</v>
      </c>
      <c r="H229" s="1149"/>
    </row>
    <row r="230" spans="1:8">
      <c r="A230" s="576"/>
      <c r="B230" s="555"/>
      <c r="C230" s="534" t="s">
        <v>1121</v>
      </c>
      <c r="D230" s="540" t="s">
        <v>10</v>
      </c>
      <c r="E230" s="541">
        <v>3</v>
      </c>
      <c r="F230" s="647"/>
      <c r="G230" s="681">
        <f t="shared" si="15"/>
        <v>0</v>
      </c>
      <c r="H230" s="1149"/>
    </row>
    <row r="231" spans="1:8">
      <c r="A231" s="576"/>
      <c r="B231" s="555"/>
      <c r="C231" s="534" t="s">
        <v>1122</v>
      </c>
      <c r="D231" s="540" t="s">
        <v>10</v>
      </c>
      <c r="E231" s="541">
        <v>7</v>
      </c>
      <c r="F231" s="647"/>
      <c r="G231" s="681">
        <f t="shared" si="15"/>
        <v>0</v>
      </c>
      <c r="H231" s="1149"/>
    </row>
    <row r="232" spans="1:8" ht="25">
      <c r="A232" s="576"/>
      <c r="B232" s="555"/>
      <c r="C232" s="534" t="s">
        <v>1123</v>
      </c>
      <c r="D232" s="540" t="s">
        <v>10</v>
      </c>
      <c r="E232" s="541">
        <v>2</v>
      </c>
      <c r="F232" s="647"/>
      <c r="G232" s="681">
        <f t="shared" si="15"/>
        <v>0</v>
      </c>
      <c r="H232" s="1149"/>
    </row>
    <row r="233" spans="1:8" ht="50">
      <c r="A233" s="643"/>
      <c r="B233" s="644"/>
      <c r="C233" s="1155" t="s">
        <v>1124</v>
      </c>
      <c r="D233" s="682" t="s">
        <v>10</v>
      </c>
      <c r="E233" s="683">
        <v>1</v>
      </c>
      <c r="F233" s="684"/>
      <c r="G233" s="685">
        <f t="shared" si="15"/>
        <v>0</v>
      </c>
      <c r="H233" s="1149"/>
    </row>
    <row r="234" spans="1:8">
      <c r="A234" s="576"/>
      <c r="B234" s="555"/>
      <c r="C234" s="542" t="s">
        <v>1125</v>
      </c>
      <c r="D234" s="540" t="s">
        <v>10</v>
      </c>
      <c r="E234" s="541">
        <v>1</v>
      </c>
      <c r="F234" s="647"/>
      <c r="G234" s="681">
        <f t="shared" si="15"/>
        <v>0</v>
      </c>
      <c r="H234" s="1149"/>
    </row>
    <row r="235" spans="1:8" ht="25.5" customHeight="1">
      <c r="A235" s="576"/>
      <c r="B235" s="555"/>
      <c r="C235" s="542" t="s">
        <v>1126</v>
      </c>
      <c r="D235" s="540" t="s">
        <v>888</v>
      </c>
      <c r="E235" s="541">
        <v>1</v>
      </c>
      <c r="F235" s="647"/>
      <c r="G235" s="681">
        <f t="shared" si="15"/>
        <v>0</v>
      </c>
      <c r="H235" s="1149"/>
    </row>
    <row r="236" spans="1:8" ht="25">
      <c r="A236" s="576"/>
      <c r="B236" s="555"/>
      <c r="C236" s="542" t="s">
        <v>1127</v>
      </c>
      <c r="D236" s="540" t="s">
        <v>10</v>
      </c>
      <c r="E236" s="541">
        <v>4</v>
      </c>
      <c r="F236" s="647"/>
      <c r="G236" s="681">
        <f t="shared" si="15"/>
        <v>0</v>
      </c>
      <c r="H236" s="1149"/>
    </row>
    <row r="237" spans="1:8" ht="25">
      <c r="A237" s="576"/>
      <c r="B237" s="555"/>
      <c r="C237" s="542" t="s">
        <v>1128</v>
      </c>
      <c r="D237" s="540" t="s">
        <v>10</v>
      </c>
      <c r="E237" s="541">
        <v>8</v>
      </c>
      <c r="F237" s="647"/>
      <c r="G237" s="681">
        <f t="shared" si="15"/>
        <v>0</v>
      </c>
      <c r="H237" s="1149"/>
    </row>
    <row r="238" spans="1:8" ht="25">
      <c r="A238" s="576"/>
      <c r="B238" s="555"/>
      <c r="C238" s="534" t="s">
        <v>1129</v>
      </c>
      <c r="D238" s="540" t="s">
        <v>10</v>
      </c>
      <c r="E238" s="541">
        <v>1</v>
      </c>
      <c r="F238" s="647"/>
      <c r="G238" s="681">
        <f t="shared" si="15"/>
        <v>0</v>
      </c>
      <c r="H238" s="1149"/>
    </row>
    <row r="239" spans="1:8" ht="25">
      <c r="A239" s="576"/>
      <c r="B239" s="555"/>
      <c r="C239" s="534" t="s">
        <v>1130</v>
      </c>
      <c r="D239" s="540" t="s">
        <v>10</v>
      </c>
      <c r="E239" s="541">
        <v>24</v>
      </c>
      <c r="F239" s="647"/>
      <c r="G239" s="681">
        <f t="shared" si="15"/>
        <v>0</v>
      </c>
      <c r="H239" s="1149"/>
    </row>
    <row r="240" spans="1:8" ht="25">
      <c r="A240" s="576"/>
      <c r="B240" s="555"/>
      <c r="C240" s="534" t="s">
        <v>1131</v>
      </c>
      <c r="D240" s="540" t="s">
        <v>10</v>
      </c>
      <c r="E240" s="541">
        <v>1</v>
      </c>
      <c r="F240" s="647"/>
      <c r="G240" s="681">
        <f t="shared" si="15"/>
        <v>0</v>
      </c>
      <c r="H240" s="1149"/>
    </row>
    <row r="241" spans="1:8" ht="25">
      <c r="A241" s="576"/>
      <c r="B241" s="555"/>
      <c r="C241" s="534" t="s">
        <v>1132</v>
      </c>
      <c r="D241" s="540" t="s">
        <v>10</v>
      </c>
      <c r="E241" s="541">
        <v>10</v>
      </c>
      <c r="F241" s="647"/>
      <c r="G241" s="681">
        <f t="shared" si="15"/>
        <v>0</v>
      </c>
      <c r="H241" s="1149"/>
    </row>
    <row r="242" spans="1:8" ht="30" customHeight="1">
      <c r="A242" s="576"/>
      <c r="B242" s="555"/>
      <c r="C242" s="534" t="s">
        <v>1133</v>
      </c>
      <c r="D242" s="540" t="s">
        <v>10</v>
      </c>
      <c r="E242" s="541">
        <v>20</v>
      </c>
      <c r="F242" s="647"/>
      <c r="G242" s="681">
        <f t="shared" si="15"/>
        <v>0</v>
      </c>
      <c r="H242" s="1149"/>
    </row>
    <row r="243" spans="1:8" ht="25">
      <c r="A243" s="576"/>
      <c r="B243" s="555"/>
      <c r="C243" s="534" t="s">
        <v>1134</v>
      </c>
      <c r="D243" s="686" t="s">
        <v>888</v>
      </c>
      <c r="E243" s="536">
        <v>1</v>
      </c>
      <c r="F243" s="647"/>
      <c r="G243" s="681">
        <f t="shared" si="15"/>
        <v>0</v>
      </c>
      <c r="H243" s="1149"/>
    </row>
    <row r="244" spans="1:8">
      <c r="A244" s="576"/>
      <c r="B244" s="555"/>
      <c r="C244" s="534" t="s">
        <v>1135</v>
      </c>
      <c r="D244" s="686" t="s">
        <v>888</v>
      </c>
      <c r="E244" s="536">
        <v>1</v>
      </c>
      <c r="F244" s="647"/>
      <c r="G244" s="681">
        <f t="shared" si="15"/>
        <v>0</v>
      </c>
      <c r="H244" s="1149"/>
    </row>
    <row r="245" spans="1:8" ht="37.5">
      <c r="A245" s="591"/>
      <c r="B245" s="687"/>
      <c r="C245" s="593" t="s">
        <v>1136</v>
      </c>
      <c r="D245" s="688" t="s">
        <v>10</v>
      </c>
      <c r="E245" s="689">
        <v>1</v>
      </c>
      <c r="F245" s="690"/>
      <c r="G245" s="691">
        <f t="shared" si="15"/>
        <v>0</v>
      </c>
      <c r="H245" s="1149"/>
    </row>
    <row r="246" spans="1:8" ht="25">
      <c r="A246" s="576">
        <f>A224+1</f>
        <v>2</v>
      </c>
      <c r="B246" s="555"/>
      <c r="C246" s="534" t="s">
        <v>1137</v>
      </c>
      <c r="D246" s="686"/>
      <c r="E246" s="536"/>
      <c r="F246" s="692"/>
      <c r="G246" s="693"/>
      <c r="H246" s="1149"/>
    </row>
    <row r="247" spans="1:8" ht="50">
      <c r="A247" s="643"/>
      <c r="B247" s="644"/>
      <c r="C247" s="1155" t="s">
        <v>1124</v>
      </c>
      <c r="D247" s="682" t="s">
        <v>10</v>
      </c>
      <c r="E247" s="683">
        <v>1</v>
      </c>
      <c r="F247" s="684"/>
      <c r="G247" s="685">
        <f t="shared" ref="G247:G260" si="16">E247*F247</f>
        <v>0</v>
      </c>
      <c r="H247" s="1149"/>
    </row>
    <row r="248" spans="1:8">
      <c r="A248" s="576"/>
      <c r="B248" s="555"/>
      <c r="C248" s="542" t="s">
        <v>1125</v>
      </c>
      <c r="D248" s="540" t="s">
        <v>10</v>
      </c>
      <c r="E248" s="541">
        <v>1</v>
      </c>
      <c r="F248" s="647"/>
      <c r="G248" s="681">
        <f t="shared" si="16"/>
        <v>0</v>
      </c>
      <c r="H248" s="1149"/>
    </row>
    <row r="249" spans="1:8" ht="37.5">
      <c r="A249" s="576"/>
      <c r="B249" s="555"/>
      <c r="C249" s="542" t="s">
        <v>1126</v>
      </c>
      <c r="D249" s="540" t="s">
        <v>888</v>
      </c>
      <c r="E249" s="541">
        <v>1</v>
      </c>
      <c r="F249" s="647"/>
      <c r="G249" s="681">
        <f t="shared" si="16"/>
        <v>0</v>
      </c>
      <c r="H249" s="1149"/>
    </row>
    <row r="250" spans="1:8" ht="25">
      <c r="A250" s="576"/>
      <c r="B250" s="555"/>
      <c r="C250" s="542" t="s">
        <v>1127</v>
      </c>
      <c r="D250" s="540" t="s">
        <v>10</v>
      </c>
      <c r="E250" s="541">
        <v>4</v>
      </c>
      <c r="F250" s="647"/>
      <c r="G250" s="681">
        <f t="shared" si="16"/>
        <v>0</v>
      </c>
      <c r="H250" s="1149"/>
    </row>
    <row r="251" spans="1:8" ht="25">
      <c r="A251" s="576"/>
      <c r="B251" s="555"/>
      <c r="C251" s="542" t="s">
        <v>1128</v>
      </c>
      <c r="D251" s="540" t="s">
        <v>10</v>
      </c>
      <c r="E251" s="541">
        <v>8</v>
      </c>
      <c r="F251" s="647"/>
      <c r="G251" s="681">
        <f t="shared" si="16"/>
        <v>0</v>
      </c>
      <c r="H251" s="1149"/>
    </row>
    <row r="252" spans="1:8" ht="26.25" customHeight="1">
      <c r="A252" s="576"/>
      <c r="B252" s="555"/>
      <c r="C252" s="534" t="s">
        <v>1131</v>
      </c>
      <c r="D252" s="540" t="s">
        <v>10</v>
      </c>
      <c r="E252" s="541">
        <v>1</v>
      </c>
      <c r="F252" s="647"/>
      <c r="G252" s="681">
        <f t="shared" si="16"/>
        <v>0</v>
      </c>
      <c r="H252" s="1149"/>
    </row>
    <row r="253" spans="1:8" ht="25">
      <c r="A253" s="576"/>
      <c r="B253" s="555"/>
      <c r="C253" s="534" t="s">
        <v>1134</v>
      </c>
      <c r="D253" s="686" t="s">
        <v>888</v>
      </c>
      <c r="E253" s="536">
        <v>1</v>
      </c>
      <c r="F253" s="647"/>
      <c r="G253" s="681">
        <f t="shared" si="16"/>
        <v>0</v>
      </c>
      <c r="H253" s="1149"/>
    </row>
    <row r="254" spans="1:8">
      <c r="A254" s="576"/>
      <c r="B254" s="555"/>
      <c r="C254" s="534" t="s">
        <v>1135</v>
      </c>
      <c r="D254" s="686" t="s">
        <v>888</v>
      </c>
      <c r="E254" s="536">
        <v>1</v>
      </c>
      <c r="F254" s="647"/>
      <c r="G254" s="681">
        <f t="shared" si="16"/>
        <v>0</v>
      </c>
      <c r="H254" s="1149"/>
    </row>
    <row r="255" spans="1:8" ht="50">
      <c r="A255" s="576">
        <f>A246+1</f>
        <v>3</v>
      </c>
      <c r="B255" s="555"/>
      <c r="C255" s="534" t="s">
        <v>1138</v>
      </c>
      <c r="D255" s="540" t="s">
        <v>888</v>
      </c>
      <c r="E255" s="541">
        <v>1</v>
      </c>
      <c r="F255" s="647"/>
      <c r="G255" s="681">
        <f t="shared" si="16"/>
        <v>0</v>
      </c>
      <c r="H255" s="1149"/>
    </row>
    <row r="256" spans="1:8" ht="25">
      <c r="A256" s="576">
        <f t="shared" ref="A256:A261" si="17">A255+1</f>
        <v>4</v>
      </c>
      <c r="B256" s="555"/>
      <c r="C256" s="534" t="s">
        <v>1139</v>
      </c>
      <c r="D256" s="540" t="s">
        <v>10</v>
      </c>
      <c r="E256" s="541">
        <v>4</v>
      </c>
      <c r="F256" s="647"/>
      <c r="G256" s="681">
        <f t="shared" si="16"/>
        <v>0</v>
      </c>
      <c r="H256" s="1149"/>
    </row>
    <row r="257" spans="1:8" ht="25">
      <c r="A257" s="576">
        <f t="shared" si="17"/>
        <v>5</v>
      </c>
      <c r="B257" s="555"/>
      <c r="C257" s="534" t="s">
        <v>1140</v>
      </c>
      <c r="D257" s="686" t="s">
        <v>878</v>
      </c>
      <c r="E257" s="536">
        <v>530</v>
      </c>
      <c r="F257" s="647"/>
      <c r="G257" s="681">
        <f t="shared" si="16"/>
        <v>0</v>
      </c>
      <c r="H257" s="1149"/>
    </row>
    <row r="258" spans="1:8" ht="50">
      <c r="A258" s="576">
        <f t="shared" si="17"/>
        <v>6</v>
      </c>
      <c r="B258" s="555"/>
      <c r="C258" s="534" t="s">
        <v>1141</v>
      </c>
      <c r="D258" s="686" t="s">
        <v>888</v>
      </c>
      <c r="E258" s="536">
        <v>2</v>
      </c>
      <c r="F258" s="647"/>
      <c r="G258" s="681">
        <f t="shared" si="16"/>
        <v>0</v>
      </c>
      <c r="H258" s="1149"/>
    </row>
    <row r="259" spans="1:8" ht="37.5">
      <c r="A259" s="576">
        <f t="shared" si="17"/>
        <v>7</v>
      </c>
      <c r="B259" s="555"/>
      <c r="C259" s="534" t="s">
        <v>1142</v>
      </c>
      <c r="D259" s="646" t="s">
        <v>888</v>
      </c>
      <c r="E259" s="555">
        <v>50</v>
      </c>
      <c r="F259" s="694"/>
      <c r="G259" s="695">
        <f t="shared" si="16"/>
        <v>0</v>
      </c>
      <c r="H259" s="1149"/>
    </row>
    <row r="260" spans="1:8" ht="25">
      <c r="A260" s="576">
        <f t="shared" si="17"/>
        <v>8</v>
      </c>
      <c r="B260" s="555"/>
      <c r="C260" s="1161" t="s">
        <v>1355</v>
      </c>
      <c r="D260" s="686" t="s">
        <v>888</v>
      </c>
      <c r="E260" s="536">
        <v>1</v>
      </c>
      <c r="F260" s="647"/>
      <c r="G260" s="681">
        <f t="shared" si="16"/>
        <v>0</v>
      </c>
      <c r="H260" s="1149"/>
    </row>
    <row r="261" spans="1:8" ht="25">
      <c r="A261" s="576">
        <f t="shared" si="17"/>
        <v>9</v>
      </c>
      <c r="B261" s="555"/>
      <c r="C261" s="534" t="s">
        <v>1143</v>
      </c>
      <c r="D261" s="686"/>
      <c r="E261" s="536"/>
      <c r="F261" s="647"/>
      <c r="G261" s="681"/>
      <c r="H261" s="1149"/>
    </row>
    <row r="262" spans="1:8">
      <c r="A262" s="576"/>
      <c r="B262" s="555"/>
      <c r="C262" s="534" t="s">
        <v>1144</v>
      </c>
      <c r="D262" s="540" t="s">
        <v>878</v>
      </c>
      <c r="E262" s="541">
        <v>50</v>
      </c>
      <c r="F262" s="647"/>
      <c r="G262" s="681">
        <f>E262*F262</f>
        <v>0</v>
      </c>
      <c r="H262" s="1149"/>
    </row>
    <row r="263" spans="1:8">
      <c r="A263" s="576"/>
      <c r="B263" s="555"/>
      <c r="C263" s="534" t="s">
        <v>1145</v>
      </c>
      <c r="D263" s="540" t="s">
        <v>878</v>
      </c>
      <c r="E263" s="541">
        <v>100</v>
      </c>
      <c r="F263" s="647"/>
      <c r="G263" s="681">
        <f>E263*F263</f>
        <v>0</v>
      </c>
      <c r="H263" s="1149"/>
    </row>
    <row r="264" spans="1:8" ht="25">
      <c r="A264" s="576">
        <f>A261+1</f>
        <v>10</v>
      </c>
      <c r="B264" s="555"/>
      <c r="C264" s="545" t="s">
        <v>1146</v>
      </c>
      <c r="D264" s="686"/>
      <c r="E264" s="536"/>
      <c r="F264" s="647"/>
      <c r="G264" s="681"/>
      <c r="H264" s="1149"/>
    </row>
    <row r="265" spans="1:8" ht="13">
      <c r="A265" s="576"/>
      <c r="B265" s="555"/>
      <c r="C265" s="1133" t="s">
        <v>1147</v>
      </c>
      <c r="D265" s="540" t="s">
        <v>878</v>
      </c>
      <c r="E265" s="541">
        <v>4</v>
      </c>
      <c r="F265" s="647"/>
      <c r="G265" s="681">
        <f t="shared" ref="G265:G270" si="18">E265*F265</f>
        <v>0</v>
      </c>
      <c r="H265" s="1149"/>
    </row>
    <row r="266" spans="1:8" ht="13">
      <c r="A266" s="576"/>
      <c r="B266" s="555"/>
      <c r="C266" s="545" t="s">
        <v>1148</v>
      </c>
      <c r="D266" s="540" t="s">
        <v>878</v>
      </c>
      <c r="E266" s="541">
        <v>20</v>
      </c>
      <c r="F266" s="647"/>
      <c r="G266" s="681">
        <f t="shared" si="18"/>
        <v>0</v>
      </c>
      <c r="H266" s="1149"/>
    </row>
    <row r="267" spans="1:8" ht="37.5">
      <c r="A267" s="576">
        <f>A264+1</f>
        <v>11</v>
      </c>
      <c r="B267" s="555"/>
      <c r="C267" s="696" t="s">
        <v>1149</v>
      </c>
      <c r="D267" s="686" t="s">
        <v>10</v>
      </c>
      <c r="E267" s="536">
        <v>1</v>
      </c>
      <c r="F267" s="647"/>
      <c r="G267" s="645">
        <f t="shared" si="18"/>
        <v>0</v>
      </c>
      <c r="H267" s="1149"/>
    </row>
    <row r="268" spans="1:8" ht="62.5">
      <c r="A268" s="576">
        <f>A267+1</f>
        <v>12</v>
      </c>
      <c r="B268" s="555"/>
      <c r="C268" s="1161" t="s">
        <v>1356</v>
      </c>
      <c r="D268" s="686" t="s">
        <v>888</v>
      </c>
      <c r="E268" s="536">
        <v>1</v>
      </c>
      <c r="F268" s="647"/>
      <c r="G268" s="645">
        <f t="shared" si="18"/>
        <v>0</v>
      </c>
      <c r="H268" s="1149"/>
    </row>
    <row r="269" spans="1:8">
      <c r="A269" s="576">
        <f>A268+1</f>
        <v>13</v>
      </c>
      <c r="B269" s="555"/>
      <c r="C269" s="696" t="s">
        <v>1150</v>
      </c>
      <c r="D269" s="686" t="s">
        <v>888</v>
      </c>
      <c r="E269" s="536">
        <v>1</v>
      </c>
      <c r="F269" s="647"/>
      <c r="G269" s="645">
        <f t="shared" si="18"/>
        <v>0</v>
      </c>
      <c r="H269" s="1149"/>
    </row>
    <row r="270" spans="1:8">
      <c r="A270" s="697">
        <f>A269+1</f>
        <v>14</v>
      </c>
      <c r="B270" s="595"/>
      <c r="C270" s="698" t="s">
        <v>1113</v>
      </c>
      <c r="D270" s="565" t="s">
        <v>888</v>
      </c>
      <c r="E270" s="699">
        <v>1</v>
      </c>
      <c r="F270" s="654"/>
      <c r="G270" s="700">
        <f t="shared" si="18"/>
        <v>0</v>
      </c>
      <c r="H270" s="1149"/>
    </row>
    <row r="271" spans="1:8" ht="30" customHeight="1">
      <c r="A271" s="1221" t="str">
        <f>C223</f>
        <v>INSTALACIJA EK MREŽE (TELEFON I STRUKTURNO KABLIRANJE)</v>
      </c>
      <c r="B271" s="1222"/>
      <c r="C271" s="1223"/>
      <c r="D271" s="1224" t="s">
        <v>889</v>
      </c>
      <c r="E271" s="1225"/>
      <c r="F271" s="1226"/>
      <c r="G271" s="582">
        <f>SUM(G224:G270)</f>
        <v>0</v>
      </c>
      <c r="H271" s="1141"/>
    </row>
    <row r="272" spans="1:8" ht="14">
      <c r="A272" s="639"/>
      <c r="B272" s="640"/>
      <c r="C272" s="641"/>
      <c r="D272" s="604"/>
      <c r="E272" s="604"/>
      <c r="F272" s="605"/>
      <c r="G272" s="606"/>
      <c r="H272" s="1141"/>
    </row>
    <row r="273" spans="1:9" s="504" customFormat="1" ht="15" customHeight="1">
      <c r="A273" s="642" t="s">
        <v>9</v>
      </c>
      <c r="B273" s="569"/>
      <c r="C273" s="1227" t="s">
        <v>1151</v>
      </c>
      <c r="D273" s="1227"/>
      <c r="E273" s="570"/>
      <c r="F273" s="571"/>
      <c r="G273" s="572"/>
      <c r="H273" s="1148"/>
    </row>
    <row r="274" spans="1:9" s="504" customFormat="1" ht="13">
      <c r="A274" s="519" t="s">
        <v>0</v>
      </c>
      <c r="B274" s="498"/>
      <c r="C274" s="498" t="s">
        <v>1152</v>
      </c>
      <c r="D274" s="520"/>
      <c r="E274" s="521"/>
      <c r="F274" s="522"/>
      <c r="G274" s="523"/>
      <c r="H274" s="1143"/>
      <c r="I274" s="525"/>
    </row>
    <row r="275" spans="1:9">
      <c r="A275" s="576"/>
      <c r="B275" s="555"/>
      <c r="C275" s="534" t="s">
        <v>1153</v>
      </c>
      <c r="D275" s="560"/>
      <c r="E275" s="561"/>
      <c r="F275" s="701"/>
      <c r="G275" s="702"/>
      <c r="H275" s="1149"/>
    </row>
    <row r="276" spans="1:9" ht="37.5">
      <c r="A276" s="576">
        <v>1</v>
      </c>
      <c r="B276" s="555"/>
      <c r="C276" s="1156" t="s">
        <v>1328</v>
      </c>
      <c r="D276" s="703" t="s">
        <v>10</v>
      </c>
      <c r="E276" s="704">
        <v>1</v>
      </c>
      <c r="F276" s="705"/>
      <c r="G276" s="706">
        <f t="shared" ref="G276:G283" si="19">E276*F276</f>
        <v>0</v>
      </c>
      <c r="H276" s="1154"/>
    </row>
    <row r="277" spans="1:9" ht="53.25" customHeight="1">
      <c r="A277" s="576">
        <f t="shared" ref="A277:A283" si="20">A276+1</f>
        <v>2</v>
      </c>
      <c r="B277" s="555"/>
      <c r="C277" s="534" t="s">
        <v>1154</v>
      </c>
      <c r="D277" s="703" t="s">
        <v>10</v>
      </c>
      <c r="E277" s="704">
        <v>6</v>
      </c>
      <c r="F277" s="705"/>
      <c r="G277" s="706">
        <f>E277*F277</f>
        <v>0</v>
      </c>
      <c r="H277" s="1149"/>
    </row>
    <row r="278" spans="1:9">
      <c r="A278" s="576">
        <f t="shared" si="20"/>
        <v>3</v>
      </c>
      <c r="B278" s="555"/>
      <c r="C278" s="1161" t="s">
        <v>1329</v>
      </c>
      <c r="D278" s="703" t="s">
        <v>10</v>
      </c>
      <c r="E278" s="704">
        <v>7</v>
      </c>
      <c r="F278" s="705"/>
      <c r="G278" s="706">
        <f t="shared" si="19"/>
        <v>0</v>
      </c>
      <c r="H278" s="1149"/>
    </row>
    <row r="279" spans="1:9">
      <c r="A279" s="576">
        <f t="shared" si="20"/>
        <v>4</v>
      </c>
      <c r="B279" s="555"/>
      <c r="C279" s="1161" t="s">
        <v>1155</v>
      </c>
      <c r="D279" s="703" t="s">
        <v>10</v>
      </c>
      <c r="E279" s="704">
        <v>3</v>
      </c>
      <c r="F279" s="705"/>
      <c r="G279" s="706">
        <f t="shared" si="19"/>
        <v>0</v>
      </c>
      <c r="H279" s="1149"/>
    </row>
    <row r="280" spans="1:9">
      <c r="A280" s="576">
        <f t="shared" si="20"/>
        <v>5</v>
      </c>
      <c r="B280" s="555"/>
      <c r="C280" s="1156" t="s">
        <v>1330</v>
      </c>
      <c r="D280" s="703" t="s">
        <v>10</v>
      </c>
      <c r="E280" s="704">
        <v>6</v>
      </c>
      <c r="F280" s="705"/>
      <c r="G280" s="706">
        <f t="shared" si="19"/>
        <v>0</v>
      </c>
      <c r="H280" s="1149"/>
    </row>
    <row r="281" spans="1:9" ht="27">
      <c r="A281" s="576">
        <f t="shared" si="20"/>
        <v>6</v>
      </c>
      <c r="B281" s="555"/>
      <c r="C281" s="1156" t="s">
        <v>1156</v>
      </c>
      <c r="D281" s="703" t="s">
        <v>878</v>
      </c>
      <c r="E281" s="704">
        <v>150</v>
      </c>
      <c r="F281" s="705"/>
      <c r="G281" s="706">
        <f t="shared" si="19"/>
        <v>0</v>
      </c>
      <c r="H281" s="1149"/>
    </row>
    <row r="282" spans="1:9">
      <c r="A282" s="576">
        <f t="shared" si="20"/>
        <v>7</v>
      </c>
      <c r="B282" s="555"/>
      <c r="C282" s="1156" t="s">
        <v>1157</v>
      </c>
      <c r="D282" s="703" t="s">
        <v>878</v>
      </c>
      <c r="E282" s="704">
        <v>250</v>
      </c>
      <c r="F282" s="705"/>
      <c r="G282" s="706">
        <f t="shared" si="19"/>
        <v>0</v>
      </c>
      <c r="H282" s="1149"/>
    </row>
    <row r="283" spans="1:9">
      <c r="A283" s="576">
        <f t="shared" si="20"/>
        <v>8</v>
      </c>
      <c r="B283" s="555"/>
      <c r="C283" s="534" t="s">
        <v>1158</v>
      </c>
      <c r="D283" s="560" t="s">
        <v>888</v>
      </c>
      <c r="E283" s="561">
        <v>1</v>
      </c>
      <c r="F283" s="705"/>
      <c r="G283" s="706">
        <f t="shared" si="19"/>
        <v>0</v>
      </c>
      <c r="H283" s="1149"/>
    </row>
    <row r="284" spans="1:9" ht="13">
      <c r="A284" s="707" t="s">
        <v>3</v>
      </c>
      <c r="B284" s="687"/>
      <c r="C284" s="708" t="s">
        <v>1159</v>
      </c>
      <c r="D284" s="709"/>
      <c r="E284" s="710"/>
      <c r="F284" s="711"/>
      <c r="G284" s="712"/>
      <c r="H284" s="1149"/>
    </row>
    <row r="285" spans="1:9" ht="37.5">
      <c r="A285" s="576">
        <v>1</v>
      </c>
      <c r="B285" s="555"/>
      <c r="C285" s="534" t="s">
        <v>1160</v>
      </c>
      <c r="D285" s="703" t="s">
        <v>878</v>
      </c>
      <c r="E285" s="704">
        <v>400</v>
      </c>
      <c r="F285" s="705"/>
      <c r="G285" s="706">
        <f t="shared" ref="G285:G290" si="21">E285*F285</f>
        <v>0</v>
      </c>
      <c r="H285" s="1149"/>
    </row>
    <row r="286" spans="1:9">
      <c r="A286" s="576">
        <f>A285+1</f>
        <v>2</v>
      </c>
      <c r="B286" s="555"/>
      <c r="C286" s="534" t="s">
        <v>1161</v>
      </c>
      <c r="D286" s="703" t="s">
        <v>888</v>
      </c>
      <c r="E286" s="704">
        <v>1</v>
      </c>
      <c r="F286" s="705"/>
      <c r="G286" s="706">
        <f t="shared" si="21"/>
        <v>0</v>
      </c>
      <c r="H286" s="1149"/>
    </row>
    <row r="287" spans="1:9">
      <c r="A287" s="576">
        <f>A286+1</f>
        <v>3</v>
      </c>
      <c r="B287" s="713"/>
      <c r="C287" s="547" t="s">
        <v>1162</v>
      </c>
      <c r="D287" s="703" t="s">
        <v>888</v>
      </c>
      <c r="E287" s="704">
        <v>1</v>
      </c>
      <c r="F287" s="714"/>
      <c r="G287" s="715">
        <f t="shared" si="21"/>
        <v>0</v>
      </c>
      <c r="H287" s="1149"/>
    </row>
    <row r="288" spans="1:9">
      <c r="A288" s="576">
        <f>A287+1</f>
        <v>4</v>
      </c>
      <c r="B288" s="713"/>
      <c r="C288" s="534" t="s">
        <v>1163</v>
      </c>
      <c r="D288" s="703" t="s">
        <v>888</v>
      </c>
      <c r="E288" s="704">
        <v>1</v>
      </c>
      <c r="F288" s="714"/>
      <c r="G288" s="715">
        <f t="shared" si="21"/>
        <v>0</v>
      </c>
      <c r="H288" s="1149"/>
    </row>
    <row r="289" spans="1:8">
      <c r="A289" s="576">
        <f>A288+1</f>
        <v>5</v>
      </c>
      <c r="B289" s="555"/>
      <c r="C289" s="534" t="s">
        <v>1164</v>
      </c>
      <c r="D289" s="703" t="s">
        <v>888</v>
      </c>
      <c r="E289" s="716">
        <v>1</v>
      </c>
      <c r="F289" s="714"/>
      <c r="G289" s="702">
        <f t="shared" si="21"/>
        <v>0</v>
      </c>
      <c r="H289" s="1149"/>
    </row>
    <row r="290" spans="1:8">
      <c r="A290" s="576">
        <f>A289+1</f>
        <v>6</v>
      </c>
      <c r="B290" s="555"/>
      <c r="C290" s="696" t="s">
        <v>1165</v>
      </c>
      <c r="D290" s="703" t="s">
        <v>888</v>
      </c>
      <c r="E290" s="561">
        <v>1</v>
      </c>
      <c r="F290" s="714"/>
      <c r="G290" s="706">
        <f t="shared" si="21"/>
        <v>0</v>
      </c>
      <c r="H290" s="1149"/>
    </row>
    <row r="291" spans="1:8" ht="15" customHeight="1">
      <c r="A291" s="1221" t="str">
        <f>C273</f>
        <v>INSTALACIJA SUSTAVA ODIMLJAVANJA</v>
      </c>
      <c r="B291" s="1222"/>
      <c r="C291" s="1223"/>
      <c r="D291" s="1224" t="s">
        <v>889</v>
      </c>
      <c r="E291" s="1225"/>
      <c r="F291" s="1226"/>
      <c r="G291" s="582">
        <f>SUM(G276:G290)</f>
        <v>0</v>
      </c>
      <c r="H291" s="1141"/>
    </row>
    <row r="292" spans="1:8" ht="14">
      <c r="A292" s="639"/>
      <c r="B292" s="640"/>
      <c r="C292" s="641"/>
      <c r="D292" s="604"/>
      <c r="E292" s="604"/>
      <c r="F292" s="605"/>
      <c r="G292" s="606"/>
      <c r="H292" s="1141"/>
    </row>
    <row r="293" spans="1:8" ht="15" customHeight="1">
      <c r="A293" s="505" t="s">
        <v>11</v>
      </c>
      <c r="B293" s="506"/>
      <c r="C293" s="1228" t="s">
        <v>1166</v>
      </c>
      <c r="D293" s="1228"/>
      <c r="E293" s="509"/>
      <c r="F293" s="510"/>
      <c r="G293" s="511"/>
      <c r="H293" s="1141"/>
    </row>
    <row r="294" spans="1:8" ht="50">
      <c r="A294" s="573">
        <v>1</v>
      </c>
      <c r="B294" s="717"/>
      <c r="C294" s="659" t="s">
        <v>1167</v>
      </c>
      <c r="D294" s="718" t="s">
        <v>878</v>
      </c>
      <c r="E294" s="719">
        <v>215</v>
      </c>
      <c r="F294" s="720"/>
      <c r="G294" s="721">
        <f t="shared" ref="G294:G319" si="22">E294*F294</f>
        <v>0</v>
      </c>
      <c r="H294" s="1140"/>
    </row>
    <row r="295" spans="1:8" ht="50">
      <c r="A295" s="576">
        <f>A294+1</f>
        <v>2</v>
      </c>
      <c r="B295" s="713"/>
      <c r="C295" s="534" t="s">
        <v>1168</v>
      </c>
      <c r="D295" s="540" t="s">
        <v>10</v>
      </c>
      <c r="E295" s="541">
        <v>15</v>
      </c>
      <c r="F295" s="720"/>
      <c r="G295" s="722">
        <f t="shared" si="22"/>
        <v>0</v>
      </c>
      <c r="H295" s="1140"/>
    </row>
    <row r="296" spans="1:8" ht="62.5">
      <c r="A296" s="576">
        <f>A295+1</f>
        <v>3</v>
      </c>
      <c r="B296" s="713"/>
      <c r="C296" s="534" t="s">
        <v>1169</v>
      </c>
      <c r="D296" s="540" t="s">
        <v>10</v>
      </c>
      <c r="E296" s="541">
        <v>8</v>
      </c>
      <c r="F296" s="720"/>
      <c r="G296" s="722">
        <f t="shared" si="22"/>
        <v>0</v>
      </c>
      <c r="H296" s="1140"/>
    </row>
    <row r="297" spans="1:8" ht="50">
      <c r="A297" s="576">
        <f>A296+1</f>
        <v>4</v>
      </c>
      <c r="B297" s="713"/>
      <c r="C297" s="534" t="s">
        <v>1170</v>
      </c>
      <c r="D297" s="540" t="s">
        <v>10</v>
      </c>
      <c r="E297" s="541">
        <v>8</v>
      </c>
      <c r="F297" s="720"/>
      <c r="G297" s="722">
        <f t="shared" si="22"/>
        <v>0</v>
      </c>
      <c r="H297" s="1140"/>
    </row>
    <row r="298" spans="1:8" ht="25">
      <c r="A298" s="576">
        <f>A297+1</f>
        <v>5</v>
      </c>
      <c r="B298" s="713"/>
      <c r="C298" s="534" t="s">
        <v>1171</v>
      </c>
      <c r="D298" s="540" t="s">
        <v>10</v>
      </c>
      <c r="E298" s="541">
        <v>8</v>
      </c>
      <c r="F298" s="720"/>
      <c r="G298" s="722">
        <f t="shared" si="22"/>
        <v>0</v>
      </c>
      <c r="H298" s="1140"/>
    </row>
    <row r="299" spans="1:8" ht="62.5">
      <c r="A299" s="576">
        <f t="shared" ref="A299:A305" si="23">A298+1</f>
        <v>6</v>
      </c>
      <c r="B299" s="713"/>
      <c r="C299" s="534" t="s">
        <v>1172</v>
      </c>
      <c r="D299" s="540" t="s">
        <v>878</v>
      </c>
      <c r="E299" s="541">
        <v>340</v>
      </c>
      <c r="F299" s="720"/>
      <c r="G299" s="722">
        <f t="shared" si="22"/>
        <v>0</v>
      </c>
      <c r="H299" s="1140"/>
    </row>
    <row r="300" spans="1:8" ht="25">
      <c r="A300" s="576">
        <f t="shared" si="23"/>
        <v>7</v>
      </c>
      <c r="B300" s="713"/>
      <c r="C300" s="534" t="s">
        <v>1173</v>
      </c>
      <c r="D300" s="540" t="s">
        <v>10</v>
      </c>
      <c r="E300" s="541">
        <v>5</v>
      </c>
      <c r="F300" s="720"/>
      <c r="G300" s="722">
        <f t="shared" si="22"/>
        <v>0</v>
      </c>
      <c r="H300" s="1140"/>
    </row>
    <row r="301" spans="1:8" ht="50">
      <c r="A301" s="576">
        <f t="shared" si="23"/>
        <v>8</v>
      </c>
      <c r="B301" s="713"/>
      <c r="C301" s="534" t="s">
        <v>1174</v>
      </c>
      <c r="D301" s="540" t="s">
        <v>10</v>
      </c>
      <c r="E301" s="541">
        <v>30</v>
      </c>
      <c r="F301" s="720"/>
      <c r="G301" s="722">
        <f t="shared" si="22"/>
        <v>0</v>
      </c>
      <c r="H301" s="1140"/>
    </row>
    <row r="302" spans="1:8" ht="37.5">
      <c r="A302" s="576">
        <f t="shared" si="23"/>
        <v>9</v>
      </c>
      <c r="B302" s="713"/>
      <c r="C302" s="534" t="s">
        <v>1175</v>
      </c>
      <c r="D302" s="723" t="s">
        <v>10</v>
      </c>
      <c r="E302" s="541">
        <v>10</v>
      </c>
      <c r="F302" s="720"/>
      <c r="G302" s="722">
        <f t="shared" si="22"/>
        <v>0</v>
      </c>
      <c r="H302" s="1140"/>
    </row>
    <row r="303" spans="1:8" ht="25">
      <c r="A303" s="576">
        <f t="shared" si="23"/>
        <v>10</v>
      </c>
      <c r="B303" s="713"/>
      <c r="C303" s="724" t="s">
        <v>1176</v>
      </c>
      <c r="D303" s="723" t="s">
        <v>10</v>
      </c>
      <c r="E303" s="725">
        <v>10</v>
      </c>
      <c r="F303" s="720"/>
      <c r="G303" s="722">
        <f t="shared" si="22"/>
        <v>0</v>
      </c>
      <c r="H303" s="1140"/>
    </row>
    <row r="304" spans="1:8" ht="50">
      <c r="A304" s="576">
        <f t="shared" si="23"/>
        <v>11</v>
      </c>
      <c r="B304" s="713"/>
      <c r="C304" s="724" t="s">
        <v>1177</v>
      </c>
      <c r="D304" s="723" t="s">
        <v>10</v>
      </c>
      <c r="E304" s="725">
        <v>6</v>
      </c>
      <c r="F304" s="720"/>
      <c r="G304" s="722">
        <f t="shared" si="22"/>
        <v>0</v>
      </c>
      <c r="H304" s="1140"/>
    </row>
    <row r="305" spans="1:8" ht="25">
      <c r="A305" s="576">
        <f t="shared" si="23"/>
        <v>12</v>
      </c>
      <c r="B305" s="713"/>
      <c r="C305" s="726" t="s">
        <v>1178</v>
      </c>
      <c r="D305" s="723"/>
      <c r="E305" s="725"/>
      <c r="F305" s="720"/>
      <c r="G305" s="722"/>
      <c r="H305" s="1140"/>
    </row>
    <row r="306" spans="1:8">
      <c r="A306" s="576"/>
      <c r="B306" s="713"/>
      <c r="C306" s="727" t="s">
        <v>1179</v>
      </c>
      <c r="D306" s="723" t="s">
        <v>878</v>
      </c>
      <c r="E306" s="725">
        <v>25</v>
      </c>
      <c r="F306" s="720"/>
      <c r="G306" s="722">
        <f>E306*F306</f>
        <v>0</v>
      </c>
      <c r="H306" s="1140"/>
    </row>
    <row r="307" spans="1:8">
      <c r="A307" s="576"/>
      <c r="B307" s="713"/>
      <c r="C307" s="727" t="s">
        <v>1180</v>
      </c>
      <c r="D307" s="723" t="s">
        <v>878</v>
      </c>
      <c r="E307" s="725">
        <v>60</v>
      </c>
      <c r="F307" s="720"/>
      <c r="G307" s="722">
        <f t="shared" si="22"/>
        <v>0</v>
      </c>
      <c r="H307" s="1140"/>
    </row>
    <row r="308" spans="1:8" ht="37.5">
      <c r="A308" s="576">
        <f>A305+1</f>
        <v>13</v>
      </c>
      <c r="B308" s="713"/>
      <c r="C308" s="727" t="s">
        <v>1181</v>
      </c>
      <c r="D308" s="723" t="s">
        <v>10</v>
      </c>
      <c r="E308" s="725">
        <v>1</v>
      </c>
      <c r="F308" s="720"/>
      <c r="G308" s="722">
        <f t="shared" si="22"/>
        <v>0</v>
      </c>
      <c r="H308" s="1140"/>
    </row>
    <row r="309" spans="1:8" ht="25">
      <c r="A309" s="576">
        <f>A308+1</f>
        <v>14</v>
      </c>
      <c r="B309" s="713"/>
      <c r="C309" s="545" t="s">
        <v>1182</v>
      </c>
      <c r="D309" s="662" t="s">
        <v>10</v>
      </c>
      <c r="E309" s="728">
        <v>8</v>
      </c>
      <c r="F309" s="720"/>
      <c r="G309" s="538">
        <f t="shared" si="22"/>
        <v>0</v>
      </c>
      <c r="H309" s="1140"/>
    </row>
    <row r="310" spans="1:8" ht="25">
      <c r="A310" s="576">
        <f>A309+1</f>
        <v>15</v>
      </c>
      <c r="B310" s="713"/>
      <c r="C310" s="545" t="s">
        <v>1183</v>
      </c>
      <c r="D310" s="662" t="s">
        <v>10</v>
      </c>
      <c r="E310" s="728">
        <v>8</v>
      </c>
      <c r="F310" s="720"/>
      <c r="G310" s="538">
        <f t="shared" si="22"/>
        <v>0</v>
      </c>
      <c r="H310" s="1140"/>
    </row>
    <row r="311" spans="1:8" ht="25">
      <c r="A311" s="576">
        <f>A310+1</f>
        <v>16</v>
      </c>
      <c r="B311" s="713"/>
      <c r="C311" s="726" t="s">
        <v>1184</v>
      </c>
      <c r="D311" s="723" t="s">
        <v>10</v>
      </c>
      <c r="E311" s="725">
        <v>10</v>
      </c>
      <c r="F311" s="720"/>
      <c r="G311" s="722">
        <f t="shared" si="22"/>
        <v>0</v>
      </c>
      <c r="H311" s="1140"/>
    </row>
    <row r="312" spans="1:8" ht="37.5">
      <c r="A312" s="576">
        <f>A311+1</f>
        <v>17</v>
      </c>
      <c r="B312" s="713"/>
      <c r="C312" s="726" t="s">
        <v>1185</v>
      </c>
      <c r="D312" s="723" t="s">
        <v>10</v>
      </c>
      <c r="E312" s="725">
        <v>70</v>
      </c>
      <c r="F312" s="720"/>
      <c r="G312" s="722">
        <f t="shared" si="22"/>
        <v>0</v>
      </c>
      <c r="H312" s="1140"/>
    </row>
    <row r="313" spans="1:8" ht="25">
      <c r="A313" s="576">
        <f t="shared" ref="A313:A319" si="24">A312+1</f>
        <v>18</v>
      </c>
      <c r="B313" s="713"/>
      <c r="C313" s="726" t="s">
        <v>1186</v>
      </c>
      <c r="D313" s="723" t="s">
        <v>10</v>
      </c>
      <c r="E313" s="725">
        <v>4</v>
      </c>
      <c r="F313" s="720"/>
      <c r="G313" s="722">
        <f t="shared" si="22"/>
        <v>0</v>
      </c>
      <c r="H313" s="1140"/>
    </row>
    <row r="314" spans="1:8" ht="25">
      <c r="A314" s="576">
        <f t="shared" si="24"/>
        <v>19</v>
      </c>
      <c r="B314" s="713"/>
      <c r="C314" s="726" t="s">
        <v>1187</v>
      </c>
      <c r="D314" s="723" t="s">
        <v>10</v>
      </c>
      <c r="E314" s="725">
        <v>12</v>
      </c>
      <c r="F314" s="720"/>
      <c r="G314" s="722">
        <f t="shared" si="22"/>
        <v>0</v>
      </c>
      <c r="H314" s="1140"/>
    </row>
    <row r="315" spans="1:8">
      <c r="A315" s="576">
        <f t="shared" si="24"/>
        <v>20</v>
      </c>
      <c r="B315" s="713"/>
      <c r="C315" s="726" t="s">
        <v>1188</v>
      </c>
      <c r="D315" s="723" t="s">
        <v>10</v>
      </c>
      <c r="E315" s="725">
        <v>250</v>
      </c>
      <c r="F315" s="720"/>
      <c r="G315" s="722">
        <f t="shared" si="22"/>
        <v>0</v>
      </c>
      <c r="H315" s="1140"/>
    </row>
    <row r="316" spans="1:8" ht="25">
      <c r="A316" s="576">
        <f t="shared" si="24"/>
        <v>21</v>
      </c>
      <c r="B316" s="713"/>
      <c r="C316" s="726" t="s">
        <v>1189</v>
      </c>
      <c r="D316" s="723" t="s">
        <v>10</v>
      </c>
      <c r="E316" s="725">
        <v>55</v>
      </c>
      <c r="F316" s="720"/>
      <c r="G316" s="722">
        <f t="shared" si="22"/>
        <v>0</v>
      </c>
      <c r="H316" s="1140"/>
    </row>
    <row r="317" spans="1:8">
      <c r="A317" s="576">
        <f t="shared" si="24"/>
        <v>22</v>
      </c>
      <c r="B317" s="713"/>
      <c r="C317" s="726" t="s">
        <v>1190</v>
      </c>
      <c r="D317" s="723" t="s">
        <v>10</v>
      </c>
      <c r="E317" s="725">
        <v>16</v>
      </c>
      <c r="F317" s="720"/>
      <c r="G317" s="722">
        <f t="shared" si="22"/>
        <v>0</v>
      </c>
      <c r="H317" s="1140"/>
    </row>
    <row r="318" spans="1:8" ht="25">
      <c r="A318" s="576">
        <f t="shared" si="24"/>
        <v>23</v>
      </c>
      <c r="B318" s="713"/>
      <c r="C318" s="726" t="s">
        <v>1191</v>
      </c>
      <c r="D318" s="723" t="s">
        <v>888</v>
      </c>
      <c r="E318" s="725">
        <v>1</v>
      </c>
      <c r="F318" s="720"/>
      <c r="G318" s="722">
        <f t="shared" si="22"/>
        <v>0</v>
      </c>
      <c r="H318" s="1140"/>
    </row>
    <row r="319" spans="1:8" ht="27" customHeight="1">
      <c r="A319" s="576">
        <f t="shared" si="24"/>
        <v>24</v>
      </c>
      <c r="B319" s="713"/>
      <c r="C319" s="534" t="s">
        <v>1192</v>
      </c>
      <c r="D319" s="540" t="s">
        <v>888</v>
      </c>
      <c r="E319" s="541">
        <v>1</v>
      </c>
      <c r="F319" s="720"/>
      <c r="G319" s="722">
        <f t="shared" si="22"/>
        <v>0</v>
      </c>
      <c r="H319" s="1140"/>
    </row>
    <row r="320" spans="1:8" ht="14">
      <c r="A320" s="1217" t="str">
        <f>C293</f>
        <v>SUSTAV ZAŠTITE OD MUNJE I IZJEDNAČENJE POTENCIJALA</v>
      </c>
      <c r="B320" s="1218"/>
      <c r="C320" s="1219"/>
      <c r="D320" s="1220" t="s">
        <v>889</v>
      </c>
      <c r="E320" s="1220"/>
      <c r="F320" s="1220"/>
      <c r="G320" s="582">
        <f>SUM(G294:G319)</f>
        <v>0</v>
      </c>
    </row>
    <row r="321" spans="1:8" ht="14">
      <c r="A321" s="639"/>
      <c r="B321" s="640"/>
      <c r="C321" s="641"/>
      <c r="D321" s="604"/>
      <c r="E321" s="604"/>
      <c r="F321" s="605"/>
      <c r="G321" s="606"/>
      <c r="H321" s="1141"/>
    </row>
    <row r="322" spans="1:8" ht="15" customHeight="1">
      <c r="A322" s="642" t="s">
        <v>12</v>
      </c>
      <c r="B322" s="569"/>
      <c r="C322" s="569" t="s">
        <v>1193</v>
      </c>
      <c r="D322" s="524"/>
      <c r="E322" s="570"/>
      <c r="F322" s="729"/>
      <c r="G322" s="730"/>
      <c r="H322" s="1150"/>
    </row>
    <row r="323" spans="1:8">
      <c r="A323" s="573">
        <v>1</v>
      </c>
      <c r="B323" s="574"/>
      <c r="C323" s="659" t="s">
        <v>1194</v>
      </c>
      <c r="D323" s="718"/>
      <c r="E323" s="719"/>
      <c r="F323" s="731"/>
      <c r="G323" s="721"/>
      <c r="H323" s="1150"/>
    </row>
    <row r="324" spans="1:8">
      <c r="A324" s="576"/>
      <c r="B324" s="713" t="s">
        <v>1195</v>
      </c>
      <c r="C324" s="534" t="s">
        <v>1196</v>
      </c>
      <c r="D324" s="732" t="s">
        <v>888</v>
      </c>
      <c r="E324" s="733">
        <v>1</v>
      </c>
      <c r="F324" s="628"/>
      <c r="G324" s="722">
        <f>E324*F324</f>
        <v>0</v>
      </c>
      <c r="H324" s="1150"/>
    </row>
    <row r="325" spans="1:8" ht="56.25" customHeight="1">
      <c r="A325" s="576">
        <f>A323+1</f>
        <v>2</v>
      </c>
      <c r="B325" s="555"/>
      <c r="C325" s="534" t="s">
        <v>1197</v>
      </c>
      <c r="D325" s="540"/>
      <c r="E325" s="541"/>
      <c r="F325" s="628"/>
      <c r="G325" s="722"/>
      <c r="H325" s="1140"/>
    </row>
    <row r="326" spans="1:8">
      <c r="A326" s="576"/>
      <c r="B326" s="713" t="s">
        <v>1195</v>
      </c>
      <c r="C326" s="534" t="s">
        <v>1198</v>
      </c>
      <c r="D326" s="732" t="s">
        <v>888</v>
      </c>
      <c r="E326" s="733">
        <v>1</v>
      </c>
      <c r="F326" s="628"/>
      <c r="G326" s="722">
        <f t="shared" ref="G326:G335" si="25">E326*F326</f>
        <v>0</v>
      </c>
      <c r="H326" s="1140"/>
    </row>
    <row r="327" spans="1:8">
      <c r="A327" s="576"/>
      <c r="B327" s="713" t="s">
        <v>1195</v>
      </c>
      <c r="C327" s="534" t="s">
        <v>1199</v>
      </c>
      <c r="D327" s="732" t="s">
        <v>888</v>
      </c>
      <c r="E327" s="733">
        <v>1</v>
      </c>
      <c r="F327" s="628"/>
      <c r="G327" s="722">
        <f t="shared" si="25"/>
        <v>0</v>
      </c>
      <c r="H327" s="1140"/>
    </row>
    <row r="328" spans="1:8" ht="25">
      <c r="A328" s="576"/>
      <c r="B328" s="734" t="s">
        <v>1195</v>
      </c>
      <c r="C328" s="534" t="s">
        <v>1200</v>
      </c>
      <c r="D328" s="686" t="s">
        <v>888</v>
      </c>
      <c r="E328" s="735">
        <v>1</v>
      </c>
      <c r="F328" s="628"/>
      <c r="G328" s="722">
        <f t="shared" si="25"/>
        <v>0</v>
      </c>
      <c r="H328" s="1140"/>
    </row>
    <row r="329" spans="1:8" ht="25">
      <c r="A329" s="576"/>
      <c r="B329" s="713" t="s">
        <v>1195</v>
      </c>
      <c r="C329" s="534" t="s">
        <v>1201</v>
      </c>
      <c r="D329" s="686" t="s">
        <v>888</v>
      </c>
      <c r="E329" s="735">
        <v>1</v>
      </c>
      <c r="F329" s="628"/>
      <c r="G329" s="722">
        <f t="shared" si="25"/>
        <v>0</v>
      </c>
      <c r="H329" s="1140"/>
    </row>
    <row r="330" spans="1:8" ht="13.5" customHeight="1">
      <c r="A330" s="576"/>
      <c r="B330" s="713" t="s">
        <v>1195</v>
      </c>
      <c r="C330" s="534" t="s">
        <v>1202</v>
      </c>
      <c r="D330" s="732" t="s">
        <v>888</v>
      </c>
      <c r="E330" s="733">
        <v>1</v>
      </c>
      <c r="F330" s="628"/>
      <c r="G330" s="722">
        <f t="shared" si="25"/>
        <v>0</v>
      </c>
      <c r="H330" s="1140"/>
    </row>
    <row r="331" spans="1:8">
      <c r="A331" s="576"/>
      <c r="B331" s="713" t="s">
        <v>1195</v>
      </c>
      <c r="C331" s="534" t="s">
        <v>1203</v>
      </c>
      <c r="D331" s="732" t="s">
        <v>888</v>
      </c>
      <c r="E331" s="733">
        <v>1</v>
      </c>
      <c r="F331" s="628"/>
      <c r="G331" s="722">
        <f t="shared" si="25"/>
        <v>0</v>
      </c>
      <c r="H331" s="1140"/>
    </row>
    <row r="332" spans="1:8">
      <c r="A332" s="576"/>
      <c r="B332" s="713" t="s">
        <v>1195</v>
      </c>
      <c r="C332" s="534" t="s">
        <v>1204</v>
      </c>
      <c r="D332" s="732" t="s">
        <v>888</v>
      </c>
      <c r="E332" s="733">
        <v>1</v>
      </c>
      <c r="F332" s="628"/>
      <c r="G332" s="722">
        <f t="shared" si="25"/>
        <v>0</v>
      </c>
      <c r="H332" s="1140"/>
    </row>
    <row r="333" spans="1:8" ht="25">
      <c r="A333" s="576">
        <f>A325+1</f>
        <v>3</v>
      </c>
      <c r="B333" s="555"/>
      <c r="C333" s="534" t="s">
        <v>1205</v>
      </c>
      <c r="D333" s="686" t="s">
        <v>888</v>
      </c>
      <c r="E333" s="735">
        <v>1</v>
      </c>
      <c r="F333" s="628"/>
      <c r="G333" s="722">
        <f t="shared" si="25"/>
        <v>0</v>
      </c>
      <c r="H333" s="1151"/>
    </row>
    <row r="334" spans="1:8" ht="25">
      <c r="A334" s="576">
        <f>A333+1</f>
        <v>4</v>
      </c>
      <c r="B334" s="687"/>
      <c r="C334" s="534" t="s">
        <v>1206</v>
      </c>
      <c r="D334" s="686" t="s">
        <v>888</v>
      </c>
      <c r="E334" s="735">
        <v>1</v>
      </c>
      <c r="F334" s="628"/>
      <c r="G334" s="722">
        <f t="shared" si="25"/>
        <v>0</v>
      </c>
      <c r="H334" s="1151"/>
    </row>
    <row r="335" spans="1:8" ht="37.5">
      <c r="A335" s="576">
        <f>A334+1</f>
        <v>5</v>
      </c>
      <c r="B335" s="595"/>
      <c r="C335" s="698" t="s">
        <v>1207</v>
      </c>
      <c r="D335" s="565" t="s">
        <v>888</v>
      </c>
      <c r="E335" s="736">
        <v>1</v>
      </c>
      <c r="F335" s="737"/>
      <c r="G335" s="738">
        <f t="shared" si="25"/>
        <v>0</v>
      </c>
    </row>
    <row r="336" spans="1:8" ht="15" customHeight="1">
      <c r="A336" s="1229" t="str">
        <f>C322</f>
        <v>OSTALI RADOVI I DOKUMENTACIJA</v>
      </c>
      <c r="B336" s="1230"/>
      <c r="C336" s="1231"/>
      <c r="D336" s="1232" t="s">
        <v>889</v>
      </c>
      <c r="E336" s="1233"/>
      <c r="F336" s="1234"/>
      <c r="G336" s="582">
        <f>SUM(G323:G335)</f>
        <v>0</v>
      </c>
    </row>
    <row r="337" spans="1:7" ht="15" customHeight="1">
      <c r="A337" s="739"/>
      <c r="B337" s="740"/>
      <c r="G337" s="745"/>
    </row>
    <row r="338" spans="1:7" ht="14">
      <c r="A338" s="1217" t="s">
        <v>1208</v>
      </c>
      <c r="B338" s="1218"/>
      <c r="C338" s="1219"/>
      <c r="D338" s="1220" t="s">
        <v>889</v>
      </c>
      <c r="E338" s="1220"/>
      <c r="F338" s="1220"/>
      <c r="G338" s="582">
        <f>G86+G157+G179+G208+G221+G271+G291+G320+G336</f>
        <v>0</v>
      </c>
    </row>
    <row r="339" spans="1:7" ht="14">
      <c r="A339" s="746"/>
      <c r="B339" s="746"/>
      <c r="C339" s="747"/>
      <c r="D339" s="748"/>
      <c r="E339" s="748"/>
      <c r="F339" s="749"/>
      <c r="G339" s="750"/>
    </row>
    <row r="340" spans="1:7">
      <c r="A340" s="740"/>
      <c r="B340" s="740"/>
      <c r="C340" s="751"/>
      <c r="D340" s="656"/>
      <c r="E340" s="752"/>
      <c r="F340" s="753"/>
      <c r="G340" s="753"/>
    </row>
    <row r="341" spans="1:7">
      <c r="C341" s="742"/>
    </row>
  </sheetData>
  <mergeCells count="27">
    <mergeCell ref="A86:C86"/>
    <mergeCell ref="D86:F86"/>
    <mergeCell ref="A53:C53"/>
    <mergeCell ref="D53:F53"/>
    <mergeCell ref="A73:C73"/>
    <mergeCell ref="D73:F73"/>
    <mergeCell ref="A84:C84"/>
    <mergeCell ref="A157:C157"/>
    <mergeCell ref="D157:F157"/>
    <mergeCell ref="A179:C179"/>
    <mergeCell ref="D179:F179"/>
    <mergeCell ref="A208:C208"/>
    <mergeCell ref="D208:F208"/>
    <mergeCell ref="A338:C338"/>
    <mergeCell ref="D338:F338"/>
    <mergeCell ref="A221:C221"/>
    <mergeCell ref="D221:F221"/>
    <mergeCell ref="A271:C271"/>
    <mergeCell ref="D271:F271"/>
    <mergeCell ref="C273:D273"/>
    <mergeCell ref="A291:C291"/>
    <mergeCell ref="D291:F291"/>
    <mergeCell ref="C293:D293"/>
    <mergeCell ref="A320:C320"/>
    <mergeCell ref="D320:F320"/>
    <mergeCell ref="A336:C336"/>
    <mergeCell ref="D336:F336"/>
  </mergeCells>
  <conditionalFormatting sqref="C207 D135:D136 C133:C136 C30 C89:C90 C93:C95 C105 C107 C18 C99:C103 C32:C33 C11 C45 C112:C125">
    <cfRule type="cellIs" dxfId="47" priority="48" stopIfTrue="1" operator="equal">
      <formula>"""ili jednakovrijedan"""</formula>
    </cfRule>
  </conditionalFormatting>
  <conditionalFormatting sqref="C91">
    <cfRule type="cellIs" dxfId="46" priority="40" stopIfTrue="1" operator="equal">
      <formula>"""ili jednakovrijedan"""</formula>
    </cfRule>
  </conditionalFormatting>
  <conditionalFormatting sqref="C14">
    <cfRule type="cellIs" dxfId="45" priority="46" stopIfTrue="1" operator="equal">
      <formula>"""ili jednakovrijedan"""</formula>
    </cfRule>
  </conditionalFormatting>
  <conditionalFormatting sqref="C16:C17">
    <cfRule type="cellIs" dxfId="44" priority="45" stopIfTrue="1" operator="equal">
      <formula>"""ili jednakovrijedan"""</formula>
    </cfRule>
  </conditionalFormatting>
  <conditionalFormatting sqref="C10">
    <cfRule type="cellIs" dxfId="43" priority="44" stopIfTrue="1" operator="equal">
      <formula>"""ili jednakovrijedan"""</formula>
    </cfRule>
  </conditionalFormatting>
  <conditionalFormatting sqref="C34">
    <cfRule type="cellIs" dxfId="42" priority="41" stopIfTrue="1" operator="equal">
      <formula>"""ili jednakovrijedan"""</formula>
    </cfRule>
  </conditionalFormatting>
  <conditionalFormatting sqref="C47 C52">
    <cfRule type="cellIs" dxfId="41" priority="47" stopIfTrue="1" operator="equal">
      <formula>"""ili jednakovrijedan"""</formula>
    </cfRule>
  </conditionalFormatting>
  <conditionalFormatting sqref="C49">
    <cfRule type="cellIs" dxfId="40" priority="43" stopIfTrue="1" operator="equal">
      <formula>"""ili jednakovrijedan"""</formula>
    </cfRule>
  </conditionalFormatting>
  <conditionalFormatting sqref="C9">
    <cfRule type="cellIs" dxfId="39" priority="42" stopIfTrue="1" operator="equal">
      <formula>"""ili jednakovrijedan"""</formula>
    </cfRule>
  </conditionalFormatting>
  <conditionalFormatting sqref="C108 C110">
    <cfRule type="cellIs" dxfId="38" priority="39" stopIfTrue="1" operator="equal">
      <formula>"""ili jednakovrijedan"""</formula>
    </cfRule>
  </conditionalFormatting>
  <conditionalFormatting sqref="C111">
    <cfRule type="cellIs" dxfId="37" priority="38" stopIfTrue="1" operator="equal">
      <formula>"""ili jednakovrijedan"""</formula>
    </cfRule>
  </conditionalFormatting>
  <conditionalFormatting sqref="C215">
    <cfRule type="cellIs" dxfId="36" priority="37" stopIfTrue="1" operator="equal">
      <formula>"""ili jednakovrijedan"""</formula>
    </cfRule>
  </conditionalFormatting>
  <conditionalFormatting sqref="D28">
    <cfRule type="cellIs" dxfId="35" priority="33" stopIfTrue="1" operator="equal">
      <formula>"""ili jednakovrijedan"""</formula>
    </cfRule>
  </conditionalFormatting>
  <conditionalFormatting sqref="D27">
    <cfRule type="cellIs" dxfId="34" priority="31" stopIfTrue="1" operator="equal">
      <formula>"""ili jednakovrijedan"""</formula>
    </cfRule>
  </conditionalFormatting>
  <conditionalFormatting sqref="C31">
    <cfRule type="cellIs" dxfId="33" priority="30" stopIfTrue="1" operator="equal">
      <formula>"""ili jednakovrijedan"""</formula>
    </cfRule>
  </conditionalFormatting>
  <conditionalFormatting sqref="D26">
    <cfRule type="cellIs" dxfId="32" priority="36" stopIfTrue="1" operator="equal">
      <formula>"""ili jednakovrijedan"""</formula>
    </cfRule>
  </conditionalFormatting>
  <conditionalFormatting sqref="C21">
    <cfRule type="cellIs" dxfId="31" priority="35" stopIfTrue="1" operator="equal">
      <formula>"""ili jednakovrijedan"""</formula>
    </cfRule>
  </conditionalFormatting>
  <conditionalFormatting sqref="C61:C62">
    <cfRule type="cellIs" dxfId="30" priority="26" stopIfTrue="1" operator="equal">
      <formula>"""ili jednakovrijedan"""</formula>
    </cfRule>
  </conditionalFormatting>
  <conditionalFormatting sqref="C22">
    <cfRule type="cellIs" dxfId="29" priority="34" stopIfTrue="1" operator="equal">
      <formula>"""ili jednakovrijedan"""</formula>
    </cfRule>
  </conditionalFormatting>
  <conditionalFormatting sqref="D29">
    <cfRule type="cellIs" dxfId="28" priority="32" stopIfTrue="1" operator="equal">
      <formula>"""ili jednakovrijedan"""</formula>
    </cfRule>
  </conditionalFormatting>
  <conditionalFormatting sqref="D63">
    <cfRule type="cellIs" dxfId="27" priority="24" stopIfTrue="1" operator="equal">
      <formula>"""ili jednakovrijedan"""</formula>
    </cfRule>
  </conditionalFormatting>
  <conditionalFormatting sqref="C55:C57 D72 C72:C73">
    <cfRule type="cellIs" dxfId="26" priority="29" stopIfTrue="1" operator="equal">
      <formula>"""ili jednakovrijedan"""</formula>
    </cfRule>
  </conditionalFormatting>
  <conditionalFormatting sqref="C58">
    <cfRule type="cellIs" dxfId="25" priority="28" stopIfTrue="1" operator="equal">
      <formula>"""ili jednakovrijedan"""</formula>
    </cfRule>
  </conditionalFormatting>
  <conditionalFormatting sqref="C59">
    <cfRule type="cellIs" dxfId="24" priority="25" stopIfTrue="1" operator="equal">
      <formula>"""ili jednakovrijedan"""</formula>
    </cfRule>
  </conditionalFormatting>
  <conditionalFormatting sqref="C60">
    <cfRule type="cellIs" dxfId="23" priority="27" stopIfTrue="1" operator="equal">
      <formula>"""ili jednakovrijedan"""</formula>
    </cfRule>
  </conditionalFormatting>
  <conditionalFormatting sqref="C92">
    <cfRule type="cellIs" dxfId="22" priority="23" stopIfTrue="1" operator="equal">
      <formula>"""ili jednakovrijedan"""</formula>
    </cfRule>
  </conditionalFormatting>
  <conditionalFormatting sqref="D128:D132">
    <cfRule type="cellIs" dxfId="21" priority="22" stopIfTrue="1" operator="equal">
      <formula>"""ili jednakovrijedan"""</formula>
    </cfRule>
  </conditionalFormatting>
  <conditionalFormatting sqref="D143:D144">
    <cfRule type="cellIs" dxfId="20" priority="21" stopIfTrue="1" operator="equal">
      <formula>"""ili jednakovrijedan"""</formula>
    </cfRule>
  </conditionalFormatting>
  <conditionalFormatting sqref="D145">
    <cfRule type="cellIs" dxfId="19" priority="20" stopIfTrue="1" operator="equal">
      <formula>"""ili jednakovrijedan"""</formula>
    </cfRule>
  </conditionalFormatting>
  <conditionalFormatting sqref="C164:C171 C173:C175">
    <cfRule type="cellIs" dxfId="18" priority="19" stopIfTrue="1" operator="equal">
      <formula>"""ili jednakovrijedan"""</formula>
    </cfRule>
  </conditionalFormatting>
  <conditionalFormatting sqref="C172">
    <cfRule type="cellIs" dxfId="17" priority="18" stopIfTrue="1" operator="equal">
      <formula>"""ili jednakovrijedan"""</formula>
    </cfRule>
  </conditionalFormatting>
  <conditionalFormatting sqref="C23">
    <cfRule type="cellIs" dxfId="16" priority="17" stopIfTrue="1" operator="equal">
      <formula>"""ili jednakovrijedan"""</formula>
    </cfRule>
  </conditionalFormatting>
  <conditionalFormatting sqref="C109">
    <cfRule type="cellIs" dxfId="15" priority="16" stopIfTrue="1" operator="equal">
      <formula>"""ili jednakovrijedan"""</formula>
    </cfRule>
  </conditionalFormatting>
  <conditionalFormatting sqref="C104">
    <cfRule type="cellIs" dxfId="14" priority="15" stopIfTrue="1" operator="equal">
      <formula>"""ili jednakovrijedan"""</formula>
    </cfRule>
  </conditionalFormatting>
  <conditionalFormatting sqref="C106">
    <cfRule type="cellIs" dxfId="13" priority="14" stopIfTrue="1" operator="equal">
      <formula>"""ili jednakovrijedan"""</formula>
    </cfRule>
  </conditionalFormatting>
  <conditionalFormatting sqref="C13:C14">
    <cfRule type="cellIs" dxfId="12" priority="13" stopIfTrue="1" operator="equal">
      <formula>"""ili jednakovrijedan"""</formula>
    </cfRule>
  </conditionalFormatting>
  <conditionalFormatting sqref="C15">
    <cfRule type="cellIs" dxfId="11" priority="12" stopIfTrue="1" operator="equal">
      <formula>"""ili jednakovrijedan"""</formula>
    </cfRule>
  </conditionalFormatting>
  <conditionalFormatting sqref="C79">
    <cfRule type="cellIs" dxfId="10" priority="7" stopIfTrue="1" operator="equal">
      <formula>"""ili jednakovrijedan"""</formula>
    </cfRule>
  </conditionalFormatting>
  <conditionalFormatting sqref="C80">
    <cfRule type="cellIs" dxfId="9" priority="10" stopIfTrue="1" operator="equal">
      <formula>"""ili jednakovrijedan"""</formula>
    </cfRule>
  </conditionalFormatting>
  <conditionalFormatting sqref="C77">
    <cfRule type="cellIs" dxfId="8" priority="8" stopIfTrue="1" operator="equal">
      <formula>"""ili jednakovrijedan"""</formula>
    </cfRule>
  </conditionalFormatting>
  <conditionalFormatting sqref="C81">
    <cfRule type="cellIs" dxfId="7" priority="6" stopIfTrue="1" operator="equal">
      <formula>"""ili jednakovrijedan"""</formula>
    </cfRule>
  </conditionalFormatting>
  <conditionalFormatting sqref="C80">
    <cfRule type="cellIs" dxfId="6" priority="9" stopIfTrue="1" operator="equal">
      <formula>"""ili jednakovrijedan"""</formula>
    </cfRule>
  </conditionalFormatting>
  <conditionalFormatting sqref="C81">
    <cfRule type="cellIs" dxfId="5" priority="5" stopIfTrue="1" operator="equal">
      <formula>"""ili jednakovrijedan"""</formula>
    </cfRule>
  </conditionalFormatting>
  <conditionalFormatting sqref="C76">
    <cfRule type="cellIs" dxfId="4" priority="11" stopIfTrue="1" operator="equal">
      <formula>"""ili jednakovrijedan"""</formula>
    </cfRule>
  </conditionalFormatting>
  <conditionalFormatting sqref="C176">
    <cfRule type="cellIs" dxfId="3" priority="4" stopIfTrue="1" operator="equal">
      <formula>"""ili jednakovrijedan"""</formula>
    </cfRule>
  </conditionalFormatting>
  <conditionalFormatting sqref="C97">
    <cfRule type="cellIs" dxfId="2" priority="3" stopIfTrue="1" operator="equal">
      <formula>"""ili jednakovrijedan"""</formula>
    </cfRule>
  </conditionalFormatting>
  <conditionalFormatting sqref="C96">
    <cfRule type="cellIs" dxfId="1" priority="2" stopIfTrue="1" operator="equal">
      <formula>"""ili jednakovrijedan"""</formula>
    </cfRule>
  </conditionalFormatting>
  <conditionalFormatting sqref="C98">
    <cfRule type="cellIs" dxfId="0" priority="1" stopIfTrue="1" operator="equal">
      <formula>"""ili jednakovrijedan"""</formula>
    </cfRule>
  </conditionalFormatting>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534"/>
  <sheetViews>
    <sheetView showGridLines="0" view="pageBreakPreview" zoomScaleSheetLayoutView="100" workbookViewId="0">
      <selection activeCell="B15" sqref="B15:G15"/>
    </sheetView>
  </sheetViews>
  <sheetFormatPr defaultColWidth="9.1796875" defaultRowHeight="15.5"/>
  <cols>
    <col min="1" max="1" width="7.81640625" style="778" customWidth="1"/>
    <col min="2" max="2" width="16.81640625" style="782" customWidth="1"/>
    <col min="3" max="3" width="14" style="782" customWidth="1"/>
    <col min="4" max="4" width="15.453125" style="782" customWidth="1"/>
    <col min="5" max="5" width="11.453125" style="1075"/>
    <col min="6" max="6" width="10.453125" style="1075" customWidth="1"/>
    <col min="7" max="7" width="11" style="794" customWidth="1"/>
    <col min="8" max="8" width="11.453125" style="794"/>
    <col min="9" max="9" width="11.453125" style="782"/>
    <col min="10" max="10" width="22.453125" style="760" customWidth="1"/>
    <col min="11" max="11" width="43.1796875" style="760" customWidth="1"/>
    <col min="12" max="14" width="9.1796875" style="760"/>
    <col min="15" max="16384" width="9.1796875" style="782"/>
  </cols>
  <sheetData>
    <row r="1" spans="1:14" s="759" customFormat="1" ht="12.75" customHeight="1">
      <c r="A1" s="754" t="s">
        <v>461</v>
      </c>
      <c r="B1" s="755"/>
      <c r="C1" s="756" t="s">
        <v>462</v>
      </c>
      <c r="D1" s="756"/>
      <c r="E1" s="757" t="s">
        <v>463</v>
      </c>
      <c r="F1" s="757" t="s">
        <v>464</v>
      </c>
      <c r="G1" s="758" t="s">
        <v>465</v>
      </c>
      <c r="H1" s="758" t="s">
        <v>466</v>
      </c>
      <c r="J1" s="760"/>
      <c r="K1" s="760"/>
      <c r="L1" s="760"/>
      <c r="M1" s="760"/>
      <c r="N1" s="760"/>
    </row>
    <row r="2" spans="1:14" s="760" customFormat="1" ht="8.15" customHeight="1">
      <c r="A2" s="761"/>
      <c r="C2" s="762"/>
      <c r="D2" s="762"/>
      <c r="E2" s="763"/>
      <c r="F2" s="763"/>
      <c r="G2" s="764"/>
      <c r="H2" s="764"/>
    </row>
    <row r="3" spans="1:14" s="766" customFormat="1" ht="14">
      <c r="A3" s="765" t="s">
        <v>467</v>
      </c>
      <c r="C3" s="767" t="str">
        <f>[12]ZGRADA!B1</f>
        <v>SAB d.o.o.</v>
      </c>
      <c r="E3" s="768"/>
      <c r="F3" s="769"/>
      <c r="G3" s="770"/>
      <c r="H3" s="771"/>
      <c r="J3" s="772"/>
      <c r="K3" s="772"/>
      <c r="L3" s="772"/>
      <c r="M3" s="772"/>
      <c r="N3" s="772"/>
    </row>
    <row r="4" spans="1:14" s="766" customFormat="1" ht="14">
      <c r="A4" s="765"/>
      <c r="C4" s="767" t="str">
        <f>[12]ZGRADA!B2</f>
        <v xml:space="preserve">Podborska ulica 1B, Gornji Daruvar,  OIB: 14408283449 </v>
      </c>
      <c r="E4" s="768"/>
      <c r="F4" s="769"/>
      <c r="G4" s="770"/>
      <c r="H4" s="771"/>
      <c r="J4" s="772"/>
      <c r="K4" s="772"/>
      <c r="L4" s="772"/>
      <c r="M4" s="772"/>
      <c r="N4" s="772"/>
    </row>
    <row r="5" spans="1:14" s="766" customFormat="1" ht="24" customHeight="1">
      <c r="A5" s="765" t="s">
        <v>468</v>
      </c>
      <c r="C5" s="767" t="str">
        <f>[12]ZGRADA!B3</f>
        <v>REKONSTRUKCIJA (DOGRADNJA)</v>
      </c>
      <c r="E5" s="768"/>
      <c r="F5" s="769"/>
      <c r="G5" s="770"/>
      <c r="H5" s="771"/>
      <c r="I5" s="773"/>
      <c r="J5" s="772"/>
      <c r="K5" s="772"/>
      <c r="L5" s="772"/>
      <c r="M5" s="772"/>
      <c r="N5" s="772"/>
    </row>
    <row r="6" spans="1:14" s="766" customFormat="1" ht="14">
      <c r="A6" s="765"/>
      <c r="C6" s="767" t="str">
        <f>[12]ZGRADA!B4</f>
        <v xml:space="preserve">PROIZVODNO-POSLOVNE ZGRADE P+1 </v>
      </c>
      <c r="E6" s="768"/>
      <c r="F6" s="769"/>
      <c r="G6" s="770"/>
      <c r="H6" s="771"/>
      <c r="I6" s="773"/>
      <c r="J6" s="772"/>
      <c r="K6" s="772"/>
      <c r="L6" s="772"/>
      <c r="M6" s="772"/>
      <c r="N6" s="772"/>
    </row>
    <row r="7" spans="1:14" s="766" customFormat="1" ht="14">
      <c r="A7" s="765"/>
      <c r="C7" s="767"/>
      <c r="E7" s="768"/>
      <c r="F7" s="769"/>
      <c r="G7" s="770"/>
      <c r="H7" s="771"/>
      <c r="I7" s="773"/>
      <c r="J7" s="772"/>
      <c r="K7" s="772"/>
      <c r="L7" s="772"/>
      <c r="M7" s="772"/>
      <c r="N7" s="772"/>
    </row>
    <row r="8" spans="1:14" s="766" customFormat="1" ht="14">
      <c r="A8" s="765" t="s">
        <v>469</v>
      </c>
      <c r="C8" s="767" t="str">
        <f>[12]ZGRADA!B5</f>
        <v>Petra Preradovića 108, Daruvar</v>
      </c>
      <c r="D8" s="767"/>
      <c r="E8" s="767"/>
      <c r="F8" s="767"/>
      <c r="G8" s="774"/>
      <c r="H8" s="775"/>
      <c r="J8" s="776"/>
      <c r="K8" s="772"/>
      <c r="L8" s="772"/>
      <c r="M8" s="772"/>
      <c r="N8" s="772"/>
    </row>
    <row r="9" spans="1:14" s="766" customFormat="1" ht="14">
      <c r="A9" s="765"/>
      <c r="C9" s="767" t="str">
        <f>[12]ZGRADA!B6</f>
        <v>k.č.br. 1239/5 i 1853/4 (novoformirana 1853/4), k.o. Daruvar</v>
      </c>
      <c r="D9" s="767"/>
      <c r="E9" s="767"/>
      <c r="F9" s="767"/>
      <c r="G9" s="774"/>
      <c r="H9" s="775"/>
      <c r="J9" s="776"/>
      <c r="K9" s="772"/>
      <c r="L9" s="772"/>
      <c r="M9" s="772"/>
      <c r="N9" s="772"/>
    </row>
    <row r="10" spans="1:14" s="766" customFormat="1" ht="25.5" customHeight="1">
      <c r="A10" s="765" t="s">
        <v>470</v>
      </c>
      <c r="C10" s="767" t="str">
        <f>[12]ZGRADA!B7</f>
        <v>TD - 011/21</v>
      </c>
      <c r="D10" s="767"/>
      <c r="E10" s="767"/>
      <c r="F10" s="767"/>
      <c r="G10" s="774"/>
      <c r="H10" s="775"/>
      <c r="I10" s="773"/>
      <c r="J10" s="776"/>
      <c r="K10" s="772"/>
      <c r="L10" s="772"/>
      <c r="M10" s="772"/>
      <c r="N10" s="772"/>
    </row>
    <row r="11" spans="1:14" s="766" customFormat="1" ht="25.5" customHeight="1">
      <c r="A11" s="765" t="s">
        <v>471</v>
      </c>
      <c r="C11" s="767" t="str">
        <f>[12]ZGRADA!B8</f>
        <v>STROJARSKE INSTALACIJE</v>
      </c>
      <c r="D11" s="767"/>
      <c r="E11" s="767"/>
      <c r="F11" s="767"/>
      <c r="G11" s="774"/>
      <c r="H11" s="775"/>
      <c r="I11" s="773"/>
      <c r="J11" s="776"/>
      <c r="K11" s="772"/>
      <c r="L11" s="772"/>
      <c r="M11" s="772"/>
      <c r="N11" s="772"/>
    </row>
    <row r="12" spans="1:14" s="766" customFormat="1" ht="13">
      <c r="A12" s="765"/>
      <c r="C12" s="777"/>
      <c r="E12" s="768"/>
      <c r="F12" s="769"/>
      <c r="G12" s="770"/>
      <c r="H12" s="771"/>
      <c r="I12" s="773"/>
      <c r="J12" s="776"/>
      <c r="K12" s="772"/>
      <c r="L12" s="772"/>
      <c r="M12" s="772"/>
      <c r="N12" s="772"/>
    </row>
    <row r="13" spans="1:14" ht="6" customHeight="1">
      <c r="H13" s="781"/>
      <c r="J13" s="776"/>
    </row>
    <row r="14" spans="1:14" ht="13.5" hidden="1" customHeight="1">
      <c r="B14" s="779"/>
      <c r="C14" s="779"/>
      <c r="D14" s="779"/>
      <c r="E14" s="780"/>
      <c r="F14" s="780"/>
      <c r="G14" s="781"/>
      <c r="H14" s="781"/>
      <c r="J14" s="776"/>
    </row>
    <row r="15" spans="1:14" ht="31.5" customHeight="1">
      <c r="B15" s="1242" t="s">
        <v>1332</v>
      </c>
      <c r="C15" s="1242"/>
      <c r="D15" s="1242"/>
      <c r="E15" s="1242"/>
      <c r="F15" s="1242"/>
      <c r="G15" s="1242"/>
      <c r="H15" s="781"/>
      <c r="J15" s="776"/>
    </row>
    <row r="16" spans="1:14" ht="14.15" customHeight="1">
      <c r="B16" s="779"/>
      <c r="C16" s="779"/>
      <c r="D16" s="779"/>
      <c r="E16" s="780"/>
      <c r="F16" s="780"/>
      <c r="G16" s="781"/>
      <c r="H16" s="781"/>
      <c r="J16" s="776"/>
    </row>
    <row r="17" spans="1:14" s="788" customFormat="1" ht="18">
      <c r="A17" s="783" t="s">
        <v>7</v>
      </c>
      <c r="B17" s="784" t="s">
        <v>472</v>
      </c>
      <c r="C17" s="784"/>
      <c r="D17" s="785"/>
      <c r="E17" s="786"/>
      <c r="F17" s="787"/>
      <c r="G17" s="787"/>
      <c r="H17" s="787"/>
      <c r="J17" s="789"/>
      <c r="K17" s="760"/>
      <c r="L17" s="760"/>
      <c r="M17" s="760"/>
      <c r="N17" s="760"/>
    </row>
    <row r="18" spans="1:14" ht="13.5" customHeight="1">
      <c r="A18" s="790"/>
      <c r="B18" s="791"/>
      <c r="C18" s="791"/>
      <c r="D18" s="792"/>
      <c r="E18" s="793"/>
      <c r="F18" s="794"/>
    </row>
    <row r="19" spans="1:14" s="801" customFormat="1">
      <c r="A19" s="795" t="s">
        <v>473</v>
      </c>
      <c r="B19" s="796" t="s">
        <v>474</v>
      </c>
      <c r="C19" s="797"/>
      <c r="D19" s="797"/>
      <c r="E19" s="798"/>
      <c r="F19" s="798"/>
      <c r="G19" s="799"/>
      <c r="H19" s="800"/>
      <c r="J19" s="802"/>
      <c r="K19" s="802"/>
      <c r="L19" s="802"/>
      <c r="M19" s="802"/>
      <c r="N19" s="802"/>
    </row>
    <row r="20" spans="1:14" s="808" customFormat="1" ht="13.5" customHeight="1">
      <c r="A20" s="803"/>
      <c r="B20" s="804"/>
      <c r="C20" s="805"/>
      <c r="D20" s="805"/>
      <c r="E20" s="806"/>
      <c r="F20" s="806"/>
      <c r="G20" s="807"/>
      <c r="H20" s="807"/>
      <c r="J20" s="802"/>
      <c r="K20" s="802"/>
      <c r="L20" s="802"/>
      <c r="M20" s="802"/>
      <c r="N20" s="802"/>
    </row>
    <row r="21" spans="1:14" s="814" customFormat="1" ht="26.25" customHeight="1">
      <c r="A21" s="809">
        <v>1</v>
      </c>
      <c r="B21" s="1263" t="s">
        <v>475</v>
      </c>
      <c r="C21" s="1263"/>
      <c r="D21" s="1263"/>
      <c r="E21" s="810" t="s">
        <v>79</v>
      </c>
      <c r="F21" s="811">
        <v>1</v>
      </c>
      <c r="G21" s="812"/>
      <c r="H21" s="813">
        <f>IF(F21="","",F21*G21)</f>
        <v>0</v>
      </c>
    </row>
    <row r="22" spans="1:14" s="818" customFormat="1" ht="13.5" customHeight="1">
      <c r="A22" s="815"/>
      <c r="B22" s="816"/>
      <c r="C22" s="816"/>
      <c r="D22" s="816"/>
      <c r="E22" s="815"/>
      <c r="F22" s="815"/>
      <c r="G22" s="817"/>
      <c r="H22" s="817"/>
      <c r="I22" s="814"/>
      <c r="J22" s="814"/>
      <c r="K22" s="814"/>
      <c r="L22" s="814"/>
      <c r="M22" s="814"/>
      <c r="N22" s="814"/>
    </row>
    <row r="23" spans="1:14" s="802" customFormat="1" ht="64.5" customHeight="1">
      <c r="A23" s="809">
        <f>1+MAX(A$21:A22)</f>
        <v>2</v>
      </c>
      <c r="B23" s="1263" t="s">
        <v>476</v>
      </c>
      <c r="C23" s="1263"/>
      <c r="D23" s="1263"/>
      <c r="F23" s="819"/>
      <c r="G23" s="812"/>
      <c r="H23" s="812"/>
      <c r="I23" s="814"/>
    </row>
    <row r="24" spans="1:14" s="802" customFormat="1" ht="13.5" customHeight="1">
      <c r="A24" s="819"/>
      <c r="B24" s="820" t="s">
        <v>477</v>
      </c>
      <c r="C24" s="820"/>
      <c r="D24" s="820"/>
      <c r="E24" s="821" t="s">
        <v>478</v>
      </c>
      <c r="F24" s="811">
        <v>3</v>
      </c>
      <c r="G24" s="822"/>
      <c r="H24" s="813">
        <f>IF(F24="","",F24*G24)</f>
        <v>0</v>
      </c>
      <c r="I24" s="814"/>
    </row>
    <row r="25" spans="1:14" s="802" customFormat="1" ht="13.5" customHeight="1">
      <c r="A25" s="819"/>
      <c r="B25" s="820"/>
      <c r="C25" s="820"/>
      <c r="D25" s="820"/>
      <c r="F25" s="811"/>
      <c r="G25" s="822"/>
      <c r="H25" s="813"/>
      <c r="I25" s="814"/>
    </row>
    <row r="26" spans="1:14" s="760" customFormat="1" ht="30.75" customHeight="1">
      <c r="A26" s="809">
        <f>1+MAX(A$21:A25)</f>
        <v>3</v>
      </c>
      <c r="B26" s="1265" t="s">
        <v>1333</v>
      </c>
      <c r="C26" s="1265"/>
      <c r="D26" s="1265"/>
      <c r="F26" s="823"/>
      <c r="G26" s="813"/>
      <c r="H26" s="813" t="str">
        <f>IF(F26="","",F26*G26)</f>
        <v/>
      </c>
      <c r="I26" s="814"/>
    </row>
    <row r="27" spans="1:14" s="760" customFormat="1" ht="13.5" customHeight="1">
      <c r="A27" s="823"/>
      <c r="B27" s="760" t="s">
        <v>479</v>
      </c>
      <c r="C27" s="760" t="s">
        <v>480</v>
      </c>
      <c r="E27" s="821" t="s">
        <v>478</v>
      </c>
      <c r="F27" s="824">
        <v>3</v>
      </c>
      <c r="G27" s="813"/>
      <c r="H27" s="813">
        <f>IF(F27="","",F27*G27)</f>
        <v>0</v>
      </c>
      <c r="I27" s="814"/>
    </row>
    <row r="28" spans="1:14" s="760" customFormat="1" ht="13.5" customHeight="1">
      <c r="A28" s="823"/>
      <c r="G28" s="823"/>
      <c r="H28" s="813"/>
      <c r="I28" s="814"/>
    </row>
    <row r="29" spans="1:14" s="760" customFormat="1" ht="40.5" customHeight="1">
      <c r="A29" s="809">
        <f>1+MAX(A$22:A28)</f>
        <v>4</v>
      </c>
      <c r="B29" s="1266" t="s">
        <v>481</v>
      </c>
      <c r="C29" s="1266"/>
      <c r="D29" s="1266"/>
      <c r="F29" s="823"/>
      <c r="G29" s="813"/>
      <c r="H29" s="813" t="str">
        <f>IF(F29="","",F29*G29)</f>
        <v/>
      </c>
      <c r="I29" s="814"/>
      <c r="J29" s="772"/>
      <c r="K29" s="772"/>
      <c r="L29" s="772"/>
    </row>
    <row r="30" spans="1:14" s="760" customFormat="1" ht="12.5">
      <c r="A30" s="823"/>
      <c r="B30" s="825" t="s">
        <v>482</v>
      </c>
      <c r="C30" s="825" t="s">
        <v>483</v>
      </c>
      <c r="E30" s="823" t="s">
        <v>281</v>
      </c>
      <c r="F30" s="823">
        <v>2</v>
      </c>
      <c r="G30" s="813"/>
      <c r="H30" s="813">
        <f>IF(F30="","",F30*G30)</f>
        <v>0</v>
      </c>
      <c r="I30" s="814"/>
      <c r="J30" s="772"/>
      <c r="K30" s="772"/>
      <c r="L30" s="772"/>
    </row>
    <row r="31" spans="1:14" s="802" customFormat="1" ht="13.5" customHeight="1">
      <c r="A31" s="821"/>
      <c r="B31" s="819"/>
      <c r="C31" s="820"/>
      <c r="D31" s="820"/>
      <c r="E31" s="820"/>
      <c r="F31" s="819"/>
      <c r="G31" s="812"/>
      <c r="H31" s="813" t="str">
        <f>IF(F31="","",F31*G31)</f>
        <v/>
      </c>
      <c r="I31" s="777"/>
      <c r="J31" s="772"/>
      <c r="K31" s="772"/>
      <c r="L31" s="772"/>
    </row>
    <row r="32" spans="1:14" s="808" customFormat="1" ht="13.5" customHeight="1">
      <c r="A32" s="809">
        <f>1+MAX(A$22:A31)</f>
        <v>5</v>
      </c>
      <c r="B32" s="1267" t="s">
        <v>484</v>
      </c>
      <c r="C32" s="1267"/>
      <c r="D32" s="1267"/>
      <c r="E32" s="760"/>
      <c r="F32" s="823"/>
      <c r="G32" s="826"/>
      <c r="H32" s="813" t="str">
        <f>IF(F32="","",F32*G32)</f>
        <v/>
      </c>
      <c r="I32" s="1268"/>
      <c r="J32" s="1268"/>
      <c r="K32" s="1268"/>
      <c r="L32" s="1268"/>
      <c r="M32" s="802"/>
      <c r="N32" s="802"/>
    </row>
    <row r="33" spans="1:14" s="808" customFormat="1" ht="13.5" customHeight="1">
      <c r="A33" s="827"/>
      <c r="B33" s="825" t="s">
        <v>482</v>
      </c>
      <c r="C33" s="825" t="s">
        <v>485</v>
      </c>
      <c r="D33" s="760"/>
      <c r="E33" s="823" t="s">
        <v>281</v>
      </c>
      <c r="F33" s="823">
        <v>2</v>
      </c>
      <c r="G33" s="813"/>
      <c r="H33" s="813">
        <f>IF(F33="","",F33*G33)</f>
        <v>0</v>
      </c>
      <c r="I33" s="1262"/>
      <c r="J33" s="1262"/>
      <c r="K33" s="1262"/>
      <c r="L33" s="1262"/>
      <c r="M33" s="802"/>
      <c r="N33" s="802"/>
    </row>
    <row r="34" spans="1:14" s="760" customFormat="1" ht="13.5" customHeight="1">
      <c r="A34" s="823"/>
      <c r="G34" s="823"/>
      <c r="H34" s="813"/>
      <c r="I34" s="777"/>
    </row>
    <row r="35" spans="1:14" s="760" customFormat="1" ht="27.75" customHeight="1">
      <c r="A35" s="809">
        <f>1+MAX(A$22:A34)</f>
        <v>6</v>
      </c>
      <c r="B35" s="1244" t="s">
        <v>486</v>
      </c>
      <c r="C35" s="1244"/>
      <c r="D35" s="1244"/>
      <c r="E35" s="823"/>
      <c r="F35" s="823"/>
      <c r="G35" s="813"/>
      <c r="H35" s="813" t="str">
        <f>IF(F35="","",F35*G35)</f>
        <v/>
      </c>
    </row>
    <row r="36" spans="1:14" s="760" customFormat="1" ht="13.5" customHeight="1">
      <c r="A36" s="823"/>
      <c r="B36" s="760" t="s">
        <v>479</v>
      </c>
      <c r="C36" s="760" t="s">
        <v>487</v>
      </c>
      <c r="E36" s="821" t="s">
        <v>478</v>
      </c>
      <c r="F36" s="824">
        <v>7</v>
      </c>
      <c r="G36" s="813"/>
      <c r="H36" s="813">
        <f>IF(F36="","",F36*G36)</f>
        <v>0</v>
      </c>
      <c r="I36" s="814"/>
    </row>
    <row r="37" spans="1:14" s="760" customFormat="1" ht="13.5" customHeight="1">
      <c r="A37" s="823"/>
      <c r="B37" s="760" t="s">
        <v>479</v>
      </c>
      <c r="C37" s="760" t="s">
        <v>488</v>
      </c>
      <c r="E37" s="821" t="s">
        <v>478</v>
      </c>
      <c r="F37" s="824">
        <v>20</v>
      </c>
      <c r="G37" s="813"/>
      <c r="H37" s="813">
        <f>IF(F37="","",F37*G37)</f>
        <v>0</v>
      </c>
      <c r="I37" s="814"/>
    </row>
    <row r="38" spans="1:14" s="760" customFormat="1" ht="13.5" customHeight="1">
      <c r="A38" s="823"/>
      <c r="G38" s="823"/>
      <c r="H38" s="813"/>
      <c r="I38" s="814"/>
    </row>
    <row r="39" spans="1:14" s="760" customFormat="1" ht="13.5" customHeight="1">
      <c r="A39" s="809">
        <f>1+MAX(A$22:A38)</f>
        <v>7</v>
      </c>
      <c r="B39" s="1263" t="s">
        <v>489</v>
      </c>
      <c r="C39" s="1263"/>
      <c r="D39" s="1263"/>
      <c r="F39" s="823"/>
      <c r="G39" s="813"/>
      <c r="H39" s="813" t="str">
        <f>IF(F39="","",F39*G39)</f>
        <v/>
      </c>
      <c r="I39" s="814"/>
    </row>
    <row r="40" spans="1:14" s="760" customFormat="1" ht="13.5" customHeight="1">
      <c r="A40" s="809"/>
      <c r="B40" s="828" t="s">
        <v>490</v>
      </c>
      <c r="C40" s="828" t="s">
        <v>491</v>
      </c>
      <c r="D40" s="828"/>
      <c r="F40" s="823"/>
      <c r="G40" s="813"/>
      <c r="H40" s="813"/>
      <c r="I40" s="814"/>
    </row>
    <row r="41" spans="1:14" s="760" customFormat="1" ht="13.5" customHeight="1">
      <c r="A41" s="809"/>
      <c r="B41" s="828" t="s">
        <v>492</v>
      </c>
      <c r="C41" s="828" t="s">
        <v>493</v>
      </c>
      <c r="D41" s="828"/>
      <c r="F41" s="823"/>
      <c r="G41" s="813"/>
      <c r="H41" s="813"/>
      <c r="I41" s="814"/>
    </row>
    <row r="42" spans="1:14" s="760" customFormat="1" ht="13.5" customHeight="1">
      <c r="A42" s="809"/>
      <c r="B42" s="825" t="s">
        <v>482</v>
      </c>
      <c r="C42" s="760" t="s">
        <v>494</v>
      </c>
      <c r="E42" s="823" t="s">
        <v>281</v>
      </c>
      <c r="F42" s="823">
        <v>2</v>
      </c>
      <c r="G42" s="813"/>
      <c r="H42" s="813">
        <f>IF(F42="","",F42*G42)</f>
        <v>0</v>
      </c>
      <c r="I42" s="814"/>
    </row>
    <row r="43" spans="1:14" s="760" customFormat="1" ht="15" customHeight="1">
      <c r="A43" s="823"/>
      <c r="G43" s="823"/>
      <c r="H43" s="813"/>
      <c r="I43" s="814"/>
    </row>
    <row r="44" spans="1:14" s="760" customFormat="1" ht="45" customHeight="1">
      <c r="A44" s="809">
        <f>1+MAX(A$22:A43)</f>
        <v>8</v>
      </c>
      <c r="B44" s="1264" t="s">
        <v>1334</v>
      </c>
      <c r="C44" s="1264"/>
      <c r="D44" s="1264"/>
      <c r="E44" s="821" t="s">
        <v>478</v>
      </c>
      <c r="F44" s="824">
        <v>4</v>
      </c>
      <c r="G44" s="813"/>
      <c r="H44" s="813">
        <f>IF(F44="","",F44*G44)</f>
        <v>0</v>
      </c>
      <c r="I44" s="1171"/>
      <c r="J44" s="1172"/>
    </row>
    <row r="45" spans="1:14" s="760" customFormat="1" ht="13.5" customHeight="1">
      <c r="A45" s="823"/>
      <c r="D45" s="823"/>
      <c r="E45" s="823"/>
      <c r="F45" s="823"/>
      <c r="G45" s="813"/>
      <c r="H45" s="813" t="str">
        <f>IF(F45="","",F45*G45)</f>
        <v/>
      </c>
      <c r="I45" s="814"/>
    </row>
    <row r="46" spans="1:14" s="760" customFormat="1" ht="51.75" customHeight="1">
      <c r="A46" s="809">
        <f>1+MAX(A$22:A45)</f>
        <v>9</v>
      </c>
      <c r="B46" s="1244" t="s">
        <v>495</v>
      </c>
      <c r="C46" s="1244"/>
      <c r="D46" s="1244"/>
      <c r="E46" s="823" t="s">
        <v>281</v>
      </c>
      <c r="F46" s="823">
        <v>1</v>
      </c>
      <c r="G46" s="813"/>
      <c r="H46" s="813">
        <f>IF(F46="","",F46*G46)</f>
        <v>0</v>
      </c>
      <c r="I46" s="814"/>
    </row>
    <row r="47" spans="1:14" s="760" customFormat="1" ht="13.5" customHeight="1">
      <c r="A47" s="829"/>
      <c r="B47" s="830"/>
      <c r="C47" s="830"/>
      <c r="D47" s="830"/>
      <c r="E47" s="823"/>
      <c r="F47" s="823"/>
      <c r="G47" s="813"/>
      <c r="H47" s="813"/>
      <c r="I47" s="814"/>
    </row>
    <row r="48" spans="1:14" s="760" customFormat="1" ht="51" customHeight="1">
      <c r="A48" s="809">
        <f>1+MAX(A$22:A47)</f>
        <v>10</v>
      </c>
      <c r="B48" s="1244" t="s">
        <v>496</v>
      </c>
      <c r="C48" s="1244"/>
      <c r="D48" s="1244"/>
      <c r="E48" s="823" t="s">
        <v>79</v>
      </c>
      <c r="F48" s="823">
        <v>1</v>
      </c>
      <c r="G48" s="813"/>
      <c r="H48" s="813">
        <f>IF(F48="","",F48*G48)</f>
        <v>0</v>
      </c>
      <c r="I48" s="814"/>
    </row>
    <row r="49" spans="1:14" s="760" customFormat="1" ht="13.5" customHeight="1">
      <c r="A49" s="823"/>
      <c r="E49" s="823"/>
      <c r="F49" s="823"/>
      <c r="G49" s="813"/>
      <c r="H49" s="813" t="str">
        <f>IF(F49="","",F49*G49)</f>
        <v/>
      </c>
      <c r="I49" s="814"/>
    </row>
    <row r="50" spans="1:14" s="802" customFormat="1" ht="39" customHeight="1">
      <c r="A50" s="809">
        <f>1+MAX(A$22:A49)</f>
        <v>11</v>
      </c>
      <c r="B50" s="1244" t="s">
        <v>497</v>
      </c>
      <c r="C50" s="1244"/>
      <c r="D50" s="1244"/>
      <c r="E50" s="823" t="s">
        <v>79</v>
      </c>
      <c r="F50" s="819">
        <v>1</v>
      </c>
      <c r="G50" s="822"/>
      <c r="H50" s="813">
        <f>IF(F50="","",F50*G50)</f>
        <v>0</v>
      </c>
      <c r="I50" s="814"/>
    </row>
    <row r="51" spans="1:14" s="802" customFormat="1" ht="13.5" customHeight="1">
      <c r="A51" s="829"/>
      <c r="B51" s="1244"/>
      <c r="C51" s="1244"/>
      <c r="D51" s="1244"/>
      <c r="F51" s="821"/>
      <c r="G51" s="822"/>
      <c r="H51" s="822"/>
      <c r="I51" s="814"/>
    </row>
    <row r="52" spans="1:14" s="760" customFormat="1" ht="38.25" customHeight="1">
      <c r="A52" s="809">
        <f>1+MAX(A$22:A51)</f>
        <v>12</v>
      </c>
      <c r="B52" s="1244" t="s">
        <v>498</v>
      </c>
      <c r="C52" s="1244"/>
      <c r="D52" s="1244"/>
      <c r="E52" s="823" t="s">
        <v>79</v>
      </c>
      <c r="F52" s="823">
        <v>1</v>
      </c>
      <c r="G52" s="813"/>
      <c r="H52" s="813">
        <f>IF(F52="","",F52*G52)</f>
        <v>0</v>
      </c>
      <c r="I52" s="814"/>
    </row>
    <row r="53" spans="1:14" s="760" customFormat="1" ht="13.5" customHeight="1">
      <c r="A53" s="831"/>
      <c r="B53" s="832"/>
      <c r="C53" s="832"/>
      <c r="D53" s="832"/>
      <c r="E53" s="833"/>
      <c r="F53" s="834"/>
      <c r="G53" s="835"/>
      <c r="H53" s="835"/>
      <c r="I53" s="814"/>
    </row>
    <row r="54" spans="1:14" s="762" customFormat="1" ht="13">
      <c r="A54" s="763" t="str">
        <f>A19</f>
        <v>5.1.</v>
      </c>
      <c r="B54" s="761" t="str">
        <f>B19</f>
        <v>INSTALACIJA ZEMNOG PLINA</v>
      </c>
      <c r="C54" s="763"/>
      <c r="D54" s="763"/>
      <c r="E54" s="763"/>
      <c r="F54" s="763"/>
      <c r="G54" s="764" t="s">
        <v>499</v>
      </c>
      <c r="H54" s="764">
        <f>SUM(H21:H52)</f>
        <v>0</v>
      </c>
      <c r="I54" s="814"/>
      <c r="J54" s="760"/>
      <c r="K54" s="760"/>
      <c r="L54" s="760"/>
      <c r="M54" s="760"/>
      <c r="N54" s="760"/>
    </row>
    <row r="55" spans="1:14" s="762" customFormat="1" ht="13">
      <c r="A55" s="763"/>
      <c r="B55" s="761"/>
      <c r="C55" s="763"/>
      <c r="D55" s="763"/>
      <c r="E55" s="763"/>
      <c r="F55" s="763"/>
      <c r="G55" s="764"/>
      <c r="H55" s="764"/>
      <c r="I55" s="814"/>
      <c r="J55" s="760"/>
      <c r="K55" s="760"/>
      <c r="L55" s="760"/>
      <c r="M55" s="760"/>
      <c r="N55" s="760"/>
    </row>
    <row r="56" spans="1:14" s="762" customFormat="1" ht="13">
      <c r="A56" s="763"/>
      <c r="B56" s="761"/>
      <c r="C56" s="763"/>
      <c r="D56" s="763"/>
      <c r="E56" s="763"/>
      <c r="F56" s="763"/>
      <c r="G56" s="764"/>
      <c r="H56" s="764"/>
      <c r="I56" s="814"/>
      <c r="J56" s="760"/>
      <c r="K56" s="760"/>
      <c r="L56" s="760"/>
      <c r="M56" s="760"/>
      <c r="N56" s="760"/>
    </row>
    <row r="57" spans="1:14" s="801" customFormat="1">
      <c r="A57" s="795" t="s">
        <v>500</v>
      </c>
      <c r="B57" s="796" t="s">
        <v>501</v>
      </c>
      <c r="C57" s="797"/>
      <c r="D57" s="797"/>
      <c r="E57" s="798"/>
      <c r="F57" s="798"/>
      <c r="G57" s="799"/>
      <c r="H57" s="800"/>
      <c r="I57" s="814"/>
      <c r="J57" s="802"/>
      <c r="K57" s="802"/>
      <c r="L57" s="802"/>
      <c r="M57" s="802"/>
      <c r="N57" s="802"/>
    </row>
    <row r="58" spans="1:14" s="808" customFormat="1" ht="13.5" customHeight="1">
      <c r="A58" s="803"/>
      <c r="B58" s="804"/>
      <c r="C58" s="805"/>
      <c r="D58" s="805"/>
      <c r="E58" s="806"/>
      <c r="F58" s="806"/>
      <c r="G58" s="807"/>
      <c r="H58" s="807"/>
      <c r="I58" s="814"/>
      <c r="J58" s="802"/>
      <c r="K58" s="802"/>
      <c r="L58" s="802"/>
      <c r="M58" s="802"/>
      <c r="N58" s="802"/>
    </row>
    <row r="59" spans="1:14" s="760" customFormat="1" ht="63.75" customHeight="1">
      <c r="A59" s="809">
        <f>1+MAX(A$22:A58)</f>
        <v>13</v>
      </c>
      <c r="B59" s="1244" t="s">
        <v>502</v>
      </c>
      <c r="C59" s="1244"/>
      <c r="D59" s="1244"/>
      <c r="E59" s="823"/>
      <c r="F59" s="823"/>
      <c r="G59" s="813"/>
      <c r="H59" s="813" t="str">
        <f>IF(F59="","",F59*G59)</f>
        <v/>
      </c>
      <c r="I59" s="814"/>
    </row>
    <row r="60" spans="1:14" s="836" customFormat="1" ht="12.75" customHeight="1">
      <c r="B60" s="836" t="s">
        <v>503</v>
      </c>
      <c r="D60" s="836" t="s">
        <v>504</v>
      </c>
      <c r="E60" s="838"/>
      <c r="F60" s="838"/>
      <c r="G60" s="840"/>
      <c r="H60" s="840"/>
      <c r="I60" s="814"/>
    </row>
    <row r="61" spans="1:14" s="836" customFormat="1" ht="12.75" customHeight="1">
      <c r="B61" s="836" t="s">
        <v>505</v>
      </c>
      <c r="D61" s="837" t="s">
        <v>506</v>
      </c>
      <c r="E61" s="838"/>
      <c r="F61" s="838"/>
      <c r="G61" s="840"/>
      <c r="H61" s="840"/>
      <c r="I61" s="814"/>
    </row>
    <row r="62" spans="1:14" s="836" customFormat="1" ht="12.75" customHeight="1">
      <c r="B62" s="836" t="s">
        <v>507</v>
      </c>
      <c r="D62" s="841" t="s">
        <v>508</v>
      </c>
      <c r="E62" s="842"/>
      <c r="F62" s="843"/>
      <c r="G62" s="844"/>
      <c r="H62" s="813"/>
      <c r="I62" s="814"/>
    </row>
    <row r="63" spans="1:14" s="836" customFormat="1" ht="12.75" customHeight="1">
      <c r="D63" s="837"/>
      <c r="E63" s="823" t="s">
        <v>79</v>
      </c>
      <c r="F63" s="843">
        <v>1</v>
      </c>
      <c r="G63" s="844"/>
      <c r="H63" s="813">
        <f>IF(F63="","",F63*G63)</f>
        <v>0</v>
      </c>
      <c r="I63" s="814"/>
    </row>
    <row r="64" spans="1:14" s="845" customFormat="1" ht="12.25" customHeight="1">
      <c r="B64" s="846"/>
      <c r="C64" s="846"/>
      <c r="D64" s="846"/>
      <c r="E64" s="842"/>
      <c r="F64" s="843"/>
      <c r="G64" s="844"/>
      <c r="H64" s="813"/>
      <c r="I64" s="814"/>
      <c r="J64" s="847"/>
      <c r="K64" s="847"/>
      <c r="L64" s="847"/>
      <c r="M64" s="847"/>
      <c r="N64" s="847"/>
    </row>
    <row r="65" spans="1:11" s="760" customFormat="1" ht="38.25" customHeight="1">
      <c r="A65" s="809">
        <f>1+MAX(A$22:A64)</f>
        <v>14</v>
      </c>
      <c r="B65" s="1244" t="s">
        <v>509</v>
      </c>
      <c r="C65" s="1244"/>
      <c r="D65" s="1244"/>
      <c r="E65" s="823"/>
      <c r="F65" s="823"/>
      <c r="G65" s="813"/>
      <c r="H65" s="813"/>
      <c r="I65" s="814"/>
    </row>
    <row r="66" spans="1:11" s="760" customFormat="1" ht="12.5">
      <c r="A66" s="809"/>
      <c r="B66" s="830" t="s">
        <v>510</v>
      </c>
      <c r="C66" s="830" t="s">
        <v>511</v>
      </c>
      <c r="D66" s="830"/>
      <c r="E66" s="823"/>
      <c r="F66" s="823"/>
      <c r="G66" s="813"/>
      <c r="H66" s="813"/>
      <c r="I66" s="814"/>
    </row>
    <row r="67" spans="1:11" s="760" customFormat="1" ht="12.75" customHeight="1">
      <c r="A67" s="848"/>
      <c r="B67" s="1244" t="s">
        <v>512</v>
      </c>
      <c r="C67" s="1244"/>
      <c r="D67" s="1244"/>
      <c r="E67" s="823" t="s">
        <v>79</v>
      </c>
      <c r="F67" s="823">
        <v>1</v>
      </c>
      <c r="G67" s="813"/>
      <c r="H67" s="813">
        <f>IF(F67="","",F67*G67)</f>
        <v>0</v>
      </c>
      <c r="I67" s="814"/>
    </row>
    <row r="68" spans="1:11" s="760" customFormat="1" ht="12.5">
      <c r="A68" s="848"/>
      <c r="B68" s="830"/>
      <c r="C68" s="830"/>
      <c r="D68" s="830"/>
      <c r="E68" s="842"/>
      <c r="F68" s="823"/>
      <c r="G68" s="813"/>
      <c r="H68" s="813"/>
      <c r="I68" s="814"/>
    </row>
    <row r="69" spans="1:11" s="760" customFormat="1" ht="25.5" customHeight="1">
      <c r="A69" s="809">
        <f>1+MAX(A$22:A68)</f>
        <v>15</v>
      </c>
      <c r="B69" s="1244" t="s">
        <v>513</v>
      </c>
      <c r="C69" s="1244"/>
      <c r="D69" s="1244"/>
      <c r="E69" s="823" t="s">
        <v>79</v>
      </c>
      <c r="F69" s="823">
        <v>1</v>
      </c>
      <c r="G69" s="849"/>
      <c r="H69" s="813">
        <f>IF(F69="","",F69*G69)</f>
        <v>0</v>
      </c>
      <c r="I69" s="814"/>
    </row>
    <row r="70" spans="1:11" s="836" customFormat="1" ht="12.75" customHeight="1">
      <c r="D70" s="837"/>
      <c r="E70" s="842"/>
      <c r="F70" s="843"/>
      <c r="G70" s="844"/>
      <c r="H70" s="813"/>
      <c r="I70" s="814"/>
    </row>
    <row r="71" spans="1:11" s="760" customFormat="1" ht="39" customHeight="1">
      <c r="A71" s="809">
        <f>1+MAX(A$22:A70)</f>
        <v>16</v>
      </c>
      <c r="B71" s="1244" t="s">
        <v>1335</v>
      </c>
      <c r="C71" s="1244"/>
      <c r="D71" s="1244"/>
      <c r="E71" s="823"/>
      <c r="F71" s="823"/>
      <c r="G71" s="813"/>
      <c r="H71" s="813" t="str">
        <f>IF(F71="","",F71*G71)</f>
        <v/>
      </c>
      <c r="I71" s="814"/>
    </row>
    <row r="72" spans="1:11" s="760" customFormat="1" ht="12.75" customHeight="1">
      <c r="A72" s="823"/>
      <c r="B72" s="760" t="s">
        <v>514</v>
      </c>
      <c r="C72" s="850"/>
      <c r="E72" s="823"/>
      <c r="F72" s="823"/>
      <c r="G72" s="813"/>
      <c r="H72" s="813"/>
      <c r="I72" s="814"/>
    </row>
    <row r="73" spans="1:11" s="760" customFormat="1" ht="12.75" customHeight="1">
      <c r="A73" s="763"/>
      <c r="B73" s="850" t="s">
        <v>515</v>
      </c>
      <c r="C73" s="823" t="s">
        <v>516</v>
      </c>
      <c r="E73" s="823" t="s">
        <v>281</v>
      </c>
      <c r="F73" s="823">
        <v>1</v>
      </c>
      <c r="G73" s="813"/>
      <c r="H73" s="813">
        <f t="shared" ref="H73:H79" si="0">IF(F73="","",F73*G73)</f>
        <v>0</v>
      </c>
      <c r="I73" s="814"/>
      <c r="K73" s="851"/>
    </row>
    <row r="74" spans="1:11" s="760" customFormat="1" ht="12.75" customHeight="1">
      <c r="A74" s="763"/>
      <c r="B74" s="850" t="s">
        <v>515</v>
      </c>
      <c r="C74" s="823" t="s">
        <v>517</v>
      </c>
      <c r="E74" s="823" t="s">
        <v>281</v>
      </c>
      <c r="F74" s="823">
        <v>1</v>
      </c>
      <c r="G74" s="813"/>
      <c r="H74" s="813">
        <f t="shared" si="0"/>
        <v>0</v>
      </c>
      <c r="I74" s="814"/>
      <c r="K74" s="851"/>
    </row>
    <row r="75" spans="1:11" s="760" customFormat="1" ht="12.75" customHeight="1">
      <c r="A75" s="763"/>
      <c r="B75" s="850" t="s">
        <v>518</v>
      </c>
      <c r="C75" s="823" t="s">
        <v>519</v>
      </c>
      <c r="E75" s="823" t="s">
        <v>281</v>
      </c>
      <c r="F75" s="823">
        <v>1</v>
      </c>
      <c r="G75" s="813"/>
      <c r="H75" s="813">
        <f t="shared" si="0"/>
        <v>0</v>
      </c>
      <c r="I75" s="814"/>
      <c r="K75" s="851"/>
    </row>
    <row r="76" spans="1:11" s="760" customFormat="1" ht="12.75" customHeight="1">
      <c r="A76" s="763"/>
      <c r="B76" s="850" t="s">
        <v>518</v>
      </c>
      <c r="C76" s="823" t="s">
        <v>520</v>
      </c>
      <c r="E76" s="823" t="s">
        <v>281</v>
      </c>
      <c r="F76" s="823">
        <v>3</v>
      </c>
      <c r="G76" s="813"/>
      <c r="H76" s="813">
        <f t="shared" si="0"/>
        <v>0</v>
      </c>
      <c r="I76" s="814"/>
      <c r="K76" s="851"/>
    </row>
    <row r="77" spans="1:11" s="760" customFormat="1" ht="12.75" customHeight="1">
      <c r="A77" s="763"/>
      <c r="B77" s="850" t="s">
        <v>518</v>
      </c>
      <c r="C77" s="823" t="s">
        <v>521</v>
      </c>
      <c r="E77" s="823" t="s">
        <v>281</v>
      </c>
      <c r="F77" s="823">
        <v>7</v>
      </c>
      <c r="G77" s="813"/>
      <c r="H77" s="813">
        <f t="shared" si="0"/>
        <v>0</v>
      </c>
      <c r="I77" s="814"/>
      <c r="K77" s="851"/>
    </row>
    <row r="78" spans="1:11" s="760" customFormat="1" ht="12.75" customHeight="1">
      <c r="A78" s="763"/>
      <c r="B78" s="850" t="s">
        <v>518</v>
      </c>
      <c r="C78" s="823" t="s">
        <v>522</v>
      </c>
      <c r="E78" s="823" t="s">
        <v>281</v>
      </c>
      <c r="F78" s="823">
        <v>5</v>
      </c>
      <c r="G78" s="813"/>
      <c r="H78" s="813">
        <f t="shared" si="0"/>
        <v>0</v>
      </c>
      <c r="I78" s="814"/>
      <c r="K78" s="851"/>
    </row>
    <row r="79" spans="1:11" s="760" customFormat="1" ht="12.75" customHeight="1">
      <c r="A79" s="763"/>
      <c r="B79" s="850" t="s">
        <v>518</v>
      </c>
      <c r="C79" s="823" t="s">
        <v>523</v>
      </c>
      <c r="E79" s="823" t="s">
        <v>281</v>
      </c>
      <c r="F79" s="833">
        <v>2</v>
      </c>
      <c r="G79" s="813"/>
      <c r="H79" s="813">
        <f t="shared" si="0"/>
        <v>0</v>
      </c>
      <c r="I79" s="814"/>
      <c r="K79" s="851"/>
    </row>
    <row r="80" spans="1:11" s="760" customFormat="1" ht="12.75" customHeight="1">
      <c r="A80" s="763"/>
      <c r="B80" s="850"/>
      <c r="C80" s="823"/>
      <c r="E80" s="823"/>
      <c r="F80" s="823">
        <f>SUM(F73:F79)</f>
        <v>20</v>
      </c>
      <c r="G80" s="813"/>
      <c r="H80" s="813"/>
      <c r="I80" s="814"/>
      <c r="K80" s="851"/>
    </row>
    <row r="81" spans="1:10" s="760" customFormat="1" ht="38.25" customHeight="1">
      <c r="A81" s="848">
        <f>1+MAX(A$26:A80)</f>
        <v>17</v>
      </c>
      <c r="B81" s="1244" t="s">
        <v>524</v>
      </c>
      <c r="C81" s="1244"/>
      <c r="D81" s="1244"/>
      <c r="E81" s="823"/>
      <c r="F81" s="823"/>
      <c r="G81" s="813"/>
      <c r="H81" s="813"/>
      <c r="I81" s="814"/>
    </row>
    <row r="82" spans="1:10" s="836" customFormat="1" ht="13.4" customHeight="1">
      <c r="B82" s="836" t="s">
        <v>525</v>
      </c>
      <c r="C82" s="837" t="s">
        <v>526</v>
      </c>
      <c r="E82" s="823" t="s">
        <v>281</v>
      </c>
      <c r="F82" s="843">
        <v>20</v>
      </c>
      <c r="G82" s="844"/>
      <c r="H82" s="844">
        <f>IF(F82="","",F82*G82)</f>
        <v>0</v>
      </c>
      <c r="I82" s="814"/>
      <c r="J82" s="760"/>
    </row>
    <row r="83" spans="1:10" s="760" customFormat="1" ht="12.75" customHeight="1">
      <c r="A83" s="823"/>
      <c r="E83" s="823"/>
      <c r="F83" s="823"/>
      <c r="G83" s="813"/>
      <c r="H83" s="813"/>
      <c r="I83" s="814"/>
    </row>
    <row r="84" spans="1:10" s="760" customFormat="1" ht="25.5" customHeight="1">
      <c r="A84" s="848">
        <f>1+MAX(A$26:A83)</f>
        <v>18</v>
      </c>
      <c r="B84" s="1244" t="s">
        <v>527</v>
      </c>
      <c r="C84" s="1244"/>
      <c r="D84" s="1244"/>
      <c r="E84" s="838"/>
      <c r="F84" s="839"/>
      <c r="G84" s="840"/>
      <c r="H84" s="840"/>
      <c r="I84" s="814"/>
    </row>
    <row r="85" spans="1:10" s="836" customFormat="1" ht="13.4" customHeight="1">
      <c r="B85" s="836" t="s">
        <v>525</v>
      </c>
      <c r="C85" s="837" t="s">
        <v>526</v>
      </c>
      <c r="E85" s="823" t="s">
        <v>281</v>
      </c>
      <c r="F85" s="843">
        <v>20</v>
      </c>
      <c r="G85" s="844"/>
      <c r="H85" s="844">
        <f>IF(F85="","",F85*G85)</f>
        <v>0</v>
      </c>
      <c r="I85" s="814"/>
      <c r="J85" s="760"/>
    </row>
    <row r="86" spans="1:10" s="836" customFormat="1" ht="12.75" customHeight="1">
      <c r="C86" s="837"/>
      <c r="E86" s="852"/>
      <c r="F86" s="843"/>
      <c r="G86" s="844"/>
      <c r="H86" s="844"/>
      <c r="I86" s="814"/>
      <c r="J86" s="760"/>
    </row>
    <row r="87" spans="1:10" s="760" customFormat="1" ht="12.75" customHeight="1">
      <c r="A87" s="809">
        <f>1+MAX(A$20:A85)</f>
        <v>19</v>
      </c>
      <c r="B87" s="1244" t="s">
        <v>528</v>
      </c>
      <c r="C87" s="1244"/>
      <c r="D87" s="1244"/>
      <c r="E87" s="838"/>
      <c r="F87" s="839"/>
      <c r="G87" s="840"/>
      <c r="H87" s="840"/>
      <c r="I87" s="814"/>
    </row>
    <row r="88" spans="1:10" s="836" customFormat="1" ht="13.4" customHeight="1">
      <c r="B88" s="836" t="s">
        <v>525</v>
      </c>
      <c r="C88" s="837" t="s">
        <v>526</v>
      </c>
      <c r="E88" s="823" t="s">
        <v>281</v>
      </c>
      <c r="F88" s="843">
        <v>20</v>
      </c>
      <c r="G88" s="844"/>
      <c r="H88" s="813">
        <f>IF(F88="","",F88*G88)</f>
        <v>0</v>
      </c>
      <c r="I88" s="814"/>
    </row>
    <row r="89" spans="1:10" s="760" customFormat="1" ht="13.5" customHeight="1">
      <c r="A89" s="823"/>
      <c r="E89" s="823"/>
      <c r="F89" s="823"/>
      <c r="G89" s="813"/>
      <c r="H89" s="813"/>
      <c r="I89" s="814"/>
    </row>
    <row r="90" spans="1:10" s="760" customFormat="1" ht="12.75" customHeight="1">
      <c r="A90" s="809">
        <f>1+MAX(A$20:A89)</f>
        <v>20</v>
      </c>
      <c r="B90" s="1244" t="s">
        <v>529</v>
      </c>
      <c r="C90" s="1244"/>
      <c r="D90" s="1244"/>
      <c r="E90" s="838"/>
      <c r="F90" s="839"/>
      <c r="G90" s="840"/>
      <c r="H90" s="840"/>
      <c r="I90" s="814"/>
    </row>
    <row r="91" spans="1:10" s="836" customFormat="1" ht="13.4" customHeight="1">
      <c r="B91" s="836" t="s">
        <v>525</v>
      </c>
      <c r="C91" s="837" t="s">
        <v>526</v>
      </c>
      <c r="E91" s="823" t="s">
        <v>281</v>
      </c>
      <c r="F91" s="843">
        <v>20</v>
      </c>
      <c r="G91" s="844"/>
      <c r="H91" s="813">
        <f>IF(F91="","",F91*G91)</f>
        <v>0</v>
      </c>
      <c r="I91" s="814"/>
    </row>
    <row r="92" spans="1:10" s="836" customFormat="1" ht="13.4" customHeight="1">
      <c r="C92" s="837"/>
      <c r="E92" s="852"/>
      <c r="F92" s="843"/>
      <c r="G92" s="844"/>
      <c r="H92" s="813"/>
      <c r="I92" s="814"/>
    </row>
    <row r="93" spans="1:10" s="836" customFormat="1" ht="13.4" customHeight="1">
      <c r="C93" s="837"/>
      <c r="E93" s="852"/>
      <c r="F93" s="843"/>
      <c r="G93" s="844"/>
      <c r="H93" s="813"/>
      <c r="I93" s="814"/>
    </row>
    <row r="94" spans="1:10" s="760" customFormat="1" ht="27.75" customHeight="1">
      <c r="A94" s="809">
        <f>1+MAX(A$22:A92)</f>
        <v>21</v>
      </c>
      <c r="B94" s="1244" t="s">
        <v>530</v>
      </c>
      <c r="C94" s="1244"/>
      <c r="D94" s="1244"/>
      <c r="E94" s="823"/>
      <c r="F94" s="823"/>
      <c r="G94" s="823"/>
      <c r="H94" s="813" t="str">
        <f>IF(F94="","",F94*G95)</f>
        <v/>
      </c>
      <c r="I94" s="814"/>
      <c r="J94" s="823"/>
    </row>
    <row r="95" spans="1:10" s="760" customFormat="1" ht="13.5" customHeight="1">
      <c r="A95" s="823"/>
      <c r="C95" s="853" t="s">
        <v>531</v>
      </c>
      <c r="E95" s="823" t="s">
        <v>478</v>
      </c>
      <c r="F95" s="824">
        <v>95</v>
      </c>
      <c r="G95" s="849"/>
      <c r="H95" s="813">
        <f>IF(F95="","",F95*G95)</f>
        <v>0</v>
      </c>
      <c r="I95" s="814"/>
      <c r="J95" s="823"/>
    </row>
    <row r="96" spans="1:10" s="760" customFormat="1" ht="13.5" customHeight="1">
      <c r="A96" s="823"/>
      <c r="C96" s="853" t="s">
        <v>532</v>
      </c>
      <c r="E96" s="823" t="s">
        <v>478</v>
      </c>
      <c r="F96" s="824">
        <v>50</v>
      </c>
      <c r="G96" s="849"/>
      <c r="H96" s="813">
        <f>IF(F96="","",F96*G96)</f>
        <v>0</v>
      </c>
      <c r="I96" s="814"/>
      <c r="J96" s="823"/>
    </row>
    <row r="97" spans="1:14" s="760" customFormat="1" ht="13.5" customHeight="1">
      <c r="A97" s="823"/>
      <c r="C97" s="853" t="s">
        <v>533</v>
      </c>
      <c r="E97" s="823" t="s">
        <v>478</v>
      </c>
      <c r="F97" s="824">
        <v>80</v>
      </c>
      <c r="G97" s="849"/>
      <c r="H97" s="813">
        <f>IF(F97="","",F97*G97)</f>
        <v>0</v>
      </c>
      <c r="I97" s="814"/>
      <c r="J97" s="823"/>
    </row>
    <row r="98" spans="1:14" s="760" customFormat="1" ht="13.5" customHeight="1">
      <c r="A98" s="823"/>
      <c r="C98" s="853" t="s">
        <v>534</v>
      </c>
      <c r="E98" s="823" t="s">
        <v>478</v>
      </c>
      <c r="F98" s="824">
        <v>15</v>
      </c>
      <c r="G98" s="849"/>
      <c r="H98" s="813">
        <f>IF(F98="","",F98*G98)</f>
        <v>0</v>
      </c>
      <c r="I98" s="814"/>
      <c r="J98" s="823"/>
    </row>
    <row r="99" spans="1:14" s="760" customFormat="1" ht="13.5" customHeight="1">
      <c r="A99" s="823"/>
      <c r="E99" s="823"/>
      <c r="F99" s="824"/>
      <c r="G99" s="849"/>
      <c r="H99" s="813"/>
      <c r="I99" s="814"/>
      <c r="J99" s="823"/>
    </row>
    <row r="100" spans="1:14" s="760" customFormat="1" ht="25.5" customHeight="1">
      <c r="A100" s="809">
        <f>1+MAX(A$22:A99)</f>
        <v>22</v>
      </c>
      <c r="B100" s="1244" t="s">
        <v>535</v>
      </c>
      <c r="C100" s="1244"/>
      <c r="D100" s="1244"/>
      <c r="E100" s="823"/>
      <c r="F100" s="824"/>
      <c r="G100" s="849"/>
      <c r="H100" s="813" t="str">
        <f>IF(F100="","",F100*G100)</f>
        <v/>
      </c>
      <c r="I100" s="814"/>
      <c r="J100" s="823"/>
    </row>
    <row r="101" spans="1:14" s="760" customFormat="1" ht="13.5" customHeight="1">
      <c r="A101" s="823"/>
      <c r="B101" s="854"/>
      <c r="C101" s="760" t="s">
        <v>536</v>
      </c>
      <c r="E101" s="823" t="s">
        <v>281</v>
      </c>
      <c r="F101" s="823">
        <v>1</v>
      </c>
      <c r="G101" s="849"/>
      <c r="H101" s="813">
        <f>IF(F101="","",F101*G101)</f>
        <v>0</v>
      </c>
      <c r="I101" s="814"/>
    </row>
    <row r="102" spans="1:14" s="760" customFormat="1" ht="13.4" customHeight="1">
      <c r="A102" s="823"/>
      <c r="E102" s="823"/>
      <c r="F102" s="824"/>
      <c r="G102" s="813"/>
      <c r="H102" s="813"/>
      <c r="I102" s="814"/>
      <c r="J102" s="823"/>
      <c r="K102" s="823"/>
    </row>
    <row r="103" spans="1:14" s="857" customFormat="1" ht="51.75" customHeight="1">
      <c r="A103" s="809">
        <f>1+MAX(A$20:A102)</f>
        <v>23</v>
      </c>
      <c r="B103" s="1261" t="s">
        <v>537</v>
      </c>
      <c r="C103" s="1261"/>
      <c r="D103" s="1261"/>
      <c r="E103" s="855" t="s">
        <v>79</v>
      </c>
      <c r="F103" s="855">
        <v>1</v>
      </c>
      <c r="G103" s="856"/>
      <c r="H103" s="856">
        <f>IF(F103="","",F103*G103)</f>
        <v>0</v>
      </c>
      <c r="I103" s="814"/>
    </row>
    <row r="104" spans="1:14" s="857" customFormat="1" ht="12.5">
      <c r="A104" s="858"/>
      <c r="B104" s="859"/>
      <c r="C104" s="859"/>
      <c r="D104" s="859"/>
      <c r="E104" s="855"/>
      <c r="F104" s="855"/>
      <c r="G104" s="856"/>
      <c r="H104" s="856"/>
      <c r="I104" s="814"/>
    </row>
    <row r="105" spans="1:14" s="857" customFormat="1" ht="52.5" customHeight="1">
      <c r="A105" s="809">
        <f>1+MAX(A$20:A104)</f>
        <v>24</v>
      </c>
      <c r="B105" s="1261" t="s">
        <v>538</v>
      </c>
      <c r="C105" s="1261"/>
      <c r="D105" s="1261"/>
      <c r="E105" s="855" t="s">
        <v>79</v>
      </c>
      <c r="F105" s="855">
        <v>1</v>
      </c>
      <c r="G105" s="856"/>
      <c r="H105" s="856">
        <f>IF(F105="","",F105*G105)</f>
        <v>0</v>
      </c>
      <c r="I105" s="814"/>
    </row>
    <row r="106" spans="1:14" s="857" customFormat="1" ht="13.5" customHeight="1">
      <c r="A106" s="860"/>
      <c r="B106" s="859"/>
      <c r="C106" s="859"/>
      <c r="D106" s="859"/>
      <c r="E106" s="855"/>
      <c r="F106" s="855"/>
      <c r="G106" s="856"/>
      <c r="H106" s="856"/>
      <c r="I106" s="814"/>
    </row>
    <row r="107" spans="1:14" s="863" customFormat="1" ht="63" customHeight="1">
      <c r="A107" s="809">
        <f>1+MAX(A$20:A106)</f>
        <v>25</v>
      </c>
      <c r="B107" s="1261" t="s">
        <v>539</v>
      </c>
      <c r="C107" s="1261"/>
      <c r="D107" s="1261"/>
      <c r="E107" s="855" t="s">
        <v>79</v>
      </c>
      <c r="F107" s="861">
        <v>1</v>
      </c>
      <c r="G107" s="862"/>
      <c r="H107" s="856">
        <f>IF(F107="","",F107*G107)</f>
        <v>0</v>
      </c>
      <c r="I107" s="814"/>
    </row>
    <row r="108" spans="1:14" s="863" customFormat="1" ht="12.5">
      <c r="A108" s="864"/>
      <c r="B108" s="830"/>
      <c r="C108" s="830"/>
      <c r="D108" s="830"/>
      <c r="E108" s="823"/>
      <c r="F108" s="861"/>
      <c r="G108" s="862"/>
      <c r="H108" s="813"/>
      <c r="I108" s="814"/>
    </row>
    <row r="109" spans="1:14" s="760" customFormat="1" ht="39" customHeight="1">
      <c r="A109" s="809">
        <f>1+MAX(A$20:A108)</f>
        <v>26</v>
      </c>
      <c r="B109" s="1244" t="s">
        <v>498</v>
      </c>
      <c r="C109" s="1244"/>
      <c r="D109" s="1244"/>
      <c r="E109" s="855" t="s">
        <v>79</v>
      </c>
      <c r="F109" s="823">
        <v>1</v>
      </c>
      <c r="G109" s="813"/>
      <c r="H109" s="813">
        <f>IF(F109="","",F109*G109)</f>
        <v>0</v>
      </c>
      <c r="I109" s="814"/>
    </row>
    <row r="110" spans="1:14" s="760" customFormat="1" ht="13.5" customHeight="1">
      <c r="A110" s="833"/>
      <c r="B110" s="865"/>
      <c r="C110" s="865"/>
      <c r="D110" s="865"/>
      <c r="E110" s="833"/>
      <c r="F110" s="833"/>
      <c r="G110" s="835"/>
      <c r="H110" s="835"/>
      <c r="I110" s="814"/>
    </row>
    <row r="111" spans="1:14" s="760" customFormat="1" ht="13.5" customHeight="1">
      <c r="A111" s="763" t="str">
        <f>A57</f>
        <v>5.2.</v>
      </c>
      <c r="B111" s="761" t="str">
        <f>B57</f>
        <v>INSTALACIJA TOPLOVODNOG GRIJANJA</v>
      </c>
      <c r="D111" s="823"/>
      <c r="E111" s="823"/>
      <c r="F111" s="823"/>
      <c r="G111" s="764" t="s">
        <v>499</v>
      </c>
      <c r="H111" s="764">
        <f>SUM(H61:H109)</f>
        <v>0</v>
      </c>
      <c r="I111" s="814"/>
    </row>
    <row r="112" spans="1:14" s="870" customFormat="1" ht="13.5" customHeight="1">
      <c r="A112" s="866"/>
      <c r="B112" s="867"/>
      <c r="C112" s="866"/>
      <c r="D112" s="866"/>
      <c r="E112" s="866"/>
      <c r="F112" s="866"/>
      <c r="G112" s="868"/>
      <c r="H112" s="868"/>
      <c r="I112" s="814"/>
      <c r="J112" s="869"/>
      <c r="K112" s="869"/>
      <c r="L112" s="869"/>
      <c r="M112" s="869"/>
      <c r="N112" s="869"/>
    </row>
    <row r="113" spans="1:14" s="873" customFormat="1" ht="16.5" customHeight="1">
      <c r="A113" s="871"/>
      <c r="B113" s="872"/>
      <c r="D113" s="874"/>
      <c r="E113" s="874"/>
      <c r="F113" s="874"/>
      <c r="G113" s="875"/>
      <c r="H113" s="875"/>
      <c r="I113" s="814"/>
      <c r="J113" s="760"/>
      <c r="K113" s="760"/>
      <c r="L113" s="760"/>
      <c r="M113" s="760"/>
      <c r="N113" s="760"/>
    </row>
    <row r="114" spans="1:14" s="881" customFormat="1" ht="14">
      <c r="A114" s="876" t="s">
        <v>540</v>
      </c>
      <c r="B114" s="877" t="s">
        <v>541</v>
      </c>
      <c r="C114" s="877"/>
      <c r="D114" s="877"/>
      <c r="E114" s="878"/>
      <c r="F114" s="878"/>
      <c r="G114" s="879"/>
      <c r="H114" s="880"/>
      <c r="I114" s="814"/>
      <c r="J114" s="863"/>
      <c r="K114" s="863"/>
      <c r="L114" s="863"/>
      <c r="M114" s="863"/>
      <c r="N114" s="863"/>
    </row>
    <row r="115" spans="1:14" s="887" customFormat="1" ht="10.75" customHeight="1">
      <c r="A115" s="882"/>
      <c r="B115" s="883"/>
      <c r="C115" s="884"/>
      <c r="D115" s="884"/>
      <c r="E115" s="885"/>
      <c r="F115" s="885"/>
      <c r="G115" s="886"/>
      <c r="H115" s="886"/>
      <c r="I115" s="814"/>
      <c r="J115" s="863"/>
      <c r="K115" s="863"/>
      <c r="L115" s="863"/>
      <c r="M115" s="863"/>
      <c r="N115" s="863"/>
    </row>
    <row r="116" spans="1:14" s="760" customFormat="1" ht="91.5" customHeight="1">
      <c r="A116" s="848">
        <f>1+MAX(A$70:A115)</f>
        <v>27</v>
      </c>
      <c r="B116" s="1244" t="s">
        <v>542</v>
      </c>
      <c r="C116" s="1244"/>
      <c r="D116" s="1244"/>
      <c r="E116" s="823"/>
      <c r="F116" s="823"/>
      <c r="G116" s="813"/>
      <c r="H116" s="813" t="str">
        <f>IF(F116="","",F116*G116)</f>
        <v/>
      </c>
      <c r="I116" s="814"/>
      <c r="J116" s="888"/>
      <c r="K116" s="889"/>
    </row>
    <row r="117" spans="1:14" s="760" customFormat="1" ht="13">
      <c r="A117" s="848"/>
      <c r="B117" s="830"/>
      <c r="C117" s="830"/>
      <c r="D117" s="830"/>
      <c r="E117" s="823"/>
      <c r="F117" s="823"/>
      <c r="G117" s="813"/>
      <c r="H117" s="813"/>
      <c r="I117" s="814"/>
      <c r="J117" s="888"/>
      <c r="K117" s="889"/>
    </row>
    <row r="118" spans="1:14" s="759" customFormat="1" ht="12.5">
      <c r="A118" s="890"/>
      <c r="B118" s="891" t="s">
        <v>543</v>
      </c>
      <c r="C118" s="892"/>
      <c r="D118" s="893"/>
      <c r="E118" s="894"/>
      <c r="F118" s="894"/>
      <c r="G118" s="895"/>
      <c r="H118" s="895"/>
      <c r="I118" s="814"/>
      <c r="J118" s="892"/>
      <c r="K118" s="896"/>
    </row>
    <row r="119" spans="1:14" s="759" customFormat="1" ht="12.5">
      <c r="A119" s="890"/>
      <c r="B119" s="892" t="s">
        <v>544</v>
      </c>
      <c r="C119" s="892" t="s">
        <v>545</v>
      </c>
      <c r="D119" s="893"/>
      <c r="E119" s="894"/>
      <c r="F119" s="894"/>
      <c r="G119" s="895"/>
      <c r="H119" s="895"/>
      <c r="I119" s="814"/>
      <c r="J119" s="892"/>
      <c r="K119" s="896"/>
    </row>
    <row r="120" spans="1:14" s="759" customFormat="1" ht="12.75" customHeight="1">
      <c r="A120" s="890"/>
      <c r="B120" s="892" t="s">
        <v>546</v>
      </c>
      <c r="C120" s="1254" t="s">
        <v>547</v>
      </c>
      <c r="D120" s="1254"/>
      <c r="E120" s="1254"/>
      <c r="F120" s="894"/>
      <c r="G120" s="895"/>
      <c r="H120" s="895"/>
      <c r="I120" s="814"/>
      <c r="J120" s="892"/>
      <c r="K120" s="896"/>
    </row>
    <row r="121" spans="1:14" s="759" customFormat="1" ht="12.5">
      <c r="A121" s="890"/>
      <c r="B121" s="892" t="s">
        <v>548</v>
      </c>
      <c r="C121" s="892" t="s">
        <v>549</v>
      </c>
      <c r="D121" s="893"/>
      <c r="E121" s="894"/>
      <c r="F121" s="894"/>
      <c r="G121" s="895"/>
      <c r="H121" s="895"/>
      <c r="I121" s="814"/>
      <c r="J121" s="892"/>
      <c r="K121" s="896"/>
    </row>
    <row r="122" spans="1:14" s="759" customFormat="1" ht="12.5">
      <c r="A122" s="890"/>
      <c r="B122" s="892" t="s">
        <v>550</v>
      </c>
      <c r="C122" s="892" t="s">
        <v>551</v>
      </c>
      <c r="D122" s="893"/>
      <c r="E122" s="894"/>
      <c r="F122" s="894"/>
      <c r="G122" s="895"/>
      <c r="H122" s="895"/>
      <c r="I122" s="814"/>
      <c r="J122" s="892"/>
      <c r="K122" s="896"/>
    </row>
    <row r="123" spans="1:14" s="759" customFormat="1" ht="12.5">
      <c r="A123" s="890"/>
      <c r="B123" s="892" t="s">
        <v>552</v>
      </c>
      <c r="C123" s="892" t="s">
        <v>551</v>
      </c>
      <c r="D123" s="893"/>
      <c r="E123" s="894"/>
      <c r="F123" s="894"/>
      <c r="G123" s="895"/>
      <c r="H123" s="895"/>
      <c r="I123" s="814"/>
      <c r="J123" s="892"/>
      <c r="K123" s="896"/>
    </row>
    <row r="124" spans="1:14" s="759" customFormat="1" ht="12.75" customHeight="1">
      <c r="A124" s="890"/>
      <c r="B124" s="892" t="s">
        <v>553</v>
      </c>
      <c r="C124" s="1254" t="s">
        <v>554</v>
      </c>
      <c r="D124" s="1254"/>
      <c r="E124" s="1254"/>
      <c r="F124" s="894"/>
      <c r="G124" s="895"/>
      <c r="H124" s="895"/>
      <c r="I124" s="814"/>
      <c r="J124" s="892"/>
      <c r="K124" s="896"/>
    </row>
    <row r="125" spans="1:14" s="759" customFormat="1" ht="12.75" customHeight="1">
      <c r="A125" s="890"/>
      <c r="B125" s="892" t="s">
        <v>555</v>
      </c>
      <c r="C125" s="1254" t="s">
        <v>556</v>
      </c>
      <c r="D125" s="1254"/>
      <c r="E125" s="1254"/>
      <c r="F125" s="894"/>
      <c r="G125" s="895"/>
      <c r="H125" s="895"/>
      <c r="I125" s="814"/>
      <c r="J125" s="892"/>
      <c r="K125" s="896"/>
    </row>
    <row r="126" spans="1:14" s="759" customFormat="1" ht="12.5">
      <c r="A126" s="890"/>
      <c r="B126" s="892"/>
      <c r="C126" s="892"/>
      <c r="D126" s="893"/>
      <c r="E126" s="894"/>
      <c r="F126" s="894"/>
      <c r="G126" s="895"/>
      <c r="H126" s="895"/>
      <c r="I126" s="814"/>
      <c r="J126" s="892"/>
      <c r="K126" s="896"/>
    </row>
    <row r="127" spans="1:14" s="759" customFormat="1" ht="12.75" customHeight="1">
      <c r="A127" s="890"/>
      <c r="B127" s="1260" t="s">
        <v>557</v>
      </c>
      <c r="C127" s="1260"/>
      <c r="D127" s="893"/>
      <c r="E127" s="894"/>
      <c r="F127" s="894"/>
      <c r="G127" s="895"/>
      <c r="H127" s="895"/>
      <c r="I127" s="814"/>
      <c r="J127" s="892"/>
      <c r="K127" s="896"/>
    </row>
    <row r="128" spans="1:14" s="759" customFormat="1" ht="12.75" customHeight="1">
      <c r="A128" s="890"/>
      <c r="B128" s="1254" t="s">
        <v>558</v>
      </c>
      <c r="C128" s="1254"/>
      <c r="D128" s="893"/>
      <c r="E128" s="894"/>
      <c r="F128" s="894"/>
      <c r="G128" s="895"/>
      <c r="H128" s="895"/>
      <c r="I128" s="814"/>
      <c r="J128" s="892"/>
      <c r="K128" s="896"/>
    </row>
    <row r="129" spans="1:11" s="759" customFormat="1" ht="8.9" customHeight="1">
      <c r="A129" s="890"/>
      <c r="B129" s="897"/>
      <c r="C129" s="897"/>
      <c r="D129" s="893"/>
      <c r="E129" s="894"/>
      <c r="F129" s="894"/>
      <c r="G129" s="895"/>
      <c r="H129" s="895"/>
      <c r="I129" s="814"/>
      <c r="J129" s="892"/>
      <c r="K129" s="896"/>
    </row>
    <row r="130" spans="1:11" s="759" customFormat="1" ht="12.75" customHeight="1">
      <c r="A130" s="890"/>
      <c r="B130" s="1256" t="s">
        <v>559</v>
      </c>
      <c r="C130" s="1256"/>
      <c r="D130" s="893"/>
      <c r="E130" s="894"/>
      <c r="F130" s="894"/>
      <c r="G130" s="895"/>
      <c r="H130" s="895"/>
      <c r="I130" s="814"/>
      <c r="J130" s="892"/>
      <c r="K130" s="896"/>
    </row>
    <row r="131" spans="1:11" s="759" customFormat="1" ht="12.75" customHeight="1">
      <c r="A131" s="890"/>
      <c r="B131" s="1256" t="s">
        <v>560</v>
      </c>
      <c r="C131" s="1256"/>
      <c r="D131" s="893"/>
      <c r="E131" s="894"/>
      <c r="F131" s="894"/>
      <c r="G131" s="895"/>
      <c r="H131" s="895"/>
      <c r="I131" s="814"/>
      <c r="J131" s="892"/>
      <c r="K131" s="896"/>
    </row>
    <row r="132" spans="1:11" s="759" customFormat="1" ht="12.75" customHeight="1">
      <c r="A132" s="890"/>
      <c r="B132" s="1256" t="s">
        <v>561</v>
      </c>
      <c r="C132" s="1256"/>
      <c r="D132" s="893"/>
      <c r="E132" s="894"/>
      <c r="F132" s="894"/>
      <c r="G132" s="895"/>
      <c r="H132" s="895"/>
      <c r="I132" s="814"/>
      <c r="J132" s="892"/>
      <c r="K132" s="896"/>
    </row>
    <row r="133" spans="1:11" s="759" customFormat="1" ht="12.75" customHeight="1">
      <c r="A133" s="890"/>
      <c r="B133" s="1256" t="s">
        <v>562</v>
      </c>
      <c r="C133" s="1256"/>
      <c r="D133" s="759" t="s">
        <v>563</v>
      </c>
      <c r="E133" s="894"/>
      <c r="G133" s="895"/>
      <c r="H133" s="895"/>
      <c r="I133" s="814"/>
      <c r="J133" s="892"/>
      <c r="K133" s="896"/>
    </row>
    <row r="134" spans="1:11" s="759" customFormat="1" ht="12.75" customHeight="1">
      <c r="A134" s="890"/>
      <c r="B134" s="1256" t="s">
        <v>564</v>
      </c>
      <c r="C134" s="1256"/>
      <c r="D134" s="893"/>
      <c r="E134" s="894"/>
      <c r="F134" s="894"/>
      <c r="G134" s="895"/>
      <c r="H134" s="895"/>
      <c r="I134" s="814"/>
      <c r="J134" s="892"/>
      <c r="K134" s="896"/>
    </row>
    <row r="135" spans="1:11" s="759" customFormat="1" ht="12.5">
      <c r="A135" s="890"/>
      <c r="B135" s="892"/>
      <c r="C135" s="892"/>
      <c r="D135" s="893"/>
      <c r="E135" s="894"/>
      <c r="F135" s="894"/>
      <c r="G135" s="895"/>
      <c r="H135" s="895"/>
      <c r="I135" s="814"/>
      <c r="J135" s="892"/>
      <c r="K135" s="896"/>
    </row>
    <row r="136" spans="1:11" s="759" customFormat="1" ht="12.75" customHeight="1">
      <c r="A136" s="890"/>
      <c r="B136" s="1256" t="s">
        <v>565</v>
      </c>
      <c r="C136" s="1256"/>
      <c r="D136" s="893"/>
      <c r="E136" s="894"/>
      <c r="F136" s="894"/>
      <c r="G136" s="895"/>
      <c r="H136" s="895"/>
      <c r="I136" s="814"/>
      <c r="J136" s="892"/>
      <c r="K136" s="896"/>
    </row>
    <row r="137" spans="1:11" s="759" customFormat="1" ht="12.75" customHeight="1">
      <c r="A137" s="890"/>
      <c r="B137" s="1256" t="s">
        <v>560</v>
      </c>
      <c r="C137" s="1256"/>
      <c r="D137" s="893"/>
      <c r="E137" s="894"/>
      <c r="F137" s="894"/>
      <c r="G137" s="895"/>
      <c r="H137" s="895"/>
      <c r="I137" s="814"/>
      <c r="J137" s="892"/>
      <c r="K137" s="896"/>
    </row>
    <row r="138" spans="1:11" s="759" customFormat="1" ht="12.75" customHeight="1">
      <c r="A138" s="890"/>
      <c r="B138" s="1256" t="s">
        <v>566</v>
      </c>
      <c r="C138" s="1256"/>
      <c r="D138" s="893"/>
      <c r="E138" s="894"/>
      <c r="F138" s="894"/>
      <c r="G138" s="895"/>
      <c r="H138" s="895"/>
      <c r="I138" s="814"/>
      <c r="J138" s="892"/>
      <c r="K138" s="896"/>
    </row>
    <row r="139" spans="1:11" s="759" customFormat="1" ht="12.75" customHeight="1">
      <c r="A139" s="890"/>
      <c r="B139" s="1256" t="s">
        <v>562</v>
      </c>
      <c r="C139" s="1256"/>
      <c r="D139" s="759" t="s">
        <v>567</v>
      </c>
      <c r="E139" s="894"/>
      <c r="G139" s="895"/>
      <c r="H139" s="895"/>
      <c r="I139" s="814"/>
      <c r="J139" s="892"/>
      <c r="K139" s="896"/>
    </row>
    <row r="140" spans="1:11" s="759" customFormat="1" ht="12.75" customHeight="1">
      <c r="A140" s="890"/>
      <c r="B140" s="1256" t="s">
        <v>568</v>
      </c>
      <c r="C140" s="1256"/>
      <c r="D140" s="893"/>
      <c r="E140" s="894"/>
      <c r="F140" s="894"/>
      <c r="G140" s="895"/>
      <c r="H140" s="895"/>
      <c r="I140" s="814"/>
      <c r="J140" s="892"/>
      <c r="K140" s="896"/>
    </row>
    <row r="141" spans="1:11" s="759" customFormat="1" ht="12.5">
      <c r="A141" s="890"/>
      <c r="B141" s="892"/>
      <c r="C141" s="892"/>
      <c r="D141" s="893"/>
      <c r="E141" s="894"/>
      <c r="F141" s="894"/>
      <c r="G141" s="895"/>
      <c r="H141" s="895"/>
      <c r="I141" s="814"/>
      <c r="J141" s="892"/>
      <c r="K141" s="896"/>
    </row>
    <row r="142" spans="1:11" s="759" customFormat="1" ht="12.5">
      <c r="A142" s="890"/>
      <c r="B142" s="898" t="s">
        <v>569</v>
      </c>
      <c r="C142" s="899"/>
      <c r="D142" s="898" t="s">
        <v>570</v>
      </c>
      <c r="E142" s="900"/>
      <c r="F142" s="894"/>
      <c r="G142" s="895"/>
      <c r="H142" s="895"/>
      <c r="I142" s="814"/>
      <c r="J142" s="892"/>
      <c r="K142" s="896"/>
    </row>
    <row r="143" spans="1:11" s="759" customFormat="1" ht="12.5">
      <c r="A143" s="890"/>
      <c r="B143" s="898" t="s">
        <v>571</v>
      </c>
      <c r="C143" s="899"/>
      <c r="D143" s="898" t="s">
        <v>572</v>
      </c>
      <c r="E143" s="900"/>
      <c r="F143" s="894"/>
      <c r="G143" s="895"/>
      <c r="H143" s="895"/>
      <c r="I143" s="814"/>
      <c r="J143" s="892"/>
      <c r="K143" s="896"/>
    </row>
    <row r="144" spans="1:11" s="759" customFormat="1" ht="12.5">
      <c r="A144" s="890"/>
      <c r="B144" s="898" t="s">
        <v>573</v>
      </c>
      <c r="D144" s="898" t="s">
        <v>574</v>
      </c>
      <c r="E144" s="900"/>
      <c r="F144" s="894"/>
      <c r="G144" s="895"/>
      <c r="H144" s="895"/>
      <c r="I144" s="814"/>
      <c r="J144" s="892"/>
      <c r="K144" s="896"/>
    </row>
    <row r="145" spans="1:14" s="759" customFormat="1" ht="12.5">
      <c r="A145" s="890"/>
      <c r="B145" s="898" t="s">
        <v>575</v>
      </c>
      <c r="C145" s="899"/>
      <c r="D145" s="898" t="s">
        <v>576</v>
      </c>
      <c r="E145" s="894"/>
      <c r="F145" s="894"/>
      <c r="G145" s="895"/>
      <c r="H145" s="895"/>
      <c r="I145" s="814"/>
      <c r="J145" s="892"/>
      <c r="K145" s="896"/>
    </row>
    <row r="146" spans="1:14" s="759" customFormat="1" ht="12.5">
      <c r="A146" s="890"/>
      <c r="B146" s="898" t="s">
        <v>577</v>
      </c>
      <c r="C146" s="899"/>
      <c r="D146" s="899" t="s">
        <v>578</v>
      </c>
      <c r="E146" s="900"/>
      <c r="F146" s="894"/>
      <c r="G146" s="895"/>
      <c r="H146" s="895"/>
      <c r="I146" s="814"/>
      <c r="J146" s="892"/>
      <c r="K146" s="896"/>
    </row>
    <row r="147" spans="1:14" s="759" customFormat="1" ht="12.5">
      <c r="A147" s="890"/>
      <c r="B147" s="898" t="s">
        <v>579</v>
      </c>
      <c r="C147" s="899"/>
      <c r="D147" s="898" t="s">
        <v>580</v>
      </c>
      <c r="E147" s="901"/>
      <c r="F147" s="894"/>
      <c r="G147" s="895"/>
      <c r="H147" s="895"/>
      <c r="I147" s="814"/>
      <c r="J147" s="892"/>
      <c r="K147" s="892"/>
    </row>
    <row r="148" spans="1:14" s="759" customFormat="1" ht="12.5">
      <c r="A148" s="890"/>
      <c r="B148" s="898" t="s">
        <v>581</v>
      </c>
      <c r="C148" s="899"/>
      <c r="D148" s="899"/>
      <c r="E148" s="900"/>
      <c r="F148" s="894"/>
      <c r="G148" s="895"/>
      <c r="H148" s="895"/>
      <c r="I148" s="814"/>
      <c r="J148" s="892"/>
      <c r="K148" s="896"/>
    </row>
    <row r="149" spans="1:14" s="759" customFormat="1" ht="12.5">
      <c r="A149" s="902"/>
      <c r="B149" s="903"/>
      <c r="C149" s="893"/>
      <c r="D149" s="893"/>
      <c r="E149" s="894"/>
      <c r="F149" s="894"/>
      <c r="G149" s="895"/>
      <c r="H149" s="895"/>
      <c r="I149" s="814"/>
    </row>
    <row r="150" spans="1:14" s="759" customFormat="1" ht="25.5" customHeight="1">
      <c r="A150" s="902"/>
      <c r="B150" s="904" t="s">
        <v>582</v>
      </c>
      <c r="C150" s="905"/>
      <c r="D150" s="906"/>
      <c r="E150" s="907"/>
      <c r="F150" s="894"/>
      <c r="G150" s="895"/>
      <c r="H150" s="895"/>
      <c r="I150" s="814"/>
      <c r="L150" s="760"/>
      <c r="M150" s="760"/>
      <c r="N150" s="760"/>
    </row>
    <row r="151" spans="1:14" s="759" customFormat="1" ht="12.75" customHeight="1">
      <c r="A151" s="902"/>
      <c r="B151" s="903" t="s">
        <v>583</v>
      </c>
      <c r="C151" s="1255" t="s">
        <v>584</v>
      </c>
      <c r="D151" s="1255"/>
      <c r="E151" s="894"/>
      <c r="F151" s="894"/>
      <c r="G151" s="895"/>
      <c r="H151" s="895"/>
      <c r="I151" s="814"/>
      <c r="L151" s="760"/>
      <c r="M151" s="760"/>
      <c r="N151" s="760"/>
    </row>
    <row r="152" spans="1:14" s="759" customFormat="1" ht="12.75" customHeight="1">
      <c r="A152" s="902"/>
      <c r="B152" s="903" t="s">
        <v>585</v>
      </c>
      <c r="C152" s="1255" t="s">
        <v>586</v>
      </c>
      <c r="D152" s="1255"/>
      <c r="E152" s="894"/>
      <c r="F152" s="894"/>
      <c r="G152" s="895"/>
      <c r="H152" s="895"/>
      <c r="I152" s="814"/>
      <c r="L152" s="760"/>
      <c r="M152" s="760"/>
      <c r="N152" s="760"/>
    </row>
    <row r="153" spans="1:14" s="759" customFormat="1" ht="12.75" customHeight="1">
      <c r="A153" s="902"/>
      <c r="B153" s="903" t="s">
        <v>587</v>
      </c>
      <c r="C153" s="1255" t="s">
        <v>588</v>
      </c>
      <c r="D153" s="1255"/>
      <c r="E153" s="894"/>
      <c r="F153" s="894"/>
      <c r="G153" s="895"/>
      <c r="H153" s="895"/>
      <c r="I153" s="814"/>
      <c r="L153" s="760"/>
      <c r="M153" s="760"/>
      <c r="N153" s="760"/>
    </row>
    <row r="154" spans="1:14" s="759" customFormat="1" ht="12.75" customHeight="1">
      <c r="A154" s="902"/>
      <c r="B154" s="903" t="s">
        <v>589</v>
      </c>
      <c r="C154" s="1255" t="s">
        <v>590</v>
      </c>
      <c r="D154" s="1255"/>
      <c r="E154" s="894"/>
      <c r="F154" s="894"/>
      <c r="G154" s="895"/>
      <c r="H154" s="895"/>
      <c r="I154" s="814"/>
      <c r="L154" s="760"/>
      <c r="M154" s="760"/>
      <c r="N154" s="760"/>
    </row>
    <row r="155" spans="1:14" s="759" customFormat="1" ht="12.5">
      <c r="A155" s="902"/>
      <c r="B155" s="903"/>
      <c r="C155" s="908"/>
      <c r="D155" s="908"/>
      <c r="E155" s="894"/>
      <c r="F155" s="894"/>
      <c r="G155" s="895"/>
      <c r="H155" s="895"/>
      <c r="I155" s="814"/>
      <c r="L155" s="760"/>
      <c r="M155" s="760"/>
      <c r="N155" s="760"/>
    </row>
    <row r="156" spans="1:14" s="759" customFormat="1" ht="12.5">
      <c r="A156" s="902"/>
      <c r="B156" s="909" t="s">
        <v>591</v>
      </c>
      <c r="C156" s="905"/>
      <c r="D156" s="906"/>
      <c r="E156" s="907"/>
      <c r="F156" s="894"/>
      <c r="G156" s="895"/>
      <c r="H156" s="895"/>
      <c r="I156" s="814"/>
      <c r="L156" s="760"/>
      <c r="M156" s="760"/>
      <c r="N156" s="760"/>
    </row>
    <row r="157" spans="1:14" s="759" customFormat="1" ht="10" customHeight="1">
      <c r="A157" s="902"/>
      <c r="B157" s="898"/>
      <c r="C157" s="910"/>
      <c r="D157" s="911"/>
      <c r="E157" s="912"/>
      <c r="F157" s="894"/>
      <c r="G157" s="895"/>
      <c r="H157" s="895"/>
      <c r="I157" s="814"/>
      <c r="L157" s="760"/>
      <c r="M157" s="760"/>
      <c r="N157" s="760"/>
    </row>
    <row r="158" spans="1:14" s="759" customFormat="1" ht="12.5">
      <c r="A158" s="902"/>
      <c r="B158" s="909" t="s">
        <v>592</v>
      </c>
      <c r="C158" s="910"/>
      <c r="D158" s="913"/>
      <c r="E158" s="894"/>
      <c r="F158" s="894"/>
      <c r="G158" s="895"/>
      <c r="H158" s="895"/>
      <c r="I158" s="814"/>
      <c r="L158" s="760"/>
      <c r="M158" s="760"/>
      <c r="N158" s="760"/>
    </row>
    <row r="159" spans="1:14" s="759" customFormat="1" ht="12.5">
      <c r="A159" s="902"/>
      <c r="B159" s="898" t="s">
        <v>593</v>
      </c>
      <c r="C159" s="910"/>
      <c r="D159" s="911"/>
      <c r="E159" s="912"/>
      <c r="F159" s="894"/>
      <c r="G159" s="895"/>
      <c r="H159" s="895"/>
      <c r="I159" s="814"/>
      <c r="L159" s="760"/>
      <c r="M159" s="760"/>
      <c r="N159" s="760"/>
    </row>
    <row r="160" spans="1:14" s="759" customFormat="1" ht="11.9" customHeight="1">
      <c r="A160" s="902"/>
      <c r="B160" s="903"/>
      <c r="C160" s="908"/>
      <c r="D160" s="908"/>
      <c r="E160" s="894"/>
      <c r="F160" s="894"/>
      <c r="G160" s="895"/>
      <c r="H160" s="895"/>
      <c r="I160" s="814"/>
      <c r="J160" s="1258"/>
      <c r="K160" s="1258"/>
      <c r="L160" s="760"/>
      <c r="M160" s="760"/>
      <c r="N160" s="760"/>
    </row>
    <row r="161" spans="1:14" s="759" customFormat="1" ht="12.5">
      <c r="A161" s="902"/>
      <c r="B161" s="909" t="s">
        <v>594</v>
      </c>
      <c r="C161" s="910"/>
      <c r="D161" s="913"/>
      <c r="E161" s="894"/>
      <c r="F161" s="894"/>
      <c r="G161" s="895"/>
      <c r="H161" s="895"/>
      <c r="I161" s="814"/>
      <c r="J161" s="760"/>
      <c r="K161" s="760"/>
      <c r="L161" s="760"/>
      <c r="M161" s="760"/>
      <c r="N161" s="760"/>
    </row>
    <row r="162" spans="1:14" s="759" customFormat="1" ht="12.5">
      <c r="A162" s="902"/>
      <c r="B162" s="898" t="s">
        <v>595</v>
      </c>
      <c r="C162" s="910"/>
      <c r="D162" s="911"/>
      <c r="E162" s="912"/>
      <c r="F162" s="894"/>
      <c r="G162" s="895"/>
      <c r="H162" s="895"/>
      <c r="I162" s="814"/>
      <c r="J162" s="760"/>
      <c r="K162" s="760"/>
      <c r="L162" s="760"/>
      <c r="M162" s="760"/>
      <c r="N162" s="760"/>
    </row>
    <row r="163" spans="1:14" s="759" customFormat="1" ht="6" customHeight="1">
      <c r="A163" s="902"/>
      <c r="B163" s="903"/>
      <c r="C163" s="908"/>
      <c r="D163" s="908"/>
      <c r="E163" s="894"/>
      <c r="F163" s="894"/>
      <c r="G163" s="895"/>
      <c r="H163" s="895"/>
      <c r="I163" s="814"/>
      <c r="J163" s="760"/>
      <c r="K163" s="760"/>
      <c r="L163" s="760"/>
      <c r="M163" s="760"/>
      <c r="N163" s="760"/>
    </row>
    <row r="164" spans="1:14" s="759" customFormat="1" ht="12.5">
      <c r="A164" s="902"/>
      <c r="B164" s="909" t="s">
        <v>596</v>
      </c>
      <c r="C164" s="910"/>
      <c r="D164" s="913"/>
      <c r="E164" s="894"/>
      <c r="F164" s="894"/>
      <c r="G164" s="895"/>
      <c r="H164" s="895"/>
      <c r="I164" s="814"/>
    </row>
    <row r="165" spans="1:14" s="759" customFormat="1" ht="12.5">
      <c r="A165" s="902"/>
      <c r="B165" s="909"/>
      <c r="C165" s="910"/>
      <c r="D165" s="913"/>
      <c r="E165" s="894"/>
      <c r="F165" s="894"/>
      <c r="G165" s="895"/>
      <c r="H165" s="895"/>
      <c r="I165" s="814"/>
    </row>
    <row r="166" spans="1:14" s="759" customFormat="1" ht="12.75" customHeight="1">
      <c r="A166" s="902"/>
      <c r="B166" s="1254" t="s">
        <v>597</v>
      </c>
      <c r="C166" s="1254"/>
      <c r="D166" s="1259" t="s">
        <v>598</v>
      </c>
      <c r="E166" s="1259"/>
      <c r="G166" s="895"/>
      <c r="H166" s="895"/>
      <c r="I166" s="814"/>
    </row>
    <row r="167" spans="1:14" s="759" customFormat="1" ht="12.75" customHeight="1">
      <c r="A167" s="902"/>
      <c r="B167" s="1254" t="s">
        <v>599</v>
      </c>
      <c r="C167" s="1254"/>
      <c r="D167" s="892" t="s">
        <v>600</v>
      </c>
      <c r="E167" s="914"/>
      <c r="G167" s="895"/>
      <c r="H167" s="895"/>
      <c r="I167" s="814"/>
    </row>
    <row r="168" spans="1:14" s="759" customFormat="1" ht="12.5">
      <c r="A168" s="902"/>
      <c r="B168" s="898"/>
      <c r="C168" s="899"/>
      <c r="D168" s="899"/>
      <c r="E168" s="894"/>
      <c r="F168" s="894"/>
      <c r="G168" s="895"/>
      <c r="H168" s="895"/>
      <c r="I168" s="814"/>
    </row>
    <row r="169" spans="1:14" s="759" customFormat="1" ht="12.5">
      <c r="A169" s="902"/>
      <c r="B169" s="909" t="s">
        <v>601</v>
      </c>
      <c r="C169" s="899"/>
      <c r="D169" s="899"/>
      <c r="E169" s="894"/>
      <c r="F169" s="894"/>
      <c r="G169" s="895"/>
      <c r="H169" s="895"/>
      <c r="I169" s="814"/>
    </row>
    <row r="170" spans="1:14" s="759" customFormat="1" ht="12.75" customHeight="1">
      <c r="A170" s="902"/>
      <c r="B170" s="1254" t="s">
        <v>602</v>
      </c>
      <c r="C170" s="1254"/>
      <c r="D170" s="892">
        <v>-20</v>
      </c>
      <c r="E170" s="914" t="s">
        <v>603</v>
      </c>
      <c r="G170" s="895"/>
      <c r="H170" s="895"/>
      <c r="I170" s="814"/>
    </row>
    <row r="171" spans="1:14" s="759" customFormat="1" ht="12.75" customHeight="1">
      <c r="A171" s="902"/>
      <c r="B171" s="1254" t="s">
        <v>604</v>
      </c>
      <c r="C171" s="1254"/>
      <c r="D171" s="892">
        <v>10.3</v>
      </c>
      <c r="E171" s="914" t="s">
        <v>603</v>
      </c>
      <c r="G171" s="895"/>
      <c r="H171" s="895"/>
      <c r="I171" s="814"/>
    </row>
    <row r="172" spans="1:14" s="759" customFormat="1" ht="12.75" customHeight="1">
      <c r="A172" s="902"/>
      <c r="B172" s="1254" t="s">
        <v>605</v>
      </c>
      <c r="C172" s="1254"/>
      <c r="D172" s="892">
        <v>18</v>
      </c>
      <c r="E172" s="914" t="s">
        <v>603</v>
      </c>
      <c r="G172" s="895"/>
      <c r="H172" s="895"/>
      <c r="I172" s="814"/>
    </row>
    <row r="173" spans="1:14" s="759" customFormat="1" ht="12.75" customHeight="1">
      <c r="A173" s="902"/>
      <c r="B173" s="1254" t="s">
        <v>606</v>
      </c>
      <c r="C173" s="1254"/>
      <c r="D173" s="892">
        <v>79.7</v>
      </c>
      <c r="E173" s="914" t="s">
        <v>607</v>
      </c>
      <c r="G173" s="895"/>
      <c r="H173" s="895"/>
      <c r="I173" s="814"/>
    </row>
    <row r="174" spans="1:14" s="759" customFormat="1" ht="12.5">
      <c r="A174" s="902"/>
      <c r="B174" s="1254"/>
      <c r="C174" s="1254"/>
      <c r="D174" s="892"/>
      <c r="E174" s="914"/>
      <c r="G174" s="895"/>
      <c r="H174" s="895"/>
      <c r="I174" s="814"/>
    </row>
    <row r="175" spans="1:14" s="759" customFormat="1" ht="12.75" customHeight="1">
      <c r="A175" s="902"/>
      <c r="B175" s="1254" t="s">
        <v>608</v>
      </c>
      <c r="C175" s="1254"/>
      <c r="D175" s="892"/>
      <c r="E175" s="914"/>
      <c r="G175" s="895"/>
      <c r="H175" s="895"/>
      <c r="I175" s="814"/>
    </row>
    <row r="176" spans="1:14" s="759" customFormat="1" ht="12.75" customHeight="1">
      <c r="A176" s="902"/>
      <c r="B176" s="1254" t="s">
        <v>602</v>
      </c>
      <c r="C176" s="1254"/>
      <c r="D176" s="892">
        <v>33</v>
      </c>
      <c r="E176" s="914" t="s">
        <v>603</v>
      </c>
      <c r="G176" s="895"/>
      <c r="H176" s="895"/>
      <c r="I176" s="814"/>
    </row>
    <row r="177" spans="1:12" s="759" customFormat="1" ht="12.75" customHeight="1">
      <c r="A177" s="902"/>
      <c r="B177" s="1254" t="s">
        <v>604</v>
      </c>
      <c r="C177" s="1254"/>
      <c r="D177" s="892">
        <v>27.8</v>
      </c>
      <c r="E177" s="914" t="s">
        <v>603</v>
      </c>
      <c r="G177" s="895"/>
      <c r="H177" s="895"/>
      <c r="I177" s="814"/>
    </row>
    <row r="178" spans="1:12" s="759" customFormat="1" ht="12.75" customHeight="1">
      <c r="A178" s="902"/>
      <c r="B178" s="1254" t="s">
        <v>605</v>
      </c>
      <c r="C178" s="1254"/>
      <c r="D178" s="892">
        <v>26</v>
      </c>
      <c r="E178" s="914" t="s">
        <v>603</v>
      </c>
      <c r="G178" s="895"/>
      <c r="H178" s="895"/>
      <c r="I178" s="814"/>
    </row>
    <row r="179" spans="1:12" s="759" customFormat="1" ht="12.75" customHeight="1">
      <c r="A179" s="902"/>
      <c r="B179" s="1254" t="s">
        <v>609</v>
      </c>
      <c r="C179" s="1254"/>
      <c r="D179" s="892">
        <v>55</v>
      </c>
      <c r="E179" s="914" t="s">
        <v>607</v>
      </c>
      <c r="G179" s="895"/>
      <c r="H179" s="895"/>
      <c r="I179" s="814"/>
    </row>
    <row r="180" spans="1:12" s="759" customFormat="1" ht="12.75" customHeight="1">
      <c r="A180" s="902"/>
      <c r="B180" s="1254" t="s">
        <v>606</v>
      </c>
      <c r="C180" s="1254"/>
      <c r="D180" s="892">
        <v>74.8</v>
      </c>
      <c r="E180" s="914" t="s">
        <v>607</v>
      </c>
      <c r="G180" s="895"/>
      <c r="H180" s="895"/>
      <c r="I180" s="814"/>
    </row>
    <row r="181" spans="1:12" s="759" customFormat="1" ht="12.5">
      <c r="A181" s="902"/>
      <c r="B181" s="1254"/>
      <c r="C181" s="1254"/>
      <c r="D181" s="892"/>
      <c r="E181" s="914"/>
      <c r="G181" s="895"/>
      <c r="H181" s="895"/>
      <c r="I181" s="814"/>
    </row>
    <row r="182" spans="1:12" s="759" customFormat="1" ht="12.75" customHeight="1">
      <c r="A182" s="902"/>
      <c r="B182" s="1254" t="s">
        <v>610</v>
      </c>
      <c r="C182" s="1254"/>
      <c r="D182" s="892">
        <v>74.8</v>
      </c>
      <c r="E182" s="914" t="s">
        <v>607</v>
      </c>
      <c r="G182" s="895"/>
      <c r="H182" s="895"/>
      <c r="I182" s="814"/>
    </row>
    <row r="183" spans="1:12" s="759" customFormat="1" ht="12.75" customHeight="1">
      <c r="A183" s="902"/>
      <c r="B183" s="1254" t="s">
        <v>611</v>
      </c>
      <c r="C183" s="1254"/>
      <c r="D183" s="892">
        <v>72.099999999999994</v>
      </c>
      <c r="E183" s="914" t="s">
        <v>607</v>
      </c>
      <c r="G183" s="895"/>
      <c r="H183" s="895"/>
      <c r="I183" s="814"/>
    </row>
    <row r="184" spans="1:12" s="759" customFormat="1" ht="12.75" customHeight="1">
      <c r="A184" s="902"/>
      <c r="B184" s="1254" t="s">
        <v>612</v>
      </c>
      <c r="C184" s="1254"/>
      <c r="D184" s="892"/>
      <c r="E184" s="914" t="s">
        <v>572</v>
      </c>
      <c r="G184" s="895"/>
      <c r="H184" s="895"/>
      <c r="I184" s="814"/>
    </row>
    <row r="185" spans="1:12" s="759" customFormat="1" ht="6" customHeight="1">
      <c r="A185" s="902"/>
      <c r="B185" s="903"/>
      <c r="C185" s="908"/>
      <c r="D185" s="908"/>
      <c r="E185" s="894"/>
      <c r="F185" s="894"/>
      <c r="G185" s="895"/>
      <c r="H185" s="895"/>
      <c r="I185" s="814"/>
      <c r="J185" s="909"/>
      <c r="K185" s="899"/>
      <c r="L185" s="899"/>
    </row>
    <row r="186" spans="1:12" s="759" customFormat="1" ht="12.5">
      <c r="A186" s="902"/>
      <c r="B186" s="898" t="s">
        <v>613</v>
      </c>
      <c r="C186" s="910"/>
      <c r="D186" s="913"/>
      <c r="E186" s="894"/>
      <c r="F186" s="894"/>
      <c r="G186" s="895"/>
      <c r="H186" s="895"/>
      <c r="I186" s="814"/>
      <c r="J186" s="892"/>
      <c r="K186" s="915"/>
      <c r="L186" s="892"/>
    </row>
    <row r="187" spans="1:12" s="759" customFormat="1" ht="12.5">
      <c r="A187" s="902"/>
      <c r="B187" s="898" t="s">
        <v>614</v>
      </c>
      <c r="C187" s="910"/>
      <c r="D187" s="913"/>
      <c r="E187" s="894"/>
      <c r="F187" s="894"/>
      <c r="G187" s="895"/>
      <c r="H187" s="895"/>
      <c r="I187" s="814"/>
      <c r="J187" s="892"/>
      <c r="K187" s="915"/>
      <c r="L187" s="892"/>
    </row>
    <row r="188" spans="1:12" s="759" customFormat="1" ht="6" customHeight="1">
      <c r="A188" s="902"/>
      <c r="B188" s="903"/>
      <c r="C188" s="908"/>
      <c r="D188" s="908"/>
      <c r="E188" s="894"/>
      <c r="F188" s="894"/>
      <c r="G188" s="895"/>
      <c r="H188" s="895"/>
      <c r="I188" s="814"/>
      <c r="J188" s="892"/>
      <c r="K188" s="915"/>
      <c r="L188" s="892"/>
    </row>
    <row r="189" spans="1:12" s="759" customFormat="1" ht="12.5">
      <c r="A189" s="902"/>
      <c r="B189" s="909" t="s">
        <v>615</v>
      </c>
      <c r="C189" s="910"/>
      <c r="D189" s="913"/>
      <c r="E189" s="894"/>
      <c r="F189" s="894"/>
      <c r="G189" s="895"/>
      <c r="H189" s="895"/>
      <c r="I189" s="814"/>
      <c r="J189" s="892"/>
      <c r="K189" s="915"/>
      <c r="L189" s="892"/>
    </row>
    <row r="190" spans="1:12" s="759" customFormat="1" ht="6" customHeight="1">
      <c r="A190" s="902"/>
      <c r="B190" s="903"/>
      <c r="C190" s="908"/>
      <c r="D190" s="908"/>
      <c r="E190" s="894"/>
      <c r="F190" s="894"/>
      <c r="G190" s="895"/>
      <c r="H190" s="895"/>
      <c r="I190" s="814"/>
      <c r="J190" s="892"/>
      <c r="K190" s="915"/>
      <c r="L190" s="892"/>
    </row>
    <row r="191" spans="1:12" s="759" customFormat="1" ht="12.5">
      <c r="A191" s="902"/>
      <c r="B191" s="909" t="s">
        <v>616</v>
      </c>
      <c r="C191" s="910"/>
      <c r="D191" s="913"/>
      <c r="E191" s="894"/>
      <c r="F191" s="894"/>
      <c r="G191" s="895"/>
      <c r="H191" s="895"/>
      <c r="I191" s="814"/>
      <c r="J191" s="898"/>
      <c r="K191" s="899"/>
      <c r="L191" s="899"/>
    </row>
    <row r="192" spans="1:12" s="759" customFormat="1" ht="6" customHeight="1">
      <c r="A192" s="902"/>
      <c r="B192" s="903"/>
      <c r="C192" s="908"/>
      <c r="D192" s="908"/>
      <c r="E192" s="894"/>
      <c r="F192" s="894"/>
      <c r="G192" s="895"/>
      <c r="H192" s="895"/>
      <c r="I192" s="814"/>
      <c r="J192" s="898"/>
      <c r="K192" s="899"/>
      <c r="L192" s="899"/>
    </row>
    <row r="193" spans="1:12" s="759" customFormat="1" ht="12.5">
      <c r="A193" s="902"/>
      <c r="B193" s="909" t="s">
        <v>617</v>
      </c>
      <c r="C193" s="910"/>
      <c r="D193" s="913"/>
      <c r="E193" s="894"/>
      <c r="F193" s="894"/>
      <c r="G193" s="895"/>
      <c r="H193" s="895"/>
      <c r="I193" s="814"/>
      <c r="K193" s="899"/>
      <c r="L193" s="899"/>
    </row>
    <row r="194" spans="1:12" s="759" customFormat="1" ht="12.5">
      <c r="A194" s="902"/>
      <c r="B194" s="909"/>
      <c r="C194" s="910"/>
      <c r="D194" s="913"/>
      <c r="E194" s="894"/>
      <c r="F194" s="894"/>
      <c r="G194" s="895"/>
      <c r="H194" s="895"/>
      <c r="I194" s="814"/>
      <c r="J194" s="904"/>
      <c r="K194" s="899"/>
      <c r="L194" s="899"/>
    </row>
    <row r="195" spans="1:12" s="759" customFormat="1" ht="12.5">
      <c r="A195" s="902"/>
      <c r="B195" s="898" t="s">
        <v>618</v>
      </c>
      <c r="C195" s="899"/>
      <c r="D195" s="899"/>
      <c r="E195" s="894"/>
      <c r="F195" s="894"/>
      <c r="G195" s="895"/>
      <c r="H195" s="895"/>
      <c r="I195" s="814"/>
      <c r="J195" s="904"/>
      <c r="K195" s="899"/>
      <c r="L195" s="899"/>
    </row>
    <row r="196" spans="1:12" s="759" customFormat="1" ht="12.75" customHeight="1">
      <c r="A196" s="902"/>
      <c r="B196" s="1254" t="s">
        <v>619</v>
      </c>
      <c r="C196" s="1254"/>
      <c r="D196" s="892" t="s">
        <v>620</v>
      </c>
      <c r="E196" s="914"/>
      <c r="G196" s="895"/>
      <c r="H196" s="895"/>
      <c r="I196" s="814"/>
    </row>
    <row r="197" spans="1:12" s="759" customFormat="1" ht="12.75" customHeight="1">
      <c r="A197" s="902"/>
      <c r="B197" s="1256" t="s">
        <v>621</v>
      </c>
      <c r="C197" s="1257"/>
      <c r="D197" s="1254" t="s">
        <v>1357</v>
      </c>
      <c r="E197" s="1254"/>
      <c r="F197" s="894"/>
      <c r="G197" s="895"/>
      <c r="H197" s="895"/>
      <c r="I197" s="814"/>
      <c r="J197" s="904"/>
      <c r="K197" s="899"/>
      <c r="L197" s="899"/>
    </row>
    <row r="198" spans="1:12" s="759" customFormat="1" ht="12.5">
      <c r="A198" s="902"/>
      <c r="B198" s="1256"/>
      <c r="C198" s="1257"/>
      <c r="D198" s="1254"/>
      <c r="E198" s="1254"/>
      <c r="F198" s="894"/>
      <c r="G198" s="895"/>
      <c r="H198" s="895"/>
      <c r="I198" s="814"/>
      <c r="J198" s="904"/>
      <c r="K198" s="899"/>
      <c r="L198" s="899"/>
    </row>
    <row r="199" spans="1:12" s="759" customFormat="1" ht="12.75" customHeight="1">
      <c r="A199" s="902"/>
      <c r="B199" s="1254" t="s">
        <v>622</v>
      </c>
      <c r="C199" s="1254"/>
      <c r="D199" s="892">
        <v>60</v>
      </c>
      <c r="E199" s="914" t="s">
        <v>623</v>
      </c>
      <c r="G199" s="895"/>
      <c r="H199" s="895"/>
      <c r="I199" s="814"/>
    </row>
    <row r="200" spans="1:12" s="759" customFormat="1" ht="12.75" customHeight="1">
      <c r="A200" s="902"/>
      <c r="B200" s="1254" t="s">
        <v>624</v>
      </c>
      <c r="C200" s="1254"/>
      <c r="D200" s="892">
        <v>27.8</v>
      </c>
      <c r="E200" s="914" t="s">
        <v>603</v>
      </c>
      <c r="G200" s="895"/>
      <c r="H200" s="895"/>
      <c r="I200" s="814"/>
    </row>
    <row r="201" spans="1:12" s="759" customFormat="1" ht="12.75" customHeight="1">
      <c r="A201" s="902"/>
      <c r="B201" s="1254" t="s">
        <v>625</v>
      </c>
      <c r="C201" s="1254"/>
      <c r="D201" s="892">
        <v>61</v>
      </c>
      <c r="E201" s="914" t="s">
        <v>607</v>
      </c>
      <c r="G201" s="895"/>
      <c r="H201" s="895"/>
      <c r="I201" s="814"/>
    </row>
    <row r="202" spans="1:12" s="759" customFormat="1" ht="12.75" customHeight="1">
      <c r="A202" s="902"/>
      <c r="B202" s="1254" t="s">
        <v>626</v>
      </c>
      <c r="C202" s="1254"/>
      <c r="D202" s="892">
        <v>14.72</v>
      </c>
      <c r="E202" s="914" t="s">
        <v>603</v>
      </c>
      <c r="G202" s="895"/>
      <c r="H202" s="895"/>
      <c r="I202" s="814"/>
    </row>
    <row r="203" spans="1:12" s="759" customFormat="1" ht="12.75" customHeight="1">
      <c r="A203" s="902"/>
      <c r="B203" s="1254" t="s">
        <v>627</v>
      </c>
      <c r="C203" s="1254"/>
      <c r="D203" s="892">
        <v>94.7</v>
      </c>
      <c r="E203" s="914" t="s">
        <v>607</v>
      </c>
      <c r="G203" s="895"/>
      <c r="H203" s="895"/>
      <c r="I203" s="814"/>
    </row>
    <row r="204" spans="1:12" s="759" customFormat="1" ht="12.75" customHeight="1">
      <c r="A204" s="902"/>
      <c r="B204" s="1254" t="s">
        <v>628</v>
      </c>
      <c r="C204" s="1254"/>
      <c r="D204" s="892" t="s">
        <v>629</v>
      </c>
      <c r="E204" s="914"/>
      <c r="G204" s="895"/>
      <c r="H204" s="895"/>
      <c r="I204" s="814"/>
    </row>
    <row r="205" spans="1:12" s="759" customFormat="1" ht="12.75" customHeight="1">
      <c r="A205" s="902"/>
      <c r="B205" s="1254" t="s">
        <v>630</v>
      </c>
      <c r="C205" s="1254"/>
      <c r="D205" s="892">
        <v>6</v>
      </c>
      <c r="E205" s="914" t="s">
        <v>603</v>
      </c>
      <c r="G205" s="895"/>
      <c r="H205" s="895"/>
      <c r="I205" s="814"/>
    </row>
    <row r="206" spans="1:12" s="759" customFormat="1" ht="12.75" customHeight="1">
      <c r="A206" s="902"/>
      <c r="B206" s="1254" t="s">
        <v>631</v>
      </c>
      <c r="C206" s="1254"/>
      <c r="D206" s="892"/>
      <c r="E206" s="914"/>
      <c r="G206" s="895"/>
      <c r="H206" s="895"/>
      <c r="I206" s="814"/>
    </row>
    <row r="207" spans="1:12" s="759" customFormat="1" ht="12.75" customHeight="1">
      <c r="A207" s="902"/>
      <c r="B207" s="1254" t="s">
        <v>624</v>
      </c>
      <c r="C207" s="1254"/>
      <c r="D207" s="892">
        <v>10</v>
      </c>
      <c r="E207" s="914" t="s">
        <v>632</v>
      </c>
      <c r="G207" s="895"/>
      <c r="H207" s="895"/>
      <c r="I207" s="814"/>
    </row>
    <row r="208" spans="1:12" s="759" customFormat="1" ht="12.75" customHeight="1">
      <c r="A208" s="902"/>
      <c r="B208" s="1254" t="s">
        <v>633</v>
      </c>
      <c r="C208" s="1254"/>
      <c r="D208" s="892">
        <v>33</v>
      </c>
      <c r="E208" s="914" t="s">
        <v>632</v>
      </c>
      <c r="G208" s="895"/>
      <c r="H208" s="895"/>
      <c r="I208" s="814"/>
    </row>
    <row r="209" spans="1:9" s="759" customFormat="1" ht="12.75" customHeight="1">
      <c r="A209" s="902"/>
      <c r="B209" s="1254" t="s">
        <v>634</v>
      </c>
      <c r="C209" s="1254"/>
      <c r="D209" s="892">
        <v>80</v>
      </c>
      <c r="E209" s="914" t="s">
        <v>632</v>
      </c>
      <c r="G209" s="895"/>
      <c r="H209" s="895"/>
      <c r="I209" s="814"/>
    </row>
    <row r="210" spans="1:9" s="759" customFormat="1" ht="12.75" customHeight="1">
      <c r="A210" s="902"/>
      <c r="B210" s="1254" t="s">
        <v>635</v>
      </c>
      <c r="C210" s="1254"/>
      <c r="D210" s="892">
        <v>42</v>
      </c>
      <c r="E210" s="914" t="s">
        <v>632</v>
      </c>
      <c r="G210" s="895"/>
      <c r="H210" s="895"/>
      <c r="I210" s="814"/>
    </row>
    <row r="211" spans="1:9" s="759" customFormat="1" ht="12.75" customHeight="1">
      <c r="A211" s="902"/>
      <c r="B211" s="1254" t="s">
        <v>636</v>
      </c>
      <c r="C211" s="1254"/>
      <c r="D211" s="892">
        <v>45</v>
      </c>
      <c r="E211" s="914" t="s">
        <v>632</v>
      </c>
      <c r="G211" s="895"/>
      <c r="H211" s="895"/>
      <c r="I211" s="814"/>
    </row>
    <row r="212" spans="1:9" s="759" customFormat="1" ht="12.75" customHeight="1">
      <c r="A212" s="902"/>
      <c r="B212" s="1254" t="s">
        <v>637</v>
      </c>
      <c r="C212" s="1254"/>
      <c r="D212" s="892">
        <v>-15</v>
      </c>
      <c r="E212" s="914" t="s">
        <v>632</v>
      </c>
      <c r="G212" s="895"/>
      <c r="H212" s="895"/>
      <c r="I212" s="814"/>
    </row>
    <row r="213" spans="1:9" s="759" customFormat="1" ht="6" customHeight="1">
      <c r="A213" s="902"/>
      <c r="B213" s="903"/>
      <c r="C213" s="908"/>
      <c r="D213" s="908"/>
      <c r="E213" s="894"/>
      <c r="F213" s="894"/>
      <c r="G213" s="895"/>
      <c r="H213" s="895"/>
      <c r="I213" s="814"/>
    </row>
    <row r="214" spans="1:9" s="759" customFormat="1" ht="12.5">
      <c r="A214" s="902"/>
      <c r="B214" s="898" t="s">
        <v>638</v>
      </c>
      <c r="C214" s="910"/>
      <c r="D214" s="913"/>
      <c r="E214" s="894"/>
      <c r="F214" s="894"/>
      <c r="G214" s="895"/>
      <c r="H214" s="895"/>
      <c r="I214" s="814"/>
    </row>
    <row r="215" spans="1:9" s="759" customFormat="1" ht="12.5">
      <c r="A215" s="902"/>
      <c r="B215" s="898" t="s">
        <v>639</v>
      </c>
      <c r="C215" s="910"/>
      <c r="D215" s="913"/>
      <c r="E215" s="894"/>
      <c r="F215" s="894"/>
      <c r="G215" s="895"/>
      <c r="H215" s="895"/>
      <c r="I215" s="814"/>
    </row>
    <row r="216" spans="1:9" s="759" customFormat="1" ht="6" customHeight="1">
      <c r="A216" s="902"/>
      <c r="B216" s="903"/>
      <c r="C216" s="908"/>
      <c r="D216" s="908"/>
      <c r="E216" s="894"/>
      <c r="F216" s="894"/>
      <c r="G216" s="895"/>
      <c r="H216" s="895"/>
      <c r="I216" s="814"/>
    </row>
    <row r="217" spans="1:9" s="759" customFormat="1" ht="12.5">
      <c r="A217" s="902"/>
      <c r="B217" s="904" t="s">
        <v>640</v>
      </c>
      <c r="C217" s="905"/>
      <c r="D217" s="906"/>
      <c r="E217" s="906"/>
      <c r="F217" s="894"/>
      <c r="G217" s="895"/>
      <c r="H217" s="895"/>
      <c r="I217" s="814"/>
    </row>
    <row r="218" spans="1:9" s="759" customFormat="1" ht="12.75" customHeight="1">
      <c r="A218" s="902"/>
      <c r="B218" s="903" t="s">
        <v>583</v>
      </c>
      <c r="C218" s="1255" t="s">
        <v>584</v>
      </c>
      <c r="D218" s="1255"/>
      <c r="E218" s="894"/>
      <c r="F218" s="894"/>
      <c r="G218" s="895"/>
      <c r="H218" s="895"/>
      <c r="I218" s="814"/>
    </row>
    <row r="219" spans="1:9" s="759" customFormat="1" ht="12.75" customHeight="1">
      <c r="A219" s="902"/>
      <c r="B219" s="903" t="s">
        <v>585</v>
      </c>
      <c r="C219" s="1255" t="s">
        <v>586</v>
      </c>
      <c r="D219" s="1255"/>
      <c r="E219" s="894"/>
      <c r="F219" s="894"/>
      <c r="G219" s="895"/>
      <c r="H219" s="895"/>
      <c r="I219" s="814"/>
    </row>
    <row r="220" spans="1:9" s="759" customFormat="1" ht="12.75" customHeight="1">
      <c r="A220" s="902"/>
      <c r="B220" s="903" t="s">
        <v>587</v>
      </c>
      <c r="C220" s="1255" t="s">
        <v>641</v>
      </c>
      <c r="D220" s="1255"/>
      <c r="E220" s="894"/>
      <c r="F220" s="894"/>
      <c r="G220" s="895"/>
      <c r="H220" s="895"/>
      <c r="I220" s="814"/>
    </row>
    <row r="221" spans="1:9" s="759" customFormat="1" ht="12.75" customHeight="1">
      <c r="A221" s="902"/>
      <c r="B221" s="903" t="s">
        <v>589</v>
      </c>
      <c r="C221" s="1255" t="s">
        <v>590</v>
      </c>
      <c r="D221" s="1255"/>
      <c r="E221" s="894"/>
      <c r="F221" s="894"/>
      <c r="G221" s="895"/>
      <c r="H221" s="895"/>
      <c r="I221" s="814"/>
    </row>
    <row r="222" spans="1:9" s="759" customFormat="1" ht="6" customHeight="1">
      <c r="A222" s="902"/>
      <c r="B222" s="903"/>
      <c r="C222" s="908"/>
      <c r="D222" s="908"/>
      <c r="E222" s="894"/>
      <c r="F222" s="894"/>
      <c r="G222" s="895"/>
      <c r="H222" s="895"/>
      <c r="I222" s="814"/>
    </row>
    <row r="223" spans="1:9" s="759" customFormat="1" ht="12.5">
      <c r="A223" s="902"/>
      <c r="B223" s="909" t="s">
        <v>591</v>
      </c>
      <c r="C223" s="905"/>
      <c r="D223" s="906"/>
      <c r="E223" s="906"/>
      <c r="F223" s="894"/>
      <c r="G223" s="895"/>
      <c r="H223" s="895"/>
      <c r="I223" s="814"/>
    </row>
    <row r="224" spans="1:9" s="759" customFormat="1" ht="6" customHeight="1">
      <c r="A224" s="902"/>
      <c r="B224" s="898"/>
      <c r="C224" s="910"/>
      <c r="D224" s="911"/>
      <c r="E224" s="911"/>
      <c r="F224" s="894"/>
      <c r="G224" s="895"/>
      <c r="H224" s="895"/>
      <c r="I224" s="814"/>
    </row>
    <row r="225" spans="1:15" s="759" customFormat="1" ht="12.5">
      <c r="A225" s="902"/>
      <c r="B225" s="909" t="s">
        <v>594</v>
      </c>
      <c r="C225" s="910"/>
      <c r="D225" s="913"/>
      <c r="E225" s="913"/>
      <c r="F225" s="894"/>
      <c r="G225" s="895"/>
      <c r="H225" s="895"/>
      <c r="I225" s="814"/>
    </row>
    <row r="226" spans="1:15" s="759" customFormat="1" ht="12.5">
      <c r="A226" s="902"/>
      <c r="B226" s="898" t="s">
        <v>642</v>
      </c>
      <c r="C226" s="910"/>
      <c r="D226" s="911"/>
      <c r="E226" s="911"/>
      <c r="F226" s="894"/>
      <c r="G226" s="895"/>
      <c r="H226" s="895"/>
      <c r="I226" s="814"/>
    </row>
    <row r="227" spans="1:15" s="759" customFormat="1" ht="6" customHeight="1">
      <c r="A227" s="902"/>
      <c r="B227" s="903"/>
      <c r="C227" s="908"/>
      <c r="D227" s="908"/>
      <c r="E227" s="894"/>
      <c r="F227" s="894"/>
      <c r="G227" s="895"/>
      <c r="H227" s="895"/>
      <c r="I227" s="814"/>
    </row>
    <row r="228" spans="1:15" s="759" customFormat="1" ht="12.5">
      <c r="A228" s="902"/>
      <c r="B228" s="909" t="s">
        <v>615</v>
      </c>
      <c r="C228" s="910"/>
      <c r="D228" s="913"/>
      <c r="E228" s="913"/>
      <c r="F228" s="894"/>
      <c r="G228" s="895"/>
      <c r="H228" s="895"/>
      <c r="I228" s="814"/>
    </row>
    <row r="229" spans="1:15" s="759" customFormat="1" ht="6" customHeight="1">
      <c r="A229" s="902"/>
      <c r="B229" s="903"/>
      <c r="C229" s="908"/>
      <c r="D229" s="908"/>
      <c r="E229" s="894"/>
      <c r="F229" s="894"/>
      <c r="G229" s="895"/>
      <c r="H229" s="895"/>
      <c r="I229" s="814"/>
    </row>
    <row r="230" spans="1:15" s="759" customFormat="1" ht="12.5">
      <c r="A230" s="902"/>
      <c r="B230" s="909" t="s">
        <v>616</v>
      </c>
      <c r="C230" s="910"/>
      <c r="D230" s="913"/>
      <c r="E230" s="913"/>
      <c r="F230" s="894"/>
      <c r="G230" s="895"/>
      <c r="H230" s="895"/>
      <c r="I230" s="814"/>
    </row>
    <row r="231" spans="1:15" s="759" customFormat="1" ht="6" customHeight="1">
      <c r="A231" s="902"/>
      <c r="B231" s="903"/>
      <c r="C231" s="908"/>
      <c r="D231" s="908"/>
      <c r="E231" s="894"/>
      <c r="F231" s="894"/>
      <c r="G231" s="895"/>
      <c r="H231" s="895"/>
      <c r="I231" s="814"/>
    </row>
    <row r="232" spans="1:15" s="759" customFormat="1" ht="12.5">
      <c r="A232" s="902"/>
      <c r="B232" s="909" t="s">
        <v>596</v>
      </c>
      <c r="C232" s="910"/>
      <c r="D232" s="913"/>
      <c r="E232" s="913"/>
      <c r="F232" s="894"/>
      <c r="G232" s="895"/>
      <c r="H232" s="895"/>
      <c r="I232" s="814"/>
    </row>
    <row r="233" spans="1:15" s="759" customFormat="1" ht="6" customHeight="1">
      <c r="A233" s="902"/>
      <c r="B233" s="903"/>
      <c r="C233" s="908"/>
      <c r="D233" s="908"/>
      <c r="E233" s="894"/>
      <c r="F233" s="894"/>
      <c r="G233" s="895"/>
      <c r="H233" s="895"/>
      <c r="I233" s="814"/>
    </row>
    <row r="234" spans="1:15" s="759" customFormat="1" ht="12.5">
      <c r="A234" s="902"/>
      <c r="B234" s="909" t="s">
        <v>592</v>
      </c>
      <c r="C234" s="910"/>
      <c r="D234" s="913"/>
      <c r="E234" s="913"/>
      <c r="F234" s="894"/>
      <c r="G234" s="895"/>
      <c r="H234" s="895"/>
      <c r="I234" s="814"/>
    </row>
    <row r="235" spans="1:15" s="759" customFormat="1" ht="12.5">
      <c r="A235" s="902"/>
      <c r="B235" s="898" t="s">
        <v>593</v>
      </c>
      <c r="C235" s="910"/>
      <c r="D235" s="911"/>
      <c r="E235" s="916"/>
      <c r="F235" s="917"/>
      <c r="G235" s="918"/>
      <c r="H235" s="918"/>
      <c r="I235" s="814"/>
    </row>
    <row r="236" spans="1:15" s="884" customFormat="1" ht="13.5" customHeight="1">
      <c r="A236" s="919"/>
      <c r="B236" s="920"/>
      <c r="C236" s="921"/>
      <c r="D236" s="920"/>
      <c r="E236" s="855" t="s">
        <v>79</v>
      </c>
      <c r="F236" s="823">
        <v>1</v>
      </c>
      <c r="G236" s="813"/>
      <c r="H236" s="813">
        <f>IF(F236="","",F236*G236)</f>
        <v>0</v>
      </c>
      <c r="I236" s="814"/>
      <c r="J236" s="863"/>
      <c r="K236" s="863"/>
      <c r="L236" s="863"/>
      <c r="M236" s="863"/>
      <c r="N236" s="863"/>
    </row>
    <row r="237" spans="1:15" s="923" customFormat="1" ht="13.4" customHeight="1">
      <c r="A237" s="922"/>
      <c r="C237" s="924"/>
      <c r="E237" s="925"/>
      <c r="F237" s="926"/>
      <c r="G237" s="927"/>
      <c r="H237" s="927"/>
      <c r="I237" s="814"/>
      <c r="J237" s="928"/>
      <c r="K237" s="836"/>
      <c r="L237" s="836"/>
      <c r="M237" s="836"/>
      <c r="N237" s="836"/>
    </row>
    <row r="238" spans="1:15" s="930" customFormat="1" ht="42" customHeight="1">
      <c r="A238" s="848">
        <f>1+MAX(A$70:A230)</f>
        <v>28</v>
      </c>
      <c r="B238" s="1253" t="s">
        <v>1336</v>
      </c>
      <c r="C238" s="1253"/>
      <c r="D238" s="1253"/>
      <c r="E238" s="855" t="s">
        <v>79</v>
      </c>
      <c r="F238" s="823">
        <v>1</v>
      </c>
      <c r="G238" s="862"/>
      <c r="H238" s="929">
        <f>IF(F238="","",F238*G238)</f>
        <v>0</v>
      </c>
      <c r="I238" s="814"/>
      <c r="J238" s="842"/>
      <c r="K238" s="842"/>
      <c r="L238" s="842"/>
      <c r="M238" s="842"/>
      <c r="N238" s="842"/>
      <c r="O238" s="842"/>
    </row>
    <row r="239" spans="1:15" s="930" customFormat="1" ht="12.5">
      <c r="A239" s="848"/>
      <c r="B239" s="931"/>
      <c r="C239" s="931"/>
      <c r="D239" s="931"/>
      <c r="E239" s="932"/>
      <c r="F239" s="932"/>
      <c r="G239" s="862"/>
      <c r="H239" s="929"/>
      <c r="I239" s="814"/>
      <c r="J239" s="842"/>
      <c r="K239" s="842"/>
      <c r="L239" s="842"/>
      <c r="M239" s="842"/>
      <c r="N239" s="842"/>
      <c r="O239" s="842"/>
    </row>
    <row r="240" spans="1:15" s="930" customFormat="1" ht="54" customHeight="1">
      <c r="A240" s="848">
        <f>1+MAX(A$70:A239)</f>
        <v>29</v>
      </c>
      <c r="B240" s="1253" t="s">
        <v>643</v>
      </c>
      <c r="C240" s="1253"/>
      <c r="D240" s="1253"/>
      <c r="E240" s="842"/>
      <c r="F240" s="843"/>
      <c r="G240" s="844"/>
      <c r="H240" s="929" t="str">
        <f>IF(F240="","",F240*G240)</f>
        <v/>
      </c>
      <c r="I240" s="814"/>
      <c r="J240" s="842"/>
      <c r="K240" s="842"/>
      <c r="L240" s="842"/>
      <c r="M240" s="842"/>
      <c r="N240" s="842"/>
      <c r="O240" s="842"/>
    </row>
    <row r="241" spans="1:15" s="936" customFormat="1" ht="13.5" customHeight="1">
      <c r="A241" s="932"/>
      <c r="B241" s="936" t="s">
        <v>644</v>
      </c>
      <c r="D241" s="937">
        <v>1</v>
      </c>
      <c r="E241" s="932"/>
      <c r="F241" s="932"/>
      <c r="G241" s="932"/>
      <c r="H241" s="929"/>
      <c r="I241" s="814"/>
      <c r="J241" s="932"/>
      <c r="K241" s="932"/>
      <c r="L241" s="932"/>
      <c r="M241" s="932"/>
      <c r="N241" s="932"/>
      <c r="O241" s="932"/>
    </row>
    <row r="242" spans="1:15" s="936" customFormat="1" ht="13.5" customHeight="1">
      <c r="A242" s="932"/>
      <c r="B242" s="936" t="s">
        <v>510</v>
      </c>
      <c r="D242" s="936" t="s">
        <v>645</v>
      </c>
      <c r="E242" s="932"/>
      <c r="F242" s="932"/>
      <c r="G242" s="932"/>
      <c r="H242" s="929"/>
      <c r="I242" s="814"/>
      <c r="J242" s="932"/>
      <c r="K242" s="932"/>
      <c r="L242" s="932"/>
      <c r="M242" s="932"/>
      <c r="N242" s="932"/>
      <c r="O242" s="932"/>
    </row>
    <row r="243" spans="1:15" s="936" customFormat="1" ht="13.5" customHeight="1">
      <c r="A243" s="932"/>
      <c r="B243" s="936" t="s">
        <v>646</v>
      </c>
      <c r="D243" s="936" t="s">
        <v>647</v>
      </c>
      <c r="E243" s="932" t="s">
        <v>281</v>
      </c>
      <c r="F243" s="932">
        <v>6</v>
      </c>
      <c r="G243" s="862"/>
      <c r="H243" s="929">
        <f>IF(F243="","",F243*G243)</f>
        <v>0</v>
      </c>
      <c r="I243" s="814"/>
      <c r="J243" s="932"/>
      <c r="K243" s="932"/>
      <c r="L243" s="932"/>
      <c r="M243" s="932"/>
      <c r="N243" s="932"/>
      <c r="O243" s="932"/>
    </row>
    <row r="244" spans="1:15" s="760" customFormat="1" ht="12.5">
      <c r="A244" s="823"/>
      <c r="C244" s="850"/>
      <c r="E244" s="933"/>
      <c r="F244" s="933"/>
      <c r="G244" s="933"/>
      <c r="H244" s="935"/>
      <c r="I244" s="814"/>
    </row>
    <row r="245" spans="1:15" s="930" customFormat="1" ht="53.25" customHeight="1">
      <c r="A245" s="848">
        <f>1+MAX(A$70:A244)</f>
        <v>30</v>
      </c>
      <c r="B245" s="1253" t="s">
        <v>643</v>
      </c>
      <c r="C245" s="1253"/>
      <c r="D245" s="1253"/>
      <c r="E245" s="933"/>
      <c r="F245" s="934"/>
      <c r="G245" s="935"/>
      <c r="H245" s="935"/>
      <c r="I245" s="814"/>
      <c r="J245" s="842"/>
      <c r="K245" s="842"/>
      <c r="L245" s="842"/>
      <c r="M245" s="842"/>
      <c r="N245" s="842"/>
      <c r="O245" s="842"/>
    </row>
    <row r="246" spans="1:15" s="936" customFormat="1" ht="13.5" customHeight="1">
      <c r="A246" s="932"/>
      <c r="B246" s="936" t="s">
        <v>644</v>
      </c>
      <c r="D246" s="937">
        <v>1</v>
      </c>
      <c r="E246" s="932"/>
      <c r="F246" s="932"/>
      <c r="G246" s="932"/>
      <c r="H246" s="929"/>
      <c r="I246" s="814"/>
      <c r="J246" s="932"/>
      <c r="K246" s="932"/>
      <c r="L246" s="932"/>
      <c r="M246" s="932"/>
      <c r="N246" s="932"/>
      <c r="O246" s="932"/>
    </row>
    <row r="247" spans="1:15" s="936" customFormat="1" ht="13.5" customHeight="1">
      <c r="A247" s="932"/>
      <c r="B247" s="936" t="s">
        <v>510</v>
      </c>
      <c r="D247" s="936" t="s">
        <v>645</v>
      </c>
      <c r="E247" s="932"/>
      <c r="F247" s="932"/>
      <c r="G247" s="932"/>
      <c r="H247" s="929"/>
      <c r="I247" s="814"/>
      <c r="J247" s="932"/>
      <c r="K247" s="932"/>
      <c r="L247" s="932"/>
      <c r="M247" s="932"/>
      <c r="N247" s="932"/>
      <c r="O247" s="932"/>
    </row>
    <row r="248" spans="1:15" s="936" customFormat="1" ht="13.5" customHeight="1">
      <c r="A248" s="932"/>
      <c r="B248" s="936" t="s">
        <v>646</v>
      </c>
      <c r="D248" s="936" t="s">
        <v>647</v>
      </c>
      <c r="E248" s="932" t="s">
        <v>281</v>
      </c>
      <c r="F248" s="932">
        <v>6</v>
      </c>
      <c r="G248" s="862"/>
      <c r="H248" s="929">
        <f>IF(F248="","",F248*G248)</f>
        <v>0</v>
      </c>
      <c r="I248" s="814"/>
      <c r="J248" s="932"/>
      <c r="K248" s="932"/>
      <c r="L248" s="932"/>
      <c r="M248" s="932"/>
      <c r="N248" s="932"/>
      <c r="O248" s="932"/>
    </row>
    <row r="249" spans="1:15" s="760" customFormat="1" ht="12.5">
      <c r="A249" s="823"/>
      <c r="C249" s="850"/>
      <c r="E249" s="938"/>
      <c r="F249" s="938"/>
      <c r="G249" s="938"/>
      <c r="H249" s="939"/>
      <c r="I249" s="814"/>
    </row>
    <row r="250" spans="1:15" s="930" customFormat="1" ht="27.75" customHeight="1">
      <c r="A250" s="848">
        <f>1+MAX(A$70:A249)</f>
        <v>31</v>
      </c>
      <c r="B250" s="1253" t="s">
        <v>1337</v>
      </c>
      <c r="C250" s="1253"/>
      <c r="D250" s="1253"/>
      <c r="E250" s="933"/>
      <c r="F250" s="934"/>
      <c r="G250" s="935"/>
      <c r="H250" s="935"/>
      <c r="I250" s="814"/>
      <c r="J250" s="842"/>
      <c r="K250" s="842"/>
      <c r="L250" s="842"/>
      <c r="M250" s="842"/>
      <c r="N250" s="842"/>
      <c r="O250" s="842"/>
    </row>
    <row r="251" spans="1:15" s="936" customFormat="1" ht="12.5">
      <c r="A251" s="932"/>
      <c r="B251" s="936" t="s">
        <v>648</v>
      </c>
      <c r="D251" s="937">
        <v>7</v>
      </c>
      <c r="E251" s="932"/>
      <c r="F251" s="932"/>
      <c r="G251" s="932"/>
      <c r="H251" s="929"/>
      <c r="I251" s="814"/>
      <c r="J251" s="932"/>
      <c r="K251" s="932"/>
      <c r="L251" s="932"/>
      <c r="M251" s="932"/>
      <c r="N251" s="932"/>
      <c r="O251" s="932"/>
    </row>
    <row r="252" spans="1:15" s="936" customFormat="1" ht="12.5">
      <c r="A252" s="932"/>
      <c r="B252" s="936" t="s">
        <v>649</v>
      </c>
      <c r="D252" s="936" t="s">
        <v>650</v>
      </c>
      <c r="E252" s="932" t="s">
        <v>281</v>
      </c>
      <c r="F252" s="932">
        <v>12</v>
      </c>
      <c r="G252" s="862"/>
      <c r="H252" s="929">
        <f>IF(F252="","",F252*G252)</f>
        <v>0</v>
      </c>
      <c r="I252" s="814"/>
      <c r="J252" s="932"/>
      <c r="K252" s="932"/>
      <c r="L252" s="932"/>
      <c r="M252" s="932"/>
      <c r="N252" s="932"/>
      <c r="O252" s="932"/>
    </row>
    <row r="253" spans="1:15" s="760" customFormat="1" ht="12.5">
      <c r="A253" s="823"/>
      <c r="C253" s="850"/>
      <c r="G253" s="823"/>
      <c r="H253" s="823"/>
      <c r="I253" s="814"/>
    </row>
    <row r="254" spans="1:15" ht="28.5" customHeight="1">
      <c r="A254" s="848">
        <f>1+MAX(A$70:A253)</f>
        <v>32</v>
      </c>
      <c r="B254" s="1244" t="s">
        <v>651</v>
      </c>
      <c r="C254" s="1244"/>
      <c r="D254" s="1244"/>
      <c r="E254" s="823"/>
      <c r="F254" s="823"/>
      <c r="G254" s="813"/>
      <c r="H254" s="813" t="str">
        <f t="shared" ref="H254:H259" si="1">IF(F254="","",F254*G254)</f>
        <v/>
      </c>
      <c r="I254" s="814"/>
    </row>
    <row r="255" spans="1:15" ht="13.5" customHeight="1">
      <c r="A255" s="823"/>
      <c r="B255" s="940" t="s">
        <v>652</v>
      </c>
      <c r="C255" s="760"/>
      <c r="D255" s="760"/>
      <c r="E255" s="823" t="s">
        <v>478</v>
      </c>
      <c r="F255" s="824">
        <v>20</v>
      </c>
      <c r="G255" s="813"/>
      <c r="H255" s="813">
        <f t="shared" si="1"/>
        <v>0</v>
      </c>
      <c r="I255" s="814"/>
    </row>
    <row r="256" spans="1:15" ht="13.5" customHeight="1">
      <c r="A256" s="823"/>
      <c r="B256" s="940" t="s">
        <v>653</v>
      </c>
      <c r="C256" s="760"/>
      <c r="D256" s="760"/>
      <c r="E256" s="823" t="s">
        <v>478</v>
      </c>
      <c r="F256" s="824">
        <v>15</v>
      </c>
      <c r="G256" s="813"/>
      <c r="H256" s="813">
        <f t="shared" si="1"/>
        <v>0</v>
      </c>
      <c r="I256" s="814"/>
    </row>
    <row r="257" spans="1:11" ht="13.5" customHeight="1">
      <c r="A257" s="823"/>
      <c r="B257" s="940" t="s">
        <v>654</v>
      </c>
      <c r="C257" s="760"/>
      <c r="D257" s="760"/>
      <c r="E257" s="823" t="s">
        <v>478</v>
      </c>
      <c r="F257" s="824">
        <v>15</v>
      </c>
      <c r="G257" s="813"/>
      <c r="H257" s="813">
        <f t="shared" si="1"/>
        <v>0</v>
      </c>
      <c r="I257" s="814"/>
    </row>
    <row r="258" spans="1:11" ht="13.5" customHeight="1">
      <c r="A258" s="823"/>
      <c r="B258" s="940" t="s">
        <v>655</v>
      </c>
      <c r="C258" s="760"/>
      <c r="D258" s="760"/>
      <c r="E258" s="823" t="s">
        <v>478</v>
      </c>
      <c r="F258" s="824">
        <v>30</v>
      </c>
      <c r="G258" s="813"/>
      <c r="H258" s="813">
        <f t="shared" si="1"/>
        <v>0</v>
      </c>
      <c r="I258" s="814"/>
    </row>
    <row r="259" spans="1:11" ht="13.5" customHeight="1">
      <c r="A259" s="823"/>
      <c r="B259" s="940" t="s">
        <v>656</v>
      </c>
      <c r="C259" s="760"/>
      <c r="D259" s="760"/>
      <c r="E259" s="823" t="s">
        <v>478</v>
      </c>
      <c r="F259" s="824">
        <v>30</v>
      </c>
      <c r="G259" s="813"/>
      <c r="H259" s="813">
        <f t="shared" si="1"/>
        <v>0</v>
      </c>
      <c r="I259" s="814"/>
    </row>
    <row r="260" spans="1:11" ht="13.5" customHeight="1">
      <c r="A260" s="823"/>
      <c r="B260" s="940"/>
      <c r="C260" s="760"/>
      <c r="D260" s="760"/>
      <c r="E260" s="823"/>
      <c r="F260" s="824"/>
      <c r="G260" s="813"/>
      <c r="H260" s="813"/>
      <c r="I260" s="814"/>
    </row>
    <row r="261" spans="1:11" ht="26.25" customHeight="1">
      <c r="A261" s="848">
        <f>1+MAX(A$70:A260)</f>
        <v>33</v>
      </c>
      <c r="B261" s="1244" t="s">
        <v>657</v>
      </c>
      <c r="C261" s="1244"/>
      <c r="D261" s="1244"/>
      <c r="E261" s="823"/>
      <c r="F261" s="823"/>
      <c r="G261" s="813"/>
      <c r="H261" s="813" t="str">
        <f>IF(F261="","",F261*G261)</f>
        <v/>
      </c>
      <c r="I261" s="814"/>
    </row>
    <row r="262" spans="1:11" ht="13.5" customHeight="1">
      <c r="A262" s="823"/>
      <c r="B262" s="940" t="s">
        <v>652</v>
      </c>
      <c r="C262" s="760"/>
      <c r="D262" s="760"/>
      <c r="E262" s="932" t="s">
        <v>281</v>
      </c>
      <c r="F262" s="941">
        <v>2</v>
      </c>
      <c r="G262" s="813"/>
      <c r="H262" s="813">
        <f>IF(F262="","",F262*G262)</f>
        <v>0</v>
      </c>
      <c r="I262" s="814"/>
    </row>
    <row r="263" spans="1:11" ht="13.5" customHeight="1">
      <c r="A263" s="823"/>
      <c r="B263" s="940" t="s">
        <v>656</v>
      </c>
      <c r="C263" s="760"/>
      <c r="D263" s="760"/>
      <c r="E263" s="932" t="s">
        <v>281</v>
      </c>
      <c r="F263" s="941">
        <v>6</v>
      </c>
      <c r="G263" s="813"/>
      <c r="H263" s="813">
        <f>IF(F263="","",F263*G263)</f>
        <v>0</v>
      </c>
      <c r="I263" s="814"/>
    </row>
    <row r="264" spans="1:11" ht="13.5" customHeight="1">
      <c r="A264" s="823"/>
      <c r="B264" s="940"/>
      <c r="C264" s="760"/>
      <c r="D264" s="760"/>
      <c r="E264" s="823"/>
      <c r="F264" s="824"/>
      <c r="G264" s="813"/>
      <c r="H264" s="813"/>
      <c r="I264" s="814"/>
    </row>
    <row r="265" spans="1:11" ht="12.75" customHeight="1">
      <c r="A265" s="848">
        <f>1+MAX(A$70:A264)</f>
        <v>34</v>
      </c>
      <c r="B265" s="1244" t="s">
        <v>658</v>
      </c>
      <c r="C265" s="1244"/>
      <c r="D265" s="1244"/>
      <c r="E265" s="1244"/>
      <c r="F265" s="823"/>
      <c r="G265" s="813"/>
      <c r="H265" s="813" t="str">
        <f>IF(F265="","",F265*G265)</f>
        <v/>
      </c>
      <c r="I265" s="814"/>
    </row>
    <row r="266" spans="1:11" ht="13.5" customHeight="1">
      <c r="A266" s="848"/>
      <c r="B266" s="1252" t="s">
        <v>659</v>
      </c>
      <c r="C266" s="1252"/>
      <c r="D266" s="760"/>
      <c r="E266" s="932" t="s">
        <v>281</v>
      </c>
      <c r="F266" s="941">
        <v>2</v>
      </c>
      <c r="G266" s="813"/>
      <c r="H266" s="813">
        <f>IF(F266="","",F266*G266)</f>
        <v>0</v>
      </c>
      <c r="I266" s="814"/>
    </row>
    <row r="267" spans="1:11" ht="13.5" customHeight="1">
      <c r="A267" s="823"/>
      <c r="B267" s="1252" t="s">
        <v>660</v>
      </c>
      <c r="C267" s="1252"/>
      <c r="D267" s="760"/>
      <c r="E267" s="932" t="s">
        <v>281</v>
      </c>
      <c r="F267" s="941">
        <v>2</v>
      </c>
      <c r="G267" s="813"/>
      <c r="H267" s="813">
        <f>IF(F267="","",F267*G267)</f>
        <v>0</v>
      </c>
      <c r="I267" s="814"/>
    </row>
    <row r="268" spans="1:11" ht="13.5" customHeight="1">
      <c r="A268" s="823"/>
      <c r="B268" s="1252" t="s">
        <v>661</v>
      </c>
      <c r="C268" s="1252"/>
      <c r="D268" s="760"/>
      <c r="E268" s="932" t="s">
        <v>281</v>
      </c>
      <c r="F268" s="941">
        <v>4</v>
      </c>
      <c r="G268" s="813"/>
      <c r="H268" s="813">
        <f>IF(F268="","",F268*G268)</f>
        <v>0</v>
      </c>
      <c r="I268" s="814"/>
    </row>
    <row r="269" spans="1:11" ht="13.5" customHeight="1">
      <c r="A269" s="823"/>
      <c r="B269" s="1252" t="s">
        <v>662</v>
      </c>
      <c r="C269" s="1252"/>
      <c r="D269" s="760"/>
      <c r="E269" s="932" t="s">
        <v>281</v>
      </c>
      <c r="F269" s="941">
        <v>2</v>
      </c>
      <c r="G269" s="813"/>
      <c r="H269" s="813">
        <f>IF(F269="","",F269*G269)</f>
        <v>0</v>
      </c>
      <c r="I269" s="814"/>
    </row>
    <row r="270" spans="1:11" ht="13.75" customHeight="1">
      <c r="A270" s="823"/>
      <c r="B270" s="940"/>
      <c r="C270" s="942"/>
      <c r="D270" s="760"/>
      <c r="E270" s="932"/>
      <c r="F270" s="824"/>
      <c r="G270" s="813"/>
      <c r="H270" s="813"/>
      <c r="I270" s="814"/>
    </row>
    <row r="271" spans="1:11" ht="12.75" customHeight="1">
      <c r="A271" s="848">
        <f>1+MAX(A$70:A270)</f>
        <v>35</v>
      </c>
      <c r="B271" s="1244" t="s">
        <v>663</v>
      </c>
      <c r="C271" s="1244"/>
      <c r="D271" s="1244"/>
      <c r="E271" s="823"/>
      <c r="F271" s="823"/>
      <c r="G271" s="813"/>
      <c r="H271" s="813" t="str">
        <f>IF(F271="","",F271*G271)</f>
        <v/>
      </c>
      <c r="I271" s="814"/>
    </row>
    <row r="272" spans="1:11" ht="13.5" customHeight="1">
      <c r="A272" s="823"/>
      <c r="B272" s="940" t="s">
        <v>664</v>
      </c>
      <c r="C272" s="760"/>
      <c r="D272" s="760"/>
      <c r="E272" s="932" t="s">
        <v>281</v>
      </c>
      <c r="F272" s="941">
        <v>2</v>
      </c>
      <c r="G272" s="813"/>
      <c r="H272" s="813">
        <f>IF(F272="","",F272*G272)</f>
        <v>0</v>
      </c>
      <c r="I272" s="814"/>
      <c r="K272" s="943"/>
    </row>
    <row r="273" spans="1:14" ht="13.5" customHeight="1">
      <c r="A273" s="823"/>
      <c r="B273" s="940" t="s">
        <v>665</v>
      </c>
      <c r="C273" s="760"/>
      <c r="D273" s="760"/>
      <c r="E273" s="932" t="s">
        <v>281</v>
      </c>
      <c r="F273" s="941">
        <v>2</v>
      </c>
      <c r="G273" s="813"/>
      <c r="H273" s="813">
        <f>IF(F273="","",F273*G273)</f>
        <v>0</v>
      </c>
      <c r="I273" s="814"/>
      <c r="K273" s="943"/>
    </row>
    <row r="274" spans="1:14" ht="13.5" customHeight="1">
      <c r="A274" s="823"/>
      <c r="B274" s="940" t="s">
        <v>666</v>
      </c>
      <c r="C274" s="760"/>
      <c r="D274" s="760"/>
      <c r="E274" s="932" t="s">
        <v>281</v>
      </c>
      <c r="F274" s="941">
        <v>2</v>
      </c>
      <c r="G274" s="813"/>
      <c r="H274" s="813">
        <f>IF(F274="","",F274*G274)</f>
        <v>0</v>
      </c>
      <c r="I274" s="814"/>
      <c r="K274" s="943"/>
    </row>
    <row r="275" spans="1:14" ht="13.5" customHeight="1">
      <c r="A275" s="823"/>
      <c r="B275" s="940" t="s">
        <v>667</v>
      </c>
      <c r="C275" s="760"/>
      <c r="D275" s="760"/>
      <c r="E275" s="932" t="s">
        <v>281</v>
      </c>
      <c r="F275" s="941">
        <v>2</v>
      </c>
      <c r="G275" s="813"/>
      <c r="H275" s="813">
        <f>IF(F275="","",F275*G275)</f>
        <v>0</v>
      </c>
      <c r="I275" s="814"/>
      <c r="K275" s="943"/>
    </row>
    <row r="276" spans="1:14" ht="13.5" customHeight="1">
      <c r="A276" s="823"/>
      <c r="B276" s="940"/>
      <c r="C276" s="760"/>
      <c r="D276" s="760"/>
      <c r="E276" s="932"/>
      <c r="F276" s="941"/>
      <c r="G276" s="813"/>
      <c r="H276" s="813"/>
      <c r="I276" s="814"/>
      <c r="K276" s="943"/>
    </row>
    <row r="277" spans="1:14" s="945" customFormat="1" ht="54.75" customHeight="1">
      <c r="A277" s="848">
        <f>1+MAX(A$70:A276)</f>
        <v>36</v>
      </c>
      <c r="B277" s="1248" t="s">
        <v>668</v>
      </c>
      <c r="C277" s="1248"/>
      <c r="D277" s="1248"/>
      <c r="E277" s="944"/>
      <c r="F277" s="944"/>
      <c r="G277" s="813"/>
      <c r="H277" s="813"/>
      <c r="I277" s="814"/>
    </row>
    <row r="278" spans="1:14" s="945" customFormat="1" ht="13.5" customHeight="1">
      <c r="A278" s="944"/>
      <c r="B278" s="945" t="s">
        <v>669</v>
      </c>
      <c r="E278" s="932" t="s">
        <v>281</v>
      </c>
      <c r="F278" s="944">
        <v>2</v>
      </c>
      <c r="G278" s="813"/>
      <c r="H278" s="813">
        <f>IF(F278="","",F278*G278)</f>
        <v>0</v>
      </c>
      <c r="I278" s="814"/>
    </row>
    <row r="279" spans="1:14" s="948" customFormat="1" ht="12.5">
      <c r="A279" s="946"/>
      <c r="B279" s="947"/>
      <c r="E279" s="949"/>
      <c r="F279" s="950"/>
      <c r="G279" s="951"/>
      <c r="H279" s="951"/>
      <c r="I279" s="814"/>
      <c r="J279" s="952"/>
      <c r="K279" s="953"/>
      <c r="L279" s="953"/>
      <c r="M279" s="953"/>
      <c r="N279" s="953"/>
    </row>
    <row r="280" spans="1:14" s="945" customFormat="1" ht="52.5" customHeight="1">
      <c r="A280" s="848">
        <f>1+MAX(A$70:A279)</f>
        <v>37</v>
      </c>
      <c r="B280" s="1248" t="s">
        <v>670</v>
      </c>
      <c r="C280" s="1248"/>
      <c r="D280" s="1248"/>
      <c r="E280" s="944"/>
      <c r="F280" s="944"/>
      <c r="G280" s="813"/>
      <c r="H280" s="813"/>
      <c r="I280" s="814"/>
    </row>
    <row r="281" spans="1:14" s="945" customFormat="1" ht="13.5" customHeight="1">
      <c r="A281" s="944"/>
      <c r="B281" s="945" t="s">
        <v>671</v>
      </c>
      <c r="E281" s="932" t="s">
        <v>281</v>
      </c>
      <c r="F281" s="944">
        <v>2</v>
      </c>
      <c r="G281" s="813"/>
      <c r="H281" s="813">
        <f>IF(F281="","",F281*G281)</f>
        <v>0</v>
      </c>
      <c r="I281" s="814"/>
    </row>
    <row r="282" spans="1:14" s="948" customFormat="1" ht="12.5">
      <c r="A282" s="946"/>
      <c r="B282" s="947"/>
      <c r="E282" s="949"/>
      <c r="F282" s="950"/>
      <c r="G282" s="951"/>
      <c r="H282" s="951"/>
      <c r="I282" s="814"/>
      <c r="J282" s="952"/>
      <c r="K282" s="953"/>
      <c r="L282" s="953"/>
      <c r="M282" s="953"/>
      <c r="N282" s="953"/>
    </row>
    <row r="283" spans="1:14" s="945" customFormat="1" ht="53.25" customHeight="1">
      <c r="A283" s="848">
        <f>1+MAX(A$70:A282)</f>
        <v>38</v>
      </c>
      <c r="B283" s="1248" t="s">
        <v>672</v>
      </c>
      <c r="C283" s="1248"/>
      <c r="D283" s="1248"/>
      <c r="E283" s="954" t="s">
        <v>19</v>
      </c>
      <c r="F283" s="954">
        <v>100</v>
      </c>
      <c r="G283" s="813"/>
      <c r="H283" s="813">
        <f>IF(F283="","",F283*G283)</f>
        <v>0</v>
      </c>
      <c r="I283" s="814"/>
      <c r="J283" s="952"/>
    </row>
    <row r="284" spans="1:14" s="945" customFormat="1" ht="12.5">
      <c r="A284" s="809"/>
      <c r="B284" s="955"/>
      <c r="C284" s="955"/>
      <c r="D284" s="955"/>
      <c r="E284" s="954"/>
      <c r="F284" s="954"/>
      <c r="G284" s="813"/>
      <c r="H284" s="813"/>
      <c r="I284" s="814"/>
      <c r="J284" s="952"/>
    </row>
    <row r="285" spans="1:14" s="956" customFormat="1" ht="38.25" customHeight="1">
      <c r="B285" s="1251" t="s">
        <v>673</v>
      </c>
      <c r="C285" s="1251"/>
      <c r="D285" s="1251"/>
      <c r="E285" s="861"/>
      <c r="F285" s="861"/>
      <c r="G285" s="957"/>
      <c r="H285" s="957"/>
      <c r="I285" s="814"/>
      <c r="J285" s="958"/>
    </row>
    <row r="286" spans="1:14" s="962" customFormat="1" ht="13.5" customHeight="1">
      <c r="A286" s="949"/>
      <c r="B286" s="959"/>
      <c r="C286" s="959"/>
      <c r="D286" s="959"/>
      <c r="E286" s="960"/>
      <c r="F286" s="960"/>
      <c r="G286" s="961"/>
      <c r="H286" s="961"/>
      <c r="I286" s="814"/>
      <c r="J286" s="958"/>
      <c r="K286" s="945"/>
      <c r="L286" s="945"/>
      <c r="M286" s="945"/>
      <c r="N286" s="945"/>
    </row>
    <row r="287" spans="1:14" s="965" customFormat="1" ht="66.75" customHeight="1">
      <c r="A287" s="848">
        <f>1+MAX(A$70:A286)</f>
        <v>39</v>
      </c>
      <c r="B287" s="1244" t="s">
        <v>674</v>
      </c>
      <c r="C287" s="1244"/>
      <c r="D287" s="1244"/>
      <c r="E287" s="963"/>
      <c r="F287" s="964"/>
      <c r="G287" s="957"/>
      <c r="H287" s="957"/>
      <c r="I287" s="814"/>
      <c r="J287" s="958"/>
    </row>
    <row r="288" spans="1:14" s="965" customFormat="1" ht="13.5" customHeight="1">
      <c r="A288" s="966"/>
      <c r="B288" s="1249" t="s">
        <v>675</v>
      </c>
      <c r="C288" s="1249"/>
      <c r="D288" s="967" t="s">
        <v>676</v>
      </c>
      <c r="E288" s="861" t="s">
        <v>1</v>
      </c>
      <c r="F288" s="861">
        <v>120</v>
      </c>
      <c r="G288" s="813"/>
      <c r="H288" s="957">
        <f>F288*G288</f>
        <v>0</v>
      </c>
      <c r="I288" s="814"/>
      <c r="J288" s="958"/>
    </row>
    <row r="289" spans="1:14" s="973" customFormat="1" ht="13.5" customHeight="1">
      <c r="A289" s="968"/>
      <c r="B289" s="969"/>
      <c r="C289" s="970"/>
      <c r="D289" s="970"/>
      <c r="E289" s="971"/>
      <c r="F289" s="971"/>
      <c r="G289" s="972"/>
      <c r="H289" s="972"/>
      <c r="I289" s="814"/>
      <c r="J289" s="863"/>
      <c r="K289" s="863"/>
      <c r="L289" s="863"/>
      <c r="M289" s="863"/>
      <c r="N289" s="863"/>
    </row>
    <row r="290" spans="1:14" s="965" customFormat="1" ht="66.75" customHeight="1">
      <c r="A290" s="848">
        <f>1+MAX(A$70:A289)</f>
        <v>40</v>
      </c>
      <c r="B290" s="1244" t="s">
        <v>677</v>
      </c>
      <c r="C290" s="1244"/>
      <c r="D290" s="1244"/>
      <c r="E290" s="963"/>
      <c r="F290" s="964"/>
      <c r="G290" s="957"/>
      <c r="H290" s="957"/>
      <c r="I290" s="814"/>
      <c r="J290" s="958"/>
    </row>
    <row r="291" spans="1:14" s="965" customFormat="1" ht="13.5" customHeight="1">
      <c r="A291" s="966"/>
      <c r="B291" s="1249" t="s">
        <v>675</v>
      </c>
      <c r="C291" s="1249"/>
      <c r="D291" s="967" t="s">
        <v>678</v>
      </c>
      <c r="E291" s="861" t="s">
        <v>1</v>
      </c>
      <c r="F291" s="861">
        <v>70</v>
      </c>
      <c r="G291" s="813"/>
      <c r="H291" s="957">
        <f>F291*G291</f>
        <v>0</v>
      </c>
      <c r="I291" s="814"/>
      <c r="J291" s="958"/>
    </row>
    <row r="292" spans="1:14" s="979" customFormat="1" ht="13.5" customHeight="1">
      <c r="A292" s="974"/>
      <c r="B292" s="975"/>
      <c r="C292" s="975"/>
      <c r="D292" s="976"/>
      <c r="E292" s="977"/>
      <c r="F292" s="977"/>
      <c r="G292" s="961"/>
      <c r="H292" s="978"/>
      <c r="I292" s="814"/>
      <c r="J292" s="958"/>
      <c r="K292" s="965"/>
      <c r="L292" s="965"/>
      <c r="M292" s="965"/>
      <c r="N292" s="965"/>
    </row>
    <row r="293" spans="1:14" s="846" customFormat="1" ht="99.75" customHeight="1">
      <c r="A293" s="848">
        <f>1+MAX(A$70:A292)</f>
        <v>41</v>
      </c>
      <c r="B293" s="1246" t="s">
        <v>679</v>
      </c>
      <c r="C293" s="1246"/>
      <c r="D293" s="1246"/>
      <c r="E293" s="980"/>
      <c r="F293" s="981"/>
      <c r="G293" s="982"/>
      <c r="H293" s="983"/>
      <c r="I293" s="814"/>
    </row>
    <row r="294" spans="1:14" s="953" customFormat="1" ht="13.75" customHeight="1">
      <c r="A294" s="984"/>
      <c r="B294" s="985" t="s">
        <v>680</v>
      </c>
      <c r="D294" s="965" t="s">
        <v>681</v>
      </c>
      <c r="E294" s="861"/>
      <c r="F294" s="861"/>
      <c r="G294" s="813"/>
      <c r="H294" s="813"/>
      <c r="I294" s="814"/>
    </row>
    <row r="295" spans="1:14" s="953" customFormat="1" ht="13.75" customHeight="1">
      <c r="A295" s="984"/>
      <c r="B295" s="985" t="s">
        <v>682</v>
      </c>
      <c r="D295" s="965" t="s">
        <v>683</v>
      </c>
      <c r="E295" s="861"/>
      <c r="F295" s="861"/>
      <c r="G295" s="813"/>
      <c r="H295" s="813"/>
      <c r="I295" s="814"/>
    </row>
    <row r="296" spans="1:14" s="953" customFormat="1" ht="13.75" customHeight="1">
      <c r="A296" s="984"/>
      <c r="B296" s="985" t="s">
        <v>684</v>
      </c>
      <c r="D296" s="987">
        <v>7.1</v>
      </c>
      <c r="E296" s="861"/>
      <c r="F296" s="861"/>
      <c r="G296" s="813"/>
      <c r="H296" s="813"/>
      <c r="I296" s="814"/>
    </row>
    <row r="297" spans="1:14" s="953" customFormat="1" ht="13.75" customHeight="1">
      <c r="A297" s="984"/>
      <c r="B297" s="985" t="s">
        <v>685</v>
      </c>
      <c r="D297" s="965" t="s">
        <v>686</v>
      </c>
      <c r="E297" s="861"/>
      <c r="F297" s="861"/>
      <c r="G297" s="813"/>
      <c r="H297" s="813"/>
      <c r="I297" s="814"/>
    </row>
    <row r="298" spans="1:14" s="953" customFormat="1" ht="13.75" customHeight="1">
      <c r="A298" s="984"/>
      <c r="B298" s="985" t="s">
        <v>687</v>
      </c>
      <c r="D298" s="965" t="s">
        <v>688</v>
      </c>
      <c r="E298" s="861"/>
      <c r="F298" s="861"/>
      <c r="G298" s="813"/>
      <c r="H298" s="813"/>
      <c r="I298" s="814"/>
    </row>
    <row r="299" spans="1:14" s="953" customFormat="1" ht="13.75" customHeight="1">
      <c r="A299" s="984"/>
      <c r="B299" s="985" t="s">
        <v>689</v>
      </c>
      <c r="D299" s="965" t="s">
        <v>690</v>
      </c>
      <c r="E299" s="861"/>
      <c r="F299" s="861"/>
      <c r="G299" s="813"/>
      <c r="H299" s="813"/>
      <c r="I299" s="814"/>
    </row>
    <row r="300" spans="1:14" s="953" customFormat="1" ht="13.75" customHeight="1">
      <c r="A300" s="984"/>
      <c r="B300" s="985" t="s">
        <v>691</v>
      </c>
      <c r="D300" s="987">
        <v>4.82</v>
      </c>
      <c r="E300" s="861"/>
      <c r="F300" s="861"/>
      <c r="G300" s="813"/>
      <c r="H300" s="813"/>
      <c r="I300" s="814"/>
    </row>
    <row r="301" spans="1:14" s="953" customFormat="1" ht="13.75" customHeight="1">
      <c r="A301" s="984"/>
      <c r="B301" s="985" t="s">
        <v>685</v>
      </c>
      <c r="D301" s="965" t="s">
        <v>692</v>
      </c>
      <c r="E301" s="861"/>
      <c r="F301" s="861"/>
      <c r="G301" s="813"/>
      <c r="H301" s="813"/>
      <c r="I301" s="814"/>
    </row>
    <row r="302" spans="1:14" s="953" customFormat="1" ht="13.75" customHeight="1">
      <c r="A302" s="984"/>
      <c r="B302" s="985"/>
      <c r="D302" s="965"/>
      <c r="E302" s="861"/>
      <c r="F302" s="861"/>
      <c r="G302" s="813"/>
      <c r="H302" s="813"/>
      <c r="I302" s="814"/>
    </row>
    <row r="303" spans="1:14" s="953" customFormat="1" ht="13.75" customHeight="1">
      <c r="A303" s="984"/>
      <c r="B303" s="985" t="s">
        <v>693</v>
      </c>
      <c r="D303" s="965" t="s">
        <v>694</v>
      </c>
      <c r="E303" s="861"/>
      <c r="F303" s="861"/>
      <c r="G303" s="813"/>
      <c r="H303" s="813"/>
      <c r="I303" s="814"/>
    </row>
    <row r="304" spans="1:14" s="953" customFormat="1" ht="13.75" customHeight="1">
      <c r="A304" s="984"/>
      <c r="B304" s="985" t="s">
        <v>695</v>
      </c>
      <c r="D304" s="965"/>
      <c r="E304" s="861"/>
      <c r="F304" s="861"/>
      <c r="G304" s="813"/>
      <c r="H304" s="813"/>
      <c r="I304" s="814"/>
    </row>
    <row r="305" spans="1:14" s="953" customFormat="1" ht="13.75" customHeight="1">
      <c r="A305" s="984"/>
      <c r="B305" s="985" t="s">
        <v>696</v>
      </c>
      <c r="D305" s="965"/>
      <c r="E305" s="861"/>
      <c r="F305" s="861"/>
      <c r="G305" s="813"/>
      <c r="H305" s="813"/>
      <c r="I305" s="814"/>
    </row>
    <row r="306" spans="1:14" s="953" customFormat="1" ht="13.75" customHeight="1">
      <c r="A306" s="984"/>
      <c r="B306" s="985" t="s">
        <v>697</v>
      </c>
      <c r="D306" s="965"/>
      <c r="E306" s="861"/>
      <c r="F306" s="861"/>
      <c r="G306" s="813"/>
      <c r="H306" s="813"/>
      <c r="I306" s="814"/>
    </row>
    <row r="307" spans="1:14" s="953" customFormat="1" ht="13.75" customHeight="1">
      <c r="A307" s="984"/>
      <c r="B307" s="985" t="s">
        <v>698</v>
      </c>
      <c r="D307" s="965"/>
      <c r="E307" s="861"/>
      <c r="F307" s="861"/>
      <c r="G307" s="813"/>
      <c r="H307" s="813"/>
      <c r="I307" s="814"/>
    </row>
    <row r="308" spans="1:14" s="953" customFormat="1" ht="13.75" customHeight="1">
      <c r="A308" s="984"/>
      <c r="B308" s="985" t="s">
        <v>699</v>
      </c>
      <c r="D308" s="965"/>
      <c r="E308" s="861"/>
      <c r="F308" s="861"/>
      <c r="G308" s="813"/>
      <c r="H308" s="813"/>
      <c r="I308" s="814"/>
    </row>
    <row r="309" spans="1:14" s="953" customFormat="1" ht="13.75" customHeight="1">
      <c r="A309" s="984"/>
      <c r="B309" s="985" t="s">
        <v>700</v>
      </c>
      <c r="D309" s="965" t="s">
        <v>701</v>
      </c>
      <c r="E309" s="988"/>
      <c r="F309" s="988"/>
      <c r="G309" s="988"/>
      <c r="H309" s="986"/>
      <c r="I309" s="814"/>
    </row>
    <row r="310" spans="1:14" s="953" customFormat="1" ht="13.75" customHeight="1">
      <c r="A310" s="984"/>
      <c r="B310" s="985" t="s">
        <v>702</v>
      </c>
      <c r="D310" s="965" t="s">
        <v>703</v>
      </c>
      <c r="E310" s="989"/>
      <c r="F310" s="990"/>
      <c r="G310" s="990"/>
      <c r="H310" s="991"/>
      <c r="I310" s="814"/>
    </row>
    <row r="311" spans="1:14" s="953" customFormat="1" ht="13.75" customHeight="1">
      <c r="A311" s="984"/>
      <c r="B311" s="985"/>
      <c r="C311" s="965"/>
      <c r="D311" s="965"/>
      <c r="E311" s="861" t="s">
        <v>79</v>
      </c>
      <c r="F311" s="861">
        <v>1</v>
      </c>
      <c r="G311" s="813"/>
      <c r="H311" s="813">
        <f>IF(F311="","",F311*G311)</f>
        <v>0</v>
      </c>
      <c r="I311" s="814"/>
    </row>
    <row r="312" spans="1:14" s="994" customFormat="1" ht="12.5">
      <c r="A312" s="992"/>
      <c r="B312" s="993"/>
      <c r="C312" s="993"/>
      <c r="D312" s="993"/>
      <c r="E312" s="977"/>
      <c r="F312" s="977"/>
      <c r="G312" s="813"/>
      <c r="H312" s="813"/>
      <c r="I312" s="814"/>
      <c r="J312" s="846"/>
      <c r="K312" s="846"/>
      <c r="L312" s="846"/>
      <c r="M312" s="846"/>
      <c r="N312" s="846"/>
    </row>
    <row r="313" spans="1:14" s="846" customFormat="1" ht="67.5" customHeight="1">
      <c r="A313" s="848">
        <f>1+MAX(A$70:A312)</f>
        <v>42</v>
      </c>
      <c r="B313" s="1246" t="s">
        <v>704</v>
      </c>
      <c r="C313" s="1246"/>
      <c r="D313" s="1246"/>
      <c r="E313" s="995" t="s">
        <v>152</v>
      </c>
      <c r="F313" s="996"/>
      <c r="G313" s="997"/>
      <c r="H313" s="998"/>
      <c r="I313" s="814"/>
    </row>
    <row r="314" spans="1:14" s="846" customFormat="1" ht="14.25" customHeight="1">
      <c r="A314" s="992"/>
      <c r="B314" s="1250" t="s">
        <v>705</v>
      </c>
      <c r="C314" s="1250"/>
      <c r="E314" s="823" t="s">
        <v>478</v>
      </c>
      <c r="F314" s="996">
        <v>6</v>
      </c>
      <c r="G314" s="997"/>
      <c r="H314" s="999">
        <f>G314*F314</f>
        <v>0</v>
      </c>
      <c r="I314" s="814"/>
    </row>
    <row r="315" spans="1:14" s="846" customFormat="1" ht="14.25" customHeight="1">
      <c r="A315" s="992"/>
      <c r="B315" s="1250" t="s">
        <v>706</v>
      </c>
      <c r="C315" s="1250"/>
      <c r="E315" s="823" t="s">
        <v>478</v>
      </c>
      <c r="F315" s="996">
        <v>6</v>
      </c>
      <c r="G315" s="997"/>
      <c r="H315" s="999">
        <f>G315*F315</f>
        <v>0</v>
      </c>
      <c r="I315" s="814"/>
    </row>
    <row r="316" spans="1:14" s="994" customFormat="1" ht="12.5">
      <c r="A316" s="1000"/>
      <c r="B316" s="1001"/>
      <c r="C316" s="1001"/>
      <c r="D316" s="1001"/>
      <c r="E316" s="977"/>
      <c r="F316" s="977"/>
      <c r="G316" s="813"/>
      <c r="H316" s="813"/>
      <c r="I316" s="814"/>
      <c r="J316" s="846"/>
      <c r="K316" s="846"/>
      <c r="L316" s="846"/>
      <c r="M316" s="846"/>
      <c r="N316" s="846"/>
    </row>
    <row r="317" spans="1:14" s="846" customFormat="1" ht="54" customHeight="1">
      <c r="A317" s="848">
        <f>1+MAX(A$70:A316)</f>
        <v>43</v>
      </c>
      <c r="B317" s="1246" t="s">
        <v>707</v>
      </c>
      <c r="C317" s="1246"/>
      <c r="D317" s="1246"/>
      <c r="E317" s="995"/>
      <c r="F317" s="996"/>
      <c r="G317" s="997"/>
      <c r="H317" s="998"/>
      <c r="I317" s="814"/>
    </row>
    <row r="318" spans="1:14" s="846" customFormat="1" ht="12.75" customHeight="1">
      <c r="A318" s="992"/>
      <c r="B318" s="1246" t="s">
        <v>708</v>
      </c>
      <c r="C318" s="1246"/>
      <c r="D318" s="1246"/>
      <c r="E318" s="861" t="s">
        <v>79</v>
      </c>
      <c r="F318" s="861">
        <v>1</v>
      </c>
      <c r="G318" s="813"/>
      <c r="H318" s="813">
        <f>IF(F318="","",F318*G318)</f>
        <v>0</v>
      </c>
      <c r="I318" s="814"/>
    </row>
    <row r="319" spans="1:14" s="923" customFormat="1" ht="13.4" customHeight="1">
      <c r="C319" s="975"/>
      <c r="E319" s="925"/>
      <c r="F319" s="926"/>
      <c r="G319" s="927"/>
      <c r="H319" s="961"/>
      <c r="I319" s="814"/>
      <c r="J319" s="836"/>
      <c r="K319" s="836"/>
      <c r="L319" s="836"/>
      <c r="M319" s="836"/>
      <c r="N319" s="836"/>
    </row>
    <row r="320" spans="1:14" s="846" customFormat="1" ht="53.25" customHeight="1">
      <c r="A320" s="848">
        <f>1+MAX(A$70:A319)</f>
        <v>44</v>
      </c>
      <c r="B320" s="1246" t="s">
        <v>709</v>
      </c>
      <c r="C320" s="1246"/>
      <c r="D320" s="1246"/>
      <c r="E320" s="823" t="s">
        <v>478</v>
      </c>
      <c r="F320" s="861">
        <v>5</v>
      </c>
      <c r="G320" s="813"/>
      <c r="H320" s="813">
        <f>G320*F320</f>
        <v>0</v>
      </c>
      <c r="I320" s="814"/>
    </row>
    <row r="321" spans="1:14" s="846" customFormat="1" ht="9.75" customHeight="1">
      <c r="A321" s="992"/>
      <c r="B321" s="1002"/>
      <c r="E321" s="944"/>
      <c r="F321" s="982"/>
      <c r="G321" s="982"/>
      <c r="H321" s="983"/>
      <c r="I321" s="814"/>
    </row>
    <row r="322" spans="1:14" s="846" customFormat="1" ht="54" customHeight="1">
      <c r="A322" s="848">
        <f>1+MAX(A$70:A321)</f>
        <v>45</v>
      </c>
      <c r="B322" s="1246" t="s">
        <v>710</v>
      </c>
      <c r="C322" s="1246"/>
      <c r="D322" s="1246"/>
      <c r="E322" s="861" t="s">
        <v>79</v>
      </c>
      <c r="F322" s="861">
        <v>1</v>
      </c>
      <c r="G322" s="813"/>
      <c r="H322" s="813">
        <f>G322*F322</f>
        <v>0</v>
      </c>
      <c r="I322" s="814"/>
    </row>
    <row r="323" spans="1:14" s="994" customFormat="1" ht="12.5">
      <c r="A323" s="1000"/>
      <c r="B323" s="1003"/>
      <c r="E323" s="977"/>
      <c r="F323" s="977"/>
      <c r="G323" s="961"/>
      <c r="H323" s="961"/>
      <c r="I323" s="814"/>
      <c r="J323" s="846"/>
      <c r="K323" s="846"/>
      <c r="L323" s="846"/>
      <c r="M323" s="846"/>
      <c r="N323" s="846"/>
    </row>
    <row r="324" spans="1:14" s="846" customFormat="1" ht="12.75" customHeight="1">
      <c r="A324" s="848">
        <f>1+MAX(A$70:A323)</f>
        <v>46</v>
      </c>
      <c r="B324" s="1246" t="s">
        <v>711</v>
      </c>
      <c r="C324" s="1246"/>
      <c r="D324" s="1246"/>
      <c r="E324" s="861" t="s">
        <v>19</v>
      </c>
      <c r="F324" s="861">
        <v>15</v>
      </c>
      <c r="G324" s="813"/>
      <c r="H324" s="813">
        <f>G324*F324</f>
        <v>0</v>
      </c>
      <c r="I324" s="814"/>
    </row>
    <row r="325" spans="1:14" s="760" customFormat="1" ht="12" customHeight="1">
      <c r="A325" s="823"/>
      <c r="C325" s="1004"/>
      <c r="E325" s="861"/>
      <c r="F325" s="861"/>
      <c r="G325" s="813"/>
      <c r="H325" s="813"/>
      <c r="I325" s="814"/>
    </row>
    <row r="326" spans="1:14" s="965" customFormat="1" ht="66" customHeight="1">
      <c r="A326" s="848">
        <f>1+MAX(A$70:A325)</f>
        <v>47</v>
      </c>
      <c r="B326" s="1248" t="s">
        <v>712</v>
      </c>
      <c r="C326" s="1248"/>
      <c r="D326" s="1248"/>
      <c r="E326" s="861" t="s">
        <v>79</v>
      </c>
      <c r="F326" s="861">
        <v>1</v>
      </c>
      <c r="G326" s="813"/>
      <c r="H326" s="813">
        <f>IF(F326="","",F326*G326)</f>
        <v>0</v>
      </c>
      <c r="I326" s="814"/>
      <c r="J326" s="958"/>
    </row>
    <row r="327" spans="1:14" s="979" customFormat="1" ht="9.75" customHeight="1">
      <c r="A327" s="1005"/>
      <c r="B327" s="1006"/>
      <c r="C327" s="1006"/>
      <c r="D327" s="1006"/>
      <c r="E327" s="977"/>
      <c r="F327" s="977"/>
      <c r="G327" s="961"/>
      <c r="H327" s="961"/>
      <c r="I327" s="814"/>
      <c r="J327" s="958"/>
      <c r="K327" s="965"/>
      <c r="L327" s="965"/>
      <c r="M327" s="965"/>
      <c r="N327" s="965"/>
    </row>
    <row r="328" spans="1:14" s="846" customFormat="1" ht="66.75" customHeight="1">
      <c r="A328" s="848">
        <f>1+MAX(A$70:A327)</f>
        <v>48</v>
      </c>
      <c r="B328" s="1246" t="s">
        <v>1338</v>
      </c>
      <c r="C328" s="1246"/>
      <c r="D328" s="1246"/>
      <c r="E328" s="861" t="s">
        <v>79</v>
      </c>
      <c r="F328" s="861">
        <v>1</v>
      </c>
      <c r="G328" s="813"/>
      <c r="H328" s="813">
        <f>G328*F328</f>
        <v>0</v>
      </c>
      <c r="I328" s="814"/>
    </row>
    <row r="329" spans="1:14" s="760" customFormat="1" ht="12.75" customHeight="1">
      <c r="A329" s="809"/>
      <c r="B329" s="1244"/>
      <c r="C329" s="1244"/>
      <c r="D329" s="1244"/>
      <c r="E329" s="861"/>
      <c r="F329" s="861"/>
      <c r="G329" s="813"/>
      <c r="H329" s="813"/>
      <c r="I329" s="814"/>
    </row>
    <row r="330" spans="1:14" s="979" customFormat="1" ht="79.5" customHeight="1">
      <c r="A330" s="848">
        <f>1+MAX(A$70:A329)</f>
        <v>49</v>
      </c>
      <c r="B330" s="1244" t="s">
        <v>713</v>
      </c>
      <c r="C330" s="1244"/>
      <c r="D330" s="1244"/>
      <c r="E330" s="861" t="s">
        <v>79</v>
      </c>
      <c r="F330" s="861">
        <v>1</v>
      </c>
      <c r="G330" s="1007"/>
      <c r="H330" s="1007">
        <f>IF(F330="","",F330*G330)</f>
        <v>0</v>
      </c>
      <c r="I330" s="814"/>
      <c r="J330" s="958"/>
      <c r="K330" s="965"/>
      <c r="L330" s="965"/>
      <c r="M330" s="965"/>
      <c r="N330" s="965"/>
    </row>
    <row r="331" spans="1:14" s="979" customFormat="1" ht="12.5">
      <c r="A331" s="977"/>
      <c r="E331" s="977"/>
      <c r="F331" s="977"/>
      <c r="G331" s="1008"/>
      <c r="H331" s="1009"/>
      <c r="I331" s="814"/>
      <c r="J331" s="1010"/>
      <c r="K331" s="965"/>
      <c r="L331" s="965"/>
      <c r="M331" s="965"/>
      <c r="N331" s="965"/>
    </row>
    <row r="332" spans="1:14" s="994" customFormat="1" ht="122.25" customHeight="1">
      <c r="A332" s="848">
        <f>1+MAX(A$70:A331)</f>
        <v>50</v>
      </c>
      <c r="B332" s="1246" t="s">
        <v>714</v>
      </c>
      <c r="C332" s="1246"/>
      <c r="D332" s="1246"/>
      <c r="E332" s="861" t="s">
        <v>79</v>
      </c>
      <c r="F332" s="977">
        <v>1</v>
      </c>
      <c r="G332" s="1007"/>
      <c r="H332" s="1007">
        <f>G332*F332</f>
        <v>0</v>
      </c>
      <c r="I332" s="814"/>
      <c r="J332" s="846"/>
      <c r="K332" s="846"/>
      <c r="L332" s="846"/>
      <c r="M332" s="846"/>
      <c r="N332" s="846"/>
    </row>
    <row r="333" spans="1:14" s="994" customFormat="1" ht="12.5">
      <c r="A333" s="992"/>
      <c r="B333" s="1002"/>
      <c r="C333" s="846"/>
      <c r="D333" s="846"/>
      <c r="E333" s="861"/>
      <c r="F333" s="861"/>
      <c r="G333" s="1007"/>
      <c r="H333" s="1007"/>
      <c r="I333" s="814"/>
      <c r="J333" s="846"/>
      <c r="K333" s="846"/>
      <c r="L333" s="846"/>
      <c r="M333" s="846"/>
      <c r="N333" s="846"/>
    </row>
    <row r="334" spans="1:14" s="979" customFormat="1" ht="90.75" customHeight="1">
      <c r="A334" s="848">
        <f>1+MAX(A$70:A333)</f>
        <v>51</v>
      </c>
      <c r="B334" s="1244" t="s">
        <v>715</v>
      </c>
      <c r="C334" s="1244"/>
      <c r="D334" s="1244"/>
      <c r="E334" s="861"/>
      <c r="F334" s="843"/>
      <c r="G334" s="1011"/>
      <c r="H334" s="1007"/>
      <c r="I334" s="814"/>
      <c r="J334" s="1010"/>
      <c r="K334" s="1247"/>
      <c r="L334" s="1247"/>
      <c r="M334" s="1247"/>
      <c r="N334" s="965"/>
    </row>
    <row r="335" spans="1:14" s="979" customFormat="1" ht="12.5">
      <c r="A335" s="848"/>
      <c r="B335" s="830"/>
      <c r="C335" s="830"/>
      <c r="D335" s="830"/>
      <c r="E335" s="861"/>
      <c r="F335" s="843"/>
      <c r="G335" s="927"/>
      <c r="H335" s="961"/>
      <c r="I335" s="814"/>
      <c r="J335" s="1010"/>
      <c r="K335" s="1012"/>
      <c r="L335" s="1012"/>
      <c r="M335" s="1012"/>
      <c r="N335" s="965"/>
    </row>
    <row r="336" spans="1:14" s="979" customFormat="1" ht="106.5" customHeight="1">
      <c r="A336" s="848"/>
      <c r="B336" s="1247" t="s">
        <v>716</v>
      </c>
      <c r="C336" s="1247"/>
      <c r="D336" s="1247"/>
      <c r="E336" s="861"/>
      <c r="F336" s="843"/>
      <c r="G336" s="927"/>
      <c r="H336" s="961"/>
      <c r="I336" s="814"/>
      <c r="J336" s="1010"/>
      <c r="K336" s="1012"/>
      <c r="L336" s="1012"/>
      <c r="M336" s="1012"/>
      <c r="N336" s="965"/>
    </row>
    <row r="337" spans="1:14" s="979" customFormat="1" ht="12.5">
      <c r="A337" s="848"/>
      <c r="B337" s="965" t="s">
        <v>717</v>
      </c>
      <c r="C337" s="1012"/>
      <c r="D337" s="1012"/>
      <c r="E337" s="861"/>
      <c r="F337" s="843"/>
      <c r="G337" s="927"/>
      <c r="H337" s="961"/>
      <c r="I337" s="814"/>
      <c r="J337" s="1010"/>
      <c r="K337" s="1012"/>
      <c r="L337" s="1012"/>
      <c r="M337" s="1012"/>
      <c r="N337" s="965"/>
    </row>
    <row r="338" spans="1:14" s="979" customFormat="1" ht="12.5">
      <c r="A338" s="848"/>
      <c r="B338" s="965" t="s">
        <v>718</v>
      </c>
      <c r="C338" s="1012"/>
      <c r="D338" s="1012"/>
      <c r="E338" s="861"/>
      <c r="F338" s="843"/>
      <c r="G338" s="927"/>
      <c r="H338" s="961"/>
      <c r="I338" s="814"/>
      <c r="J338" s="1010"/>
      <c r="K338" s="1012"/>
      <c r="L338" s="1012"/>
      <c r="M338" s="1012"/>
      <c r="N338" s="965"/>
    </row>
    <row r="339" spans="1:14" s="979" customFormat="1" ht="12.5">
      <c r="A339" s="848"/>
      <c r="B339" s="760" t="s">
        <v>719</v>
      </c>
      <c r="C339" s="1012"/>
      <c r="D339" s="1012"/>
      <c r="E339" s="861"/>
      <c r="F339" s="843"/>
      <c r="G339" s="927"/>
      <c r="H339" s="961"/>
      <c r="I339" s="814"/>
      <c r="J339" s="1010"/>
      <c r="K339" s="1012"/>
      <c r="L339" s="1012"/>
      <c r="M339" s="1012"/>
      <c r="N339" s="965"/>
    </row>
    <row r="340" spans="1:14" s="979" customFormat="1" ht="12.5">
      <c r="A340" s="848"/>
      <c r="B340" s="760" t="s">
        <v>720</v>
      </c>
      <c r="C340" s="1012"/>
      <c r="D340" s="1012"/>
      <c r="E340" s="861"/>
      <c r="F340" s="843"/>
      <c r="G340" s="927"/>
      <c r="H340" s="961"/>
      <c r="I340" s="814"/>
      <c r="J340" s="1010"/>
      <c r="K340" s="1012"/>
      <c r="L340" s="1012"/>
      <c r="M340" s="1012"/>
      <c r="N340" s="965"/>
    </row>
    <row r="341" spans="1:14" s="979" customFormat="1" ht="12.5">
      <c r="A341" s="848"/>
      <c r="B341" s="760" t="s">
        <v>721</v>
      </c>
      <c r="C341" s="1012"/>
      <c r="D341" s="1012"/>
      <c r="E341" s="861"/>
      <c r="F341" s="843"/>
      <c r="G341" s="927"/>
      <c r="H341" s="961"/>
      <c r="I341" s="814"/>
      <c r="J341" s="1010"/>
      <c r="K341" s="1012"/>
      <c r="L341" s="1012"/>
      <c r="M341" s="1012"/>
      <c r="N341" s="965"/>
    </row>
    <row r="342" spans="1:14" s="979" customFormat="1" ht="12.5">
      <c r="A342" s="848"/>
      <c r="B342" s="847" t="s">
        <v>722</v>
      </c>
      <c r="C342" s="1012"/>
      <c r="D342" s="1012"/>
      <c r="E342" s="861"/>
      <c r="F342" s="843"/>
      <c r="G342" s="927"/>
      <c r="H342" s="961"/>
      <c r="I342" s="814"/>
      <c r="J342" s="1010"/>
      <c r="K342" s="1012"/>
      <c r="L342" s="1012"/>
      <c r="M342" s="1012"/>
      <c r="N342" s="965"/>
    </row>
    <row r="343" spans="1:14" s="979" customFormat="1" ht="12.5">
      <c r="A343" s="848"/>
      <c r="B343" s="863" t="s">
        <v>723</v>
      </c>
      <c r="C343" s="1012"/>
      <c r="D343" s="1012"/>
      <c r="E343" s="861"/>
      <c r="F343" s="843"/>
      <c r="G343" s="927"/>
      <c r="H343" s="961"/>
      <c r="I343" s="814"/>
      <c r="J343" s="1010"/>
      <c r="K343" s="1012"/>
      <c r="L343" s="1012"/>
      <c r="M343" s="1012"/>
      <c r="N343" s="965"/>
    </row>
    <row r="344" spans="1:14" s="979" customFormat="1" ht="12.5">
      <c r="A344" s="848"/>
      <c r="B344" s="863" t="s">
        <v>724</v>
      </c>
      <c r="C344" s="1012"/>
      <c r="D344" s="1012"/>
      <c r="E344" s="861"/>
      <c r="F344" s="843"/>
      <c r="G344" s="927"/>
      <c r="H344" s="961"/>
      <c r="I344" s="814"/>
      <c r="J344" s="1010"/>
      <c r="K344" s="1012"/>
      <c r="L344" s="1012"/>
      <c r="M344" s="1012"/>
      <c r="N344" s="965"/>
    </row>
    <row r="345" spans="1:14" s="979" customFormat="1" ht="12.5">
      <c r="A345" s="848"/>
      <c r="B345" s="863" t="s">
        <v>725</v>
      </c>
      <c r="C345" s="1012"/>
      <c r="D345" s="1012"/>
      <c r="E345" s="861"/>
      <c r="F345" s="843"/>
      <c r="G345" s="927"/>
      <c r="H345" s="961"/>
      <c r="I345" s="814"/>
      <c r="J345" s="1010"/>
      <c r="K345" s="1012"/>
      <c r="L345" s="1012"/>
      <c r="M345" s="1012"/>
      <c r="N345" s="965"/>
    </row>
    <row r="346" spans="1:14" s="979" customFormat="1" ht="12.5">
      <c r="A346" s="848"/>
      <c r="B346" s="863" t="s">
        <v>726</v>
      </c>
      <c r="C346" s="1012"/>
      <c r="D346" s="1012"/>
      <c r="E346" s="861"/>
      <c r="F346" s="843"/>
      <c r="G346" s="927"/>
      <c r="H346" s="961"/>
      <c r="I346" s="814"/>
      <c r="J346" s="1010"/>
      <c r="K346" s="1012"/>
      <c r="L346" s="1012"/>
      <c r="M346" s="1012"/>
      <c r="N346" s="965"/>
    </row>
    <row r="347" spans="1:14" s="979" customFormat="1" ht="12.5">
      <c r="A347" s="848"/>
      <c r="B347" s="863" t="s">
        <v>727</v>
      </c>
      <c r="C347" s="830"/>
      <c r="D347" s="830"/>
      <c r="E347" s="861"/>
      <c r="F347" s="843"/>
      <c r="G347" s="927"/>
      <c r="H347" s="961"/>
      <c r="I347" s="814"/>
      <c r="J347" s="1010"/>
      <c r="K347" s="1012"/>
      <c r="L347" s="1012"/>
      <c r="M347" s="1012"/>
      <c r="N347" s="965"/>
    </row>
    <row r="348" spans="1:14" s="979" customFormat="1" ht="12.5">
      <c r="A348" s="848"/>
      <c r="B348" s="863" t="s">
        <v>728</v>
      </c>
      <c r="C348" s="830"/>
      <c r="D348" s="830"/>
      <c r="E348" s="861"/>
      <c r="F348" s="843"/>
      <c r="G348" s="927"/>
      <c r="H348" s="961"/>
      <c r="I348" s="814"/>
      <c r="J348" s="1010"/>
      <c r="K348" s="1012"/>
      <c r="L348" s="1012"/>
      <c r="M348" s="1012"/>
      <c r="N348" s="965"/>
    </row>
    <row r="349" spans="1:14" s="979" customFormat="1" ht="12.5">
      <c r="A349" s="848"/>
      <c r="B349" s="863" t="s">
        <v>729</v>
      </c>
      <c r="C349" s="830"/>
      <c r="D349" s="830"/>
      <c r="E349" s="861"/>
      <c r="F349" s="843"/>
      <c r="G349" s="927"/>
      <c r="H349" s="961"/>
      <c r="I349" s="814"/>
      <c r="J349" s="1010"/>
      <c r="K349" s="1012"/>
      <c r="L349" s="1012"/>
      <c r="M349" s="1012"/>
      <c r="N349" s="965"/>
    </row>
    <row r="350" spans="1:14" s="979" customFormat="1" ht="12.5">
      <c r="A350" s="848"/>
      <c r="B350" s="863" t="s">
        <v>730</v>
      </c>
      <c r="C350" s="830"/>
      <c r="D350" s="830"/>
      <c r="E350" s="861"/>
      <c r="F350" s="843"/>
      <c r="G350" s="927"/>
      <c r="H350" s="961"/>
      <c r="I350" s="814"/>
      <c r="J350" s="1010"/>
      <c r="K350" s="1012"/>
      <c r="L350" s="1012"/>
      <c r="M350" s="1012"/>
      <c r="N350" s="965"/>
    </row>
    <row r="351" spans="1:14" s="979" customFormat="1" ht="12.5">
      <c r="A351" s="809"/>
      <c r="B351" s="863"/>
      <c r="C351" s="830"/>
      <c r="D351" s="830"/>
      <c r="E351" s="842"/>
      <c r="F351" s="843"/>
      <c r="G351" s="927"/>
      <c r="H351" s="961"/>
      <c r="I351" s="814"/>
      <c r="J351" s="1010"/>
      <c r="K351" s="965"/>
      <c r="L351" s="965"/>
      <c r="M351" s="965"/>
      <c r="N351" s="965"/>
    </row>
    <row r="352" spans="1:14" s="979" customFormat="1" ht="12.5">
      <c r="A352" s="809"/>
      <c r="B352" s="863" t="s">
        <v>731</v>
      </c>
      <c r="C352" s="830"/>
      <c r="D352" s="830"/>
      <c r="E352" s="842"/>
      <c r="F352" s="843"/>
      <c r="G352" s="927"/>
      <c r="H352" s="961"/>
      <c r="I352" s="814"/>
      <c r="J352" s="1010"/>
      <c r="K352" s="965"/>
      <c r="L352" s="965"/>
      <c r="M352" s="965"/>
      <c r="N352" s="965"/>
    </row>
    <row r="353" spans="1:14" s="979" customFormat="1" ht="12.5">
      <c r="A353" s="809"/>
      <c r="B353" s="863" t="s">
        <v>732</v>
      </c>
      <c r="C353" s="830"/>
      <c r="D353" s="830"/>
      <c r="E353" s="842"/>
      <c r="F353" s="843"/>
      <c r="G353" s="927"/>
      <c r="H353" s="961"/>
      <c r="I353" s="814"/>
      <c r="J353" s="1010"/>
      <c r="K353" s="965"/>
      <c r="L353" s="965"/>
      <c r="M353" s="965"/>
      <c r="N353" s="965"/>
    </row>
    <row r="354" spans="1:14" s="979" customFormat="1" ht="12.5">
      <c r="A354" s="809"/>
      <c r="B354" s="863" t="s">
        <v>733</v>
      </c>
      <c r="C354" s="830"/>
      <c r="D354" s="830"/>
      <c r="E354" s="842"/>
      <c r="F354" s="843"/>
      <c r="G354" s="927"/>
      <c r="H354" s="961"/>
      <c r="I354" s="814"/>
      <c r="J354" s="1010"/>
      <c r="K354" s="965"/>
      <c r="L354" s="965"/>
      <c r="M354" s="965"/>
      <c r="N354" s="965"/>
    </row>
    <row r="355" spans="1:14" s="979" customFormat="1" ht="12.5">
      <c r="A355" s="809"/>
      <c r="B355" s="863"/>
      <c r="C355" s="830"/>
      <c r="D355" s="830"/>
      <c r="E355" s="842"/>
      <c r="F355" s="843"/>
      <c r="G355" s="927"/>
      <c r="H355" s="961"/>
      <c r="I355" s="814"/>
      <c r="J355" s="1010"/>
      <c r="K355" s="965"/>
      <c r="L355" s="965"/>
      <c r="M355" s="965"/>
      <c r="N355" s="965"/>
    </row>
    <row r="356" spans="1:14" s="979" customFormat="1" ht="12.5">
      <c r="A356" s="848"/>
      <c r="B356" s="863" t="s">
        <v>734</v>
      </c>
      <c r="C356" s="1012"/>
      <c r="D356" s="1012"/>
      <c r="E356" s="861"/>
      <c r="F356" s="843"/>
      <c r="G356" s="927"/>
      <c r="H356" s="961"/>
      <c r="I356" s="814"/>
      <c r="J356" s="1010"/>
      <c r="K356" s="1012"/>
      <c r="L356" s="1012"/>
      <c r="M356" s="1012"/>
      <c r="N356" s="965"/>
    </row>
    <row r="357" spans="1:14" s="979" customFormat="1" ht="12.5">
      <c r="A357" s="848"/>
      <c r="B357" s="863" t="s">
        <v>735</v>
      </c>
      <c r="C357" s="1012"/>
      <c r="D357" s="1012"/>
      <c r="E357" s="861"/>
      <c r="F357" s="843"/>
      <c r="G357" s="927"/>
      <c r="H357" s="961"/>
      <c r="I357" s="814"/>
      <c r="J357" s="1010"/>
      <c r="K357" s="1012"/>
      <c r="L357" s="1012"/>
      <c r="M357" s="1012"/>
      <c r="N357" s="965"/>
    </row>
    <row r="358" spans="1:14" s="979" customFormat="1" ht="12.5">
      <c r="A358" s="848"/>
      <c r="B358" s="863" t="s">
        <v>736</v>
      </c>
      <c r="C358" s="1012"/>
      <c r="D358" s="1012"/>
      <c r="E358" s="861"/>
      <c r="F358" s="843"/>
      <c r="G358" s="927"/>
      <c r="H358" s="961"/>
      <c r="I358" s="814"/>
      <c r="J358" s="1010"/>
      <c r="K358" s="1012"/>
      <c r="L358" s="1012"/>
      <c r="M358" s="1012"/>
      <c r="N358" s="965"/>
    </row>
    <row r="359" spans="1:14" s="979" customFormat="1" ht="12.5">
      <c r="A359" s="848"/>
      <c r="B359" s="863" t="s">
        <v>737</v>
      </c>
      <c r="C359" s="1012"/>
      <c r="D359" s="1012"/>
      <c r="E359" s="861"/>
      <c r="F359" s="843"/>
      <c r="G359" s="927"/>
      <c r="H359" s="961"/>
      <c r="I359" s="814"/>
      <c r="J359" s="1010"/>
      <c r="K359" s="1012"/>
      <c r="L359" s="1012"/>
      <c r="M359" s="1012"/>
      <c r="N359" s="965"/>
    </row>
    <row r="360" spans="1:14" s="979" customFormat="1" ht="12.5">
      <c r="A360" s="848"/>
      <c r="B360" s="863"/>
      <c r="C360" s="1012"/>
      <c r="D360" s="1012"/>
      <c r="E360" s="861"/>
      <c r="F360" s="843"/>
      <c r="G360" s="927"/>
      <c r="H360" s="961"/>
      <c r="I360" s="814"/>
      <c r="J360" s="1010"/>
      <c r="K360" s="1012"/>
      <c r="L360" s="1012"/>
      <c r="M360" s="1012"/>
      <c r="N360" s="965"/>
    </row>
    <row r="361" spans="1:14" s="979" customFormat="1" ht="12.5">
      <c r="A361" s="848"/>
      <c r="B361" s="863" t="s">
        <v>734</v>
      </c>
      <c r="C361" s="1012"/>
      <c r="D361" s="1012"/>
      <c r="E361" s="861"/>
      <c r="F361" s="843"/>
      <c r="G361" s="927"/>
      <c r="H361" s="961"/>
      <c r="I361" s="814"/>
      <c r="J361" s="1010"/>
      <c r="K361" s="1012"/>
      <c r="L361" s="1012"/>
      <c r="M361" s="1012"/>
      <c r="N361" s="965"/>
    </row>
    <row r="362" spans="1:14" s="979" customFormat="1" ht="12.5">
      <c r="A362" s="848"/>
      <c r="B362" s="863" t="s">
        <v>735</v>
      </c>
      <c r="C362" s="1012"/>
      <c r="D362" s="1012"/>
      <c r="E362" s="861"/>
      <c r="F362" s="843"/>
      <c r="G362" s="927"/>
      <c r="H362" s="961"/>
      <c r="I362" s="814"/>
      <c r="J362" s="1010"/>
      <c r="K362" s="1012"/>
      <c r="L362" s="1012"/>
      <c r="M362" s="1012"/>
      <c r="N362" s="965"/>
    </row>
    <row r="363" spans="1:14" s="979" customFormat="1" ht="12.5">
      <c r="A363" s="848"/>
      <c r="B363" s="863" t="s">
        <v>736</v>
      </c>
      <c r="C363" s="1012"/>
      <c r="D363" s="1012"/>
      <c r="E363" s="861"/>
      <c r="F363" s="843"/>
      <c r="G363" s="927"/>
      <c r="H363" s="961"/>
      <c r="I363" s="814"/>
      <c r="J363" s="1010"/>
      <c r="K363" s="1012"/>
      <c r="L363" s="1012"/>
      <c r="M363" s="1012"/>
      <c r="N363" s="965"/>
    </row>
    <row r="364" spans="1:14" s="979" customFormat="1" ht="12.5">
      <c r="A364" s="848"/>
      <c r="B364" s="863" t="s">
        <v>737</v>
      </c>
      <c r="C364" s="1012"/>
      <c r="D364" s="1012"/>
      <c r="E364" s="861"/>
      <c r="F364" s="843"/>
      <c r="G364" s="927"/>
      <c r="H364" s="961"/>
      <c r="I364" s="814"/>
      <c r="J364" s="1010"/>
      <c r="K364" s="1012"/>
      <c r="L364" s="1012"/>
      <c r="M364" s="1012"/>
      <c r="N364" s="965"/>
    </row>
    <row r="365" spans="1:14" s="979" customFormat="1" ht="12.5">
      <c r="A365" s="848"/>
      <c r="B365" s="863"/>
      <c r="C365" s="1012"/>
      <c r="D365" s="1012"/>
      <c r="E365" s="861"/>
      <c r="F365" s="843"/>
      <c r="G365" s="927"/>
      <c r="H365" s="961"/>
      <c r="I365" s="814"/>
      <c r="J365" s="1010"/>
      <c r="K365" s="1012"/>
      <c r="L365" s="1012"/>
      <c r="M365" s="1012"/>
      <c r="N365" s="965"/>
    </row>
    <row r="366" spans="1:14" s="979" customFormat="1" ht="12.5">
      <c r="A366" s="848"/>
      <c r="B366" s="863" t="s">
        <v>738</v>
      </c>
      <c r="C366" s="1012"/>
      <c r="D366" s="1012"/>
      <c r="E366" s="861"/>
      <c r="F366" s="843"/>
      <c r="G366" s="927"/>
      <c r="H366" s="961"/>
      <c r="I366" s="814"/>
      <c r="J366" s="1010"/>
      <c r="K366" s="1012"/>
      <c r="L366" s="1012"/>
      <c r="M366" s="1012"/>
      <c r="N366" s="965"/>
    </row>
    <row r="367" spans="1:14" s="979" customFormat="1" ht="12.5">
      <c r="A367" s="848"/>
      <c r="B367" s="863" t="s">
        <v>739</v>
      </c>
      <c r="C367" s="830"/>
      <c r="D367" s="830"/>
      <c r="E367" s="861" t="s">
        <v>79</v>
      </c>
      <c r="F367" s="843">
        <v>1</v>
      </c>
      <c r="G367" s="844"/>
      <c r="H367" s="813">
        <f>IF(F367="","",F367*G367)</f>
        <v>0</v>
      </c>
      <c r="I367" s="814"/>
      <c r="J367" s="1010"/>
      <c r="K367" s="1012"/>
      <c r="L367" s="1012"/>
      <c r="M367" s="1012"/>
      <c r="N367" s="965"/>
    </row>
    <row r="368" spans="1:14" s="979" customFormat="1" ht="12.5">
      <c r="A368" s="809"/>
      <c r="B368" s="830"/>
      <c r="C368" s="830"/>
      <c r="D368" s="830"/>
      <c r="E368" s="842"/>
      <c r="F368" s="843"/>
      <c r="G368" s="927"/>
      <c r="H368" s="961"/>
      <c r="I368" s="814"/>
      <c r="J368" s="1010"/>
      <c r="K368" s="965"/>
      <c r="L368" s="965"/>
      <c r="M368" s="965"/>
      <c r="N368" s="965"/>
    </row>
    <row r="369" spans="1:14" s="965" customFormat="1" ht="77.25" customHeight="1">
      <c r="A369" s="848">
        <f>1+MAX(A$70:A368)</f>
        <v>52</v>
      </c>
      <c r="B369" s="1244" t="s">
        <v>740</v>
      </c>
      <c r="C369" s="1244"/>
      <c r="D369" s="1244"/>
      <c r="E369" s="861" t="s">
        <v>79</v>
      </c>
      <c r="F369" s="861">
        <v>1</v>
      </c>
      <c r="G369" s="813"/>
      <c r="H369" s="813">
        <f>IF(F369="","",F369*G369)</f>
        <v>0</v>
      </c>
      <c r="I369" s="814"/>
      <c r="J369" s="1010"/>
    </row>
    <row r="370" spans="1:14" s="979" customFormat="1" ht="9.75" customHeight="1">
      <c r="A370" s="861"/>
      <c r="B370" s="965"/>
      <c r="C370" s="965"/>
      <c r="D370" s="965"/>
      <c r="E370" s="861"/>
      <c r="F370" s="861"/>
      <c r="G370" s="977"/>
      <c r="H370" s="978"/>
      <c r="I370" s="814"/>
      <c r="J370" s="1010"/>
      <c r="K370" s="965"/>
      <c r="L370" s="965"/>
      <c r="M370" s="965"/>
      <c r="N370" s="965"/>
    </row>
    <row r="371" spans="1:14" s="1014" customFormat="1" ht="52.5" customHeight="1">
      <c r="A371" s="848">
        <f>1+MAX(A$70:A370)</f>
        <v>53</v>
      </c>
      <c r="B371" s="1244" t="s">
        <v>741</v>
      </c>
      <c r="C371" s="1244"/>
      <c r="D371" s="1244"/>
      <c r="E371" s="861" t="s">
        <v>79</v>
      </c>
      <c r="F371" s="1013">
        <v>1</v>
      </c>
      <c r="G371" s="1007"/>
      <c r="H371" s="1007">
        <f>IF(F371="","",F371*G371)</f>
        <v>0</v>
      </c>
      <c r="I371" s="814"/>
      <c r="J371" s="958"/>
      <c r="K371" s="956"/>
      <c r="L371" s="956"/>
      <c r="M371" s="956"/>
      <c r="N371" s="956"/>
    </row>
    <row r="372" spans="1:14" s="1014" customFormat="1" ht="9.75" customHeight="1">
      <c r="A372" s="809"/>
      <c r="B372" s="830"/>
      <c r="C372" s="830"/>
      <c r="D372" s="830"/>
      <c r="E372" s="823"/>
      <c r="F372" s="823"/>
      <c r="G372" s="961"/>
      <c r="H372" s="961"/>
      <c r="I372" s="814"/>
      <c r="J372" s="958"/>
      <c r="K372" s="956"/>
      <c r="L372" s="956"/>
      <c r="M372" s="956"/>
      <c r="N372" s="956"/>
    </row>
    <row r="373" spans="1:14" s="846" customFormat="1" ht="28.5" customHeight="1">
      <c r="A373" s="848">
        <f>1+MAX(A$70:A372)</f>
        <v>54</v>
      </c>
      <c r="B373" s="1246" t="s">
        <v>742</v>
      </c>
      <c r="C373" s="1246"/>
      <c r="D373" s="1246"/>
      <c r="E373" s="861" t="s">
        <v>79</v>
      </c>
      <c r="F373" s="823">
        <v>1</v>
      </c>
      <c r="G373" s="813"/>
      <c r="H373" s="813">
        <f>G373*F373</f>
        <v>0</v>
      </c>
      <c r="I373" s="814"/>
    </row>
    <row r="374" spans="1:14" s="979" customFormat="1" ht="9.75" customHeight="1">
      <c r="A374" s="861"/>
      <c r="B374" s="965"/>
      <c r="C374" s="965"/>
      <c r="D374" s="965"/>
      <c r="E374" s="861"/>
      <c r="F374" s="861"/>
      <c r="G374" s="977"/>
      <c r="H374" s="978"/>
      <c r="I374" s="814"/>
      <c r="J374" s="965"/>
      <c r="K374" s="965"/>
      <c r="L374" s="965"/>
      <c r="M374" s="965"/>
      <c r="N374" s="965"/>
    </row>
    <row r="375" spans="1:14" s="965" customFormat="1" ht="25.5" customHeight="1">
      <c r="A375" s="848">
        <f>1+MAX(A$70:A374)</f>
        <v>55</v>
      </c>
      <c r="B375" s="1244" t="s">
        <v>743</v>
      </c>
      <c r="C375" s="1244"/>
      <c r="D375" s="1244"/>
      <c r="E375" s="861" t="s">
        <v>79</v>
      </c>
      <c r="F375" s="861">
        <v>1</v>
      </c>
      <c r="G375" s="813"/>
      <c r="H375" s="813">
        <f>IF(F375="","",F375*G375)</f>
        <v>0</v>
      </c>
      <c r="I375" s="814"/>
    </row>
    <row r="376" spans="1:14" s="873" customFormat="1" ht="13.5" customHeight="1">
      <c r="A376" s="1015"/>
      <c r="B376" s="1016"/>
      <c r="C376" s="1016"/>
      <c r="D376" s="1016"/>
      <c r="E376" s="1017"/>
      <c r="F376" s="1018"/>
      <c r="G376" s="1019"/>
      <c r="H376" s="1019"/>
      <c r="I376" s="814"/>
      <c r="J376" s="760"/>
      <c r="L376" s="760"/>
      <c r="M376" s="760"/>
      <c r="N376" s="760"/>
    </row>
    <row r="377" spans="1:14" s="1023" customFormat="1" ht="13">
      <c r="A377" s="1020" t="str">
        <f>A114</f>
        <v>5.3.</v>
      </c>
      <c r="B377" s="1021" t="str">
        <f>B114</f>
        <v>INSTALACIJA VENTILACIJE I KLIMATIZACIJE  - klima komora</v>
      </c>
      <c r="C377" s="1020"/>
      <c r="D377" s="1020"/>
      <c r="E377" s="1020"/>
      <c r="F377" s="1020"/>
      <c r="G377" s="1022" t="s">
        <v>499</v>
      </c>
      <c r="H377" s="1022">
        <f>SUM(H220:H375)</f>
        <v>0</v>
      </c>
      <c r="I377" s="814"/>
      <c r="J377" s="760"/>
      <c r="L377" s="760"/>
      <c r="M377" s="760"/>
      <c r="N377" s="760"/>
    </row>
    <row r="378" spans="1:14" s="762" customFormat="1" ht="13">
      <c r="A378" s="763"/>
      <c r="B378" s="761"/>
      <c r="C378" s="763"/>
      <c r="D378" s="763"/>
      <c r="E378" s="763"/>
      <c r="F378" s="763"/>
      <c r="G378" s="764"/>
      <c r="H378" s="764"/>
      <c r="I378" s="814"/>
      <c r="J378" s="760"/>
      <c r="L378" s="760"/>
      <c r="M378" s="760"/>
      <c r="N378" s="760"/>
    </row>
    <row r="379" spans="1:14" s="762" customFormat="1" ht="13">
      <c r="A379" s="763"/>
      <c r="B379" s="416"/>
      <c r="C379" s="416"/>
      <c r="D379" s="416"/>
      <c r="E379" s="416"/>
      <c r="F379" s="763"/>
      <c r="G379" s="764"/>
      <c r="H379" s="764"/>
      <c r="I379" s="814"/>
      <c r="J379" s="760"/>
      <c r="L379" s="760"/>
      <c r="M379" s="760"/>
      <c r="N379" s="760"/>
    </row>
    <row r="380" spans="1:14" s="762" customFormat="1" ht="13">
      <c r="A380" s="763"/>
      <c r="B380" s="416"/>
      <c r="C380" s="416"/>
      <c r="D380" s="416"/>
      <c r="E380" s="416"/>
      <c r="F380" s="763"/>
      <c r="G380" s="764"/>
      <c r="H380" s="764"/>
      <c r="I380" s="814"/>
      <c r="J380" s="760"/>
      <c r="L380" s="760"/>
      <c r="M380" s="760"/>
      <c r="N380" s="760"/>
    </row>
    <row r="381" spans="1:14" s="762" customFormat="1" ht="13">
      <c r="A381" s="763"/>
      <c r="B381" s="416"/>
      <c r="C381" s="416"/>
      <c r="D381" s="416"/>
      <c r="E381" s="416"/>
      <c r="F381" s="763"/>
      <c r="G381" s="764"/>
      <c r="H381" s="764"/>
      <c r="I381" s="814"/>
      <c r="J381" s="760"/>
      <c r="L381" s="760"/>
      <c r="M381" s="760"/>
      <c r="N381" s="760"/>
    </row>
    <row r="382" spans="1:14" s="762" customFormat="1" ht="13">
      <c r="A382" s="763"/>
      <c r="B382" s="416"/>
      <c r="C382" s="416"/>
      <c r="D382" s="416"/>
      <c r="E382" s="416"/>
      <c r="F382" s="763"/>
      <c r="G382" s="764"/>
      <c r="H382" s="764"/>
      <c r="I382" s="814"/>
      <c r="J382" s="760"/>
      <c r="L382" s="760"/>
      <c r="M382" s="760"/>
      <c r="N382" s="760"/>
    </row>
    <row r="383" spans="1:14" s="762" customFormat="1" ht="13">
      <c r="A383" s="763"/>
      <c r="B383" s="416"/>
      <c r="C383" s="416"/>
      <c r="D383" s="416"/>
      <c r="E383" s="416"/>
      <c r="F383" s="763"/>
      <c r="G383" s="764"/>
      <c r="H383" s="764"/>
      <c r="I383" s="814"/>
      <c r="J383" s="760"/>
      <c r="L383" s="760"/>
      <c r="M383" s="760"/>
      <c r="N383" s="760"/>
    </row>
    <row r="384" spans="1:14" s="762" customFormat="1" ht="13">
      <c r="A384" s="763"/>
      <c r="B384" s="416"/>
      <c r="C384" s="416"/>
      <c r="D384" s="416"/>
      <c r="E384" s="416"/>
      <c r="F384" s="763"/>
      <c r="G384" s="764"/>
      <c r="H384" s="764"/>
      <c r="I384" s="814"/>
      <c r="J384" s="760"/>
      <c r="L384" s="760"/>
      <c r="M384" s="760"/>
      <c r="N384" s="760"/>
    </row>
    <row r="385" spans="1:14" s="762" customFormat="1" ht="13">
      <c r="A385" s="763"/>
      <c r="B385" s="416"/>
      <c r="C385" s="416"/>
      <c r="D385" s="416"/>
      <c r="E385" s="416"/>
      <c r="F385" s="763"/>
      <c r="G385" s="764"/>
      <c r="H385" s="764"/>
      <c r="I385" s="814"/>
      <c r="J385" s="760"/>
      <c r="L385" s="760"/>
      <c r="M385" s="760"/>
      <c r="N385" s="760"/>
    </row>
    <row r="386" spans="1:14" s="762" customFormat="1" ht="13">
      <c r="A386" s="763"/>
      <c r="B386" s="416"/>
      <c r="C386" s="416"/>
      <c r="D386" s="416"/>
      <c r="E386" s="416"/>
      <c r="F386" s="763"/>
      <c r="G386" s="764"/>
      <c r="H386" s="764"/>
      <c r="I386" s="814"/>
      <c r="J386" s="760"/>
      <c r="L386" s="760"/>
      <c r="M386" s="760"/>
      <c r="N386" s="760"/>
    </row>
    <row r="387" spans="1:14" s="762" customFormat="1" ht="13">
      <c r="A387" s="763"/>
      <c r="B387" s="416"/>
      <c r="C387" s="416"/>
      <c r="D387" s="416"/>
      <c r="E387" s="416"/>
      <c r="F387" s="763"/>
      <c r="G387" s="764"/>
      <c r="H387" s="764"/>
      <c r="I387" s="814"/>
      <c r="J387" s="760"/>
      <c r="L387" s="760"/>
      <c r="M387" s="760"/>
      <c r="N387" s="760"/>
    </row>
    <row r="388" spans="1:14" s="881" customFormat="1" ht="14">
      <c r="A388" s="876" t="s">
        <v>744</v>
      </c>
      <c r="B388" s="877" t="s">
        <v>745</v>
      </c>
      <c r="C388" s="877"/>
      <c r="D388" s="1024"/>
      <c r="E388" s="1025"/>
      <c r="F388" s="878"/>
      <c r="G388" s="1026"/>
      <c r="H388" s="1027"/>
      <c r="I388" s="814"/>
      <c r="J388" s="863"/>
      <c r="L388" s="863"/>
      <c r="M388" s="863"/>
      <c r="N388" s="863"/>
    </row>
    <row r="389" spans="1:14" s="881" customFormat="1" ht="9.65" customHeight="1">
      <c r="A389" s="1028"/>
      <c r="D389" s="970"/>
      <c r="E389" s="971"/>
      <c r="F389" s="1028"/>
      <c r="G389" s="1029"/>
      <c r="H389" s="1029"/>
      <c r="I389" s="814"/>
      <c r="J389" s="863"/>
      <c r="L389" s="863"/>
      <c r="M389" s="863"/>
      <c r="N389" s="863"/>
    </row>
    <row r="390" spans="1:14" s="881" customFormat="1" ht="9.65" customHeight="1">
      <c r="A390" s="1028"/>
      <c r="D390" s="970"/>
      <c r="E390" s="971"/>
      <c r="F390" s="1028"/>
      <c r="G390" s="1029"/>
      <c r="H390" s="1029"/>
      <c r="I390" s="814"/>
      <c r="J390" s="863"/>
      <c r="L390" s="863"/>
      <c r="M390" s="863"/>
      <c r="N390" s="863"/>
    </row>
    <row r="391" spans="1:14" s="863" customFormat="1" ht="25.5" customHeight="1">
      <c r="A391" s="809">
        <f>1+MAX(A$20:A390)</f>
        <v>56</v>
      </c>
      <c r="B391" s="1245" t="s">
        <v>746</v>
      </c>
      <c r="C391" s="1245"/>
      <c r="D391" s="1245"/>
      <c r="E391" s="861"/>
      <c r="F391" s="861"/>
      <c r="G391" s="862"/>
      <c r="H391" s="1030"/>
      <c r="I391" s="814"/>
    </row>
    <row r="392" spans="1:14" s="863" customFormat="1" ht="12.75" customHeight="1">
      <c r="A392" s="1031"/>
      <c r="B392" s="1032" t="s">
        <v>747</v>
      </c>
      <c r="C392" s="1245" t="s">
        <v>748</v>
      </c>
      <c r="D392" s="1245"/>
      <c r="E392" s="1245"/>
      <c r="F392" s="861"/>
      <c r="G392" s="862"/>
      <c r="H392" s="1030"/>
      <c r="I392" s="814"/>
    </row>
    <row r="393" spans="1:14" s="863" customFormat="1" ht="12.5">
      <c r="A393" s="1031"/>
      <c r="B393" s="1032"/>
      <c r="C393" s="1032"/>
      <c r="D393" s="1032"/>
      <c r="E393" s="1033"/>
      <c r="F393" s="861"/>
      <c r="G393" s="862"/>
      <c r="H393" s="1030"/>
      <c r="I393" s="814"/>
    </row>
    <row r="394" spans="1:14" s="863" customFormat="1" ht="12.5">
      <c r="A394" s="1031"/>
      <c r="B394" s="1034" t="s">
        <v>749</v>
      </c>
      <c r="C394" s="1032"/>
      <c r="D394" s="1035">
        <v>2.5</v>
      </c>
      <c r="E394" s="1036" t="s">
        <v>623</v>
      </c>
      <c r="F394" s="861"/>
      <c r="G394" s="862"/>
      <c r="H394" s="1030"/>
      <c r="I394" s="814"/>
    </row>
    <row r="395" spans="1:14" s="863" customFormat="1" ht="12.5">
      <c r="A395" s="1031"/>
      <c r="B395" s="1034" t="s">
        <v>750</v>
      </c>
      <c r="C395" s="1032"/>
      <c r="D395" s="1035">
        <v>1</v>
      </c>
      <c r="E395" s="1036" t="s">
        <v>623</v>
      </c>
      <c r="F395" s="861"/>
      <c r="G395" s="862"/>
      <c r="H395" s="1030"/>
      <c r="I395" s="814"/>
    </row>
    <row r="396" spans="1:14" s="863" customFormat="1" ht="12.5">
      <c r="A396" s="1031"/>
      <c r="B396" s="1034" t="s">
        <v>751</v>
      </c>
      <c r="C396" s="1032"/>
      <c r="D396" s="1037">
        <v>3.25</v>
      </c>
      <c r="E396" s="1036"/>
      <c r="F396" s="861"/>
      <c r="G396" s="862"/>
      <c r="H396" s="1030"/>
      <c r="I396" s="814"/>
    </row>
    <row r="397" spans="1:14" s="863" customFormat="1" ht="12.5">
      <c r="A397" s="1031"/>
      <c r="B397" s="1034" t="s">
        <v>752</v>
      </c>
      <c r="C397" s="1032"/>
      <c r="D397" s="1035">
        <v>6.1</v>
      </c>
      <c r="E397" s="1036"/>
      <c r="F397" s="861"/>
      <c r="G397" s="862"/>
      <c r="H397" s="1030"/>
      <c r="I397" s="814"/>
    </row>
    <row r="398" spans="1:14" s="863" customFormat="1" ht="12.5">
      <c r="A398" s="1031"/>
      <c r="B398" s="1034" t="s">
        <v>753</v>
      </c>
      <c r="C398" s="1032"/>
      <c r="D398" s="1037" t="s">
        <v>754</v>
      </c>
      <c r="E398" s="1036"/>
      <c r="F398" s="861"/>
      <c r="G398" s="862"/>
      <c r="H398" s="1030"/>
      <c r="I398" s="814"/>
    </row>
    <row r="399" spans="1:14" s="863" customFormat="1" ht="12.5">
      <c r="A399" s="1031"/>
      <c r="B399" s="1034" t="s">
        <v>755</v>
      </c>
      <c r="C399" s="1032"/>
      <c r="D399" s="1037" t="s">
        <v>756</v>
      </c>
      <c r="E399" s="819" t="s">
        <v>603</v>
      </c>
      <c r="F399" s="861"/>
      <c r="G399" s="862"/>
      <c r="H399" s="1030"/>
      <c r="I399" s="814"/>
    </row>
    <row r="400" spans="1:14" s="863" customFormat="1" ht="12.5">
      <c r="A400" s="1031"/>
      <c r="B400" s="1034"/>
      <c r="C400" s="1032"/>
      <c r="D400" s="1037"/>
      <c r="E400" s="819"/>
      <c r="F400" s="861"/>
      <c r="G400" s="862"/>
      <c r="H400" s="1030"/>
      <c r="I400" s="814"/>
    </row>
    <row r="401" spans="1:14" s="863" customFormat="1" ht="12.5">
      <c r="A401" s="1031"/>
      <c r="B401" s="1034" t="s">
        <v>757</v>
      </c>
      <c r="C401" s="1032"/>
      <c r="D401" s="1035">
        <v>3.9</v>
      </c>
      <c r="E401" s="1036" t="s">
        <v>623</v>
      </c>
      <c r="F401" s="861"/>
      <c r="G401" s="862"/>
      <c r="H401" s="1030"/>
      <c r="I401" s="814"/>
    </row>
    <row r="402" spans="1:14" s="863" customFormat="1" ht="12.5">
      <c r="A402" s="1031"/>
      <c r="B402" s="1034" t="s">
        <v>750</v>
      </c>
      <c r="C402" s="1032"/>
      <c r="D402" s="1037">
        <v>1.1100000000000001</v>
      </c>
      <c r="E402" s="1036" t="s">
        <v>623</v>
      </c>
      <c r="F402" s="861"/>
      <c r="G402" s="862"/>
      <c r="H402" s="1030"/>
      <c r="I402" s="814"/>
    </row>
    <row r="403" spans="1:14" s="863" customFormat="1" ht="12.5">
      <c r="A403" s="1031"/>
      <c r="B403" s="1034" t="s">
        <v>758</v>
      </c>
      <c r="C403" s="1032"/>
      <c r="D403" s="1035">
        <v>3.72</v>
      </c>
      <c r="E403" s="1036"/>
      <c r="F403" s="861"/>
      <c r="G403" s="862"/>
      <c r="H403" s="1030"/>
      <c r="I403" s="814"/>
    </row>
    <row r="404" spans="1:14" s="863" customFormat="1" ht="12.5">
      <c r="A404" s="1031"/>
      <c r="B404" s="1034" t="s">
        <v>759</v>
      </c>
      <c r="C404" s="1032"/>
      <c r="D404" s="1035">
        <v>4</v>
      </c>
      <c r="E404" s="1036"/>
      <c r="F404" s="861"/>
      <c r="G404" s="862"/>
      <c r="H404" s="1030"/>
      <c r="I404" s="814"/>
    </row>
    <row r="405" spans="1:14" s="863" customFormat="1" ht="12.5">
      <c r="A405" s="1031"/>
      <c r="B405" s="1034" t="s">
        <v>753</v>
      </c>
      <c r="C405" s="1032"/>
      <c r="D405" s="1037" t="s">
        <v>760</v>
      </c>
      <c r="E405" s="1036"/>
      <c r="F405" s="861"/>
      <c r="G405" s="862"/>
      <c r="H405" s="1030"/>
      <c r="I405" s="814"/>
    </row>
    <row r="406" spans="1:14" s="863" customFormat="1" ht="12.5">
      <c r="A406" s="1031"/>
      <c r="B406" s="1034" t="s">
        <v>761</v>
      </c>
      <c r="C406" s="1032"/>
      <c r="D406" s="1037" t="s">
        <v>762</v>
      </c>
      <c r="E406" s="819" t="s">
        <v>603</v>
      </c>
      <c r="F406" s="861"/>
      <c r="G406" s="862"/>
      <c r="H406" s="1030"/>
      <c r="I406" s="814"/>
    </row>
    <row r="407" spans="1:14" s="863" customFormat="1" ht="12.5">
      <c r="A407" s="1031"/>
      <c r="B407" s="1034" t="s">
        <v>763</v>
      </c>
      <c r="C407" s="1032"/>
      <c r="D407" s="1037" t="s">
        <v>764</v>
      </c>
      <c r="E407" s="819"/>
      <c r="F407" s="861"/>
      <c r="G407" s="862"/>
      <c r="H407" s="1030"/>
      <c r="I407" s="814"/>
    </row>
    <row r="408" spans="1:14" s="863" customFormat="1" ht="12.5">
      <c r="A408" s="1031"/>
      <c r="B408" s="1034" t="s">
        <v>765</v>
      </c>
      <c r="C408" s="1032"/>
      <c r="D408" s="1037" t="s">
        <v>766</v>
      </c>
      <c r="E408" s="1036" t="s">
        <v>767</v>
      </c>
      <c r="F408" s="861"/>
      <c r="G408" s="862"/>
      <c r="H408" s="1030"/>
      <c r="I408" s="814"/>
    </row>
    <row r="409" spans="1:14" s="863" customFormat="1" ht="12.5">
      <c r="A409" s="1031"/>
      <c r="B409" s="1034" t="s">
        <v>510</v>
      </c>
      <c r="C409" s="1032" t="s">
        <v>768</v>
      </c>
      <c r="D409" s="1037" t="s">
        <v>769</v>
      </c>
      <c r="E409" s="1036" t="s">
        <v>770</v>
      </c>
      <c r="F409" s="861"/>
      <c r="G409" s="862"/>
      <c r="H409" s="1030"/>
      <c r="I409" s="814"/>
    </row>
    <row r="410" spans="1:14" s="863" customFormat="1" ht="12.5">
      <c r="A410" s="1031"/>
      <c r="B410" s="1034" t="s">
        <v>510</v>
      </c>
      <c r="C410" s="1032" t="s">
        <v>771</v>
      </c>
      <c r="D410" s="837" t="s">
        <v>772</v>
      </c>
      <c r="E410" s="1036" t="s">
        <v>770</v>
      </c>
      <c r="F410" s="861"/>
      <c r="G410" s="862"/>
      <c r="H410" s="1030"/>
      <c r="I410" s="814"/>
    </row>
    <row r="411" spans="1:14" s="863" customFormat="1" ht="7.4" customHeight="1">
      <c r="A411" s="1031"/>
      <c r="B411" s="1034"/>
      <c r="C411" s="1032"/>
      <c r="D411" s="837"/>
      <c r="E411" s="1036"/>
      <c r="F411" s="861"/>
      <c r="G411" s="862"/>
      <c r="H411" s="1030"/>
      <c r="I411" s="814"/>
    </row>
    <row r="412" spans="1:14" s="845" customFormat="1" ht="12.25" customHeight="1">
      <c r="B412" s="1034"/>
      <c r="C412" s="1034"/>
      <c r="D412" s="1037"/>
      <c r="E412" s="855" t="s">
        <v>79</v>
      </c>
      <c r="F412" s="1038">
        <v>2</v>
      </c>
      <c r="G412" s="1030"/>
      <c r="H412" s="1030">
        <f>IF(F412="","",F412*G412)</f>
        <v>0</v>
      </c>
      <c r="I412" s="814"/>
      <c r="J412" s="847"/>
      <c r="K412" s="847"/>
      <c r="L412" s="847"/>
      <c r="M412" s="847"/>
      <c r="N412" s="847"/>
    </row>
    <row r="413" spans="1:14" s="845" customFormat="1" ht="12.25" customHeight="1">
      <c r="B413" s="1039"/>
      <c r="C413" s="1039"/>
      <c r="D413" s="1039"/>
      <c r="E413" s="1038"/>
      <c r="F413" s="1038"/>
      <c r="G413" s="1030"/>
      <c r="H413" s="1030"/>
      <c r="I413" s="814"/>
      <c r="J413" s="847"/>
      <c r="K413" s="847"/>
      <c r="L413" s="847"/>
      <c r="M413" s="847"/>
      <c r="N413" s="847"/>
    </row>
    <row r="414" spans="1:14" s="863" customFormat="1" ht="25.5" customHeight="1">
      <c r="A414" s="809">
        <f>1+MAX(A$20:A413)</f>
        <v>57</v>
      </c>
      <c r="B414" s="1245" t="s">
        <v>746</v>
      </c>
      <c r="C414" s="1245"/>
      <c r="D414" s="1245"/>
      <c r="E414" s="861"/>
      <c r="F414" s="861"/>
      <c r="G414" s="862"/>
      <c r="H414" s="1030"/>
      <c r="I414" s="814"/>
    </row>
    <row r="415" spans="1:14" s="863" customFormat="1" ht="12.75" customHeight="1">
      <c r="A415" s="1031"/>
      <c r="B415" s="1032" t="s">
        <v>747</v>
      </c>
      <c r="C415" s="1245" t="s">
        <v>748</v>
      </c>
      <c r="D415" s="1245"/>
      <c r="E415" s="1245"/>
      <c r="F415" s="861"/>
      <c r="G415" s="862"/>
      <c r="H415" s="1030"/>
      <c r="I415" s="814"/>
    </row>
    <row r="416" spans="1:14" s="863" customFormat="1" ht="12.5">
      <c r="A416" s="1031"/>
      <c r="B416" s="1032"/>
      <c r="C416" s="1032"/>
      <c r="D416" s="1032"/>
      <c r="E416" s="1033"/>
      <c r="F416" s="861"/>
      <c r="G416" s="862"/>
      <c r="H416" s="1030"/>
      <c r="I416" s="814"/>
    </row>
    <row r="417" spans="1:9" s="863" customFormat="1" ht="12.5">
      <c r="A417" s="1031"/>
      <c r="B417" s="1034" t="s">
        <v>749</v>
      </c>
      <c r="C417" s="1032"/>
      <c r="D417" s="1035">
        <v>3.3</v>
      </c>
      <c r="E417" s="1036" t="s">
        <v>623</v>
      </c>
      <c r="F417" s="861"/>
      <c r="G417" s="862"/>
      <c r="H417" s="1030"/>
      <c r="I417" s="814"/>
    </row>
    <row r="418" spans="1:9" s="863" customFormat="1" ht="12.5">
      <c r="A418" s="1031"/>
      <c r="B418" s="1034" t="s">
        <v>750</v>
      </c>
      <c r="C418" s="1032"/>
      <c r="D418" s="1035" t="s">
        <v>773</v>
      </c>
      <c r="E418" s="1036" t="s">
        <v>623</v>
      </c>
      <c r="F418" s="861"/>
      <c r="G418" s="862"/>
      <c r="H418" s="1030"/>
      <c r="I418" s="814"/>
    </row>
    <row r="419" spans="1:9" s="863" customFormat="1" ht="12.5">
      <c r="A419" s="1031"/>
      <c r="B419" s="1034" t="s">
        <v>751</v>
      </c>
      <c r="C419" s="1032"/>
      <c r="D419" s="1037">
        <v>3</v>
      </c>
      <c r="E419" s="1036"/>
      <c r="F419" s="861"/>
      <c r="G419" s="862"/>
      <c r="H419" s="1030"/>
      <c r="I419" s="814"/>
    </row>
    <row r="420" spans="1:9" s="863" customFormat="1" ht="12.5">
      <c r="A420" s="1031"/>
      <c r="B420" s="1034" t="s">
        <v>752</v>
      </c>
      <c r="C420" s="1032"/>
      <c r="D420" s="1035">
        <v>6.1</v>
      </c>
      <c r="E420" s="1036"/>
      <c r="F420" s="861"/>
      <c r="G420" s="862"/>
      <c r="H420" s="1030"/>
      <c r="I420" s="814"/>
    </row>
    <row r="421" spans="1:9" s="863" customFormat="1" ht="12.5">
      <c r="A421" s="1031"/>
      <c r="B421" s="1034" t="s">
        <v>753</v>
      </c>
      <c r="C421" s="1032"/>
      <c r="D421" s="1037" t="s">
        <v>754</v>
      </c>
      <c r="E421" s="1036"/>
      <c r="F421" s="861"/>
      <c r="G421" s="862"/>
      <c r="H421" s="1030"/>
      <c r="I421" s="814"/>
    </row>
    <row r="422" spans="1:9" s="863" customFormat="1" ht="12.5">
      <c r="A422" s="1031"/>
      <c r="B422" s="1034" t="s">
        <v>755</v>
      </c>
      <c r="C422" s="1032"/>
      <c r="D422" s="1037" t="s">
        <v>756</v>
      </c>
      <c r="E422" s="819" t="s">
        <v>603</v>
      </c>
      <c r="F422" s="861"/>
      <c r="G422" s="862"/>
      <c r="H422" s="1030"/>
      <c r="I422" s="814"/>
    </row>
    <row r="423" spans="1:9" s="863" customFormat="1" ht="12.5">
      <c r="A423" s="1031"/>
      <c r="B423" s="1034"/>
      <c r="C423" s="1032"/>
      <c r="D423" s="1037"/>
      <c r="E423" s="819"/>
      <c r="F423" s="861"/>
      <c r="G423" s="862"/>
      <c r="H423" s="1030"/>
      <c r="I423" s="814"/>
    </row>
    <row r="424" spans="1:9" s="863" customFormat="1" ht="12.5">
      <c r="A424" s="1031"/>
      <c r="B424" s="1034" t="s">
        <v>757</v>
      </c>
      <c r="C424" s="1032"/>
      <c r="D424" s="1035">
        <v>3.6</v>
      </c>
      <c r="E424" s="1036" t="s">
        <v>623</v>
      </c>
      <c r="F424" s="861"/>
      <c r="G424" s="862"/>
      <c r="H424" s="1030"/>
      <c r="I424" s="814"/>
    </row>
    <row r="425" spans="1:9" s="863" customFormat="1" ht="12.5">
      <c r="A425" s="1031"/>
      <c r="B425" s="1034" t="s">
        <v>750</v>
      </c>
      <c r="C425" s="1032"/>
      <c r="D425" s="1037" t="s">
        <v>774</v>
      </c>
      <c r="E425" s="1036" t="s">
        <v>623</v>
      </c>
      <c r="F425" s="861"/>
      <c r="G425" s="862"/>
      <c r="H425" s="1030"/>
      <c r="I425" s="814"/>
    </row>
    <row r="426" spans="1:9" s="863" customFormat="1" ht="12.5">
      <c r="A426" s="1031"/>
      <c r="B426" s="1034" t="s">
        <v>758</v>
      </c>
      <c r="C426" s="1032"/>
      <c r="D426" s="1035">
        <v>2.91</v>
      </c>
      <c r="E426" s="1036"/>
      <c r="F426" s="861"/>
      <c r="G426" s="862"/>
      <c r="H426" s="1030"/>
      <c r="I426" s="814"/>
    </row>
    <row r="427" spans="1:9" s="863" customFormat="1" ht="12.5">
      <c r="A427" s="1031"/>
      <c r="B427" s="1034" t="s">
        <v>759</v>
      </c>
      <c r="C427" s="1032"/>
      <c r="D427" s="1035">
        <v>4</v>
      </c>
      <c r="E427" s="1036"/>
      <c r="F427" s="861"/>
      <c r="G427" s="862"/>
      <c r="H427" s="1030"/>
      <c r="I427" s="814"/>
    </row>
    <row r="428" spans="1:9" s="863" customFormat="1" ht="12.5">
      <c r="A428" s="1031"/>
      <c r="B428" s="1034" t="s">
        <v>753</v>
      </c>
      <c r="C428" s="1032"/>
      <c r="D428" s="1037" t="s">
        <v>760</v>
      </c>
      <c r="E428" s="1036"/>
      <c r="F428" s="861"/>
      <c r="G428" s="862"/>
      <c r="H428" s="1030"/>
      <c r="I428" s="814"/>
    </row>
    <row r="429" spans="1:9" s="863" customFormat="1" ht="12.5">
      <c r="A429" s="1031"/>
      <c r="B429" s="1034" t="s">
        <v>761</v>
      </c>
      <c r="C429" s="1032"/>
      <c r="D429" s="1037" t="s">
        <v>762</v>
      </c>
      <c r="E429" s="819" t="s">
        <v>603</v>
      </c>
      <c r="F429" s="861"/>
      <c r="G429" s="862"/>
      <c r="H429" s="1030"/>
      <c r="I429" s="814"/>
    </row>
    <row r="430" spans="1:9" s="863" customFormat="1" ht="12.5">
      <c r="A430" s="1031"/>
      <c r="B430" s="1034" t="s">
        <v>763</v>
      </c>
      <c r="C430" s="1032"/>
      <c r="D430" s="1037" t="s">
        <v>764</v>
      </c>
      <c r="E430" s="819"/>
      <c r="F430" s="861"/>
      <c r="G430" s="862"/>
      <c r="H430" s="1030"/>
      <c r="I430" s="814"/>
    </row>
    <row r="431" spans="1:9" s="863" customFormat="1" ht="12.5">
      <c r="A431" s="1031"/>
      <c r="B431" s="1034" t="s">
        <v>765</v>
      </c>
      <c r="C431" s="1032"/>
      <c r="D431" s="1037" t="s">
        <v>766</v>
      </c>
      <c r="E431" s="1036" t="s">
        <v>767</v>
      </c>
      <c r="F431" s="861"/>
      <c r="G431" s="862"/>
      <c r="H431" s="1030"/>
      <c r="I431" s="814"/>
    </row>
    <row r="432" spans="1:9" s="863" customFormat="1" ht="12.5">
      <c r="A432" s="1031"/>
      <c r="B432" s="1034" t="s">
        <v>510</v>
      </c>
      <c r="C432" s="1032" t="s">
        <v>768</v>
      </c>
      <c r="D432" s="1037" t="s">
        <v>775</v>
      </c>
      <c r="E432" s="1036" t="s">
        <v>770</v>
      </c>
      <c r="F432" s="861"/>
      <c r="G432" s="862"/>
      <c r="H432" s="1030"/>
      <c r="I432" s="814"/>
    </row>
    <row r="433" spans="1:14" s="863" customFormat="1" ht="12.5">
      <c r="A433" s="1031"/>
      <c r="B433" s="1034" t="s">
        <v>510</v>
      </c>
      <c r="C433" s="1032" t="s">
        <v>771</v>
      </c>
      <c r="D433" s="1037" t="s">
        <v>772</v>
      </c>
      <c r="E433" s="1036" t="s">
        <v>770</v>
      </c>
      <c r="F433" s="861"/>
      <c r="G433" s="862"/>
      <c r="H433" s="1030"/>
      <c r="I433" s="814"/>
    </row>
    <row r="434" spans="1:14" s="863" customFormat="1" ht="7.4" customHeight="1">
      <c r="A434" s="1031"/>
      <c r="B434" s="1034"/>
      <c r="C434" s="1032"/>
      <c r="D434" s="1037"/>
      <c r="E434" s="1036"/>
      <c r="F434" s="861"/>
      <c r="G434" s="862"/>
      <c r="H434" s="1030"/>
      <c r="I434" s="814"/>
    </row>
    <row r="435" spans="1:14" s="845" customFormat="1" ht="12.25" customHeight="1">
      <c r="B435" s="1034"/>
      <c r="C435" s="1034"/>
      <c r="D435" s="1037"/>
      <c r="E435" s="855" t="s">
        <v>79</v>
      </c>
      <c r="F435" s="1038">
        <v>1</v>
      </c>
      <c r="G435" s="1030"/>
      <c r="H435" s="1030">
        <f>IF(F435="","",F435*G435)</f>
        <v>0</v>
      </c>
      <c r="I435" s="814"/>
      <c r="J435" s="847"/>
      <c r="K435" s="847"/>
      <c r="L435" s="847"/>
      <c r="M435" s="847"/>
      <c r="N435" s="847"/>
    </row>
    <row r="436" spans="1:14" s="845" customFormat="1" ht="12.25" customHeight="1">
      <c r="B436" s="1034"/>
      <c r="C436" s="1034"/>
      <c r="D436" s="1037"/>
      <c r="E436" s="1038"/>
      <c r="F436" s="1038"/>
      <c r="G436" s="1030"/>
      <c r="H436" s="1030"/>
      <c r="I436" s="814"/>
      <c r="J436" s="847"/>
      <c r="K436" s="847"/>
      <c r="L436" s="847"/>
      <c r="M436" s="847"/>
      <c r="N436" s="847"/>
    </row>
    <row r="437" spans="1:14" s="863" customFormat="1" ht="25.5" customHeight="1">
      <c r="A437" s="809">
        <f>1+MAX(A$20:A436)</f>
        <v>58</v>
      </c>
      <c r="B437" s="1244" t="s">
        <v>776</v>
      </c>
      <c r="C437" s="1244"/>
      <c r="D437" s="1244"/>
      <c r="E437" s="861"/>
      <c r="F437" s="861"/>
      <c r="G437" s="862"/>
      <c r="H437" s="813"/>
      <c r="I437" s="814"/>
    </row>
    <row r="438" spans="1:14" s="863" customFormat="1" ht="12.75" customHeight="1">
      <c r="A438" s="848"/>
      <c r="B438" s="830" t="s">
        <v>747</v>
      </c>
      <c r="C438" s="1244" t="s">
        <v>777</v>
      </c>
      <c r="D438" s="1244"/>
      <c r="E438" s="1244"/>
      <c r="F438" s="861"/>
      <c r="G438" s="862"/>
      <c r="H438" s="813"/>
      <c r="I438" s="814"/>
    </row>
    <row r="439" spans="1:14" s="863" customFormat="1" ht="12.5">
      <c r="A439" s="848"/>
      <c r="B439" s="830"/>
      <c r="C439" s="830"/>
      <c r="D439" s="830"/>
      <c r="E439" s="967"/>
      <c r="F439" s="861"/>
      <c r="G439" s="862"/>
      <c r="H439" s="813"/>
      <c r="I439" s="814"/>
    </row>
    <row r="440" spans="1:14" s="863" customFormat="1" ht="12.5">
      <c r="A440" s="848"/>
      <c r="B440" s="836" t="s">
        <v>778</v>
      </c>
      <c r="C440" s="830"/>
      <c r="D440" s="830">
        <v>2</v>
      </c>
      <c r="E440" s="967"/>
      <c r="F440" s="861"/>
      <c r="G440" s="862"/>
      <c r="H440" s="813"/>
      <c r="I440" s="814"/>
    </row>
    <row r="441" spans="1:14" s="863" customFormat="1" ht="12.5">
      <c r="A441" s="848"/>
      <c r="B441" s="836" t="s">
        <v>749</v>
      </c>
      <c r="C441" s="830"/>
      <c r="D441" s="836" t="s">
        <v>779</v>
      </c>
      <c r="E441" s="839" t="s">
        <v>623</v>
      </c>
      <c r="F441" s="861"/>
      <c r="G441" s="862"/>
      <c r="H441" s="813"/>
      <c r="I441" s="814"/>
    </row>
    <row r="442" spans="1:14" s="863" customFormat="1" ht="12.5">
      <c r="A442" s="848"/>
      <c r="B442" s="836" t="s">
        <v>750</v>
      </c>
      <c r="C442" s="830"/>
      <c r="D442" s="837">
        <v>1.34</v>
      </c>
      <c r="E442" s="839" t="s">
        <v>623</v>
      </c>
      <c r="F442" s="861"/>
      <c r="G442" s="862"/>
      <c r="H442" s="813"/>
      <c r="I442" s="814"/>
    </row>
    <row r="443" spans="1:14" s="863" customFormat="1" ht="12.5">
      <c r="A443" s="848"/>
      <c r="B443" s="836" t="s">
        <v>751</v>
      </c>
      <c r="C443" s="830"/>
      <c r="D443" s="837">
        <v>3.88</v>
      </c>
      <c r="E443" s="839"/>
      <c r="F443" s="861"/>
      <c r="G443" s="862"/>
      <c r="H443" s="813"/>
      <c r="I443" s="814"/>
    </row>
    <row r="444" spans="1:14" s="863" customFormat="1" ht="12.5">
      <c r="A444" s="848"/>
      <c r="B444" s="836" t="s">
        <v>752</v>
      </c>
      <c r="C444" s="830"/>
      <c r="D444" s="1040">
        <v>6.9</v>
      </c>
      <c r="E444" s="839"/>
      <c r="F444" s="861"/>
      <c r="G444" s="862"/>
      <c r="H444" s="813"/>
      <c r="I444" s="814"/>
    </row>
    <row r="445" spans="1:14" s="863" customFormat="1" ht="12.5">
      <c r="A445" s="848"/>
      <c r="B445" s="836" t="s">
        <v>753</v>
      </c>
      <c r="C445" s="830"/>
      <c r="D445" s="837" t="s">
        <v>754</v>
      </c>
      <c r="E445" s="839"/>
      <c r="F445" s="861"/>
      <c r="G445" s="862"/>
      <c r="H445" s="813"/>
      <c r="I445" s="814"/>
    </row>
    <row r="446" spans="1:14" s="863" customFormat="1" ht="12.5">
      <c r="A446" s="848"/>
      <c r="B446" s="836" t="s">
        <v>755</v>
      </c>
      <c r="C446" s="830"/>
      <c r="D446" s="837" t="s">
        <v>780</v>
      </c>
      <c r="E446" s="819" t="s">
        <v>603</v>
      </c>
      <c r="F446" s="861"/>
      <c r="G446" s="862"/>
      <c r="H446" s="813"/>
      <c r="I446" s="814"/>
    </row>
    <row r="447" spans="1:14" s="863" customFormat="1" ht="12.5">
      <c r="A447" s="848"/>
      <c r="B447" s="836"/>
      <c r="C447" s="830"/>
      <c r="D447" s="837"/>
      <c r="E447" s="819"/>
      <c r="F447" s="861"/>
      <c r="G447" s="862"/>
      <c r="H447" s="813"/>
      <c r="I447" s="814"/>
    </row>
    <row r="448" spans="1:14" s="863" customFormat="1" ht="12.5">
      <c r="A448" s="848"/>
      <c r="B448" s="836" t="s">
        <v>757</v>
      </c>
      <c r="C448" s="830"/>
      <c r="D448" s="1040">
        <v>5.6</v>
      </c>
      <c r="E448" s="839" t="s">
        <v>623</v>
      </c>
      <c r="F448" s="861"/>
      <c r="G448" s="862"/>
      <c r="H448" s="813"/>
      <c r="I448" s="814"/>
    </row>
    <row r="449" spans="1:14" s="863" customFormat="1" ht="12.5">
      <c r="A449" s="848"/>
      <c r="B449" s="836" t="s">
        <v>750</v>
      </c>
      <c r="C449" s="830"/>
      <c r="D449" s="837">
        <v>1.19</v>
      </c>
      <c r="E449" s="839" t="s">
        <v>623</v>
      </c>
      <c r="F449" s="861"/>
      <c r="G449" s="862"/>
      <c r="H449" s="813"/>
      <c r="I449" s="814"/>
    </row>
    <row r="450" spans="1:14" s="863" customFormat="1" ht="12.5">
      <c r="A450" s="848"/>
      <c r="B450" s="836" t="s">
        <v>758</v>
      </c>
      <c r="C450" s="830"/>
      <c r="D450" s="1040">
        <v>4.71</v>
      </c>
      <c r="E450" s="839"/>
      <c r="F450" s="861"/>
      <c r="G450" s="862"/>
      <c r="H450" s="813"/>
      <c r="I450" s="814"/>
    </row>
    <row r="451" spans="1:14" s="863" customFormat="1" ht="12.5">
      <c r="A451" s="848"/>
      <c r="B451" s="836" t="s">
        <v>759</v>
      </c>
      <c r="C451" s="830"/>
      <c r="D451" s="1040">
        <v>4.5999999999999996</v>
      </c>
      <c r="E451" s="839"/>
      <c r="F451" s="861"/>
      <c r="G451" s="862"/>
      <c r="H451" s="813"/>
      <c r="I451" s="814"/>
    </row>
    <row r="452" spans="1:14" s="863" customFormat="1" ht="12.5">
      <c r="A452" s="848"/>
      <c r="B452" s="836" t="s">
        <v>753</v>
      </c>
      <c r="C452" s="830"/>
      <c r="D452" s="837" t="s">
        <v>754</v>
      </c>
      <c r="E452" s="839"/>
      <c r="F452" s="861"/>
      <c r="G452" s="862"/>
      <c r="H452" s="813"/>
      <c r="I452" s="814"/>
    </row>
    <row r="453" spans="1:14" s="863" customFormat="1" ht="12.5">
      <c r="A453" s="848"/>
      <c r="B453" s="836" t="s">
        <v>761</v>
      </c>
      <c r="C453" s="830"/>
      <c r="D453" s="837" t="s">
        <v>781</v>
      </c>
      <c r="E453" s="819" t="s">
        <v>603</v>
      </c>
      <c r="F453" s="861"/>
      <c r="G453" s="862"/>
      <c r="H453" s="813"/>
      <c r="I453" s="814"/>
    </row>
    <row r="454" spans="1:14" s="863" customFormat="1" ht="12.5">
      <c r="A454" s="848"/>
      <c r="B454" s="836" t="s">
        <v>763</v>
      </c>
      <c r="C454" s="830"/>
      <c r="D454" s="837" t="s">
        <v>764</v>
      </c>
      <c r="E454" s="819"/>
      <c r="F454" s="861"/>
      <c r="G454" s="862"/>
      <c r="H454" s="813"/>
      <c r="I454" s="814"/>
    </row>
    <row r="455" spans="1:14" s="863" customFormat="1" ht="12.5">
      <c r="A455" s="848"/>
      <c r="B455" s="836" t="s">
        <v>765</v>
      </c>
      <c r="C455" s="830"/>
      <c r="D455" s="837" t="s">
        <v>766</v>
      </c>
      <c r="E455" s="839" t="s">
        <v>767</v>
      </c>
      <c r="F455" s="861"/>
      <c r="G455" s="862"/>
      <c r="H455" s="813"/>
      <c r="I455" s="814"/>
    </row>
    <row r="456" spans="1:14" s="863" customFormat="1" ht="12.5">
      <c r="A456" s="848"/>
      <c r="B456" s="836" t="s">
        <v>510</v>
      </c>
      <c r="C456" s="830"/>
      <c r="D456" s="837" t="s">
        <v>782</v>
      </c>
      <c r="E456" s="839" t="s">
        <v>770</v>
      </c>
      <c r="F456" s="861"/>
      <c r="G456" s="862"/>
      <c r="H456" s="813"/>
      <c r="I456" s="814"/>
    </row>
    <row r="457" spans="1:14" s="845" customFormat="1" ht="12.25" customHeight="1">
      <c r="B457" s="836"/>
      <c r="C457" s="836"/>
      <c r="D457" s="837"/>
      <c r="E457" s="852"/>
      <c r="F457" s="1041"/>
      <c r="G457" s="1042"/>
      <c r="H457" s="813"/>
      <c r="I457" s="814"/>
      <c r="J457" s="847"/>
      <c r="K457" s="847"/>
      <c r="L457" s="847"/>
      <c r="M457" s="847"/>
      <c r="N457" s="847"/>
    </row>
    <row r="458" spans="1:14" s="845" customFormat="1" ht="12.25" customHeight="1">
      <c r="B458" s="846"/>
      <c r="C458" s="846"/>
      <c r="D458" s="846"/>
      <c r="E458" s="855" t="s">
        <v>79</v>
      </c>
      <c r="F458" s="823">
        <v>1</v>
      </c>
      <c r="G458" s="813"/>
      <c r="H458" s="813">
        <f>IF(F458="","",F458*G458)</f>
        <v>0</v>
      </c>
      <c r="I458" s="814"/>
      <c r="J458" s="847"/>
      <c r="K458" s="847"/>
      <c r="L458" s="847"/>
      <c r="M458" s="847"/>
      <c r="N458" s="847"/>
    </row>
    <row r="459" spans="1:14" s="845" customFormat="1" ht="12.25" customHeight="1">
      <c r="B459" s="846"/>
      <c r="C459" s="846"/>
      <c r="D459" s="846"/>
      <c r="E459" s="823"/>
      <c r="F459" s="823"/>
      <c r="G459" s="813"/>
      <c r="H459" s="813"/>
      <c r="I459" s="814"/>
      <c r="J459" s="847"/>
      <c r="K459" s="847"/>
      <c r="L459" s="847"/>
      <c r="M459" s="847"/>
      <c r="N459" s="847"/>
    </row>
    <row r="460" spans="1:14" s="863" customFormat="1" ht="37.4" customHeight="1">
      <c r="A460" s="809">
        <f>1+MAX(A$20:A459)</f>
        <v>59</v>
      </c>
      <c r="B460" s="1244" t="s">
        <v>783</v>
      </c>
      <c r="C460" s="1244"/>
      <c r="D460" s="1244"/>
      <c r="E460" s="861"/>
      <c r="F460" s="861"/>
      <c r="G460" s="862"/>
      <c r="H460" s="813"/>
      <c r="I460" s="814"/>
    </row>
    <row r="461" spans="1:14" s="863" customFormat="1" ht="12.75" customHeight="1">
      <c r="A461" s="848"/>
      <c r="B461" s="830" t="s">
        <v>747</v>
      </c>
      <c r="C461" s="1244" t="s">
        <v>777</v>
      </c>
      <c r="D461" s="1244"/>
      <c r="E461" s="1244"/>
      <c r="F461" s="861"/>
      <c r="G461" s="862"/>
      <c r="H461" s="813"/>
      <c r="I461" s="814"/>
    </row>
    <row r="462" spans="1:14" s="845" customFormat="1" ht="12.25" customHeight="1">
      <c r="B462" s="836"/>
      <c r="C462" s="836"/>
      <c r="D462" s="837"/>
      <c r="E462" s="852"/>
      <c r="F462" s="1041"/>
      <c r="G462" s="1042"/>
      <c r="H462" s="813"/>
      <c r="I462" s="814"/>
      <c r="J462" s="847"/>
      <c r="K462" s="847"/>
      <c r="L462" s="847"/>
      <c r="M462" s="847"/>
      <c r="N462" s="847"/>
    </row>
    <row r="463" spans="1:14" s="863" customFormat="1" ht="12.5">
      <c r="A463" s="848"/>
      <c r="B463" s="836" t="s">
        <v>749</v>
      </c>
      <c r="C463" s="830"/>
      <c r="D463" s="1040">
        <v>2.5</v>
      </c>
      <c r="E463" s="839" t="s">
        <v>623</v>
      </c>
      <c r="F463" s="861"/>
      <c r="G463" s="862"/>
      <c r="H463" s="813"/>
      <c r="I463" s="814"/>
    </row>
    <row r="464" spans="1:14" s="863" customFormat="1" ht="12.5">
      <c r="A464" s="848"/>
      <c r="B464" s="836" t="s">
        <v>784</v>
      </c>
      <c r="C464" s="830"/>
      <c r="D464" s="837" t="s">
        <v>785</v>
      </c>
      <c r="E464" s="839" t="s">
        <v>786</v>
      </c>
      <c r="F464" s="861"/>
      <c r="G464" s="862"/>
      <c r="H464" s="813"/>
      <c r="I464" s="814"/>
    </row>
    <row r="465" spans="1:14" s="863" customFormat="1" ht="12.5">
      <c r="A465" s="848"/>
      <c r="B465" s="836"/>
      <c r="C465" s="830"/>
      <c r="D465" s="837"/>
      <c r="E465" s="839"/>
      <c r="F465" s="861"/>
      <c r="G465" s="862"/>
      <c r="H465" s="813"/>
      <c r="I465" s="814"/>
    </row>
    <row r="466" spans="1:14" s="863" customFormat="1" ht="12.5">
      <c r="A466" s="848"/>
      <c r="B466" s="836" t="s">
        <v>757</v>
      </c>
      <c r="C466" s="830"/>
      <c r="D466" s="1040">
        <v>3.2</v>
      </c>
      <c r="E466" s="839" t="s">
        <v>623</v>
      </c>
      <c r="F466" s="861"/>
      <c r="G466" s="862"/>
      <c r="H466" s="813"/>
      <c r="I466" s="814"/>
    </row>
    <row r="467" spans="1:14" s="863" customFormat="1" ht="12.5">
      <c r="A467" s="848"/>
      <c r="B467" s="836" t="s">
        <v>784</v>
      </c>
      <c r="C467" s="830"/>
      <c r="D467" s="837" t="s">
        <v>787</v>
      </c>
      <c r="E467" s="839" t="s">
        <v>786</v>
      </c>
      <c r="F467" s="861"/>
      <c r="G467" s="862"/>
      <c r="H467" s="813"/>
      <c r="I467" s="814"/>
    </row>
    <row r="468" spans="1:14" s="863" customFormat="1" ht="12.5">
      <c r="A468" s="848"/>
      <c r="B468" s="836" t="s">
        <v>788</v>
      </c>
      <c r="C468" s="830"/>
      <c r="D468" s="837">
        <v>9.52</v>
      </c>
      <c r="E468" s="839" t="s">
        <v>770</v>
      </c>
      <c r="F468" s="861"/>
      <c r="G468" s="862"/>
      <c r="H468" s="813"/>
      <c r="I468" s="814"/>
    </row>
    <row r="469" spans="1:14" s="863" customFormat="1" ht="12.5">
      <c r="A469" s="848"/>
      <c r="B469" s="836" t="s">
        <v>789</v>
      </c>
      <c r="C469" s="830"/>
      <c r="D469" s="837">
        <v>6.35</v>
      </c>
      <c r="E469" s="839" t="s">
        <v>770</v>
      </c>
      <c r="F469" s="861"/>
      <c r="G469" s="862"/>
      <c r="H469" s="813"/>
      <c r="I469" s="814"/>
    </row>
    <row r="470" spans="1:14" s="863" customFormat="1" ht="12.5">
      <c r="A470" s="848"/>
      <c r="B470" s="836" t="s">
        <v>763</v>
      </c>
      <c r="C470" s="830"/>
      <c r="D470" s="837" t="s">
        <v>764</v>
      </c>
      <c r="E470" s="819"/>
      <c r="F470" s="861"/>
      <c r="G470" s="862"/>
      <c r="H470" s="813"/>
      <c r="I470" s="814"/>
    </row>
    <row r="471" spans="1:14" s="863" customFormat="1" ht="12.5">
      <c r="A471" s="848"/>
      <c r="B471" s="836" t="s">
        <v>765</v>
      </c>
      <c r="C471" s="830"/>
      <c r="D471" s="837" t="s">
        <v>766</v>
      </c>
      <c r="E471" s="839" t="s">
        <v>767</v>
      </c>
      <c r="F471" s="861"/>
      <c r="G471" s="862"/>
      <c r="H471" s="813"/>
      <c r="I471" s="814"/>
    </row>
    <row r="472" spans="1:14" s="863" customFormat="1" ht="12.5">
      <c r="A472" s="848"/>
      <c r="B472" s="836" t="s">
        <v>510</v>
      </c>
      <c r="C472" s="830"/>
      <c r="D472" s="837" t="s">
        <v>772</v>
      </c>
      <c r="E472" s="839" t="s">
        <v>770</v>
      </c>
      <c r="F472" s="861"/>
      <c r="G472" s="862"/>
      <c r="H472" s="813"/>
      <c r="I472" s="814"/>
    </row>
    <row r="473" spans="1:14" s="845" customFormat="1" ht="12.25" customHeight="1">
      <c r="B473" s="836"/>
      <c r="C473" s="836"/>
      <c r="D473" s="837"/>
      <c r="E473" s="852"/>
      <c r="F473" s="1041"/>
      <c r="G473" s="1042"/>
      <c r="H473" s="813"/>
      <c r="I473" s="814"/>
      <c r="J473" s="847"/>
      <c r="K473" s="847"/>
      <c r="L473" s="847"/>
      <c r="M473" s="847"/>
      <c r="N473" s="847"/>
    </row>
    <row r="474" spans="1:14" s="845" customFormat="1" ht="12.25" customHeight="1">
      <c r="B474" s="836"/>
      <c r="C474" s="836"/>
      <c r="D474" s="837"/>
      <c r="E474" s="855" t="s">
        <v>79</v>
      </c>
      <c r="F474" s="823">
        <v>2</v>
      </c>
      <c r="G474" s="813"/>
      <c r="H474" s="813">
        <f>IF(F474="","",F474*G474)</f>
        <v>0</v>
      </c>
      <c r="I474" s="814"/>
      <c r="J474" s="847"/>
      <c r="K474" s="847"/>
      <c r="L474" s="847"/>
      <c r="M474" s="847"/>
      <c r="N474" s="847"/>
    </row>
    <row r="475" spans="1:14" s="845" customFormat="1" ht="12.25" customHeight="1">
      <c r="B475" s="836"/>
      <c r="C475" s="836"/>
      <c r="D475" s="837"/>
      <c r="E475" s="823"/>
      <c r="F475" s="823"/>
      <c r="G475" s="813"/>
      <c r="H475" s="813"/>
      <c r="I475" s="814"/>
      <c r="J475" s="847"/>
      <c r="K475" s="847"/>
      <c r="L475" s="847"/>
      <c r="M475" s="847"/>
      <c r="N475" s="847"/>
    </row>
    <row r="476" spans="1:14" s="760" customFormat="1" ht="25.5" customHeight="1">
      <c r="A476" s="848">
        <f>1+MAX(A$70:A475)</f>
        <v>60</v>
      </c>
      <c r="B476" s="1244" t="s">
        <v>790</v>
      </c>
      <c r="C476" s="1244"/>
      <c r="D476" s="1244"/>
      <c r="E476" s="855" t="s">
        <v>79</v>
      </c>
      <c r="F476" s="823">
        <v>4</v>
      </c>
      <c r="G476" s="813"/>
      <c r="H476" s="813">
        <f>IF(F476="","",F476*G476)</f>
        <v>0</v>
      </c>
      <c r="I476" s="814"/>
    </row>
    <row r="477" spans="1:14" s="760" customFormat="1" ht="13.5" customHeight="1">
      <c r="A477" s="848"/>
      <c r="B477" s="830"/>
      <c r="C477" s="830"/>
      <c r="D477" s="830"/>
      <c r="E477" s="823"/>
      <c r="F477" s="823"/>
      <c r="G477" s="813"/>
      <c r="H477" s="813"/>
      <c r="I477" s="814"/>
    </row>
    <row r="478" spans="1:14" s="863" customFormat="1" ht="37.5" customHeight="1">
      <c r="A478" s="848">
        <f>1+MAX(A$70:A477)</f>
        <v>61</v>
      </c>
      <c r="B478" s="1244" t="s">
        <v>791</v>
      </c>
      <c r="C478" s="1244"/>
      <c r="D478" s="1244"/>
      <c r="E478" s="861"/>
      <c r="F478" s="861"/>
      <c r="G478" s="862"/>
      <c r="H478" s="813"/>
      <c r="I478" s="814"/>
    </row>
    <row r="479" spans="1:14" s="1043" customFormat="1" ht="13.5" customHeight="1">
      <c r="A479" s="848"/>
      <c r="C479" s="1043" t="s">
        <v>792</v>
      </c>
      <c r="D479" s="1044"/>
      <c r="E479" s="861" t="s">
        <v>478</v>
      </c>
      <c r="F479" s="1045">
        <v>35</v>
      </c>
      <c r="G479" s="1046"/>
      <c r="H479" s="813">
        <f>IF(F479="","",F479*G479)</f>
        <v>0</v>
      </c>
      <c r="I479" s="814"/>
    </row>
    <row r="480" spans="1:14" s="1043" customFormat="1" ht="13.5" customHeight="1">
      <c r="A480" s="848"/>
      <c r="C480" s="1043" t="s">
        <v>793</v>
      </c>
      <c r="D480" s="1044"/>
      <c r="E480" s="861" t="s">
        <v>478</v>
      </c>
      <c r="F480" s="1045">
        <v>35</v>
      </c>
      <c r="G480" s="1046"/>
      <c r="H480" s="813">
        <f>IF(F480="","",F480*G480)</f>
        <v>0</v>
      </c>
      <c r="I480" s="814"/>
    </row>
    <row r="481" spans="1:14" s="1043" customFormat="1" ht="14.25" customHeight="1">
      <c r="A481" s="861"/>
      <c r="D481" s="1044"/>
      <c r="E481" s="861"/>
      <c r="F481" s="861"/>
      <c r="G481" s="1046"/>
      <c r="H481" s="1046"/>
      <c r="I481" s="814"/>
    </row>
    <row r="482" spans="1:14" s="863" customFormat="1" ht="25.5" customHeight="1">
      <c r="A482" s="848">
        <f>1+MAX(A$70:A481)</f>
        <v>62</v>
      </c>
      <c r="B482" s="1244" t="s">
        <v>794</v>
      </c>
      <c r="C482" s="1244"/>
      <c r="D482" s="1244"/>
      <c r="E482" s="861"/>
      <c r="F482" s="861"/>
      <c r="G482" s="862"/>
      <c r="H482" s="813"/>
      <c r="I482" s="814"/>
    </row>
    <row r="483" spans="1:14" s="1043" customFormat="1" ht="13.5" customHeight="1">
      <c r="A483" s="861"/>
      <c r="C483" s="1043" t="s">
        <v>795</v>
      </c>
      <c r="D483" s="1044"/>
      <c r="E483" s="861" t="s">
        <v>478</v>
      </c>
      <c r="F483" s="1045">
        <v>25</v>
      </c>
      <c r="G483" s="1046"/>
      <c r="H483" s="813">
        <f>IF(F483="","",F483*G483)</f>
        <v>0</v>
      </c>
      <c r="I483" s="814"/>
    </row>
    <row r="484" spans="1:14" s="1043" customFormat="1" ht="13.5" customHeight="1">
      <c r="A484" s="861"/>
      <c r="C484" s="1047"/>
      <c r="D484" s="1044"/>
      <c r="E484" s="861"/>
      <c r="F484" s="1045"/>
      <c r="G484" s="1046"/>
      <c r="H484" s="813"/>
      <c r="I484" s="814"/>
    </row>
    <row r="485" spans="1:14" s="1043" customFormat="1" ht="40.5" customHeight="1">
      <c r="A485" s="848">
        <f>1+MAX(A$70:A484)</f>
        <v>63</v>
      </c>
      <c r="B485" s="1244" t="s">
        <v>796</v>
      </c>
      <c r="C485" s="1244"/>
      <c r="D485" s="1244"/>
      <c r="E485" s="861"/>
      <c r="F485" s="861"/>
      <c r="G485" s="862"/>
      <c r="H485" s="813"/>
      <c r="I485" s="814"/>
    </row>
    <row r="486" spans="1:14" s="1043" customFormat="1" ht="12.5">
      <c r="A486" s="861"/>
      <c r="C486" s="1043" t="s">
        <v>797</v>
      </c>
      <c r="D486" s="1044"/>
      <c r="E486" s="861" t="s">
        <v>478</v>
      </c>
      <c r="F486" s="1045">
        <v>15</v>
      </c>
      <c r="G486" s="1046"/>
      <c r="H486" s="813">
        <f>IF(F486="","",F486*G486)</f>
        <v>0</v>
      </c>
      <c r="I486" s="814"/>
    </row>
    <row r="487" spans="1:14" s="1043" customFormat="1" ht="13.5" customHeight="1">
      <c r="A487" s="861"/>
      <c r="B487" s="965"/>
      <c r="C487" s="965"/>
      <c r="D487" s="1048"/>
      <c r="E487" s="861"/>
      <c r="F487" s="861"/>
      <c r="G487" s="1046"/>
      <c r="H487" s="1046"/>
      <c r="I487" s="814"/>
    </row>
    <row r="488" spans="1:14" s="760" customFormat="1" ht="51.75" customHeight="1">
      <c r="A488" s="848">
        <f>1+MAX(A$70:A487)</f>
        <v>64</v>
      </c>
      <c r="B488" s="1244" t="s">
        <v>798</v>
      </c>
      <c r="C488" s="1244"/>
      <c r="D488" s="1244"/>
      <c r="E488" s="855" t="s">
        <v>79</v>
      </c>
      <c r="F488" s="823">
        <v>1</v>
      </c>
      <c r="G488" s="813"/>
      <c r="H488" s="813">
        <f>IF(F488="","",F488*G488)</f>
        <v>0</v>
      </c>
      <c r="I488" s="814"/>
    </row>
    <row r="489" spans="1:14" s="760" customFormat="1" ht="13.5" customHeight="1">
      <c r="A489" s="1049"/>
      <c r="B489" s="830"/>
      <c r="C489" s="830"/>
      <c r="D489" s="830"/>
      <c r="E489" s="823"/>
      <c r="F489" s="823"/>
      <c r="G489" s="813"/>
      <c r="H489" s="813"/>
      <c r="I489" s="814"/>
    </row>
    <row r="490" spans="1:14" s="760" customFormat="1" ht="51" customHeight="1">
      <c r="A490" s="848">
        <f>1+MAX(A$70:A489)</f>
        <v>65</v>
      </c>
      <c r="B490" s="1244" t="s">
        <v>799</v>
      </c>
      <c r="C490" s="1244"/>
      <c r="D490" s="1244"/>
      <c r="E490" s="855" t="s">
        <v>79</v>
      </c>
      <c r="F490" s="823">
        <v>1</v>
      </c>
      <c r="G490" s="813"/>
      <c r="H490" s="813">
        <f>IF(F490="","",F490*G490)</f>
        <v>0</v>
      </c>
      <c r="I490" s="814"/>
    </row>
    <row r="491" spans="1:14" s="760" customFormat="1" ht="13.5" customHeight="1">
      <c r="A491" s="823"/>
      <c r="E491" s="823"/>
      <c r="F491" s="823"/>
      <c r="G491" s="813"/>
      <c r="H491" s="813" t="str">
        <f>IF(F491="","",F491*G491)</f>
        <v/>
      </c>
      <c r="I491" s="814"/>
    </row>
    <row r="492" spans="1:14" s="863" customFormat="1" ht="51" customHeight="1">
      <c r="A492" s="848">
        <f>1+MAX(A$70:A491)</f>
        <v>66</v>
      </c>
      <c r="B492" s="1244" t="s">
        <v>800</v>
      </c>
      <c r="C492" s="1244"/>
      <c r="D492" s="1244"/>
      <c r="E492" s="855" t="s">
        <v>79</v>
      </c>
      <c r="F492" s="823">
        <v>1</v>
      </c>
      <c r="G492" s="862"/>
      <c r="H492" s="813">
        <f>IF(F492="","",F492*G492)</f>
        <v>0</v>
      </c>
      <c r="I492" s="814"/>
    </row>
    <row r="493" spans="1:14" s="869" customFormat="1" ht="11.25" customHeight="1">
      <c r="A493" s="1050"/>
      <c r="B493" s="1051"/>
      <c r="C493" s="1051"/>
      <c r="D493" s="1051"/>
      <c r="E493" s="1050"/>
      <c r="F493" s="1050"/>
      <c r="G493" s="1052"/>
      <c r="H493" s="1052"/>
      <c r="I493" s="814"/>
    </row>
    <row r="494" spans="1:14" s="870" customFormat="1" ht="13.5" customHeight="1">
      <c r="A494" s="866" t="str">
        <f>A388</f>
        <v>5.4.</v>
      </c>
      <c r="B494" s="867" t="str">
        <f>B388</f>
        <v>INSTALACIJA  KLIMATIZACIJE - split sustavi</v>
      </c>
      <c r="C494" s="866"/>
      <c r="D494" s="866"/>
      <c r="E494" s="866"/>
      <c r="F494" s="866"/>
      <c r="G494" s="868" t="s">
        <v>499</v>
      </c>
      <c r="H494" s="868">
        <f>SUM(H410:H492)</f>
        <v>0</v>
      </c>
      <c r="I494" s="814"/>
      <c r="J494" s="869"/>
      <c r="K494" s="869"/>
      <c r="L494" s="869"/>
      <c r="M494" s="869"/>
      <c r="N494" s="869"/>
    </row>
    <row r="495" spans="1:14" s="870" customFormat="1" ht="13.5" customHeight="1">
      <c r="A495" s="866"/>
      <c r="B495" s="867"/>
      <c r="C495" s="866"/>
      <c r="D495" s="866"/>
      <c r="E495" s="866"/>
      <c r="F495" s="866"/>
      <c r="G495" s="868"/>
      <c r="H495" s="868"/>
      <c r="I495" s="814"/>
      <c r="J495" s="869"/>
      <c r="K495" s="869"/>
      <c r="L495" s="869"/>
      <c r="M495" s="869"/>
      <c r="N495" s="869"/>
    </row>
    <row r="496" spans="1:14" s="762" customFormat="1" ht="13">
      <c r="A496" s="763"/>
      <c r="B496" s="761"/>
      <c r="C496" s="763"/>
      <c r="D496" s="763"/>
      <c r="E496" s="763"/>
      <c r="F496" s="763"/>
      <c r="G496" s="764"/>
      <c r="H496" s="764"/>
      <c r="I496" s="814"/>
      <c r="J496" s="760"/>
      <c r="K496" s="760"/>
      <c r="L496" s="760"/>
      <c r="M496" s="760"/>
      <c r="N496" s="760"/>
    </row>
    <row r="497" spans="1:14" s="1061" customFormat="1" ht="15" customHeight="1">
      <c r="A497" s="1053" t="s">
        <v>801</v>
      </c>
      <c r="B497" s="1054" t="s">
        <v>802</v>
      </c>
      <c r="C497" s="1054"/>
      <c r="D497" s="1055"/>
      <c r="E497" s="1056"/>
      <c r="F497" s="1057"/>
      <c r="G497" s="1058"/>
      <c r="H497" s="1059"/>
      <c r="I497" s="814"/>
      <c r="J497" s="1060"/>
      <c r="K497" s="1060"/>
      <c r="L497" s="1060"/>
      <c r="M497" s="1060"/>
      <c r="N497" s="1060"/>
    </row>
    <row r="498" spans="1:14" s="1061" customFormat="1" ht="9.65" customHeight="1">
      <c r="A498" s="1062"/>
      <c r="B498" s="1063"/>
      <c r="C498" s="1063"/>
      <c r="D498" s="1064"/>
      <c r="E498" s="1065"/>
      <c r="F498" s="1062"/>
      <c r="G498" s="1066"/>
      <c r="H498" s="1066"/>
      <c r="I498" s="814"/>
      <c r="J498" s="1060"/>
      <c r="K498" s="1060"/>
      <c r="L498" s="1060"/>
      <c r="M498" s="1060"/>
      <c r="N498" s="1060"/>
    </row>
    <row r="499" spans="1:14" ht="42" customHeight="1">
      <c r="A499" s="809">
        <f>1+MAX(A$20:A498)</f>
        <v>67</v>
      </c>
      <c r="B499" s="1244" t="s">
        <v>803</v>
      </c>
      <c r="C499" s="1244"/>
      <c r="D499" s="1244"/>
      <c r="E499" s="1067"/>
      <c r="F499" s="1068"/>
      <c r="G499" s="1069"/>
      <c r="H499" s="813" t="str">
        <f t="shared" ref="H499:H502" si="2">IF(F499="","",F499*G499)</f>
        <v/>
      </c>
      <c r="I499" s="814"/>
    </row>
    <row r="500" spans="1:14" ht="13.4" customHeight="1">
      <c r="A500" s="1070"/>
      <c r="B500" s="965" t="s">
        <v>804</v>
      </c>
      <c r="C500" s="1071" t="s">
        <v>805</v>
      </c>
      <c r="E500" s="1072"/>
      <c r="F500" s="1073"/>
      <c r="G500" s="1069"/>
      <c r="H500" s="813" t="str">
        <f t="shared" si="2"/>
        <v/>
      </c>
      <c r="I500" s="814"/>
    </row>
    <row r="501" spans="1:14" ht="13.4" customHeight="1">
      <c r="A501" s="1070"/>
      <c r="B501" s="965" t="s">
        <v>806</v>
      </c>
      <c r="C501" s="1071" t="s">
        <v>807</v>
      </c>
      <c r="E501" s="1072"/>
      <c r="F501" s="1073"/>
      <c r="G501" s="1069"/>
      <c r="H501" s="813" t="str">
        <f t="shared" si="2"/>
        <v/>
      </c>
      <c r="I501" s="814"/>
    </row>
    <row r="502" spans="1:14" ht="13.4" customHeight="1">
      <c r="A502" s="1070"/>
      <c r="B502" s="965" t="s">
        <v>808</v>
      </c>
      <c r="C502" s="1071" t="s">
        <v>809</v>
      </c>
      <c r="E502" s="823" t="s">
        <v>281</v>
      </c>
      <c r="F502" s="823">
        <v>2</v>
      </c>
      <c r="G502" s="813"/>
      <c r="H502" s="813">
        <f t="shared" si="2"/>
        <v>0</v>
      </c>
      <c r="I502" s="814"/>
    </row>
    <row r="503" spans="1:14" s="760" customFormat="1" ht="13.5" customHeight="1">
      <c r="A503" s="763"/>
      <c r="B503" s="761"/>
      <c r="D503" s="823"/>
      <c r="E503" s="823"/>
      <c r="F503" s="823"/>
      <c r="G503" s="764"/>
      <c r="H503" s="764"/>
      <c r="I503" s="814"/>
    </row>
    <row r="504" spans="1:14" ht="12.75" customHeight="1">
      <c r="A504" s="809">
        <f>1+MAX(A$20:A503)</f>
        <v>68</v>
      </c>
      <c r="B504" s="1244" t="s">
        <v>810</v>
      </c>
      <c r="C504" s="1244"/>
      <c r="D504" s="1244"/>
      <c r="E504" s="823"/>
      <c r="F504" s="823"/>
      <c r="G504" s="813"/>
      <c r="H504" s="813" t="str">
        <f>IF(F504="","",F504*G504)</f>
        <v/>
      </c>
      <c r="I504" s="814"/>
    </row>
    <row r="505" spans="1:14" ht="13.5" customHeight="1">
      <c r="A505" s="1070"/>
      <c r="B505" s="965" t="s">
        <v>808</v>
      </c>
      <c r="C505" s="1071" t="s">
        <v>811</v>
      </c>
      <c r="E505" s="823" t="s">
        <v>281</v>
      </c>
      <c r="F505" s="823">
        <v>1</v>
      </c>
      <c r="G505" s="813"/>
      <c r="H505" s="813">
        <f>IF(F505="","",F505*G505)</f>
        <v>0</v>
      </c>
      <c r="I505" s="814"/>
    </row>
    <row r="506" spans="1:14" s="760" customFormat="1" ht="10.75" customHeight="1">
      <c r="A506" s="763"/>
      <c r="B506" s="761"/>
      <c r="D506" s="823"/>
      <c r="E506" s="823"/>
      <c r="F506" s="823"/>
      <c r="G506" s="764"/>
      <c r="H506" s="764"/>
      <c r="I506" s="814"/>
    </row>
    <row r="507" spans="1:14" ht="28.5" customHeight="1">
      <c r="A507" s="809">
        <f>1+MAX(A$20:A506)</f>
        <v>69</v>
      </c>
      <c r="B507" s="1244" t="s">
        <v>812</v>
      </c>
      <c r="C507" s="1244"/>
      <c r="D507" s="1244"/>
      <c r="E507" s="823" t="s">
        <v>281</v>
      </c>
      <c r="F507" s="823">
        <v>3</v>
      </c>
      <c r="G507" s="813"/>
      <c r="H507" s="813">
        <f>IF(F507="","",F507*G507)</f>
        <v>0</v>
      </c>
      <c r="I507" s="814"/>
    </row>
    <row r="508" spans="1:14" ht="10.75" customHeight="1">
      <c r="A508" s="1074"/>
      <c r="B508" s="1072"/>
      <c r="C508" s="1072"/>
      <c r="D508" s="846"/>
      <c r="E508" s="823"/>
      <c r="F508" s="782"/>
      <c r="G508" s="1075"/>
      <c r="H508" s="1075"/>
      <c r="I508" s="814"/>
    </row>
    <row r="509" spans="1:14" ht="25.5" customHeight="1">
      <c r="A509" s="809">
        <f>1+MAX(A$20:A508)</f>
        <v>70</v>
      </c>
      <c r="B509" s="1244" t="s">
        <v>813</v>
      </c>
      <c r="C509" s="1244"/>
      <c r="D509" s="1244"/>
      <c r="E509" s="823"/>
      <c r="F509" s="823"/>
      <c r="G509" s="813"/>
      <c r="H509" s="813" t="str">
        <f>IF(F509="","",F509*G509)</f>
        <v/>
      </c>
      <c r="I509" s="814"/>
    </row>
    <row r="510" spans="1:14" ht="13.5" customHeight="1">
      <c r="A510" s="823"/>
      <c r="B510" s="942" t="s">
        <v>814</v>
      </c>
      <c r="C510" s="760"/>
      <c r="D510" s="760"/>
      <c r="E510" s="823" t="s">
        <v>478</v>
      </c>
      <c r="F510" s="824">
        <v>3</v>
      </c>
      <c r="G510" s="813"/>
      <c r="H510" s="813">
        <f>IF(F510="","",F510*G510)</f>
        <v>0</v>
      </c>
      <c r="I510" s="814"/>
    </row>
    <row r="511" spans="1:14" ht="10.75" customHeight="1">
      <c r="A511" s="823"/>
      <c r="B511" s="942"/>
      <c r="C511" s="760"/>
      <c r="D511" s="760"/>
      <c r="E511" s="823"/>
      <c r="F511" s="824"/>
      <c r="G511" s="813"/>
      <c r="H511" s="813" t="str">
        <f>IF(F511="","",F511*G511)</f>
        <v/>
      </c>
      <c r="I511" s="814"/>
    </row>
    <row r="512" spans="1:14" ht="39.65" customHeight="1">
      <c r="A512" s="809">
        <f>1+MAX(A$20:A511)</f>
        <v>71</v>
      </c>
      <c r="B512" s="1244" t="s">
        <v>815</v>
      </c>
      <c r="C512" s="1244"/>
      <c r="D512" s="1244"/>
      <c r="E512" s="823"/>
      <c r="F512" s="823"/>
      <c r="G512" s="813"/>
      <c r="H512" s="813" t="str">
        <f>IF(F512="","",F512*G512)</f>
        <v/>
      </c>
      <c r="I512" s="814"/>
    </row>
    <row r="513" spans="1:14" ht="13.5" customHeight="1">
      <c r="A513" s="823"/>
      <c r="B513" s="942" t="s">
        <v>814</v>
      </c>
      <c r="C513" s="760"/>
      <c r="D513" s="760"/>
      <c r="E513" s="823" t="s">
        <v>281</v>
      </c>
      <c r="F513" s="941">
        <v>3</v>
      </c>
      <c r="G513" s="813"/>
      <c r="H513" s="813">
        <f>IF(F513="","",F513*G513)</f>
        <v>0</v>
      </c>
      <c r="I513" s="814"/>
    </row>
    <row r="514" spans="1:14" ht="10.75" customHeight="1">
      <c r="A514" s="823"/>
      <c r="B514" s="942"/>
      <c r="C514" s="760"/>
      <c r="D514" s="760"/>
      <c r="E514" s="823"/>
      <c r="F514" s="824"/>
      <c r="G514" s="813"/>
      <c r="H514" s="813"/>
      <c r="I514" s="814"/>
    </row>
    <row r="515" spans="1:14" s="760" customFormat="1" ht="28.5" customHeight="1">
      <c r="A515" s="809">
        <f>1+MAX(A$20:A514)</f>
        <v>72</v>
      </c>
      <c r="B515" s="1244" t="s">
        <v>816</v>
      </c>
      <c r="C515" s="1244"/>
      <c r="D515" s="1244"/>
      <c r="E515" s="823" t="s">
        <v>79</v>
      </c>
      <c r="F515" s="823">
        <v>1</v>
      </c>
      <c r="G515" s="813"/>
      <c r="H515" s="813">
        <f>IF(F515="","",F515*G515)</f>
        <v>0</v>
      </c>
      <c r="I515" s="814"/>
    </row>
    <row r="516" spans="1:14" s="1043" customFormat="1" ht="10.75" customHeight="1">
      <c r="A516" s="965"/>
      <c r="B516" s="965"/>
      <c r="C516" s="965"/>
      <c r="D516" s="1048"/>
      <c r="E516" s="861"/>
      <c r="F516" s="861"/>
      <c r="G516" s="1046"/>
      <c r="H516" s="1046"/>
      <c r="I516" s="814"/>
    </row>
    <row r="517" spans="1:14" s="760" customFormat="1" ht="51" customHeight="1">
      <c r="A517" s="809">
        <f>1+MAX(A$20:A516)</f>
        <v>73</v>
      </c>
      <c r="B517" s="1244" t="s">
        <v>817</v>
      </c>
      <c r="C517" s="1244"/>
      <c r="D517" s="1244"/>
      <c r="E517" s="823" t="s">
        <v>79</v>
      </c>
      <c r="F517" s="823">
        <v>1</v>
      </c>
      <c r="G517" s="813"/>
      <c r="H517" s="813">
        <f>IF(F517="","",F517*G517)</f>
        <v>0</v>
      </c>
      <c r="I517" s="814"/>
    </row>
    <row r="518" spans="1:14" s="1080" customFormat="1" ht="11.25" customHeight="1">
      <c r="A518" s="1076"/>
      <c r="B518" s="1077"/>
      <c r="C518" s="1077"/>
      <c r="D518" s="1077"/>
      <c r="E518" s="1076"/>
      <c r="F518" s="1076"/>
      <c r="G518" s="1078"/>
      <c r="H518" s="1078"/>
      <c r="I518" s="814"/>
      <c r="J518" s="1079"/>
      <c r="K518" s="1079"/>
      <c r="L518" s="1079"/>
      <c r="M518" s="1079"/>
      <c r="N518" s="1079"/>
    </row>
    <row r="519" spans="1:14" s="1084" customFormat="1" ht="13.5" customHeight="1">
      <c r="A519" s="1081" t="str">
        <f>A497</f>
        <v>5.5.</v>
      </c>
      <c r="B519" s="1082" t="str">
        <f>B497</f>
        <v>INSTALACIJA VENTILACIJE - odsisni ventilatori</v>
      </c>
      <c r="C519" s="1081"/>
      <c r="D519" s="1081"/>
      <c r="E519" s="1081"/>
      <c r="F519" s="1081"/>
      <c r="G519" s="1083" t="s">
        <v>499</v>
      </c>
      <c r="H519" s="1083">
        <f>SUM(H501:H517)</f>
        <v>0</v>
      </c>
      <c r="I519" s="814"/>
      <c r="J519" s="1079"/>
      <c r="K519" s="1079"/>
      <c r="L519" s="1079"/>
      <c r="M519" s="1079"/>
      <c r="N519" s="1079"/>
    </row>
    <row r="520" spans="1:14" s="762" customFormat="1" ht="13">
      <c r="A520" s="763"/>
      <c r="B520" s="761"/>
      <c r="C520" s="763"/>
      <c r="D520" s="763"/>
      <c r="E520" s="763"/>
      <c r="F520" s="763"/>
      <c r="G520" s="764"/>
      <c r="H520" s="764"/>
      <c r="J520" s="760"/>
      <c r="K520" s="760"/>
      <c r="L520" s="760"/>
      <c r="M520" s="760"/>
      <c r="N520" s="760"/>
    </row>
    <row r="521" spans="1:14" s="760" customFormat="1" ht="13.5" customHeight="1">
      <c r="A521" s="763"/>
      <c r="B521" s="761"/>
      <c r="D521" s="823"/>
      <c r="E521" s="823"/>
      <c r="F521" s="823"/>
      <c r="G521" s="764"/>
      <c r="H521" s="764"/>
      <c r="J521" s="776"/>
    </row>
    <row r="522" spans="1:14" s="1092" customFormat="1" ht="18" customHeight="1">
      <c r="A522" s="1085"/>
      <c r="B522" s="1086" t="s">
        <v>818</v>
      </c>
      <c r="C522" s="1087"/>
      <c r="D522" s="1088"/>
      <c r="E522" s="1089"/>
      <c r="F522" s="1090"/>
      <c r="G522" s="1091"/>
      <c r="H522" s="1091"/>
      <c r="J522" s="776"/>
      <c r="K522" s="863"/>
      <c r="L522" s="863"/>
      <c r="M522" s="863"/>
      <c r="N522" s="863"/>
    </row>
    <row r="523" spans="1:14" s="1092" customFormat="1" ht="18" customHeight="1">
      <c r="A523" s="1093" t="str">
        <f>A54</f>
        <v>5.1.</v>
      </c>
      <c r="B523" s="1093" t="str">
        <f>B54</f>
        <v>INSTALACIJA ZEMNOG PLINA</v>
      </c>
      <c r="C523" s="1093"/>
      <c r="D523" s="1093"/>
      <c r="E523" s="1094"/>
      <c r="F523" s="1094"/>
      <c r="G523" s="1094" t="str">
        <f>G54</f>
        <v>kn</v>
      </c>
      <c r="H523" s="1095">
        <f>H54</f>
        <v>0</v>
      </c>
      <c r="J523" s="776"/>
      <c r="K523" s="863"/>
      <c r="L523" s="863"/>
      <c r="M523" s="863"/>
      <c r="N523" s="863"/>
    </row>
    <row r="524" spans="1:14" s="1092" customFormat="1" ht="18" customHeight="1">
      <c r="A524" s="1093" t="str">
        <f>A111</f>
        <v>5.2.</v>
      </c>
      <c r="B524" s="1093" t="str">
        <f>B111</f>
        <v>INSTALACIJA TOPLOVODNOG GRIJANJA</v>
      </c>
      <c r="C524" s="1093"/>
      <c r="D524" s="1093"/>
      <c r="E524" s="1094"/>
      <c r="F524" s="1094"/>
      <c r="G524" s="1094" t="str">
        <f>G111</f>
        <v>kn</v>
      </c>
      <c r="H524" s="1095">
        <f>H111</f>
        <v>0</v>
      </c>
      <c r="J524" s="776"/>
      <c r="K524" s="863"/>
      <c r="L524" s="863"/>
      <c r="M524" s="863"/>
      <c r="N524" s="863"/>
    </row>
    <row r="525" spans="1:14" s="1092" customFormat="1" ht="18" customHeight="1">
      <c r="A525" s="1093" t="str">
        <f>A377</f>
        <v>5.3.</v>
      </c>
      <c r="B525" s="1093" t="str">
        <f>B377</f>
        <v>INSTALACIJA VENTILACIJE I KLIMATIZACIJE  - klima komora</v>
      </c>
      <c r="C525" s="1093"/>
      <c r="D525" s="1093"/>
      <c r="E525" s="1094"/>
      <c r="F525" s="1094"/>
      <c r="G525" s="1094" t="str">
        <f>G377</f>
        <v>kn</v>
      </c>
      <c r="H525" s="1095">
        <f>H377</f>
        <v>0</v>
      </c>
      <c r="J525" s="863"/>
      <c r="K525" s="863"/>
      <c r="L525" s="863"/>
      <c r="M525" s="863"/>
      <c r="N525" s="863"/>
    </row>
    <row r="526" spans="1:14" s="1092" customFormat="1" ht="18" customHeight="1">
      <c r="A526" s="1093" t="str">
        <f>A494</f>
        <v>5.4.</v>
      </c>
      <c r="B526" s="1093" t="str">
        <f>B494</f>
        <v>INSTALACIJA  KLIMATIZACIJE - split sustavi</v>
      </c>
      <c r="C526" s="1093"/>
      <c r="D526" s="1093"/>
      <c r="E526" s="1094"/>
      <c r="F526" s="1094"/>
      <c r="G526" s="1094" t="str">
        <f>G494</f>
        <v>kn</v>
      </c>
      <c r="H526" s="1095">
        <f>H494</f>
        <v>0</v>
      </c>
      <c r="J526" s="863"/>
      <c r="K526" s="863"/>
      <c r="L526" s="863"/>
      <c r="M526" s="863"/>
      <c r="N526" s="863"/>
    </row>
    <row r="527" spans="1:14" s="1092" customFormat="1" ht="18" customHeight="1" thickBot="1">
      <c r="A527" s="1093" t="str">
        <f>A519</f>
        <v>5.5.</v>
      </c>
      <c r="B527" s="1093" t="str">
        <f>B519</f>
        <v>INSTALACIJA VENTILACIJE - odsisni ventilatori</v>
      </c>
      <c r="C527" s="1093"/>
      <c r="D527" s="1093"/>
      <c r="E527" s="1094"/>
      <c r="F527" s="1094"/>
      <c r="G527" s="1094" t="str">
        <f>G519</f>
        <v>kn</v>
      </c>
      <c r="H527" s="1095">
        <f>H519</f>
        <v>0</v>
      </c>
      <c r="J527" s="863"/>
      <c r="K527" s="863"/>
      <c r="L527" s="863"/>
      <c r="M527" s="863"/>
      <c r="N527" s="863"/>
    </row>
    <row r="528" spans="1:14" s="1092" customFormat="1" ht="18" customHeight="1" thickBot="1">
      <c r="A528" s="1096" t="s">
        <v>7</v>
      </c>
      <c r="B528" s="1097" t="s">
        <v>819</v>
      </c>
      <c r="C528" s="1098"/>
      <c r="D528" s="1098"/>
      <c r="E528" s="1099"/>
      <c r="F528" s="1099"/>
      <c r="G528" s="1100" t="s">
        <v>499</v>
      </c>
      <c r="H528" s="1101">
        <f>SUM(H523:H527)</f>
        <v>0</v>
      </c>
      <c r="J528" s="863"/>
      <c r="K528" s="863"/>
      <c r="L528" s="863"/>
      <c r="M528" s="863"/>
      <c r="N528" s="863"/>
    </row>
    <row r="529" spans="1:14" s="836" customFormat="1" ht="12" customHeight="1">
      <c r="D529" s="837"/>
      <c r="E529" s="838"/>
      <c r="F529" s="838"/>
      <c r="G529" s="840"/>
      <c r="H529" s="840"/>
    </row>
    <row r="530" spans="1:14" s="1109" customFormat="1" ht="15" customHeight="1">
      <c r="A530" s="1102"/>
      <c r="B530" s="1103"/>
      <c r="C530" s="1072"/>
      <c r="D530" s="1104"/>
      <c r="E530" s="1105"/>
      <c r="F530" s="1106"/>
      <c r="G530" s="1107"/>
      <c r="H530" s="1108"/>
      <c r="J530" s="1072"/>
      <c r="K530" s="1072"/>
      <c r="L530" s="1072"/>
      <c r="M530" s="1072"/>
      <c r="N530" s="1072"/>
    </row>
    <row r="531" spans="1:14" s="1110" customFormat="1" ht="13" customHeight="1">
      <c r="B531" s="1111"/>
      <c r="C531" s="1111"/>
      <c r="D531" s="1111"/>
      <c r="E531" s="1107"/>
      <c r="F531" s="1107"/>
      <c r="G531" s="1107"/>
      <c r="H531" s="1112"/>
      <c r="J531" s="1113"/>
      <c r="K531" s="1113"/>
      <c r="L531" s="1113"/>
      <c r="M531" s="1113"/>
      <c r="N531" s="1113"/>
    </row>
    <row r="532" spans="1:14">
      <c r="A532" s="782"/>
      <c r="G532" s="813"/>
      <c r="H532" s="813"/>
    </row>
    <row r="533" spans="1:14" s="1116" customFormat="1" ht="12.5">
      <c r="A533" s="1114"/>
      <c r="B533" s="1243"/>
      <c r="C533" s="1243"/>
      <c r="D533" s="1243"/>
      <c r="E533" s="1243"/>
      <c r="F533" s="1243"/>
      <c r="G533" s="1115"/>
      <c r="H533" s="1115"/>
      <c r="J533" s="1117"/>
    </row>
    <row r="534" spans="1:14" s="1119" customFormat="1" ht="12.5">
      <c r="A534" s="1118"/>
      <c r="D534" s="1120"/>
      <c r="E534" s="1118"/>
      <c r="F534" s="1118"/>
      <c r="G534" s="1121"/>
      <c r="H534" s="1121"/>
    </row>
  </sheetData>
  <sheetProtection selectLockedCells="1" selectUnlockedCells="1"/>
  <mergeCells count="157">
    <mergeCell ref="B21:D21"/>
    <mergeCell ref="B23:D23"/>
    <mergeCell ref="B26:D26"/>
    <mergeCell ref="B29:D29"/>
    <mergeCell ref="B32:D32"/>
    <mergeCell ref="I32:L32"/>
    <mergeCell ref="B50:D50"/>
    <mergeCell ref="B51:D51"/>
    <mergeCell ref="B52:D52"/>
    <mergeCell ref="B59:D59"/>
    <mergeCell ref="B65:D65"/>
    <mergeCell ref="B67:D67"/>
    <mergeCell ref="I33:L33"/>
    <mergeCell ref="B35:D35"/>
    <mergeCell ref="B39:D39"/>
    <mergeCell ref="B44:D44"/>
    <mergeCell ref="B46:D46"/>
    <mergeCell ref="B48:D48"/>
    <mergeCell ref="B94:D94"/>
    <mergeCell ref="B100:D100"/>
    <mergeCell ref="B103:D103"/>
    <mergeCell ref="B105:D105"/>
    <mergeCell ref="B107:D107"/>
    <mergeCell ref="B109:D109"/>
    <mergeCell ref="B69:D69"/>
    <mergeCell ref="B71:D71"/>
    <mergeCell ref="B81:D81"/>
    <mergeCell ref="B84:D84"/>
    <mergeCell ref="B87:D87"/>
    <mergeCell ref="B90:D90"/>
    <mergeCell ref="B127:C127"/>
    <mergeCell ref="B128:C128"/>
    <mergeCell ref="B130:C130"/>
    <mergeCell ref="B131:C131"/>
    <mergeCell ref="B132:C132"/>
    <mergeCell ref="B116:D116"/>
    <mergeCell ref="C120:E120"/>
    <mergeCell ref="C124:E124"/>
    <mergeCell ref="C125:E125"/>
    <mergeCell ref="B139:C139"/>
    <mergeCell ref="B140:C140"/>
    <mergeCell ref="C151:D151"/>
    <mergeCell ref="C152:D152"/>
    <mergeCell ref="C153:D153"/>
    <mergeCell ref="C154:D154"/>
    <mergeCell ref="B133:C133"/>
    <mergeCell ref="B134:C134"/>
    <mergeCell ref="B136:C136"/>
    <mergeCell ref="B137:C137"/>
    <mergeCell ref="B138:C138"/>
    <mergeCell ref="B172:C172"/>
    <mergeCell ref="B173:C173"/>
    <mergeCell ref="B174:C174"/>
    <mergeCell ref="B175:C175"/>
    <mergeCell ref="B176:C176"/>
    <mergeCell ref="B177:C177"/>
    <mergeCell ref="J160:K160"/>
    <mergeCell ref="B166:C166"/>
    <mergeCell ref="D166:E166"/>
    <mergeCell ref="B167:C167"/>
    <mergeCell ref="B170:C170"/>
    <mergeCell ref="B171:C171"/>
    <mergeCell ref="B184:C184"/>
    <mergeCell ref="B196:C196"/>
    <mergeCell ref="B197:B198"/>
    <mergeCell ref="C197:C198"/>
    <mergeCell ref="D197:E198"/>
    <mergeCell ref="B199:C199"/>
    <mergeCell ref="B178:C178"/>
    <mergeCell ref="B179:C179"/>
    <mergeCell ref="B180:C180"/>
    <mergeCell ref="B181:C181"/>
    <mergeCell ref="B182:C182"/>
    <mergeCell ref="B183:C183"/>
    <mergeCell ref="B206:C206"/>
    <mergeCell ref="B207:C207"/>
    <mergeCell ref="B208:C208"/>
    <mergeCell ref="B209:C209"/>
    <mergeCell ref="B210:C210"/>
    <mergeCell ref="B211:C211"/>
    <mergeCell ref="B200:C200"/>
    <mergeCell ref="B201:C201"/>
    <mergeCell ref="B202:C202"/>
    <mergeCell ref="B203:C203"/>
    <mergeCell ref="B204:C204"/>
    <mergeCell ref="B205:C205"/>
    <mergeCell ref="B240:D240"/>
    <mergeCell ref="B245:D245"/>
    <mergeCell ref="B250:D250"/>
    <mergeCell ref="B254:D254"/>
    <mergeCell ref="B261:D261"/>
    <mergeCell ref="B265:E265"/>
    <mergeCell ref="B212:C212"/>
    <mergeCell ref="C218:D218"/>
    <mergeCell ref="C219:D219"/>
    <mergeCell ref="C220:D220"/>
    <mergeCell ref="C221:D221"/>
    <mergeCell ref="B238:D238"/>
    <mergeCell ref="B280:D280"/>
    <mergeCell ref="B283:D283"/>
    <mergeCell ref="B285:D285"/>
    <mergeCell ref="B287:D287"/>
    <mergeCell ref="B288:C288"/>
    <mergeCell ref="B290:D290"/>
    <mergeCell ref="B266:C266"/>
    <mergeCell ref="B267:C267"/>
    <mergeCell ref="B268:C268"/>
    <mergeCell ref="B269:C269"/>
    <mergeCell ref="B271:D271"/>
    <mergeCell ref="B277:D277"/>
    <mergeCell ref="K334:M334"/>
    <mergeCell ref="B336:D336"/>
    <mergeCell ref="B318:D318"/>
    <mergeCell ref="B320:D320"/>
    <mergeCell ref="B322:D322"/>
    <mergeCell ref="B324:D324"/>
    <mergeCell ref="B326:D326"/>
    <mergeCell ref="B328:D328"/>
    <mergeCell ref="B291:C291"/>
    <mergeCell ref="B293:D293"/>
    <mergeCell ref="B313:D313"/>
    <mergeCell ref="B314:C314"/>
    <mergeCell ref="B315:C315"/>
    <mergeCell ref="B317:D317"/>
    <mergeCell ref="B369:D369"/>
    <mergeCell ref="B371:D371"/>
    <mergeCell ref="B373:D373"/>
    <mergeCell ref="B375:D375"/>
    <mergeCell ref="B391:D391"/>
    <mergeCell ref="B329:D329"/>
    <mergeCell ref="B330:D330"/>
    <mergeCell ref="B332:D332"/>
    <mergeCell ref="B334:D334"/>
    <mergeCell ref="B15:G15"/>
    <mergeCell ref="E533:F533"/>
    <mergeCell ref="B507:D507"/>
    <mergeCell ref="B509:D509"/>
    <mergeCell ref="B512:D512"/>
    <mergeCell ref="B515:D515"/>
    <mergeCell ref="B517:D517"/>
    <mergeCell ref="B533:D533"/>
    <mergeCell ref="B485:D485"/>
    <mergeCell ref="B488:D488"/>
    <mergeCell ref="B490:D490"/>
    <mergeCell ref="B492:D492"/>
    <mergeCell ref="B499:D499"/>
    <mergeCell ref="B504:D504"/>
    <mergeCell ref="C461:E461"/>
    <mergeCell ref="B476:D476"/>
    <mergeCell ref="B478:D478"/>
    <mergeCell ref="B482:D482"/>
    <mergeCell ref="C415:E415"/>
    <mergeCell ref="B437:D437"/>
    <mergeCell ref="C438:E438"/>
    <mergeCell ref="B460:D460"/>
    <mergeCell ref="C392:E392"/>
    <mergeCell ref="B414:D414"/>
  </mergeCells>
  <pageMargins left="0.69791666666666663" right="0.15625" top="0.54027777777777786" bottom="0.76041666666666663" header="0.2" footer="0.19027777777777777"/>
  <pageSetup paperSize="9" scale="96" orientation="portrait" useFirstPageNumber="1" horizontalDpi="300" verticalDpi="300" r:id="rId1"/>
  <headerFooter alignWithMargins="0">
    <oddHeader>&amp;L&amp;"Arial,Bold"&amp;9            "ENERGO-ING" d.o.o&amp;"Arial,Regular".&amp;C&amp;"Arial,Bold"&amp;9TD - 011/21&amp;R&amp;"Arial,Bold"&amp;9 5&amp;"Arial,Regular"  - &amp;P</oddHeader>
    <oddFooter>&amp;L&amp;7GRAĐEVINA : REKONSTRUKCIJA (DOGRADNJA) PROIZVODNO-POSLOVNE ZGRADE P+1 
                      Podborska ulica 1B, Gornji Daruvar, k.č.br. 1239/5 i 1853/4 (novoformirana 1853/4), k.o. Daruvar&amp;R&amp;7Projektant :
 Vlado  Pihir,  dipl.ing.str</oddFooter>
  </headerFooter>
  <rowBreaks count="4" manualBreakCount="4">
    <brk id="56" max="16383" man="1"/>
    <brk id="113" max="16383" man="1"/>
    <brk id="341" max="16383" man="1"/>
    <brk id="49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Layout" zoomScaleNormal="100" zoomScaleSheetLayoutView="100" workbookViewId="0">
      <selection activeCell="D41" sqref="D41"/>
    </sheetView>
  </sheetViews>
  <sheetFormatPr defaultColWidth="9.1796875" defaultRowHeight="11.5"/>
  <cols>
    <col min="1" max="1" width="4.453125" style="2" customWidth="1"/>
    <col min="2" max="2" width="45.81640625" style="3" customWidth="1"/>
    <col min="3" max="3" width="6.54296875" style="4" customWidth="1"/>
    <col min="4" max="4" width="10.453125" style="1" customWidth="1"/>
    <col min="5" max="5" width="12.453125" style="1" customWidth="1"/>
    <col min="6" max="6" width="14.81640625" style="5" customWidth="1"/>
    <col min="7" max="7" width="9.453125" style="5" customWidth="1"/>
    <col min="8" max="8" width="9" style="43" customWidth="1"/>
    <col min="9" max="9" width="12.1796875" style="44" customWidth="1"/>
    <col min="10" max="10" width="9.1796875" style="45"/>
    <col min="11" max="11" width="9.81640625" style="45" customWidth="1"/>
    <col min="12" max="16384" width="9.1796875" style="45"/>
  </cols>
  <sheetData>
    <row r="1" spans="1:11" ht="15.75" customHeight="1"/>
    <row r="2" spans="1:11" s="11" customFormat="1" ht="18.75" customHeight="1">
      <c r="A2" s="46"/>
      <c r="B2" s="28"/>
      <c r="C2" s="6"/>
      <c r="D2" s="7"/>
      <c r="E2" s="8"/>
      <c r="F2" s="31"/>
      <c r="G2" s="9"/>
      <c r="H2" s="10"/>
      <c r="I2" s="14"/>
      <c r="K2" s="47"/>
    </row>
    <row r="3" spans="1:11" s="11" customFormat="1" ht="18.75" customHeight="1">
      <c r="A3" s="2"/>
      <c r="B3" s="1269" t="s">
        <v>1212</v>
      </c>
      <c r="C3" s="1269"/>
      <c r="D3" s="1269"/>
      <c r="E3" s="8"/>
      <c r="F3" s="10"/>
      <c r="G3" s="9"/>
      <c r="H3" s="10"/>
      <c r="I3" s="14"/>
      <c r="K3" s="47"/>
    </row>
    <row r="4" spans="1:11" s="11" customFormat="1" ht="15" customHeight="1">
      <c r="A4" s="2"/>
      <c r="B4" s="39"/>
      <c r="C4" s="6"/>
      <c r="D4" s="7"/>
      <c r="E4" s="8"/>
      <c r="F4" s="31"/>
      <c r="G4" s="9"/>
      <c r="H4" s="10"/>
      <c r="I4" s="14"/>
      <c r="K4" s="47"/>
    </row>
    <row r="5" spans="1:11" s="11" customFormat="1" ht="16.5" customHeight="1">
      <c r="A5" s="2"/>
      <c r="B5" s="40" t="s">
        <v>93</v>
      </c>
      <c r="C5" s="6"/>
      <c r="D5" s="7"/>
      <c r="E5" s="8"/>
      <c r="F5" s="31">
        <f>'A. Građevinsko-obrtnički'!F701</f>
        <v>0</v>
      </c>
      <c r="G5" s="9"/>
      <c r="H5" s="10"/>
      <c r="I5" s="14"/>
      <c r="K5" s="47"/>
    </row>
    <row r="6" spans="1:11" s="11" customFormat="1" ht="15" customHeight="1">
      <c r="A6" s="2"/>
      <c r="B6" s="39"/>
      <c r="C6" s="6"/>
      <c r="D6" s="7"/>
      <c r="E6" s="8"/>
      <c r="F6" s="31"/>
      <c r="G6" s="9"/>
      <c r="H6" s="10"/>
      <c r="I6" s="14"/>
      <c r="K6" s="47"/>
    </row>
    <row r="7" spans="1:11" s="11" customFormat="1" ht="26">
      <c r="A7" s="2"/>
      <c r="B7" s="40" t="s">
        <v>94</v>
      </c>
      <c r="C7" s="6"/>
      <c r="D7" s="7"/>
      <c r="E7" s="8"/>
      <c r="F7" s="31">
        <f>'B.Vodovod i kanalizacija'!F315</f>
        <v>0</v>
      </c>
      <c r="G7" s="9"/>
      <c r="H7" s="10"/>
      <c r="I7" s="14"/>
      <c r="K7" s="47"/>
    </row>
    <row r="8" spans="1:11" s="11" customFormat="1" ht="16.5" customHeight="1">
      <c r="A8" s="2"/>
      <c r="B8" s="40"/>
      <c r="C8" s="6"/>
      <c r="D8" s="7"/>
      <c r="E8" s="8"/>
      <c r="F8" s="31"/>
      <c r="G8" s="9"/>
      <c r="H8" s="10"/>
      <c r="I8" s="14"/>
      <c r="K8" s="47"/>
    </row>
    <row r="9" spans="1:11" s="11" customFormat="1" ht="16.5" customHeight="1">
      <c r="A9" s="2"/>
      <c r="B9" s="40" t="s">
        <v>67</v>
      </c>
      <c r="C9" s="6"/>
      <c r="D9" s="7"/>
      <c r="E9" s="8"/>
      <c r="F9" s="31">
        <f>'C.Uređenje okoliša'!F89</f>
        <v>0</v>
      </c>
      <c r="G9" s="9"/>
      <c r="H9" s="10"/>
      <c r="I9" s="14"/>
      <c r="K9" s="47"/>
    </row>
    <row r="10" spans="1:11" s="11" customFormat="1" ht="16.5" customHeight="1">
      <c r="A10" s="2"/>
      <c r="B10" s="40"/>
      <c r="C10" s="6"/>
      <c r="D10" s="7"/>
      <c r="E10" s="8"/>
      <c r="F10" s="10"/>
      <c r="G10" s="9"/>
      <c r="H10" s="10"/>
      <c r="I10" s="14"/>
      <c r="K10" s="47"/>
    </row>
    <row r="11" spans="1:11" s="11" customFormat="1" ht="16.5" customHeight="1">
      <c r="A11" s="2"/>
      <c r="B11" s="40" t="s">
        <v>1209</v>
      </c>
      <c r="C11" s="6"/>
      <c r="D11" s="7"/>
      <c r="E11" s="8"/>
      <c r="F11" s="49">
        <f>'D.Priključni NN kabel'!G62</f>
        <v>0</v>
      </c>
      <c r="G11" s="9"/>
      <c r="H11" s="10"/>
      <c r="I11" s="14"/>
      <c r="K11" s="47"/>
    </row>
    <row r="12" spans="1:11" s="11" customFormat="1" ht="16.5" customHeight="1">
      <c r="A12" s="2"/>
      <c r="B12" s="40"/>
      <c r="C12" s="6"/>
      <c r="D12" s="7"/>
      <c r="E12" s="8"/>
      <c r="F12" s="10"/>
      <c r="G12" s="9"/>
      <c r="H12" s="10"/>
      <c r="I12" s="14"/>
      <c r="K12" s="47"/>
    </row>
    <row r="13" spans="1:11" s="11" customFormat="1" ht="16.5" customHeight="1">
      <c r="A13" s="2"/>
      <c r="B13" s="40" t="s">
        <v>1210</v>
      </c>
      <c r="C13" s="6"/>
      <c r="D13" s="7"/>
      <c r="E13" s="8"/>
      <c r="F13" s="31">
        <f>'E.elektrotehničke instalacije'!G338</f>
        <v>0</v>
      </c>
      <c r="G13" s="9"/>
      <c r="H13" s="10"/>
      <c r="I13" s="14"/>
      <c r="K13" s="47"/>
    </row>
    <row r="14" spans="1:11" s="11" customFormat="1" ht="16.5" customHeight="1">
      <c r="A14" s="2"/>
      <c r="B14" s="40"/>
      <c r="C14" s="6"/>
      <c r="D14" s="7"/>
      <c r="E14" s="8"/>
      <c r="F14" s="31"/>
      <c r="G14" s="9"/>
      <c r="H14" s="10"/>
      <c r="I14" s="14"/>
      <c r="K14" s="47"/>
    </row>
    <row r="15" spans="1:11" s="11" customFormat="1" ht="16.5" customHeight="1">
      <c r="A15" s="2"/>
      <c r="B15" s="40" t="s">
        <v>1211</v>
      </c>
      <c r="C15" s="6"/>
      <c r="D15" s="7"/>
      <c r="E15" s="8"/>
      <c r="F15" s="31">
        <f>'F.strojarske instalacije'!H528</f>
        <v>0</v>
      </c>
      <c r="G15" s="9"/>
      <c r="H15" s="10"/>
      <c r="I15" s="14"/>
      <c r="K15" s="47"/>
    </row>
    <row r="16" spans="1:11" s="11" customFormat="1" ht="16.5" customHeight="1">
      <c r="A16" s="2"/>
      <c r="B16" s="40"/>
      <c r="C16" s="6"/>
      <c r="D16" s="7"/>
      <c r="E16" s="8"/>
      <c r="F16" s="31"/>
      <c r="G16" s="9"/>
      <c r="H16" s="10"/>
      <c r="I16" s="14"/>
      <c r="K16" s="47"/>
    </row>
    <row r="17" spans="1:11" s="11" customFormat="1" ht="16.5" customHeight="1">
      <c r="A17" s="2"/>
      <c r="B17" s="40"/>
      <c r="C17" s="6"/>
      <c r="D17" s="7"/>
      <c r="E17" s="8"/>
      <c r="F17" s="31"/>
      <c r="G17" s="9"/>
      <c r="H17" s="10"/>
      <c r="I17" s="14"/>
      <c r="K17" s="47"/>
    </row>
    <row r="18" spans="1:11" ht="14">
      <c r="A18" s="46"/>
      <c r="B18" s="30" t="s">
        <v>24</v>
      </c>
      <c r="C18" s="17"/>
      <c r="D18" s="21"/>
      <c r="E18" s="18"/>
      <c r="F18" s="19">
        <f>SUM(F4:F16)</f>
        <v>0</v>
      </c>
    </row>
    <row r="19" spans="1:11" ht="14">
      <c r="B19" s="30" t="s">
        <v>90</v>
      </c>
      <c r="C19" s="17"/>
      <c r="D19" s="21"/>
      <c r="E19" s="18"/>
      <c r="F19" s="19">
        <f>F18*0.25</f>
        <v>0</v>
      </c>
    </row>
    <row r="20" spans="1:11" ht="14">
      <c r="B20" s="30" t="s">
        <v>24</v>
      </c>
      <c r="C20" s="17"/>
      <c r="D20" s="21"/>
      <c r="E20" s="18"/>
      <c r="F20" s="19">
        <f>SUM(F18:F19)</f>
        <v>0</v>
      </c>
    </row>
    <row r="21" spans="1:11" ht="14">
      <c r="B21" s="29"/>
      <c r="C21" s="6"/>
      <c r="D21" s="7"/>
      <c r="E21" s="8"/>
      <c r="F21" s="31"/>
    </row>
    <row r="22" spans="1:11" ht="14">
      <c r="B22" s="1124"/>
      <c r="C22" s="1125"/>
      <c r="D22" s="1126"/>
      <c r="E22" s="1127"/>
      <c r="F22" s="1128"/>
    </row>
    <row r="23" spans="1:11">
      <c r="B23" s="1129"/>
      <c r="C23" s="1130"/>
      <c r="D23" s="1131"/>
      <c r="E23" s="1131"/>
      <c r="F23" s="1132"/>
    </row>
    <row r="24" spans="1:11" s="5" customFormat="1" ht="15.75" customHeight="1">
      <c r="A24" s="2"/>
      <c r="B24" s="1129"/>
      <c r="C24" s="1130"/>
      <c r="D24" s="1270"/>
      <c r="E24" s="1270"/>
      <c r="F24" s="1270"/>
      <c r="H24" s="43"/>
      <c r="I24" s="44"/>
      <c r="J24" s="45"/>
      <c r="K24" s="45"/>
    </row>
    <row r="25" spans="1:11">
      <c r="B25" s="1129"/>
      <c r="C25" s="1130"/>
      <c r="D25" s="1131"/>
      <c r="E25" s="1131"/>
      <c r="F25" s="1132"/>
    </row>
    <row r="26" spans="1:11">
      <c r="B26" s="1129"/>
      <c r="C26" s="1130"/>
      <c r="D26" s="1131"/>
      <c r="E26" s="1131"/>
      <c r="F26" s="1132"/>
    </row>
    <row r="27" spans="1:11" s="5" customFormat="1">
      <c r="A27" s="2"/>
      <c r="B27" s="1129"/>
      <c r="C27" s="1130"/>
      <c r="D27" s="1131"/>
      <c r="E27" s="1131"/>
      <c r="F27" s="1132"/>
      <c r="H27" s="43"/>
      <c r="I27" s="44"/>
      <c r="J27" s="45"/>
      <c r="K27" s="45"/>
    </row>
    <row r="28" spans="1:11" s="5" customFormat="1">
      <c r="A28" s="2"/>
      <c r="B28" s="1129"/>
      <c r="C28" s="1130"/>
      <c r="D28" s="1131"/>
      <c r="E28" s="1131"/>
      <c r="F28" s="1132"/>
      <c r="H28" s="43"/>
      <c r="I28" s="44"/>
      <c r="J28" s="45"/>
      <c r="K28" s="45"/>
    </row>
    <row r="29" spans="1:11" s="5" customFormat="1">
      <c r="A29" s="2"/>
      <c r="B29" s="1129"/>
      <c r="C29" s="1130"/>
      <c r="D29" s="1131"/>
      <c r="E29" s="1131"/>
      <c r="F29" s="1132"/>
      <c r="H29" s="43"/>
      <c r="I29" s="44"/>
      <c r="J29" s="45"/>
      <c r="K29" s="45"/>
    </row>
    <row r="30" spans="1:11" s="5" customFormat="1">
      <c r="A30" s="2"/>
      <c r="B30" s="1129"/>
      <c r="C30" s="1130"/>
      <c r="D30" s="1271"/>
      <c r="E30" s="1271"/>
      <c r="F30" s="1271"/>
      <c r="H30" s="43"/>
      <c r="I30" s="44"/>
      <c r="J30" s="45"/>
      <c r="K30" s="45"/>
    </row>
    <row r="31" spans="1:11">
      <c r="B31" s="1129"/>
      <c r="C31" s="1130"/>
      <c r="D31" s="1131"/>
      <c r="E31" s="1131"/>
      <c r="F31" s="1132"/>
    </row>
    <row r="32" spans="1:11">
      <c r="B32" s="1129"/>
      <c r="C32" s="1130"/>
      <c r="D32" s="1131"/>
      <c r="E32" s="1131"/>
      <c r="F32" s="1132"/>
    </row>
  </sheetData>
  <mergeCells count="3">
    <mergeCell ref="B3:D3"/>
    <mergeCell ref="D24:F24"/>
    <mergeCell ref="D30:F30"/>
  </mergeCells>
  <pageMargins left="0.7" right="0.7" top="1.1456249999999999" bottom="0.75" header="0.3" footer="0.3"/>
  <pageSetup paperSize="9" scale="94" orientation="portrait" r:id="rId1"/>
  <headerFooter>
    <oddHeader xml:space="preserve">&amp;L
 Investitor:  SAB D.O.O., Podborska ulica 1B, Gornji Daruvar
 Građevina: REKONSTRUKCIJA(DOGRADNJA) PROIZVODNO-POSLOVNE ZGRADE P+1
  Lokacija:  Petra Preradovića 108, Daruvar, k.č.br. 1239/5 i 1853/4 (novoformirana 1853/4), k.o. Daruvar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14</vt:i4>
      </vt:variant>
    </vt:vector>
  </HeadingPairs>
  <TitlesOfParts>
    <vt:vector size="21" baseType="lpstr">
      <vt:lpstr>A. Građevinsko-obrtnički</vt:lpstr>
      <vt:lpstr>B.Vodovod i kanalizacija</vt:lpstr>
      <vt:lpstr>C.Uređenje okoliša</vt:lpstr>
      <vt:lpstr>D.Priključni NN kabel</vt:lpstr>
      <vt:lpstr>E.elektrotehničke instalacije</vt:lpstr>
      <vt:lpstr>F.strojarske instalacije</vt:lpstr>
      <vt:lpstr>G.REKAPITULACIJA</vt:lpstr>
      <vt:lpstr>'A. Građevinsko-obrtnički'!Excel_BuiltIn_Print_Area</vt:lpstr>
      <vt:lpstr>'F.strojarske instalacije'!Excel_BuiltIn_Print_Area_1</vt:lpstr>
      <vt:lpstr>'B.Vodovod i kanalizacija'!Excel_BuiltIn_Print_Area_1_1</vt:lpstr>
      <vt:lpstr>'C.Uređenje okoliša'!Excel_BuiltIn_Print_Area_1_1</vt:lpstr>
      <vt:lpstr>'A. Građevinsko-obrtnički'!ink</vt:lpstr>
      <vt:lpstr>'F.strojarske instalacije'!Ispis_naslova</vt:lpstr>
      <vt:lpstr>'F.strojarske instalacije'!OLE_LINK7</vt:lpstr>
      <vt:lpstr>'A. Građevinsko-obrtnički'!Podrucje_ispisa</vt:lpstr>
      <vt:lpstr>'B.Vodovod i kanalizacija'!Podrucje_ispisa</vt:lpstr>
      <vt:lpstr>'C.Uređenje okoliša'!Podrucje_ispisa</vt:lpstr>
      <vt:lpstr>'D.Priključni NN kabel'!Podrucje_ispisa</vt:lpstr>
      <vt:lpstr>'E.elektrotehničke instalacije'!Podrucje_ispisa</vt:lpstr>
      <vt:lpstr>'F.strojarske instalacije'!Podrucje_ispisa</vt:lpstr>
      <vt:lpstr>G.REKAPITULACIJA!Podrucje_ispisa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dc:creator>
  <cp:lastModifiedBy>Zana</cp:lastModifiedBy>
  <cp:lastPrinted>2021-04-23T07:32:36Z</cp:lastPrinted>
  <dcterms:created xsi:type="dcterms:W3CDTF">2018-02-13T15:18:33Z</dcterms:created>
  <dcterms:modified xsi:type="dcterms:W3CDTF">2021-10-21T12:12:23Z</dcterms:modified>
</cp:coreProperties>
</file>