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rvoje\EU fondovi\Energetska ucinkovitost\Poduzetnici\Provedba\Vile\Objava\"/>
    </mc:Choice>
  </mc:AlternateContent>
  <bookViews>
    <workbookView xWindow="0" yWindow="0" windowWidth="23040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F116" i="1"/>
  <c r="F115" i="1"/>
  <c r="F114" i="1"/>
  <c r="F113" i="1"/>
  <c r="F112" i="1"/>
  <c r="F108" i="1"/>
  <c r="F106" i="1"/>
  <c r="F104" i="1"/>
  <c r="F98" i="1"/>
  <c r="F95" i="1"/>
  <c r="F93" i="1"/>
  <c r="F109" i="1" s="1"/>
  <c r="C128" i="1" s="1"/>
  <c r="F88" i="1"/>
  <c r="F87" i="1"/>
  <c r="F89" i="1" s="1"/>
  <c r="C127" i="1" s="1"/>
  <c r="F83" i="1"/>
  <c r="F82" i="1"/>
  <c r="F81" i="1"/>
  <c r="F80" i="1"/>
  <c r="F79" i="1"/>
  <c r="F78" i="1"/>
  <c r="F77" i="1"/>
  <c r="F76" i="1"/>
  <c r="F73" i="1"/>
  <c r="F72" i="1"/>
  <c r="F71" i="1"/>
  <c r="F70" i="1"/>
  <c r="F69" i="1"/>
  <c r="F68" i="1"/>
  <c r="F65" i="1"/>
  <c r="F64" i="1"/>
  <c r="F63" i="1"/>
  <c r="F62" i="1"/>
  <c r="F61" i="1"/>
  <c r="F60" i="1"/>
  <c r="F59" i="1"/>
  <c r="F58" i="1"/>
  <c r="F57" i="1"/>
  <c r="F56" i="1"/>
  <c r="F55" i="1"/>
  <c r="F50" i="1"/>
  <c r="F49" i="1"/>
  <c r="F48" i="1"/>
  <c r="F47" i="1"/>
  <c r="F42" i="1"/>
  <c r="F38" i="1"/>
  <c r="F34" i="1"/>
  <c r="F30" i="1"/>
  <c r="F23" i="1"/>
  <c r="F22" i="1"/>
  <c r="F21" i="1"/>
  <c r="F20" i="1"/>
  <c r="F19" i="1"/>
  <c r="F18" i="1"/>
  <c r="F17" i="1"/>
  <c r="D16" i="1"/>
  <c r="F16" i="1" s="1"/>
  <c r="D15" i="1"/>
  <c r="F15" i="1" s="1"/>
  <c r="D13" i="1"/>
  <c r="D14" i="1" s="1"/>
  <c r="F14" i="1" s="1"/>
  <c r="F7" i="1"/>
  <c r="F8" i="1" s="1"/>
  <c r="C122" i="1" s="1"/>
  <c r="F118" i="1" l="1"/>
  <c r="C129" i="1" s="1"/>
  <c r="F51" i="1"/>
  <c r="C125" i="1" s="1"/>
  <c r="F44" i="1"/>
  <c r="C124" i="1" s="1"/>
  <c r="F84" i="1"/>
  <c r="C126" i="1" s="1"/>
  <c r="F13" i="1"/>
  <c r="F25" i="1" s="1"/>
  <c r="C123" i="1" s="1"/>
  <c r="C131" i="1" l="1"/>
  <c r="C132" i="1" s="1"/>
  <c r="C133" i="1" s="1"/>
</calcChain>
</file>

<file path=xl/sharedStrings.xml><?xml version="1.0" encoding="utf-8"?>
<sst xmlns="http://schemas.openxmlformats.org/spreadsheetml/2006/main" count="193" uniqueCount="118">
  <si>
    <t>R.br.</t>
  </si>
  <si>
    <t>Opis</t>
  </si>
  <si>
    <t>jed. mj.</t>
  </si>
  <si>
    <t>količina</t>
  </si>
  <si>
    <t>ukupno</t>
  </si>
  <si>
    <t>1.</t>
  </si>
  <si>
    <t>Dobava i montaža fotonaponskih modula na nosivu konstrukciju, sljedećih navedenih ili jednakovrijednih karakteristika:</t>
  </si>
  <si>
    <t>kom</t>
  </si>
  <si>
    <t>UKUPNO 1.</t>
  </si>
  <si>
    <t>2.</t>
  </si>
  <si>
    <t>Dobava i montaža nosive konstrukcije fotonaponskih modula, sljedećih navedenih ili jednakovrijednih karakteristika:</t>
  </si>
  <si>
    <t>Aluminijski profil za prihvat  FN modula, minimalne duljine 6000 mm</t>
  </si>
  <si>
    <t>Krajnja kopča za spajanje FN modula sa aluminijskim profilom - za brzu montažu</t>
  </si>
  <si>
    <t>Srednja kopča za spajanje FN modula sa aluminijskim profilom - za brzu montažu</t>
  </si>
  <si>
    <t>UKUPNO 2.</t>
  </si>
  <si>
    <t>3. FOTONAPONSKI IZMJENJIVAČI/PRETVARAČI</t>
  </si>
  <si>
    <t>3.1.</t>
  </si>
  <si>
    <t>Dobava, montaža i priključenje fotonaponskih izmjenjivača, do potpune funkcionalnosti, sljedećih navedenih ili jednakovrijednih karakteristika</t>
  </si>
  <si>
    <t>UKUPNO 3.</t>
  </si>
  <si>
    <t>4.</t>
  </si>
  <si>
    <t>Dobava materijala, izrada i priključenje DC razvoda fotonaponskog sustava sa svim elementima sljedećih navedenih ili jednakovrijednih karakteristika</t>
  </si>
  <si>
    <t>Dobava, isporuka i polaganje instalacijskih PK kanalica odgovarajućih dimenzija sa poklopcima ili kaoflex cijevi</t>
  </si>
  <si>
    <t>m</t>
  </si>
  <si>
    <t>Dobava, isporuka, polaganje i pogonsko priključenje fotonaponskog DC kabela PV1-F 6 mm² minimalnog presjeka 6mm², komplet sa priključnicama te sitnopotrošnim materijalom</t>
  </si>
  <si>
    <t>Dobava, isporuka, polaganje i pogonsko priključenje konektora za spajanje nizova modula MC4 priključak +</t>
  </si>
  <si>
    <t>Dobava, isporuka, polaganje i pogonsko priključenjel konektora za spajanje nizova modula MC4 priključak -</t>
  </si>
  <si>
    <t>UKUPNO 4.</t>
  </si>
  <si>
    <t>5.</t>
  </si>
  <si>
    <t>AC razvod fotonaponskog sustava</t>
  </si>
  <si>
    <t>5.1.</t>
  </si>
  <si>
    <t>Dobava, izrada i priključenje ormara AC zaštite zajedno sa svim sitnim materijalom i priborom</t>
  </si>
  <si>
    <t xml:space="preserve"> - odvodnik prenapona B/C 275/12,5 kA klasa zaštite TI+TII/B+C, maks. struja pražnjenja 50kA, nazivna odvodna struja 20kA </t>
  </si>
  <si>
    <t xml:space="preserve"> - tipkalo za isključenje elektrane</t>
  </si>
  <si>
    <t>Izrada i spajanje ormara uključujući sav sitnopotrošni materijal</t>
  </si>
  <si>
    <t>kpl</t>
  </si>
  <si>
    <t>5.2.</t>
  </si>
  <si>
    <t xml:space="preserve">Razvod trase AC kabela komplet sa  spojnim materijalom i priborom </t>
  </si>
  <si>
    <t xml:space="preserve"> - spajanje priključnih kabela sa priključnim mjernim mjestom, izvedeno, izolirano po pravlima struke komplet zajedno sa svim potrošnim materijalom </t>
  </si>
  <si>
    <t>UKUPNO 5.</t>
  </si>
  <si>
    <t>6.</t>
  </si>
  <si>
    <t>Dobava materijala, izrada izjednačenja potencijala FN sustava po pravilima struke sa svim spojnim materijalnom i priborom</t>
  </si>
  <si>
    <t>Dobava, polaganje i spajanje kabela PF 16 mm2 za izjednačenja potencijala</t>
  </si>
  <si>
    <t>komplet sitnopotrošni materijal (spojnice , vijci , matice)</t>
  </si>
  <si>
    <t>UKUPNO 6.</t>
  </si>
  <si>
    <t>7.</t>
  </si>
  <si>
    <t>Sustav za nadzor, izvještavanje i detekciju kvara fotonaponske elektrane</t>
  </si>
  <si>
    <t>Centralni uređaj za prikupljanje i obradu podataka:
- 1 x Ethernet, Bluetooth, 1 x RS485/RS422, 1 x USB sučelje,
- praćenje rada stringa/MPPT-a invertera,
- detekcija kvara, greške, praćenje stanja i proizvodnje invertera,
- smanjenje snage invertera do određenog postotka ovisno o stanju trenutne proizvodnje i potrošnje kako bi se zadovoljila ograničenja snage definirane PEES-om,
- mogućnost FTP prijenosa podataka na druge portale,
- minimalno 2GB memorijska kartica za neograničenu pohranu podataka,
- jamstvo minimalno 5 godina
- norme : EN 61000-6-3, EN 61000-6-1, EN 60950-1, u skladu sa EMV direktivom 2004/108/CEE i NN direktivom 2006/94/CEE  ili jednakovrijedni.</t>
  </si>
  <si>
    <t>GPRS modul:
- GPRS antena za GMS signal,
- slot za SIM karticu za podatkovni promet,
- integrirani GPRS modul za uspostavu podatkovne veze
- jamstvo: minimalno 5 godina</t>
  </si>
  <si>
    <t>Licenca za softver za nadzor, vizualizaciju podatka i udaljeno upravljanje radom fotonaponske elektrane:</t>
  </si>
  <si>
    <t xml:space="preserve"> - dinamički prikaz sa svim relevantnim podacima za vrijeme rada elektrane, kao što su trenutna snaga, ukupna dnevna proizvodnja, doprinos u smanjenju CO2 emisija te trenutna i dvodnevna vremenska prognoza za lokaciju na kojoj se nalazi elektrana</t>
  </si>
  <si>
    <t xml:space="preserve"> - slanje upozorenja ili alarma putem e-maila,
- grafički prikaz vlastite potrošnje lokacije,
- uključena FTP licenca za backup slanje podataka na cloud server
- vijek trajanja: minimalno 5 godina
</t>
  </si>
  <si>
    <t>Dobava i isporuka podatkovne SIM kartice sa minimalnim prometom od 1 GB mjesečno
- vijek trajanja: minimalno 5 godina</t>
  </si>
  <si>
    <t>UKUPNO 7.</t>
  </si>
  <si>
    <t>8.</t>
  </si>
  <si>
    <t>Regulacija, ispitivanje i puštanje u pogon fotonaponske elektrane</t>
  </si>
  <si>
    <t xml:space="preserve">Beznaponska i naponska ispitivanja instalacije FN elektrane zajedno sa izradom izvješća i prateće dokumentacije:
 - ispitivanje električne instalacije vizualnim pregledom
 - mjerenje otpora izolacije
 - mjerenje otpora uzemljenja
 - mjerenje otpora petlje
 - ispitivanje neprekidnosti zaštitnog vodiča
 - ispitivanje funkcionalnosti diferencijalnih strujnih zaštitnih sklopki (RCD)
 - pregled i mjerenje instalacije zaštite od djelovanja munje 
</t>
  </si>
  <si>
    <t>Puštanje u rad te ispitivanje funkcionalnosti kompletne elektroinstalacije FN elektrane, parametriranje elektrane</t>
  </si>
  <si>
    <t>Ispitivanje elektrane u skladu s HEP-ovim  tipskim programom ispitivanja elektrane u paralelnom pogonu s mrežom u pokusnom radu, te izrada izvješća i prateće dokumentacije</t>
  </si>
  <si>
    <t>Elaborat utjecaja elektrane na mrežu</t>
  </si>
  <si>
    <t>Elaborat podešenja zaštite</t>
  </si>
  <si>
    <t>UKUPNO 8.</t>
  </si>
  <si>
    <t>REKAPITULACIJA</t>
  </si>
  <si>
    <t>Dobava i montaža nosive konstrukcije fotonaponskih modula</t>
  </si>
  <si>
    <t>3.</t>
  </si>
  <si>
    <t>UKUPNO (kn):</t>
  </si>
  <si>
    <t>PDV 25%:</t>
  </si>
  <si>
    <t>SVEUKUPNO  sa PDV-om (kn):</t>
  </si>
  <si>
    <t>Ponuditelj/Predstavnik zajednice ponuditelja:</t>
  </si>
  <si>
    <t>Član zajednice ponuditelja:</t>
  </si>
  <si>
    <r>
      <rPr>
        <b/>
        <sz val="11"/>
        <rFont val="Arial"/>
        <family val="2"/>
      </rPr>
      <t>OPĆE NAPOMENE</t>
    </r>
    <r>
      <rPr>
        <sz val="10"/>
        <rFont val="Arial"/>
        <family val="2"/>
        <charset val="238"/>
      </rPr>
      <t xml:space="preserve">
Cijena za svaku stavku treba obuhvatiti sljedeće: dobavu opreme i materijala, transport na gradilište, montažu i spajanje.
U cijenu obavezno ukalkulirati sav potreban spojni, montažni i ostali pribor i materijal koji je potreban za potpunu funkcionalnost pojedinih dijelova i cjelokupne instalacije.
Prije polaganja glavnih trasa kabelskih kanala i prodora kroz zidove, obavezno uskladiti rješenja sa nadzornim organom te izvođačima radova ostalih struka (arhitektura i građevinarstvo, vodovod, kanalizacija, grijanje i ventilacija).
Sve promjene i odstupanja od projekta treba ucrtati u jedan primjerak, kako bi se mogla izraditi dokumentacija izvedenog stanja.
Kod izrade ponude i radova treba voditi računa o važećim propisima, komplementarnosti i funkcionalnosti instalacija.
Za vrijeme izvođenja radova gradilište treba održavati uredno, a oštećene dijelove terena, vratiti u prvobitno stanje (bušenje cesta i sl.).
Dužine svih napojnih kabela odrediti nakon određivanja mjesta napajanja i mjesta priključka. 
U svaku stavku treba uračunati sva potrebna ispitivanja i certifikate, izdavanje protokola o ispitivanju, izrada korisničkih uputa, dokumentacije izvedenog stanja te obuku korisnika.
</t>
    </r>
    <r>
      <rPr>
        <b/>
        <sz val="10"/>
        <rFont val="Arial"/>
        <family val="2"/>
      </rPr>
      <t>Troškovnik je orijentacijskog karaktera i izrađen je kako bi Ponuditeljima omogućio što preciznije sastavljanje ponude. Za potrebe vrednovanja koristit će se zbirna vrijednost ponude navedena od strane ponuditelja u Prilogu 1. Ponudbeni list. 
Uz dokumentaciju navedenu u Dokumentaciji za nadmetanje, Ponuditelj dostavlja i sve preslike certifikata navedenih u Stavci 1 Troškovnika.</t>
    </r>
    <r>
      <rPr>
        <sz val="10"/>
        <rFont val="Arial"/>
        <family val="2"/>
        <charset val="238"/>
      </rPr>
      <t xml:space="preserve">
</t>
    </r>
  </si>
  <si>
    <t>jed. cijena</t>
  </si>
  <si>
    <t>3.2.</t>
  </si>
  <si>
    <t xml:space="preserve"> - zaštitna sklopka diferencijalne struje (FID) 63-4-03, tip A</t>
  </si>
  <si>
    <t>Izrada elaborata kvalitete napona po EN 50160-2012 ili jednakovrijedno što uključuje mjerenje kvalitete napona na priključnom mjestu 7 dana prije priključenja elektrane te 7 dana sa priključenom elektranom.</t>
  </si>
  <si>
    <t>Donja šina za montažu fotonaponskih modula, minimalnih dimenzija 18-96 mm, sa konektorima</t>
  </si>
  <si>
    <t>Gornja šina za montažu fotonaponskih modula, minimalnih dimenzija 18-96 mm, sa konektorima</t>
  </si>
  <si>
    <t>Zaštitna podloga za montažu konstrukcije na ravni krov, minimalne dimenzije 300x110x20 mm</t>
  </si>
  <si>
    <t xml:space="preserve">Nosiva kada za balast za učvršćivanje konstrukcije na ravnom krovu
</t>
  </si>
  <si>
    <t>Balast za opterećenje konstrukcije</t>
  </si>
  <si>
    <t>kg</t>
  </si>
  <si>
    <r>
      <rPr>
        <b/>
        <sz val="11"/>
        <rFont val="Calibri"/>
        <family val="2"/>
        <charset val="238"/>
        <scheme val="minor"/>
      </rPr>
      <t>Ulazne veličine:</t>
    </r>
    <r>
      <rPr>
        <sz val="11"/>
        <rFont val="Calibri"/>
        <family val="2"/>
        <charset val="238"/>
        <scheme val="minor"/>
      </rPr>
      <t xml:space="preserve">
Prenaponska zaštita: DA
Nadziranje kvara uzemljenja: DA
Zaštita zamjene polova: DA
</t>
    </r>
    <r>
      <rPr>
        <b/>
        <sz val="11"/>
        <rFont val="Calibri"/>
        <family val="2"/>
        <charset val="238"/>
        <scheme val="minor"/>
      </rPr>
      <t>Izlazne veličine:</t>
    </r>
    <r>
      <rPr>
        <sz val="11"/>
        <rFont val="Calibri"/>
        <family val="2"/>
        <charset val="238"/>
        <scheme val="minor"/>
      </rPr>
      <t xml:space="preserve">
Maksimalna AC snaga (PAC, MAX): 20,0 ± 2% kW
Maksimalna struja (IAC,NOM): 33,0 ± 2% A
Radno područje, napon mreže (UAC): 400 V
</t>
    </r>
    <r>
      <rPr>
        <b/>
        <sz val="11"/>
        <rFont val="Calibri"/>
        <family val="2"/>
        <charset val="238"/>
        <scheme val="minor"/>
      </rPr>
      <t xml:space="preserve">Stupanj korisnog djelovanja: </t>
    </r>
    <r>
      <rPr>
        <sz val="11"/>
        <rFont val="Calibri"/>
        <family val="2"/>
        <charset val="238"/>
        <scheme val="minor"/>
      </rPr>
      <t xml:space="preserve">
Maksimalni stupanj korisnosti: minimalno 98,2%
Europski stupanj korisnosti: minimalno 98,0%
</t>
    </r>
    <r>
      <rPr>
        <b/>
        <sz val="11"/>
        <rFont val="Calibri"/>
        <family val="2"/>
        <charset val="238"/>
        <scheme val="minor"/>
      </rPr>
      <t>Certifikati:</t>
    </r>
    <r>
      <rPr>
        <sz val="11"/>
        <rFont val="Calibri"/>
        <family val="2"/>
        <charset val="238"/>
        <scheme val="minor"/>
      </rPr>
      <t xml:space="preserve"> EN 62109-1, EN 62109-2, AS/NZS3100, EN 61000-6-2, EN 61000-6-3, EN 61000-3-2, EN 61000-3-3
</t>
    </r>
    <r>
      <rPr>
        <b/>
        <sz val="11"/>
        <rFont val="Calibri"/>
        <family val="2"/>
        <charset val="238"/>
        <scheme val="minor"/>
      </rPr>
      <t>Jamstvo</t>
    </r>
    <r>
      <rPr>
        <sz val="11"/>
        <rFont val="Calibri"/>
        <family val="2"/>
        <charset val="238"/>
        <scheme val="minor"/>
      </rPr>
      <t>: minimalno 10 godina</t>
    </r>
  </si>
  <si>
    <t xml:space="preserve"> - 3polna zaštitni osigurač 50A, C karakteristika, prekidna moć 10kA</t>
  </si>
  <si>
    <t xml:space="preserve"> - zaštitni prekidač , B karakteristika, 6A, 1-polni</t>
  </si>
  <si>
    <t xml:space="preserve"> - dobava, isporuka i polaganje instalacijskih kanalica PK 100 sa poklopcima</t>
  </si>
  <si>
    <t xml:space="preserve"> - dobava, isporuka, polaganje i pogonsko priključenje kabela od izmjenjivača do razvodnog ormara NYY-J 5x10 mm2</t>
  </si>
  <si>
    <t xml:space="preserve"> - WEB bazirani softver,
 - mogućnost udaljenog pristupa inverterima te udaljene konfiguracije,
 - analiza prikupljenih podataka te automatski sustav za upozoravanje na moguće probleme rada elektrane,
 - automatski prikaz i dojava eventualnih devijacija u radu elektrane,</t>
  </si>
  <si>
    <t>ICT Cloud Server u svrhu sigurnosne pohrane podataka rada fotonaponskog sustava zbog izvještavanja o rezultatima ostvarenih mjera suklano Uputi za prijavitelje, minimalne konfiguracije :
 - Operativni sustav
 - 1 vCPU
 - 2 GB RAM
 - 50 GB HDD basic
 - 10 Mbps Cloud Interface (Internet interface)
 - Backup na dnevnoj razini
 - vijek trajanja: minimalno 5 godina</t>
  </si>
  <si>
    <t>U xxxxxxxxx, xx.xx. 2020.</t>
  </si>
  <si>
    <t xml:space="preserve"> - Monkristalna izvedba
 - Garancija: minimalno 15 godina na proizvod, minimalno 90% izlazne snage u 12 godina, a minimalno 80% u 25 godina
 - Certifikati: IEC 61215 i IEC 61730 - 1, IEC 61730 - 2, - IEC EN 61701:2011 Severity 3, IEC EN 62716, ili jednakovrijedni
 - IEC 62804 - Zadovoljava PID test ili jednakovrijedno
Električne karakteristike:
 - Vršna snaga (Pmpp): minimalno 320 W
Mehaničke karakteristike:
 - Dimenzije:
        - duljina: maksimalno 1700 mm
        - širina: maksimalno 1000 mm</t>
  </si>
  <si>
    <t>Aluminijska podkonstukcija za instalaciju fotonaponskih modula na ravnom krovu sa pokrovom sika i kosom krovu sa pokrovom trapezni lim, zajedno sa svim spojnim materijalom:</t>
  </si>
  <si>
    <t>Nosač aluminijskog profila za spoj profila sa krovnim pokrovom</t>
  </si>
  <si>
    <t>Platični poklopci za aluminijski profil za prihvat FN modula</t>
  </si>
  <si>
    <t>Osnovna šina za prihvat konstrukcije, minimalne duljine 6 m</t>
  </si>
  <si>
    <r>
      <rPr>
        <b/>
        <sz val="10"/>
        <rFont val="Calibri"/>
        <family val="2"/>
        <charset val="238"/>
        <scheme val="minor"/>
      </rPr>
      <t>Ulazne veličine:</t>
    </r>
    <r>
      <rPr>
        <sz val="10"/>
        <rFont val="Calibri"/>
        <family val="2"/>
        <charset val="238"/>
        <scheme val="minor"/>
      </rPr>
      <t xml:space="preserve">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10,0 ± 2% kW
Maksimalna truja (IAC,NOM): 25,0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97,3%
Europski stupanj korisnosti: minimalno 97,0%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10 godina</t>
    </r>
  </si>
  <si>
    <t>3.3.</t>
  </si>
  <si>
    <r>
      <rPr>
        <b/>
        <sz val="11"/>
        <rFont val="Calibri"/>
        <family val="2"/>
        <charset val="238"/>
        <scheme val="minor"/>
      </rPr>
      <t xml:space="preserve">Ulazne veličine:
</t>
    </r>
    <r>
      <rPr>
        <sz val="11"/>
        <rFont val="Calibri"/>
        <family val="2"/>
        <charset val="238"/>
        <scheme val="minor"/>
      </rPr>
      <t xml:space="preserve">Prenaponska zaštita: DA
Nadziranje kvara uzemljenja: DA
Zaštita zamjene polova: DA
</t>
    </r>
    <r>
      <rPr>
        <b/>
        <sz val="11"/>
        <rFont val="Calibri"/>
        <family val="2"/>
        <charset val="238"/>
        <scheme val="minor"/>
      </rPr>
      <t>Izlazne veličine:</t>
    </r>
    <r>
      <rPr>
        <sz val="11"/>
        <rFont val="Calibri"/>
        <family val="2"/>
        <charset val="238"/>
        <scheme val="minor"/>
      </rPr>
      <t xml:space="preserve">
Maksimalna AC snaga (PAC, MAX): 8,5 ± 2% kW
Maksimalna struja (IAC,NOM): 14,5 ± 2% A
Radno područje, napon mreže (UAC): 400 V
</t>
    </r>
    <r>
      <rPr>
        <b/>
        <sz val="11"/>
        <rFont val="Calibri"/>
        <family val="2"/>
        <charset val="238"/>
        <scheme val="minor"/>
      </rPr>
      <t xml:space="preserve">Stupanj korisnog djelovanja: </t>
    </r>
    <r>
      <rPr>
        <sz val="11"/>
        <rFont val="Calibri"/>
        <family val="2"/>
        <charset val="238"/>
        <scheme val="minor"/>
      </rPr>
      <t xml:space="preserve">
Maksimalni stupanj korisnosti: minimalno 98,0%
Europski stupanj korisnosti: minimalno 97,5%
</t>
    </r>
    <r>
      <rPr>
        <b/>
        <sz val="11"/>
        <rFont val="Calibri"/>
        <family val="2"/>
        <charset val="238"/>
        <scheme val="minor"/>
      </rPr>
      <t>Certifikati:</t>
    </r>
    <r>
      <rPr>
        <sz val="11"/>
        <rFont val="Calibri"/>
        <family val="2"/>
        <scheme val="minor"/>
      </rPr>
      <t xml:space="preserve"> EN 62109-1, EN 62109-2, EN 61000-6-2, EN 61000-6-3, EN 61000-3-2, EN 61000-3-3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Jamstvo</t>
    </r>
    <r>
      <rPr>
        <sz val="11"/>
        <rFont val="Calibri"/>
        <family val="2"/>
        <charset val="238"/>
        <scheme val="minor"/>
      </rPr>
      <t>: minimalno 10 godina</t>
    </r>
  </si>
  <si>
    <t>3.4.</t>
  </si>
  <si>
    <r>
      <rPr>
        <b/>
        <sz val="10"/>
        <rFont val="Calibri"/>
        <family val="2"/>
        <charset val="238"/>
        <scheme val="minor"/>
      </rPr>
      <t>Ulazne veličine:</t>
    </r>
    <r>
      <rPr>
        <sz val="10"/>
        <rFont val="Calibri"/>
        <family val="2"/>
        <charset val="238"/>
        <scheme val="minor"/>
      </rPr>
      <t xml:space="preserve">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7,5 ± 2% kW
Maksimalna struja (IAC,NOM): 12,5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98,0%
Europski stupanj korisnosti: minimalno 97,5%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EN 61000-6-2, EN 61000-6-3, EN 61000-3-2, EN 61000-3-3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</si>
  <si>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t xml:space="preserve"> - zidni ormar, metalni, minimalnih dimenzija 1200x1200x300 (VxŠxD), IP66, sa uvodnicama za uvod kabela</t>
  </si>
  <si>
    <t xml:space="preserve"> - 3polna zaštitni osigurač 16A, C karakteristika, prekidna moć 10kA</t>
  </si>
  <si>
    <t xml:space="preserve"> - zaštitna sklopka diferencijalne struje (FID) 25-4-03, tip A</t>
  </si>
  <si>
    <t xml:space="preserve"> - kompaktni prekidač snage 4P/250A/50kA</t>
  </si>
  <si>
    <t xml:space="preserve"> - rastavna sklopka 4P, 200A sa osiguračima 160A i kratkospojnikom</t>
  </si>
  <si>
    <t xml:space="preserve"> - dobava, isporuka, polaganje i pogonsko priključenje kabela od izmjenjivača do razvodnog ormara NYY-J 5x6 mm2</t>
  </si>
  <si>
    <t xml:space="preserve"> - dobava, isporuka, polaganje i pogonsko priključenje kabela od centralnog razvodnog ormara elektrane do centralnog razvodnog ormara objekta NAYY-0 4x150+150 mm2</t>
  </si>
  <si>
    <t xml:space="preserve"> - dobava, isporuka, polaganje i pogonsko priključenje kabela od izmjenjivača do nadzornog uređaja za praćenje rada elektrane i od centralnog uređaja za nadzor rada elektrane do pametnog brojila, UTP Cat 6e, za polaganje u zemlju</t>
  </si>
  <si>
    <t>5.3.</t>
  </si>
  <si>
    <t>Građevinski radovi za postavljanje kabelske instalacije:</t>
  </si>
  <si>
    <t xml:space="preserve"> - podizanje opločnika i rezanje asfalta na mjestima prolaska kabela</t>
  </si>
  <si>
    <t xml:space="preserve"> - iskop rova dubine 80cm</t>
  </si>
  <si>
    <t xml:space="preserve"> - izrada pješćane posteljice</t>
  </si>
  <si>
    <t xml:space="preserve"> - proboj zida za prolazak kabelske instalacije ispod razine zemlje </t>
  </si>
  <si>
    <t xml:space="preserve"> - dobava i postavljanje zaštitne cijevi za kabelsku instalaciju PEHD fi100mm</t>
  </si>
  <si>
    <t xml:space="preserve"> - zatrpavanje rova </t>
  </si>
  <si>
    <t xml:space="preserve"> - polaganje upozoravajuće trake</t>
  </si>
  <si>
    <t xml:space="preserve"> - sanacija opločnika ili asfalta na mjestima prolaska kabela nakon polaganja kabela i zatrpavanja rova</t>
  </si>
  <si>
    <r>
      <t>Pametno brojilo (Smart meter):
- trofazno pametno brojilo,
- raspon mjerenja od 20mA do 100 A,
- IP51 zaštita,
- prikaz aktivne i reaktivne snage,
- prikaz energije u dva smjera,
- prikaz: I, U, P, S, F, cos fi,
- jamstvo: minimalno 2 godine</t>
    </r>
    <r>
      <rPr>
        <sz val="11"/>
        <color indexed="8"/>
        <rFont val="Calibri"/>
        <family val="2"/>
        <charset val="238"/>
      </rPr>
      <t xml:space="preserve">
- u kompletu sa strujnim mjernim transformatorima 500/5A ili jednakovijedno</t>
    </r>
  </si>
  <si>
    <t>Troškovnik za: Fotonaponska elektrana za vlastitu potrošnju Vile Matilde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</si>
</sst>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indexed="15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5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/>
  </cellStyleXfs>
  <cellXfs count="68">
    <xf numFmtId="0" fontId="0" fillId="0" borderId="0" xfId="0"/>
    <xf numFmtId="49" fontId="6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vertical="top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wrapText="1"/>
    </xf>
    <xf numFmtId="0" fontId="13" fillId="0" borderId="0" xfId="3" applyNumberFormat="1" applyFont="1" applyAlignment="1">
      <alignment horizontal="left" vertical="top" wrapText="1"/>
    </xf>
    <xf numFmtId="4" fontId="12" fillId="0" borderId="0" xfId="3" applyNumberFormat="1" applyFont="1" applyAlignment="1">
      <alignment horizontal="center"/>
    </xf>
    <xf numFmtId="0" fontId="14" fillId="0" borderId="0" xfId="3" applyNumberFormat="1" applyFont="1" applyAlignment="1">
      <alignment horizontal="left" vertical="top" wrapText="1"/>
    </xf>
    <xf numFmtId="0" fontId="12" fillId="0" borderId="0" xfId="3" applyNumberFormat="1" applyFont="1" applyAlignment="1">
      <alignment horizontal="center"/>
    </xf>
    <xf numFmtId="4" fontId="15" fillId="0" borderId="0" xfId="3" applyNumberFormat="1" applyFont="1" applyAlignment="1">
      <alignment horizontal="center"/>
    </xf>
    <xf numFmtId="4" fontId="2" fillId="0" borderId="0" xfId="3" applyNumberFormat="1" applyFont="1" applyAlignment="1">
      <alignment horizontal="right"/>
    </xf>
    <xf numFmtId="0" fontId="16" fillId="0" borderId="0" xfId="3" applyNumberFormat="1" applyFont="1" applyAlignment="1">
      <alignment wrapText="1"/>
    </xf>
    <xf numFmtId="0" fontId="14" fillId="0" borderId="0" xfId="3" applyNumberFormat="1" applyFont="1" applyAlignment="1">
      <alignment horizontal="left" wrapText="1"/>
    </xf>
    <xf numFmtId="4" fontId="17" fillId="0" borderId="0" xfId="2" applyNumberFormat="1" applyFont="1" applyBorder="1" applyAlignment="1">
      <alignment vertical="top" wrapText="1"/>
    </xf>
    <xf numFmtId="0" fontId="17" fillId="0" borderId="0" xfId="2" applyFont="1" applyBorder="1" applyAlignment="1">
      <alignment vertical="top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16" fillId="0" borderId="0" xfId="3" applyNumberFormat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8" fillId="0" borderId="0" xfId="2" applyFont="1" applyBorder="1" applyAlignment="1">
      <alignment horizontal="center" vertical="top"/>
    </xf>
    <xf numFmtId="0" fontId="16" fillId="0" borderId="0" xfId="3" applyNumberFormat="1" applyFont="1" applyAlignment="1">
      <alignment horizontal="center" wrapText="1"/>
    </xf>
    <xf numFmtId="0" fontId="16" fillId="0" borderId="0" xfId="3" applyNumberFormat="1" applyFont="1" applyBorder="1" applyAlignment="1">
      <alignment horizontal="center" vertical="top" wrapText="1"/>
    </xf>
    <xf numFmtId="0" fontId="16" fillId="0" borderId="2" xfId="3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23" fillId="0" borderId="0" xfId="2" applyFont="1" applyFill="1" applyBorder="1" applyAlignment="1">
      <alignment vertical="top" wrapText="1"/>
    </xf>
    <xf numFmtId="0" fontId="9" fillId="0" borderId="0" xfId="0" applyFont="1" applyBorder="1"/>
    <xf numFmtId="0" fontId="10" fillId="0" borderId="0" xfId="0" applyFont="1" applyBorder="1" applyAlignment="1">
      <alignment vertical="top"/>
    </xf>
    <xf numFmtId="0" fontId="10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10" fillId="0" borderId="0" xfId="0" applyFont="1" applyAlignment="1">
      <alignment vertical="top"/>
    </xf>
    <xf numFmtId="165" fontId="9" fillId="3" borderId="0" xfId="0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vertical="top" wrapText="1"/>
    </xf>
    <xf numFmtId="0" fontId="17" fillId="0" borderId="0" xfId="2" applyFont="1" applyBorder="1" applyAlignment="1">
      <alignment vertical="top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23" fillId="0" borderId="0" xfId="2" applyFont="1" applyFill="1" applyBorder="1" applyAlignment="1">
      <alignment vertical="top"/>
    </xf>
    <xf numFmtId="164" fontId="9" fillId="0" borderId="0" xfId="0" applyNumberFormat="1" applyFont="1" applyBorder="1"/>
    <xf numFmtId="0" fontId="9" fillId="0" borderId="0" xfId="0" applyFont="1" applyAlignment="1">
      <alignment vertical="top"/>
    </xf>
    <xf numFmtId="0" fontId="9" fillId="4" borderId="2" xfId="0" applyFont="1" applyFill="1" applyBorder="1" applyAlignment="1">
      <alignment vertical="top"/>
    </xf>
    <xf numFmtId="0" fontId="23" fillId="4" borderId="2" xfId="2" applyFont="1" applyFill="1" applyBorder="1" applyAlignment="1">
      <alignment vertical="top"/>
    </xf>
    <xf numFmtId="0" fontId="9" fillId="4" borderId="2" xfId="0" applyFont="1" applyFill="1" applyBorder="1"/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3" fillId="0" borderId="1" xfId="2" applyFont="1" applyFill="1" applyBorder="1" applyAlignment="1">
      <alignment vertical="top" wrapText="1"/>
    </xf>
    <xf numFmtId="164" fontId="9" fillId="0" borderId="1" xfId="0" applyNumberFormat="1" applyFont="1" applyBorder="1"/>
    <xf numFmtId="0" fontId="23" fillId="0" borderId="0" xfId="2" applyFont="1" applyFill="1" applyBorder="1" applyAlignment="1">
      <alignment horizontal="right" vertical="top" wrapText="1"/>
    </xf>
    <xf numFmtId="164" fontId="23" fillId="0" borderId="0" xfId="2" applyNumberFormat="1" applyFont="1" applyFill="1" applyBorder="1" applyAlignment="1">
      <alignment wrapText="1"/>
    </xf>
  </cellXfs>
  <cellStyles count="4">
    <cellStyle name="Normal" xfId="0" builtinId="0"/>
    <cellStyle name="Normal_troš 06-300" xfId="2"/>
    <cellStyle name="Normal_Troskovnik BP1" xfId="3"/>
    <cellStyle name="Normalno 2" xfId="1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topLeftCell="A115" zoomScale="50" zoomScaleNormal="50" workbookViewId="0">
      <selection activeCell="I125" sqref="I125"/>
    </sheetView>
  </sheetViews>
  <sheetFormatPr defaultRowHeight="14.4" x14ac:dyDescent="0.3"/>
  <cols>
    <col min="2" max="2" width="68.21875" bestFit="1" customWidth="1"/>
    <col min="3" max="3" width="16.6640625" bestFit="1" customWidth="1"/>
    <col min="5" max="5" width="14.6640625" customWidth="1"/>
    <col min="6" max="6" width="24" customWidth="1"/>
    <col min="7" max="7" width="7.77734375" customWidth="1"/>
    <col min="10" max="10" width="50.77734375" customWidth="1"/>
  </cols>
  <sheetData>
    <row r="1" spans="1:9" ht="258.60000000000002" customHeight="1" x14ac:dyDescent="0.3">
      <c r="A1" s="33" t="s">
        <v>69</v>
      </c>
      <c r="B1" s="33"/>
      <c r="C1" s="33"/>
      <c r="D1" s="33"/>
      <c r="E1" s="33"/>
      <c r="F1" s="33"/>
      <c r="G1" s="13"/>
      <c r="H1" s="13"/>
      <c r="I1" s="13"/>
    </row>
    <row r="3" spans="1:9" ht="18" x14ac:dyDescent="0.3">
      <c r="A3" s="34" t="s">
        <v>117</v>
      </c>
      <c r="B3" s="34"/>
      <c r="C3" s="34"/>
      <c r="D3" s="34"/>
      <c r="E3" s="34"/>
      <c r="F3" s="34"/>
    </row>
    <row r="4" spans="1:9" ht="15" thickBot="1" x14ac:dyDescent="0.35">
      <c r="A4" s="38" t="s">
        <v>0</v>
      </c>
      <c r="B4" s="38" t="s">
        <v>1</v>
      </c>
      <c r="C4" s="39" t="s">
        <v>2</v>
      </c>
      <c r="D4" s="39" t="s">
        <v>3</v>
      </c>
      <c r="E4" s="39" t="s">
        <v>70</v>
      </c>
      <c r="F4" s="39" t="s">
        <v>4</v>
      </c>
    </row>
    <row r="5" spans="1:9" ht="28.2" thickTop="1" x14ac:dyDescent="0.3">
      <c r="A5" s="11" t="s">
        <v>5</v>
      </c>
      <c r="B5" s="40" t="s">
        <v>6</v>
      </c>
      <c r="C5" s="41"/>
      <c r="D5" s="41"/>
      <c r="E5" s="41"/>
      <c r="F5" s="41"/>
    </row>
    <row r="6" spans="1:9" s="24" customFormat="1" ht="193.2" x14ac:dyDescent="0.3">
      <c r="A6" s="11"/>
      <c r="B6" s="23" t="s">
        <v>88</v>
      </c>
      <c r="C6" s="8"/>
      <c r="D6" s="8"/>
      <c r="E6" s="10"/>
      <c r="F6" s="10"/>
    </row>
    <row r="7" spans="1:9" x14ac:dyDescent="0.3">
      <c r="A7" s="11"/>
      <c r="B7" s="42"/>
      <c r="C7" s="8" t="s">
        <v>7</v>
      </c>
      <c r="D7" s="8">
        <v>468</v>
      </c>
      <c r="E7" s="10"/>
      <c r="F7" s="10">
        <f>E7*D7</f>
        <v>0</v>
      </c>
    </row>
    <row r="8" spans="1:9" x14ac:dyDescent="0.3">
      <c r="A8" s="43"/>
      <c r="B8" s="44" t="s">
        <v>8</v>
      </c>
      <c r="C8" s="45"/>
      <c r="D8" s="45"/>
      <c r="E8" s="46"/>
      <c r="F8" s="47">
        <f>F7</f>
        <v>0</v>
      </c>
    </row>
    <row r="9" spans="1:9" x14ac:dyDescent="0.3">
      <c r="A9" s="11"/>
      <c r="B9" s="12"/>
      <c r="C9" s="8"/>
      <c r="D9" s="8"/>
      <c r="E9" s="10"/>
      <c r="F9" s="10"/>
    </row>
    <row r="10" spans="1:9" ht="27.6" x14ac:dyDescent="0.3">
      <c r="A10" s="11" t="s">
        <v>9</v>
      </c>
      <c r="B10" s="40" t="s">
        <v>10</v>
      </c>
      <c r="C10" s="8"/>
      <c r="D10" s="8"/>
      <c r="E10" s="10"/>
      <c r="F10" s="10"/>
    </row>
    <row r="11" spans="1:9" ht="41.4" x14ac:dyDescent="0.3">
      <c r="A11" s="11"/>
      <c r="B11" s="22" t="s">
        <v>89</v>
      </c>
      <c r="C11" s="8"/>
      <c r="D11" s="8"/>
      <c r="E11" s="10"/>
      <c r="F11" s="10"/>
    </row>
    <row r="12" spans="1:9" x14ac:dyDescent="0.3">
      <c r="A12" s="11"/>
      <c r="B12" s="22"/>
      <c r="C12" s="8"/>
      <c r="D12" s="8"/>
      <c r="E12" s="10"/>
      <c r="F12" s="10"/>
    </row>
    <row r="13" spans="1:9" x14ac:dyDescent="0.3">
      <c r="A13" s="11"/>
      <c r="B13" s="22" t="s">
        <v>11</v>
      </c>
      <c r="C13" s="8" t="s">
        <v>7</v>
      </c>
      <c r="D13" s="8">
        <f>13+50+24+48+9+16</f>
        <v>160</v>
      </c>
      <c r="E13" s="10"/>
      <c r="F13" s="10">
        <f t="shared" ref="F13:F23" si="0">E13*D13</f>
        <v>0</v>
      </c>
    </row>
    <row r="14" spans="1:9" x14ac:dyDescent="0.3">
      <c r="A14" s="11"/>
      <c r="B14" s="22" t="s">
        <v>90</v>
      </c>
      <c r="C14" s="8" t="s">
        <v>7</v>
      </c>
      <c r="D14" s="8">
        <f>D13*7</f>
        <v>1120</v>
      </c>
      <c r="E14" s="10"/>
      <c r="F14" s="10">
        <f t="shared" si="0"/>
        <v>0</v>
      </c>
    </row>
    <row r="15" spans="1:9" x14ac:dyDescent="0.3">
      <c r="A15" s="11"/>
      <c r="B15" s="22" t="s">
        <v>12</v>
      </c>
      <c r="C15" s="8" t="s">
        <v>7</v>
      </c>
      <c r="D15" s="8">
        <f>20+20+16+36+4+16</f>
        <v>112</v>
      </c>
      <c r="E15" s="10"/>
      <c r="F15" s="10">
        <f t="shared" si="0"/>
        <v>0</v>
      </c>
    </row>
    <row r="16" spans="1:9" x14ac:dyDescent="0.3">
      <c r="A16" s="11"/>
      <c r="B16" s="22" t="s">
        <v>13</v>
      </c>
      <c r="C16" s="8" t="s">
        <v>7</v>
      </c>
      <c r="D16" s="8">
        <f>60+280+112+254+50+64</f>
        <v>820</v>
      </c>
      <c r="E16" s="10"/>
      <c r="F16" s="10">
        <f t="shared" si="0"/>
        <v>0</v>
      </c>
    </row>
    <row r="17" spans="1:6" x14ac:dyDescent="0.3">
      <c r="A17" s="11"/>
      <c r="B17" s="22" t="s">
        <v>91</v>
      </c>
      <c r="C17" s="8" t="s">
        <v>7</v>
      </c>
      <c r="D17" s="8">
        <v>112</v>
      </c>
      <c r="E17" s="10"/>
      <c r="F17" s="10">
        <f t="shared" si="0"/>
        <v>0</v>
      </c>
    </row>
    <row r="18" spans="1:6" x14ac:dyDescent="0.3">
      <c r="A18" s="11"/>
      <c r="B18" s="22" t="s">
        <v>92</v>
      </c>
      <c r="C18" s="8" t="s">
        <v>7</v>
      </c>
      <c r="D18" s="8">
        <v>7</v>
      </c>
      <c r="E18" s="10"/>
      <c r="F18" s="10">
        <f t="shared" si="0"/>
        <v>0</v>
      </c>
    </row>
    <row r="19" spans="1:6" ht="27.6" x14ac:dyDescent="0.3">
      <c r="A19" s="11"/>
      <c r="B19" s="22" t="s">
        <v>74</v>
      </c>
      <c r="C19" s="8" t="s">
        <v>7</v>
      </c>
      <c r="D19" s="8">
        <v>28</v>
      </c>
      <c r="E19" s="10"/>
      <c r="F19" s="10">
        <f t="shared" si="0"/>
        <v>0</v>
      </c>
    </row>
    <row r="20" spans="1:6" ht="27.6" x14ac:dyDescent="0.3">
      <c r="A20" s="11"/>
      <c r="B20" s="22" t="s">
        <v>75</v>
      </c>
      <c r="C20" s="8" t="s">
        <v>7</v>
      </c>
      <c r="D20" s="8">
        <v>28</v>
      </c>
      <c r="E20" s="10"/>
      <c r="F20" s="10">
        <f t="shared" si="0"/>
        <v>0</v>
      </c>
    </row>
    <row r="21" spans="1:6" ht="27.6" x14ac:dyDescent="0.3">
      <c r="A21" s="11"/>
      <c r="B21" s="22" t="s">
        <v>76</v>
      </c>
      <c r="C21" s="8" t="s">
        <v>7</v>
      </c>
      <c r="D21" s="8">
        <v>35</v>
      </c>
      <c r="E21" s="10"/>
      <c r="F21" s="10">
        <f t="shared" si="0"/>
        <v>0</v>
      </c>
    </row>
    <row r="22" spans="1:6" ht="27.6" x14ac:dyDescent="0.3">
      <c r="A22" s="11"/>
      <c r="B22" s="22" t="s">
        <v>77</v>
      </c>
      <c r="C22" s="8" t="s">
        <v>7</v>
      </c>
      <c r="D22" s="8">
        <v>32</v>
      </c>
      <c r="E22" s="10"/>
      <c r="F22" s="10">
        <f t="shared" si="0"/>
        <v>0</v>
      </c>
    </row>
    <row r="23" spans="1:6" x14ac:dyDescent="0.3">
      <c r="A23" s="11"/>
      <c r="B23" s="22" t="s">
        <v>78</v>
      </c>
      <c r="C23" s="8" t="s">
        <v>79</v>
      </c>
      <c r="D23" s="8">
        <v>3100</v>
      </c>
      <c r="E23" s="10"/>
      <c r="F23" s="10">
        <f t="shared" si="0"/>
        <v>0</v>
      </c>
    </row>
    <row r="24" spans="1:6" x14ac:dyDescent="0.3">
      <c r="A24" s="11"/>
      <c r="B24" s="42"/>
      <c r="C24" s="8"/>
      <c r="D24" s="8"/>
      <c r="E24" s="10"/>
      <c r="F24" s="10"/>
    </row>
    <row r="25" spans="1:6" x14ac:dyDescent="0.3">
      <c r="A25" s="43"/>
      <c r="B25" s="44" t="s">
        <v>14</v>
      </c>
      <c r="C25" s="45"/>
      <c r="D25" s="45"/>
      <c r="E25" s="46"/>
      <c r="F25" s="47">
        <f>SUM(F13:F17)</f>
        <v>0</v>
      </c>
    </row>
    <row r="26" spans="1:6" x14ac:dyDescent="0.3">
      <c r="A26" s="11"/>
      <c r="B26" s="12"/>
      <c r="C26" s="8"/>
      <c r="D26" s="8"/>
      <c r="E26" s="10"/>
      <c r="F26" s="10"/>
    </row>
    <row r="27" spans="1:6" x14ac:dyDescent="0.3">
      <c r="A27" s="11"/>
      <c r="B27" s="42" t="s">
        <v>15</v>
      </c>
      <c r="C27" s="8"/>
      <c r="D27" s="8"/>
      <c r="E27" s="10"/>
      <c r="F27" s="10"/>
    </row>
    <row r="28" spans="1:6" ht="27.6" x14ac:dyDescent="0.3">
      <c r="A28" s="11" t="s">
        <v>16</v>
      </c>
      <c r="B28" s="40" t="s">
        <v>17</v>
      </c>
      <c r="C28" s="8"/>
      <c r="D28" s="8"/>
      <c r="E28" s="10"/>
      <c r="F28" s="10"/>
    </row>
    <row r="29" spans="1:6" ht="201.6" x14ac:dyDescent="0.3">
      <c r="A29" s="11"/>
      <c r="B29" s="26" t="s">
        <v>80</v>
      </c>
      <c r="C29" s="48"/>
      <c r="D29" s="48"/>
      <c r="E29" s="48"/>
      <c r="F29" s="49"/>
    </row>
    <row r="30" spans="1:6" x14ac:dyDescent="0.3">
      <c r="A30" s="11"/>
      <c r="B30" s="50"/>
      <c r="C30" s="8" t="s">
        <v>7</v>
      </c>
      <c r="D30" s="8">
        <v>5</v>
      </c>
      <c r="E30" s="10"/>
      <c r="F30" s="10">
        <f>E30*D30</f>
        <v>0</v>
      </c>
    </row>
    <row r="31" spans="1:6" x14ac:dyDescent="0.3">
      <c r="A31" s="11"/>
      <c r="B31" s="50"/>
      <c r="C31" s="8"/>
      <c r="D31" s="8"/>
      <c r="E31" s="10"/>
      <c r="F31" s="10"/>
    </row>
    <row r="32" spans="1:6" ht="27.6" x14ac:dyDescent="0.3">
      <c r="A32" s="11" t="s">
        <v>71</v>
      </c>
      <c r="B32" s="40" t="s">
        <v>17</v>
      </c>
      <c r="C32" s="8"/>
      <c r="D32" s="8"/>
      <c r="E32" s="10"/>
      <c r="F32" s="10"/>
    </row>
    <row r="33" spans="1:6" ht="193.2" x14ac:dyDescent="0.3">
      <c r="A33" s="11"/>
      <c r="B33" s="23" t="s">
        <v>93</v>
      </c>
      <c r="C33" s="48"/>
      <c r="D33" s="48"/>
      <c r="E33" s="48"/>
      <c r="F33" s="49"/>
    </row>
    <row r="34" spans="1:6" x14ac:dyDescent="0.3">
      <c r="A34" s="11"/>
      <c r="B34" s="50"/>
      <c r="C34" s="8" t="s">
        <v>7</v>
      </c>
      <c r="D34" s="8">
        <v>1</v>
      </c>
      <c r="E34" s="10"/>
      <c r="F34" s="10">
        <f>E34*D34</f>
        <v>0</v>
      </c>
    </row>
    <row r="35" spans="1:6" x14ac:dyDescent="0.3">
      <c r="A35" s="11"/>
      <c r="B35" s="50"/>
      <c r="C35" s="8"/>
      <c r="D35" s="8"/>
      <c r="E35" s="10"/>
      <c r="F35" s="10"/>
    </row>
    <row r="36" spans="1:6" ht="27.6" x14ac:dyDescent="0.3">
      <c r="A36" s="11" t="s">
        <v>94</v>
      </c>
      <c r="B36" s="40" t="s">
        <v>17</v>
      </c>
      <c r="C36" s="8"/>
      <c r="D36" s="8"/>
      <c r="E36" s="10"/>
      <c r="F36" s="10"/>
    </row>
    <row r="37" spans="1:6" ht="201.6" x14ac:dyDescent="0.3">
      <c r="A37" s="11"/>
      <c r="B37" s="26" t="s">
        <v>95</v>
      </c>
      <c r="C37" s="48"/>
      <c r="D37" s="48"/>
      <c r="E37" s="48"/>
      <c r="F37" s="49"/>
    </row>
    <row r="38" spans="1:6" x14ac:dyDescent="0.3">
      <c r="A38" s="11"/>
      <c r="B38" s="50"/>
      <c r="C38" s="8" t="s">
        <v>7</v>
      </c>
      <c r="D38" s="8">
        <v>1</v>
      </c>
      <c r="E38" s="10"/>
      <c r="F38" s="10">
        <f>E38*D38</f>
        <v>0</v>
      </c>
    </row>
    <row r="39" spans="1:6" x14ac:dyDescent="0.3">
      <c r="A39" s="11"/>
      <c r="B39" s="50"/>
      <c r="C39" s="8"/>
      <c r="D39" s="8"/>
      <c r="E39" s="10"/>
      <c r="F39" s="10"/>
    </row>
    <row r="40" spans="1:6" ht="27.6" x14ac:dyDescent="0.3">
      <c r="A40" s="11" t="s">
        <v>96</v>
      </c>
      <c r="B40" s="40" t="s">
        <v>17</v>
      </c>
      <c r="C40" s="8"/>
      <c r="D40" s="8"/>
      <c r="E40" s="10"/>
      <c r="F40" s="10"/>
    </row>
    <row r="41" spans="1:6" ht="193.2" x14ac:dyDescent="0.3">
      <c r="A41" s="11"/>
      <c r="B41" s="23" t="s">
        <v>97</v>
      </c>
      <c r="C41" s="48"/>
      <c r="D41" s="48"/>
      <c r="E41" s="48"/>
      <c r="F41" s="49"/>
    </row>
    <row r="42" spans="1:6" x14ac:dyDescent="0.3">
      <c r="A42" s="11"/>
      <c r="B42" s="50"/>
      <c r="C42" s="8" t="s">
        <v>7</v>
      </c>
      <c r="D42" s="8">
        <v>2</v>
      </c>
      <c r="E42" s="10"/>
      <c r="F42" s="10">
        <f>E42*D42</f>
        <v>0</v>
      </c>
    </row>
    <row r="43" spans="1:6" x14ac:dyDescent="0.3">
      <c r="A43" s="11"/>
      <c r="B43" s="50"/>
      <c r="C43" s="8"/>
      <c r="D43" s="8"/>
      <c r="E43" s="10"/>
      <c r="F43" s="10"/>
    </row>
    <row r="44" spans="1:6" x14ac:dyDescent="0.3">
      <c r="A44" s="43"/>
      <c r="B44" s="44" t="s">
        <v>18</v>
      </c>
      <c r="C44" s="45"/>
      <c r="D44" s="45"/>
      <c r="E44" s="46"/>
      <c r="F44" s="47">
        <f>SUM(F28:F42)</f>
        <v>0</v>
      </c>
    </row>
    <row r="45" spans="1:6" x14ac:dyDescent="0.3">
      <c r="A45" s="11"/>
      <c r="B45" s="12"/>
      <c r="C45" s="8"/>
      <c r="D45" s="8"/>
      <c r="E45" s="10"/>
      <c r="F45" s="10"/>
    </row>
    <row r="46" spans="1:6" ht="27.6" x14ac:dyDescent="0.3">
      <c r="A46" s="11" t="s">
        <v>19</v>
      </c>
      <c r="B46" s="40" t="s">
        <v>20</v>
      </c>
      <c r="C46" s="8"/>
      <c r="D46" s="8"/>
      <c r="E46" s="9"/>
      <c r="F46" s="10"/>
    </row>
    <row r="47" spans="1:6" ht="27.6" x14ac:dyDescent="0.3">
      <c r="A47" s="11"/>
      <c r="B47" s="23" t="s">
        <v>21</v>
      </c>
      <c r="C47" s="8" t="s">
        <v>22</v>
      </c>
      <c r="D47" s="8">
        <v>350</v>
      </c>
      <c r="E47" s="9"/>
      <c r="F47" s="10">
        <f>E47*D47</f>
        <v>0</v>
      </c>
    </row>
    <row r="48" spans="1:6" ht="41.4" x14ac:dyDescent="0.3">
      <c r="A48" s="11"/>
      <c r="B48" s="23" t="s">
        <v>23</v>
      </c>
      <c r="C48" s="8" t="s">
        <v>22</v>
      </c>
      <c r="D48" s="8">
        <v>6500</v>
      </c>
      <c r="E48" s="9"/>
      <c r="F48" s="10">
        <f>E48*D48</f>
        <v>0</v>
      </c>
    </row>
    <row r="49" spans="1:6" ht="27.6" x14ac:dyDescent="0.3">
      <c r="A49" s="11"/>
      <c r="B49" s="23" t="s">
        <v>24</v>
      </c>
      <c r="C49" s="8" t="s">
        <v>7</v>
      </c>
      <c r="D49" s="8">
        <v>27</v>
      </c>
      <c r="E49" s="9"/>
      <c r="F49" s="10">
        <f>E49*D49</f>
        <v>0</v>
      </c>
    </row>
    <row r="50" spans="1:6" ht="27.6" x14ac:dyDescent="0.3">
      <c r="A50" s="11"/>
      <c r="B50" s="23" t="s">
        <v>25</v>
      </c>
      <c r="C50" s="8" t="s">
        <v>7</v>
      </c>
      <c r="D50" s="8">
        <v>27</v>
      </c>
      <c r="E50" s="9"/>
      <c r="F50" s="10">
        <f>E50*D50</f>
        <v>0</v>
      </c>
    </row>
    <row r="51" spans="1:6" x14ac:dyDescent="0.3">
      <c r="A51" s="43"/>
      <c r="B51" s="44" t="s">
        <v>26</v>
      </c>
      <c r="C51" s="45"/>
      <c r="D51" s="45"/>
      <c r="E51" s="51"/>
      <c r="F51" s="47">
        <f>SUM(F47:F50)</f>
        <v>0</v>
      </c>
    </row>
    <row r="52" spans="1:6" x14ac:dyDescent="0.3">
      <c r="A52" s="11"/>
      <c r="B52" s="12"/>
      <c r="C52" s="8"/>
      <c r="D52" s="8"/>
      <c r="E52" s="9"/>
      <c r="F52" s="10"/>
    </row>
    <row r="53" spans="1:6" x14ac:dyDescent="0.3">
      <c r="A53" s="11" t="s">
        <v>27</v>
      </c>
      <c r="B53" s="40" t="s">
        <v>28</v>
      </c>
      <c r="C53" s="8"/>
      <c r="D53" s="8"/>
      <c r="E53" s="9"/>
      <c r="F53" s="10"/>
    </row>
    <row r="54" spans="1:6" ht="27.6" x14ac:dyDescent="0.3">
      <c r="A54" s="11" t="s">
        <v>29</v>
      </c>
      <c r="B54" s="23" t="s">
        <v>30</v>
      </c>
      <c r="C54" s="8"/>
      <c r="D54" s="8"/>
      <c r="E54" s="9"/>
      <c r="F54" s="10"/>
    </row>
    <row r="55" spans="1:6" ht="27.6" x14ac:dyDescent="0.3">
      <c r="A55" s="11"/>
      <c r="B55" s="23" t="s">
        <v>98</v>
      </c>
      <c r="C55" s="8" t="s">
        <v>7</v>
      </c>
      <c r="D55" s="8">
        <v>1</v>
      </c>
      <c r="E55" s="9"/>
      <c r="F55" s="10">
        <f t="shared" ref="F55:F65" si="1">E55*D55</f>
        <v>0</v>
      </c>
    </row>
    <row r="56" spans="1:6" x14ac:dyDescent="0.3">
      <c r="A56" s="11"/>
      <c r="B56" s="52" t="s">
        <v>99</v>
      </c>
      <c r="C56" s="8" t="s">
        <v>7</v>
      </c>
      <c r="D56" s="8">
        <v>4</v>
      </c>
      <c r="E56" s="9"/>
      <c r="F56" s="10">
        <f t="shared" si="1"/>
        <v>0</v>
      </c>
    </row>
    <row r="57" spans="1:6" x14ac:dyDescent="0.3">
      <c r="A57" s="11"/>
      <c r="B57" s="52" t="s">
        <v>81</v>
      </c>
      <c r="C57" s="8" t="s">
        <v>7</v>
      </c>
      <c r="D57" s="8">
        <v>5</v>
      </c>
      <c r="E57" s="9"/>
      <c r="F57" s="10">
        <f t="shared" si="1"/>
        <v>0</v>
      </c>
    </row>
    <row r="58" spans="1:6" x14ac:dyDescent="0.3">
      <c r="A58" s="11"/>
      <c r="B58" s="23" t="s">
        <v>100</v>
      </c>
      <c r="C58" s="8" t="s">
        <v>7</v>
      </c>
      <c r="D58" s="8">
        <v>4</v>
      </c>
      <c r="E58" s="9"/>
      <c r="F58" s="10">
        <f t="shared" si="1"/>
        <v>0</v>
      </c>
    </row>
    <row r="59" spans="1:6" x14ac:dyDescent="0.3">
      <c r="A59" s="11"/>
      <c r="B59" s="23" t="s">
        <v>72</v>
      </c>
      <c r="C59" s="8" t="s">
        <v>7</v>
      </c>
      <c r="D59" s="8">
        <v>5</v>
      </c>
      <c r="E59" s="9"/>
      <c r="F59" s="10">
        <f t="shared" si="1"/>
        <v>0</v>
      </c>
    </row>
    <row r="60" spans="1:6" ht="27.6" x14ac:dyDescent="0.3">
      <c r="A60" s="11"/>
      <c r="B60" s="23" t="s">
        <v>31</v>
      </c>
      <c r="C60" s="8" t="s">
        <v>7</v>
      </c>
      <c r="D60" s="8">
        <v>1</v>
      </c>
      <c r="E60" s="9"/>
      <c r="F60" s="10">
        <f t="shared" si="1"/>
        <v>0</v>
      </c>
    </row>
    <row r="61" spans="1:6" x14ac:dyDescent="0.3">
      <c r="A61" s="11"/>
      <c r="B61" s="23" t="s">
        <v>82</v>
      </c>
      <c r="C61" s="8" t="s">
        <v>7</v>
      </c>
      <c r="D61" s="8">
        <v>1</v>
      </c>
      <c r="E61" s="9"/>
      <c r="F61" s="10">
        <f t="shared" si="1"/>
        <v>0</v>
      </c>
    </row>
    <row r="62" spans="1:6" x14ac:dyDescent="0.3">
      <c r="A62" s="11"/>
      <c r="B62" s="23" t="s">
        <v>32</v>
      </c>
      <c r="C62" s="8" t="s">
        <v>7</v>
      </c>
      <c r="D62" s="8">
        <v>1</v>
      </c>
      <c r="E62" s="9"/>
      <c r="F62" s="10">
        <f t="shared" si="1"/>
        <v>0</v>
      </c>
    </row>
    <row r="63" spans="1:6" x14ac:dyDescent="0.3">
      <c r="A63" s="11"/>
      <c r="B63" s="52" t="s">
        <v>101</v>
      </c>
      <c r="C63" s="8" t="s">
        <v>7</v>
      </c>
      <c r="D63" s="8">
        <v>1</v>
      </c>
      <c r="E63" s="9"/>
      <c r="F63" s="10">
        <f t="shared" si="1"/>
        <v>0</v>
      </c>
    </row>
    <row r="64" spans="1:6" x14ac:dyDescent="0.3">
      <c r="A64" s="11"/>
      <c r="B64" s="52" t="s">
        <v>102</v>
      </c>
      <c r="C64" s="8" t="s">
        <v>7</v>
      </c>
      <c r="D64" s="8">
        <v>4</v>
      </c>
      <c r="E64" s="9"/>
      <c r="F64" s="10">
        <f t="shared" si="1"/>
        <v>0</v>
      </c>
    </row>
    <row r="65" spans="1:6" x14ac:dyDescent="0.3">
      <c r="A65" s="11"/>
      <c r="B65" s="23" t="s">
        <v>33</v>
      </c>
      <c r="C65" s="8" t="s">
        <v>34</v>
      </c>
      <c r="D65" s="8">
        <v>1</v>
      </c>
      <c r="E65" s="9"/>
      <c r="F65" s="10">
        <f t="shared" si="1"/>
        <v>0</v>
      </c>
    </row>
    <row r="66" spans="1:6" x14ac:dyDescent="0.3">
      <c r="A66" s="11"/>
      <c r="B66" s="12"/>
      <c r="C66" s="8"/>
      <c r="D66" s="8"/>
      <c r="E66" s="9"/>
      <c r="F66" s="10"/>
    </row>
    <row r="67" spans="1:6" x14ac:dyDescent="0.3">
      <c r="A67" s="11" t="s">
        <v>35</v>
      </c>
      <c r="B67" s="53" t="s">
        <v>36</v>
      </c>
      <c r="C67" s="8"/>
      <c r="D67" s="8"/>
      <c r="E67" s="9"/>
      <c r="F67" s="10"/>
    </row>
    <row r="68" spans="1:6" x14ac:dyDescent="0.3">
      <c r="A68" s="11"/>
      <c r="B68" s="23" t="s">
        <v>83</v>
      </c>
      <c r="C68" s="8" t="s">
        <v>22</v>
      </c>
      <c r="D68" s="8">
        <v>130</v>
      </c>
      <c r="E68" s="9"/>
      <c r="F68" s="10">
        <f t="shared" ref="F68:F72" si="2">E68*D68</f>
        <v>0</v>
      </c>
    </row>
    <row r="69" spans="1:6" ht="27.6" x14ac:dyDescent="0.3">
      <c r="A69" s="11"/>
      <c r="B69" s="23" t="s">
        <v>103</v>
      </c>
      <c r="C69" s="8" t="s">
        <v>22</v>
      </c>
      <c r="D69" s="8">
        <v>40</v>
      </c>
      <c r="E69" s="9"/>
      <c r="F69" s="10">
        <f t="shared" si="2"/>
        <v>0</v>
      </c>
    </row>
    <row r="70" spans="1:6" ht="27.6" x14ac:dyDescent="0.3">
      <c r="A70" s="11"/>
      <c r="B70" s="23" t="s">
        <v>84</v>
      </c>
      <c r="C70" s="8" t="s">
        <v>22</v>
      </c>
      <c r="D70" s="8">
        <v>50</v>
      </c>
      <c r="E70" s="9"/>
      <c r="F70" s="10">
        <f t="shared" si="2"/>
        <v>0</v>
      </c>
    </row>
    <row r="71" spans="1:6" ht="41.4" x14ac:dyDescent="0.3">
      <c r="A71" s="11"/>
      <c r="B71" s="23" t="s">
        <v>104</v>
      </c>
      <c r="C71" s="8" t="s">
        <v>22</v>
      </c>
      <c r="D71" s="8">
        <v>500</v>
      </c>
      <c r="E71" s="54"/>
      <c r="F71" s="10">
        <f t="shared" si="2"/>
        <v>0</v>
      </c>
    </row>
    <row r="72" spans="1:6" ht="27.6" x14ac:dyDescent="0.3">
      <c r="A72" s="11"/>
      <c r="B72" s="23" t="s">
        <v>37</v>
      </c>
      <c r="C72" s="8" t="s">
        <v>34</v>
      </c>
      <c r="D72" s="8">
        <v>1</v>
      </c>
      <c r="E72" s="9"/>
      <c r="F72" s="10">
        <f t="shared" si="2"/>
        <v>0</v>
      </c>
    </row>
    <row r="73" spans="1:6" ht="41.4" x14ac:dyDescent="0.3">
      <c r="A73" s="11"/>
      <c r="B73" s="23" t="s">
        <v>105</v>
      </c>
      <c r="C73" s="8" t="s">
        <v>22</v>
      </c>
      <c r="D73" s="8">
        <v>390</v>
      </c>
      <c r="E73" s="9"/>
      <c r="F73" s="10">
        <f>E73*D73</f>
        <v>0</v>
      </c>
    </row>
    <row r="74" spans="1:6" x14ac:dyDescent="0.3">
      <c r="A74" s="11"/>
      <c r="B74" s="23"/>
      <c r="C74" s="8"/>
      <c r="D74" s="8"/>
      <c r="E74" s="9"/>
      <c r="F74" s="10"/>
    </row>
    <row r="75" spans="1:6" x14ac:dyDescent="0.3">
      <c r="A75" s="11" t="s">
        <v>106</v>
      </c>
      <c r="B75" s="23" t="s">
        <v>107</v>
      </c>
      <c r="C75" s="8"/>
      <c r="D75" s="8"/>
      <c r="E75" s="9"/>
      <c r="F75" s="10"/>
    </row>
    <row r="76" spans="1:6" x14ac:dyDescent="0.3">
      <c r="A76" s="11"/>
      <c r="B76" s="23" t="s">
        <v>108</v>
      </c>
      <c r="C76" s="8" t="s">
        <v>22</v>
      </c>
      <c r="D76" s="8">
        <v>390</v>
      </c>
      <c r="E76" s="9"/>
      <c r="F76" s="10">
        <f t="shared" ref="F76:F83" si="3">E76*D76</f>
        <v>0</v>
      </c>
    </row>
    <row r="77" spans="1:6" x14ac:dyDescent="0.3">
      <c r="A77" s="11"/>
      <c r="B77" s="55" t="s">
        <v>109</v>
      </c>
      <c r="C77" s="8" t="s">
        <v>22</v>
      </c>
      <c r="D77" s="8">
        <v>390</v>
      </c>
      <c r="E77" s="9"/>
      <c r="F77" s="10">
        <f t="shared" si="3"/>
        <v>0</v>
      </c>
    </row>
    <row r="78" spans="1:6" x14ac:dyDescent="0.3">
      <c r="A78" s="11"/>
      <c r="B78" s="55" t="s">
        <v>110</v>
      </c>
      <c r="C78" s="8" t="s">
        <v>22</v>
      </c>
      <c r="D78" s="8">
        <v>390</v>
      </c>
      <c r="E78" s="9"/>
      <c r="F78" s="10">
        <f t="shared" si="3"/>
        <v>0</v>
      </c>
    </row>
    <row r="79" spans="1:6" x14ac:dyDescent="0.3">
      <c r="A79" s="11"/>
      <c r="B79" s="55" t="s">
        <v>111</v>
      </c>
      <c r="C79" s="8" t="s">
        <v>7</v>
      </c>
      <c r="D79" s="8">
        <v>1</v>
      </c>
      <c r="E79" s="9"/>
      <c r="F79" s="10">
        <f t="shared" si="3"/>
        <v>0</v>
      </c>
    </row>
    <row r="80" spans="1:6" x14ac:dyDescent="0.3">
      <c r="A80" s="11"/>
      <c r="B80" s="55" t="s">
        <v>112</v>
      </c>
      <c r="C80" s="8" t="s">
        <v>22</v>
      </c>
      <c r="D80" s="8">
        <v>780</v>
      </c>
      <c r="E80" s="9"/>
      <c r="F80" s="10">
        <f t="shared" si="3"/>
        <v>0</v>
      </c>
    </row>
    <row r="81" spans="1:6" x14ac:dyDescent="0.3">
      <c r="A81" s="11"/>
      <c r="B81" s="55" t="s">
        <v>113</v>
      </c>
      <c r="C81" s="8" t="s">
        <v>22</v>
      </c>
      <c r="D81" s="8">
        <v>390</v>
      </c>
      <c r="E81" s="9"/>
      <c r="F81" s="10">
        <f t="shared" si="3"/>
        <v>0</v>
      </c>
    </row>
    <row r="82" spans="1:6" x14ac:dyDescent="0.3">
      <c r="A82" s="11"/>
      <c r="B82" s="55" t="s">
        <v>114</v>
      </c>
      <c r="C82" s="8" t="s">
        <v>22</v>
      </c>
      <c r="D82" s="8">
        <v>390</v>
      </c>
      <c r="E82" s="9"/>
      <c r="F82" s="10">
        <f t="shared" si="3"/>
        <v>0</v>
      </c>
    </row>
    <row r="83" spans="1:6" ht="27.6" x14ac:dyDescent="0.3">
      <c r="A83" s="11"/>
      <c r="B83" s="23" t="s">
        <v>115</v>
      </c>
      <c r="C83" s="8" t="s">
        <v>22</v>
      </c>
      <c r="D83" s="8">
        <v>390</v>
      </c>
      <c r="E83" s="9"/>
      <c r="F83" s="10">
        <f t="shared" si="3"/>
        <v>0</v>
      </c>
    </row>
    <row r="84" spans="1:6" x14ac:dyDescent="0.3">
      <c r="A84" s="43"/>
      <c r="B84" s="44" t="s">
        <v>38</v>
      </c>
      <c r="C84" s="45"/>
      <c r="D84" s="45"/>
      <c r="E84" s="51"/>
      <c r="F84" s="47">
        <f>SUM(F55:F83)</f>
        <v>0</v>
      </c>
    </row>
    <row r="85" spans="1:6" x14ac:dyDescent="0.3">
      <c r="A85" s="11"/>
      <c r="B85" s="12"/>
      <c r="C85" s="8"/>
      <c r="D85" s="8"/>
      <c r="E85" s="9"/>
      <c r="F85" s="10"/>
    </row>
    <row r="86" spans="1:6" ht="27.6" x14ac:dyDescent="0.3">
      <c r="A86" s="11" t="s">
        <v>39</v>
      </c>
      <c r="B86" s="40" t="s">
        <v>40</v>
      </c>
      <c r="C86" s="8"/>
      <c r="D86" s="8"/>
      <c r="E86" s="9"/>
      <c r="F86" s="10"/>
    </row>
    <row r="87" spans="1:6" x14ac:dyDescent="0.3">
      <c r="A87" s="11"/>
      <c r="B87" s="23" t="s">
        <v>41</v>
      </c>
      <c r="C87" s="8" t="s">
        <v>22</v>
      </c>
      <c r="D87" s="8">
        <v>230</v>
      </c>
      <c r="E87" s="9"/>
      <c r="F87" s="10">
        <f>E87*D87</f>
        <v>0</v>
      </c>
    </row>
    <row r="88" spans="1:6" x14ac:dyDescent="0.3">
      <c r="A88" s="11"/>
      <c r="B88" s="23" t="s">
        <v>42</v>
      </c>
      <c r="C88" s="8" t="s">
        <v>34</v>
      </c>
      <c r="D88" s="8">
        <v>1</v>
      </c>
      <c r="E88" s="9"/>
      <c r="F88" s="10">
        <f>E88*D88</f>
        <v>0</v>
      </c>
    </row>
    <row r="89" spans="1:6" x14ac:dyDescent="0.3">
      <c r="A89" s="43"/>
      <c r="B89" s="44" t="s">
        <v>43</v>
      </c>
      <c r="C89" s="45"/>
      <c r="D89" s="45"/>
      <c r="E89" s="51"/>
      <c r="F89" s="47">
        <f>SUM(F87:F88)</f>
        <v>0</v>
      </c>
    </row>
    <row r="90" spans="1:6" x14ac:dyDescent="0.3">
      <c r="A90" s="11"/>
      <c r="B90" s="12"/>
      <c r="C90" s="8"/>
      <c r="D90" s="8"/>
      <c r="E90" s="9"/>
      <c r="F90" s="10"/>
    </row>
    <row r="91" spans="1:6" x14ac:dyDescent="0.3">
      <c r="A91" s="11" t="s">
        <v>44</v>
      </c>
      <c r="B91" s="56" t="s">
        <v>45</v>
      </c>
      <c r="C91" s="8"/>
      <c r="D91" s="8"/>
      <c r="E91" s="9"/>
      <c r="F91" s="10"/>
    </row>
    <row r="92" spans="1:6" ht="172.8" x14ac:dyDescent="0.3">
      <c r="A92" s="11"/>
      <c r="B92" s="27" t="s">
        <v>46</v>
      </c>
      <c r="C92" s="8"/>
      <c r="D92" s="8"/>
      <c r="E92" s="9"/>
      <c r="F92" s="10"/>
    </row>
    <row r="93" spans="1:6" x14ac:dyDescent="0.3">
      <c r="A93" s="11"/>
      <c r="B93" s="25"/>
      <c r="C93" s="8" t="s">
        <v>7</v>
      </c>
      <c r="D93" s="8">
        <v>1</v>
      </c>
      <c r="E93" s="9"/>
      <c r="F93" s="10">
        <f>E93*D93</f>
        <v>0</v>
      </c>
    </row>
    <row r="94" spans="1:6" ht="72" x14ac:dyDescent="0.3">
      <c r="A94" s="11"/>
      <c r="B94" s="27" t="s">
        <v>47</v>
      </c>
      <c r="C94" s="8"/>
      <c r="D94" s="8"/>
      <c r="E94" s="9"/>
      <c r="F94" s="10"/>
    </row>
    <row r="95" spans="1:6" x14ac:dyDescent="0.3">
      <c r="A95" s="11"/>
      <c r="B95" s="25"/>
      <c r="C95" s="8" t="s">
        <v>7</v>
      </c>
      <c r="D95" s="8">
        <v>1</v>
      </c>
      <c r="E95" s="9"/>
      <c r="F95" s="10">
        <f>E95*D95</f>
        <v>0</v>
      </c>
    </row>
    <row r="96" spans="1:6" x14ac:dyDescent="0.3">
      <c r="A96" s="11"/>
      <c r="B96" s="12"/>
      <c r="C96" s="8"/>
      <c r="D96" s="8"/>
      <c r="E96" s="9"/>
      <c r="F96" s="10"/>
    </row>
    <row r="97" spans="1:6" ht="129.6" x14ac:dyDescent="0.3">
      <c r="A97" s="11"/>
      <c r="B97" s="28" t="s">
        <v>116</v>
      </c>
      <c r="C97" s="8"/>
      <c r="D97" s="8"/>
      <c r="E97" s="9"/>
      <c r="F97" s="10"/>
    </row>
    <row r="98" spans="1:6" x14ac:dyDescent="0.3">
      <c r="A98" s="11"/>
      <c r="B98" s="25"/>
      <c r="C98" s="8" t="s">
        <v>7</v>
      </c>
      <c r="D98" s="8">
        <v>2</v>
      </c>
      <c r="E98" s="9"/>
      <c r="F98" s="10">
        <f>E98*D98</f>
        <v>0</v>
      </c>
    </row>
    <row r="99" spans="1:6" x14ac:dyDescent="0.3">
      <c r="A99" s="11"/>
      <c r="B99" s="12"/>
      <c r="C99" s="8"/>
      <c r="D99" s="8"/>
      <c r="E99" s="9"/>
      <c r="F99" s="10"/>
    </row>
    <row r="100" spans="1:6" ht="28.8" x14ac:dyDescent="0.3">
      <c r="A100" s="11"/>
      <c r="B100" s="29" t="s">
        <v>48</v>
      </c>
      <c r="C100" s="8"/>
      <c r="D100" s="8"/>
      <c r="E100" s="9"/>
      <c r="F100" s="10"/>
    </row>
    <row r="101" spans="1:6" ht="72" x14ac:dyDescent="0.3">
      <c r="A101" s="11"/>
      <c r="B101" s="29" t="s">
        <v>85</v>
      </c>
      <c r="C101" s="8"/>
      <c r="D101" s="8"/>
      <c r="E101" s="9"/>
      <c r="F101" s="10"/>
    </row>
    <row r="102" spans="1:6" ht="57.6" x14ac:dyDescent="0.3">
      <c r="A102" s="11"/>
      <c r="B102" s="29" t="s">
        <v>49</v>
      </c>
      <c r="C102" s="8"/>
      <c r="D102" s="8"/>
      <c r="E102" s="9"/>
      <c r="F102" s="10"/>
    </row>
    <row r="103" spans="1:6" ht="72" x14ac:dyDescent="0.3">
      <c r="A103" s="11"/>
      <c r="B103" s="27" t="s">
        <v>50</v>
      </c>
      <c r="C103" s="8"/>
      <c r="D103" s="8"/>
      <c r="E103" s="9"/>
      <c r="F103" s="10"/>
    </row>
    <row r="104" spans="1:6" x14ac:dyDescent="0.3">
      <c r="A104" s="11"/>
      <c r="B104" s="30"/>
      <c r="C104" s="8" t="s">
        <v>7</v>
      </c>
      <c r="D104" s="8">
        <v>1</v>
      </c>
      <c r="E104" s="9"/>
      <c r="F104" s="10">
        <f>E104*D104</f>
        <v>0</v>
      </c>
    </row>
    <row r="105" spans="1:6" x14ac:dyDescent="0.3">
      <c r="A105" s="11"/>
      <c r="B105" s="31"/>
      <c r="C105" s="8"/>
      <c r="D105" s="8"/>
      <c r="E105" s="9"/>
      <c r="F105" s="10"/>
    </row>
    <row r="106" spans="1:6" ht="43.2" x14ac:dyDescent="0.3">
      <c r="A106" s="11"/>
      <c r="B106" s="27" t="s">
        <v>51</v>
      </c>
      <c r="C106" s="8" t="s">
        <v>7</v>
      </c>
      <c r="D106" s="8">
        <v>1</v>
      </c>
      <c r="E106" s="9"/>
      <c r="F106" s="10">
        <f>E106*D106</f>
        <v>0</v>
      </c>
    </row>
    <row r="107" spans="1:6" x14ac:dyDescent="0.3">
      <c r="A107" s="11"/>
      <c r="B107" s="7"/>
      <c r="C107" s="8"/>
      <c r="D107" s="8"/>
      <c r="E107" s="9"/>
      <c r="F107" s="10"/>
    </row>
    <row r="108" spans="1:6" ht="144" x14ac:dyDescent="0.3">
      <c r="A108" s="11"/>
      <c r="B108" s="27" t="s">
        <v>86</v>
      </c>
      <c r="C108" s="8" t="s">
        <v>34</v>
      </c>
      <c r="D108" s="8">
        <v>1</v>
      </c>
      <c r="E108" s="9"/>
      <c r="F108" s="10">
        <f>E108*D108</f>
        <v>0</v>
      </c>
    </row>
    <row r="109" spans="1:6" x14ac:dyDescent="0.3">
      <c r="A109" s="43"/>
      <c r="B109" s="44" t="s">
        <v>52</v>
      </c>
      <c r="C109" s="45"/>
      <c r="D109" s="45"/>
      <c r="E109" s="51"/>
      <c r="F109" s="47">
        <f>SUM(F91:F108)</f>
        <v>0</v>
      </c>
    </row>
    <row r="110" spans="1:6" x14ac:dyDescent="0.3">
      <c r="A110" s="11"/>
      <c r="B110" s="12"/>
      <c r="C110" s="8"/>
      <c r="D110" s="8"/>
      <c r="E110" s="9"/>
      <c r="F110" s="10"/>
    </row>
    <row r="111" spans="1:6" x14ac:dyDescent="0.3">
      <c r="A111" s="11" t="s">
        <v>53</v>
      </c>
      <c r="B111" s="56" t="s">
        <v>54</v>
      </c>
      <c r="C111" s="8"/>
      <c r="D111" s="8"/>
      <c r="E111" s="9"/>
      <c r="F111" s="10"/>
    </row>
    <row r="112" spans="1:6" ht="138" x14ac:dyDescent="0.3">
      <c r="A112" s="11"/>
      <c r="B112" s="23" t="s">
        <v>55</v>
      </c>
      <c r="C112" s="8" t="s">
        <v>7</v>
      </c>
      <c r="D112" s="8">
        <v>1</v>
      </c>
      <c r="E112" s="9"/>
      <c r="F112" s="10">
        <f t="shared" ref="F112:F117" si="4">E112*D112</f>
        <v>0</v>
      </c>
    </row>
    <row r="113" spans="1:6" ht="27.6" x14ac:dyDescent="0.3">
      <c r="A113" s="11"/>
      <c r="B113" s="23" t="s">
        <v>56</v>
      </c>
      <c r="C113" s="8" t="s">
        <v>7</v>
      </c>
      <c r="D113" s="8">
        <v>1</v>
      </c>
      <c r="E113" s="9"/>
      <c r="F113" s="10">
        <f t="shared" si="4"/>
        <v>0</v>
      </c>
    </row>
    <row r="114" spans="1:6" ht="41.4" x14ac:dyDescent="0.3">
      <c r="A114" s="11"/>
      <c r="B114" s="23" t="s">
        <v>73</v>
      </c>
      <c r="C114" s="8" t="s">
        <v>7</v>
      </c>
      <c r="D114" s="8">
        <v>1</v>
      </c>
      <c r="E114" s="9"/>
      <c r="F114" s="10">
        <f t="shared" si="4"/>
        <v>0</v>
      </c>
    </row>
    <row r="115" spans="1:6" ht="41.4" x14ac:dyDescent="0.3">
      <c r="A115" s="11"/>
      <c r="B115" s="23" t="s">
        <v>57</v>
      </c>
      <c r="C115" s="8" t="s">
        <v>7</v>
      </c>
      <c r="D115" s="8">
        <v>1</v>
      </c>
      <c r="E115" s="9"/>
      <c r="F115" s="10">
        <f t="shared" si="4"/>
        <v>0</v>
      </c>
    </row>
    <row r="116" spans="1:6" x14ac:dyDescent="0.3">
      <c r="A116" s="11"/>
      <c r="B116" s="55" t="s">
        <v>58</v>
      </c>
      <c r="C116" s="8" t="s">
        <v>7</v>
      </c>
      <c r="D116" s="8">
        <v>1</v>
      </c>
      <c r="E116" s="9"/>
      <c r="F116" s="10">
        <f t="shared" si="4"/>
        <v>0</v>
      </c>
    </row>
    <row r="117" spans="1:6" x14ac:dyDescent="0.3">
      <c r="A117" s="11"/>
      <c r="B117" s="55" t="s">
        <v>59</v>
      </c>
      <c r="C117" s="8" t="s">
        <v>7</v>
      </c>
      <c r="D117" s="8">
        <v>1</v>
      </c>
      <c r="E117" s="9"/>
      <c r="F117" s="10">
        <f t="shared" si="4"/>
        <v>0</v>
      </c>
    </row>
    <row r="118" spans="1:6" x14ac:dyDescent="0.3">
      <c r="A118" s="43"/>
      <c r="B118" s="44" t="s">
        <v>60</v>
      </c>
      <c r="C118" s="45"/>
      <c r="D118" s="45"/>
      <c r="E118" s="46"/>
      <c r="F118" s="47">
        <f>SUM(F112:F117)</f>
        <v>0</v>
      </c>
    </row>
    <row r="119" spans="1:6" x14ac:dyDescent="0.3">
      <c r="A119" s="12"/>
      <c r="B119" s="12"/>
      <c r="C119" s="41"/>
      <c r="D119" s="41"/>
      <c r="E119" s="41"/>
      <c r="F119" s="57"/>
    </row>
    <row r="120" spans="1:6" x14ac:dyDescent="0.3">
      <c r="A120" s="58"/>
      <c r="B120" s="58"/>
      <c r="C120" s="48"/>
      <c r="D120" s="48"/>
      <c r="E120" s="48"/>
      <c r="F120" s="49"/>
    </row>
    <row r="121" spans="1:6" x14ac:dyDescent="0.3">
      <c r="A121" s="59"/>
      <c r="B121" s="60" t="s">
        <v>61</v>
      </c>
      <c r="C121" s="61"/>
      <c r="D121" s="48"/>
      <c r="E121" s="48"/>
      <c r="F121" s="49"/>
    </row>
    <row r="122" spans="1:6" ht="27.6" x14ac:dyDescent="0.3">
      <c r="A122" s="62" t="s">
        <v>5</v>
      </c>
      <c r="B122" s="40" t="s">
        <v>6</v>
      </c>
      <c r="C122" s="49">
        <f>F8</f>
        <v>0</v>
      </c>
      <c r="D122" s="48"/>
      <c r="E122" s="48"/>
      <c r="F122" s="49"/>
    </row>
    <row r="123" spans="1:6" x14ac:dyDescent="0.3">
      <c r="A123" s="62" t="s">
        <v>9</v>
      </c>
      <c r="B123" s="56" t="s">
        <v>62</v>
      </c>
      <c r="C123" s="49">
        <f>F25</f>
        <v>0</v>
      </c>
      <c r="D123" s="48"/>
      <c r="E123" s="48"/>
      <c r="F123" s="49"/>
    </row>
    <row r="124" spans="1:6" ht="27.6" x14ac:dyDescent="0.3">
      <c r="A124" s="62" t="s">
        <v>63</v>
      </c>
      <c r="B124" s="40" t="s">
        <v>17</v>
      </c>
      <c r="C124" s="49">
        <f>F44</f>
        <v>0</v>
      </c>
      <c r="D124" s="48"/>
      <c r="E124" s="48"/>
      <c r="F124" s="49"/>
    </row>
    <row r="125" spans="1:6" ht="27.6" x14ac:dyDescent="0.3">
      <c r="A125" s="62" t="s">
        <v>19</v>
      </c>
      <c r="B125" s="40" t="s">
        <v>20</v>
      </c>
      <c r="C125" s="49">
        <f>F51</f>
        <v>0</v>
      </c>
      <c r="D125" s="48"/>
      <c r="E125" s="48"/>
      <c r="F125" s="49"/>
    </row>
    <row r="126" spans="1:6" x14ac:dyDescent="0.3">
      <c r="A126" s="62" t="s">
        <v>27</v>
      </c>
      <c r="B126" s="40" t="s">
        <v>28</v>
      </c>
      <c r="C126" s="49">
        <f>F84</f>
        <v>0</v>
      </c>
      <c r="D126" s="48"/>
      <c r="E126" s="48"/>
      <c r="F126" s="49"/>
    </row>
    <row r="127" spans="1:6" ht="27.6" x14ac:dyDescent="0.3">
      <c r="A127" s="62" t="s">
        <v>39</v>
      </c>
      <c r="B127" s="40" t="s">
        <v>40</v>
      </c>
      <c r="C127" s="49">
        <f>F89</f>
        <v>0</v>
      </c>
      <c r="D127" s="48"/>
      <c r="E127" s="48"/>
      <c r="F127" s="49"/>
    </row>
    <row r="128" spans="1:6" x14ac:dyDescent="0.3">
      <c r="A128" s="62" t="s">
        <v>44</v>
      </c>
      <c r="B128" s="40" t="s">
        <v>45</v>
      </c>
      <c r="C128" s="49">
        <f>F109</f>
        <v>0</v>
      </c>
      <c r="D128" s="48"/>
      <c r="E128" s="48"/>
      <c r="F128" s="49"/>
    </row>
    <row r="129" spans="1:6" ht="15" thickBot="1" x14ac:dyDescent="0.35">
      <c r="A129" s="63">
        <v>8</v>
      </c>
      <c r="B129" s="64" t="s">
        <v>54</v>
      </c>
      <c r="C129" s="65">
        <f>F118</f>
        <v>0</v>
      </c>
      <c r="D129" s="48"/>
      <c r="E129" s="48"/>
      <c r="F129" s="49"/>
    </row>
    <row r="130" spans="1:6" ht="15" thickTop="1" x14ac:dyDescent="0.3">
      <c r="A130" s="58"/>
      <c r="B130" s="58"/>
      <c r="C130" s="49"/>
      <c r="D130" s="48"/>
      <c r="E130" s="48"/>
      <c r="F130" s="49"/>
    </row>
    <row r="131" spans="1:6" x14ac:dyDescent="0.3">
      <c r="A131" s="58"/>
      <c r="B131" s="66" t="s">
        <v>64</v>
      </c>
      <c r="C131" s="67">
        <f>SUM(C122:C129)</f>
        <v>0</v>
      </c>
      <c r="D131" s="48"/>
      <c r="E131" s="48"/>
      <c r="F131" s="49"/>
    </row>
    <row r="132" spans="1:6" x14ac:dyDescent="0.3">
      <c r="A132" s="58"/>
      <c r="B132" s="66" t="s">
        <v>65</v>
      </c>
      <c r="C132" s="67">
        <f>C131*0.25</f>
        <v>0</v>
      </c>
      <c r="D132" s="48"/>
      <c r="E132" s="48"/>
      <c r="F132" s="49"/>
    </row>
    <row r="133" spans="1:6" x14ac:dyDescent="0.3">
      <c r="A133" s="58"/>
      <c r="B133" s="66" t="s">
        <v>66</v>
      </c>
      <c r="C133" s="67">
        <f>C131+C132</f>
        <v>0</v>
      </c>
      <c r="D133" s="48"/>
      <c r="E133" s="48"/>
      <c r="F133" s="49"/>
    </row>
    <row r="134" spans="1:6" x14ac:dyDescent="0.3">
      <c r="A134" s="1"/>
      <c r="B134" s="2"/>
      <c r="C134" s="3"/>
      <c r="D134" s="4"/>
      <c r="E134" s="5"/>
      <c r="F134" s="6"/>
    </row>
    <row r="135" spans="1:6" x14ac:dyDescent="0.3">
      <c r="B135" s="21"/>
      <c r="C135" s="17"/>
      <c r="D135" s="18"/>
      <c r="E135" s="19"/>
      <c r="F135" s="19"/>
    </row>
    <row r="137" spans="1:6" x14ac:dyDescent="0.3">
      <c r="B137" s="14" t="s">
        <v>87</v>
      </c>
      <c r="C137" s="15"/>
      <c r="D137" s="15"/>
      <c r="E137" s="15"/>
      <c r="F137" s="15"/>
    </row>
    <row r="138" spans="1:6" x14ac:dyDescent="0.3">
      <c r="B138" s="16"/>
      <c r="C138" s="17"/>
      <c r="D138" s="18"/>
      <c r="E138" s="19"/>
      <c r="F138" s="19"/>
    </row>
    <row r="139" spans="1:6" x14ac:dyDescent="0.3">
      <c r="B139" s="35" t="s">
        <v>67</v>
      </c>
      <c r="C139" s="36"/>
      <c r="D139" s="36"/>
      <c r="E139" s="36"/>
      <c r="F139" s="36"/>
    </row>
    <row r="140" spans="1:6" x14ac:dyDescent="0.3">
      <c r="B140" s="35"/>
      <c r="C140" s="37"/>
      <c r="D140" s="37"/>
      <c r="E140" s="37"/>
      <c r="F140" s="37"/>
    </row>
    <row r="141" spans="1:6" x14ac:dyDescent="0.3">
      <c r="B141" s="20"/>
      <c r="C141" s="32"/>
      <c r="D141" s="32"/>
      <c r="E141" s="32"/>
      <c r="F141" s="32"/>
    </row>
    <row r="142" spans="1:6" x14ac:dyDescent="0.3">
      <c r="B142" s="21"/>
      <c r="C142" s="17"/>
      <c r="D142" s="18"/>
      <c r="E142" s="19"/>
      <c r="F142" s="19"/>
    </row>
    <row r="143" spans="1:6" x14ac:dyDescent="0.3">
      <c r="B143" s="35" t="s">
        <v>68</v>
      </c>
      <c r="C143" s="36"/>
      <c r="D143" s="36"/>
      <c r="E143" s="36"/>
      <c r="F143" s="36"/>
    </row>
    <row r="144" spans="1:6" x14ac:dyDescent="0.3">
      <c r="B144" s="35"/>
      <c r="C144" s="37"/>
      <c r="D144" s="37"/>
      <c r="E144" s="37"/>
      <c r="F144" s="37"/>
    </row>
    <row r="145" spans="2:6" x14ac:dyDescent="0.3">
      <c r="B145" s="20"/>
      <c r="C145" s="32"/>
      <c r="D145" s="32"/>
      <c r="E145" s="32"/>
      <c r="F145" s="32"/>
    </row>
    <row r="146" spans="2:6" x14ac:dyDescent="0.3">
      <c r="B146" s="21"/>
      <c r="C146" s="17"/>
      <c r="D146" s="18"/>
      <c r="E146" s="19"/>
      <c r="F146" s="19"/>
    </row>
    <row r="147" spans="2:6" x14ac:dyDescent="0.3">
      <c r="B147" s="35" t="s">
        <v>68</v>
      </c>
      <c r="C147" s="36"/>
      <c r="D147" s="36"/>
      <c r="E147" s="36"/>
      <c r="F147" s="36"/>
    </row>
    <row r="148" spans="2:6" x14ac:dyDescent="0.3">
      <c r="B148" s="35"/>
      <c r="C148" s="37"/>
      <c r="D148" s="37"/>
      <c r="E148" s="37"/>
      <c r="F148" s="37"/>
    </row>
    <row r="149" spans="2:6" x14ac:dyDescent="0.3">
      <c r="B149" s="20"/>
      <c r="C149" s="32"/>
      <c r="D149" s="32"/>
      <c r="E149" s="32"/>
      <c r="F149" s="32"/>
    </row>
    <row r="150" spans="2:6" x14ac:dyDescent="0.3">
      <c r="B150" s="21"/>
      <c r="C150" s="17"/>
      <c r="D150" s="18"/>
      <c r="E150" s="19"/>
      <c r="F150" s="19"/>
    </row>
    <row r="151" spans="2:6" x14ac:dyDescent="0.3">
      <c r="B151" s="35" t="s">
        <v>68</v>
      </c>
      <c r="C151" s="36"/>
      <c r="D151" s="36"/>
      <c r="E151" s="36"/>
      <c r="F151" s="36"/>
    </row>
    <row r="152" spans="2:6" x14ac:dyDescent="0.3">
      <c r="B152" s="35"/>
      <c r="C152" s="37"/>
      <c r="D152" s="37"/>
      <c r="E152" s="37"/>
      <c r="F152" s="37"/>
    </row>
    <row r="153" spans="2:6" x14ac:dyDescent="0.3">
      <c r="B153" s="20"/>
      <c r="C153" s="32"/>
      <c r="D153" s="32"/>
      <c r="E153" s="32"/>
      <c r="F153" s="32"/>
    </row>
    <row r="154" spans="2:6" x14ac:dyDescent="0.3">
      <c r="B154" s="21"/>
      <c r="C154" s="17"/>
      <c r="D154" s="18"/>
      <c r="E154" s="19"/>
      <c r="F154" s="19"/>
    </row>
    <row r="155" spans="2:6" x14ac:dyDescent="0.3">
      <c r="B155" s="35" t="s">
        <v>68</v>
      </c>
      <c r="C155" s="36"/>
      <c r="D155" s="36"/>
      <c r="E155" s="36"/>
      <c r="F155" s="36"/>
    </row>
    <row r="156" spans="2:6" x14ac:dyDescent="0.3">
      <c r="B156" s="35"/>
      <c r="C156" s="37"/>
      <c r="D156" s="37"/>
      <c r="E156" s="37"/>
      <c r="F156" s="37"/>
    </row>
    <row r="157" spans="2:6" x14ac:dyDescent="0.3">
      <c r="B157" s="20"/>
      <c r="C157" s="32"/>
      <c r="D157" s="32"/>
      <c r="E157" s="32"/>
      <c r="F157" s="32"/>
    </row>
    <row r="158" spans="2:6" x14ac:dyDescent="0.3">
      <c r="B158" s="21"/>
      <c r="C158" s="17"/>
      <c r="D158" s="18"/>
      <c r="E158" s="19"/>
      <c r="F158" s="19"/>
    </row>
    <row r="159" spans="2:6" x14ac:dyDescent="0.3">
      <c r="B159" s="35" t="s">
        <v>68</v>
      </c>
      <c r="C159" s="36"/>
      <c r="D159" s="36"/>
      <c r="E159" s="36"/>
      <c r="F159" s="36"/>
    </row>
    <row r="160" spans="2:6" x14ac:dyDescent="0.3">
      <c r="B160" s="35"/>
      <c r="C160" s="37"/>
      <c r="D160" s="37"/>
      <c r="E160" s="37"/>
      <c r="F160" s="37"/>
    </row>
  </sheetData>
  <sheetProtection selectLockedCells="1"/>
  <mergeCells count="19">
    <mergeCell ref="B155:B156"/>
    <mergeCell ref="C155:F156"/>
    <mergeCell ref="C157:F157"/>
    <mergeCell ref="B159:B160"/>
    <mergeCell ref="C159:F160"/>
    <mergeCell ref="C153:F153"/>
    <mergeCell ref="C145:F145"/>
    <mergeCell ref="A1:F1"/>
    <mergeCell ref="A3:F3"/>
    <mergeCell ref="B147:B148"/>
    <mergeCell ref="C147:F148"/>
    <mergeCell ref="C149:F149"/>
    <mergeCell ref="B151:B152"/>
    <mergeCell ref="C151:F152"/>
    <mergeCell ref="B139:B140"/>
    <mergeCell ref="C139:F140"/>
    <mergeCell ref="C141:F141"/>
    <mergeCell ref="B143:B144"/>
    <mergeCell ref="C143:F144"/>
  </mergeCells>
  <conditionalFormatting sqref="A134:D134 A3">
    <cfRule type="cellIs" dxfId="82" priority="220" stopIfTrue="1" operator="equal">
      <formula>0</formula>
    </cfRule>
  </conditionalFormatting>
  <conditionalFormatting sqref="B65">
    <cfRule type="cellIs" dxfId="46" priority="47" stopIfTrue="1" operator="equal">
      <formula>0</formula>
    </cfRule>
  </conditionalFormatting>
  <conditionalFormatting sqref="B5">
    <cfRule type="cellIs" dxfId="45" priority="46" stopIfTrue="1" operator="equal">
      <formula>0</formula>
    </cfRule>
  </conditionalFormatting>
  <conditionalFormatting sqref="B10:B12">
    <cfRule type="cellIs" dxfId="44" priority="45" stopIfTrue="1" operator="equal">
      <formula>0</formula>
    </cfRule>
  </conditionalFormatting>
  <conditionalFormatting sqref="B46">
    <cfRule type="cellIs" dxfId="43" priority="42" stopIfTrue="1" operator="equal">
      <formula>0</formula>
    </cfRule>
  </conditionalFormatting>
  <conditionalFormatting sqref="B86">
    <cfRule type="cellIs" dxfId="42" priority="39" stopIfTrue="1" operator="equal">
      <formula>0</formula>
    </cfRule>
  </conditionalFormatting>
  <conditionalFormatting sqref="B54">
    <cfRule type="cellIs" dxfId="41" priority="41" stopIfTrue="1" operator="equal">
      <formula>0</formula>
    </cfRule>
  </conditionalFormatting>
  <conditionalFormatting sqref="B67">
    <cfRule type="cellIs" dxfId="40" priority="40" stopIfTrue="1" operator="equal">
      <formula>0</formula>
    </cfRule>
  </conditionalFormatting>
  <conditionalFormatting sqref="B111">
    <cfRule type="cellIs" dxfId="39" priority="38" stopIfTrue="1" operator="equal">
      <formula>0</formula>
    </cfRule>
  </conditionalFormatting>
  <conditionalFormatting sqref="B131:C133">
    <cfRule type="cellIs" dxfId="38" priority="37" stopIfTrue="1" operator="equal">
      <formula>0</formula>
    </cfRule>
  </conditionalFormatting>
  <conditionalFormatting sqref="B122">
    <cfRule type="cellIs" dxfId="37" priority="35" stopIfTrue="1" operator="equal">
      <formula>0</formula>
    </cfRule>
  </conditionalFormatting>
  <conditionalFormatting sqref="B123">
    <cfRule type="cellIs" dxfId="36" priority="34" stopIfTrue="1" operator="equal">
      <formula>0</formula>
    </cfRule>
  </conditionalFormatting>
  <conditionalFormatting sqref="B124">
    <cfRule type="cellIs" dxfId="35" priority="33" stopIfTrue="1" operator="equal">
      <formula>0</formula>
    </cfRule>
  </conditionalFormatting>
  <conditionalFormatting sqref="B125">
    <cfRule type="cellIs" dxfId="34" priority="32" stopIfTrue="1" operator="equal">
      <formula>0</formula>
    </cfRule>
  </conditionalFormatting>
  <conditionalFormatting sqref="B126">
    <cfRule type="cellIs" dxfId="33" priority="31" stopIfTrue="1" operator="equal">
      <formula>0</formula>
    </cfRule>
  </conditionalFormatting>
  <conditionalFormatting sqref="B6">
    <cfRule type="cellIs" dxfId="32" priority="44" stopIfTrue="1" operator="equal">
      <formula>0</formula>
    </cfRule>
  </conditionalFormatting>
  <conditionalFormatting sqref="B47:B50 B53 B55 B87:B88 B112:B115 B59:B62">
    <cfRule type="cellIs" dxfId="31" priority="43" stopIfTrue="1" operator="equal">
      <formula>0</formula>
    </cfRule>
  </conditionalFormatting>
  <conditionalFormatting sqref="B121">
    <cfRule type="cellIs" dxfId="30" priority="36" stopIfTrue="1" operator="equal">
      <formula>0</formula>
    </cfRule>
  </conditionalFormatting>
  <conditionalFormatting sqref="B127:B128">
    <cfRule type="cellIs" dxfId="29" priority="30" stopIfTrue="1" operator="equal">
      <formula>0</formula>
    </cfRule>
  </conditionalFormatting>
  <conditionalFormatting sqref="B129">
    <cfRule type="cellIs" dxfId="28" priority="29" stopIfTrue="1" operator="equal">
      <formula>0</formula>
    </cfRule>
  </conditionalFormatting>
  <conditionalFormatting sqref="B63:B64">
    <cfRule type="cellIs" dxfId="27" priority="28" stopIfTrue="1" operator="equal">
      <formula>0</formula>
    </cfRule>
  </conditionalFormatting>
  <conditionalFormatting sqref="B72:B74">
    <cfRule type="cellIs" dxfId="26" priority="27" stopIfTrue="1" operator="equal">
      <formula>0</formula>
    </cfRule>
  </conditionalFormatting>
  <conditionalFormatting sqref="B71">
    <cfRule type="cellIs" dxfId="25" priority="26" stopIfTrue="1" operator="equal">
      <formula>0</formula>
    </cfRule>
  </conditionalFormatting>
  <conditionalFormatting sqref="B68">
    <cfRule type="cellIs" dxfId="24" priority="25" stopIfTrue="1" operator="equal">
      <formula>0</formula>
    </cfRule>
  </conditionalFormatting>
  <conditionalFormatting sqref="B91">
    <cfRule type="cellIs" dxfId="23" priority="24" stopIfTrue="1" operator="equal">
      <formula>0</formula>
    </cfRule>
  </conditionalFormatting>
  <conditionalFormatting sqref="B70">
    <cfRule type="cellIs" dxfId="22" priority="23" stopIfTrue="1" operator="equal">
      <formula>0</formula>
    </cfRule>
  </conditionalFormatting>
  <conditionalFormatting sqref="B116:B117">
    <cfRule type="cellIs" dxfId="21" priority="22" stopIfTrue="1" operator="equal">
      <formula>0</formula>
    </cfRule>
  </conditionalFormatting>
  <conditionalFormatting sqref="B28">
    <cfRule type="cellIs" dxfId="20" priority="21" stopIfTrue="1" operator="equal">
      <formula>0</formula>
    </cfRule>
  </conditionalFormatting>
  <conditionalFormatting sqref="B57">
    <cfRule type="cellIs" dxfId="19" priority="20" stopIfTrue="1" operator="equal">
      <formula>0</formula>
    </cfRule>
  </conditionalFormatting>
  <conditionalFormatting sqref="B14:B17">
    <cfRule type="cellIs" dxfId="18" priority="19" stopIfTrue="1" operator="equal">
      <formula>0</formula>
    </cfRule>
  </conditionalFormatting>
  <conditionalFormatting sqref="B18:B20">
    <cfRule type="cellIs" dxfId="17" priority="18" stopIfTrue="1" operator="equal">
      <formula>0</formula>
    </cfRule>
  </conditionalFormatting>
  <conditionalFormatting sqref="B21">
    <cfRule type="cellIs" dxfId="16" priority="17" stopIfTrue="1" operator="equal">
      <formula>0</formula>
    </cfRule>
  </conditionalFormatting>
  <conditionalFormatting sqref="B22:B23">
    <cfRule type="cellIs" dxfId="15" priority="16" stopIfTrue="1" operator="equal">
      <formula>0</formula>
    </cfRule>
  </conditionalFormatting>
  <conditionalFormatting sqref="B32">
    <cfRule type="cellIs" dxfId="14" priority="15" stopIfTrue="1" operator="equal">
      <formula>0</formula>
    </cfRule>
  </conditionalFormatting>
  <conditionalFormatting sqref="B33">
    <cfRule type="cellIs" dxfId="13" priority="14" stopIfTrue="1" operator="equal">
      <formula>0</formula>
    </cfRule>
  </conditionalFormatting>
  <conditionalFormatting sqref="B40">
    <cfRule type="cellIs" dxfId="12" priority="13" stopIfTrue="1" operator="equal">
      <formula>0</formula>
    </cfRule>
  </conditionalFormatting>
  <conditionalFormatting sqref="B41">
    <cfRule type="cellIs" dxfId="11" priority="12" stopIfTrue="1" operator="equal">
      <formula>0</formula>
    </cfRule>
  </conditionalFormatting>
  <conditionalFormatting sqref="B56">
    <cfRule type="cellIs" dxfId="10" priority="11" stopIfTrue="1" operator="equal">
      <formula>0</formula>
    </cfRule>
  </conditionalFormatting>
  <conditionalFormatting sqref="B58">
    <cfRule type="cellIs" dxfId="9" priority="10" stopIfTrue="1" operator="equal">
      <formula>0</formula>
    </cfRule>
  </conditionalFormatting>
  <conditionalFormatting sqref="B73">
    <cfRule type="cellIs" dxfId="8" priority="9" stopIfTrue="1" operator="equal">
      <formula>0</formula>
    </cfRule>
  </conditionalFormatting>
  <conditionalFormatting sqref="B77:B82">
    <cfRule type="cellIs" dxfId="7" priority="8" stopIfTrue="1" operator="equal">
      <formula>0</formula>
    </cfRule>
  </conditionalFormatting>
  <conditionalFormatting sqref="B75:B76">
    <cfRule type="cellIs" dxfId="6" priority="7" stopIfTrue="1" operator="equal">
      <formula>0</formula>
    </cfRule>
  </conditionalFormatting>
  <conditionalFormatting sqref="B83">
    <cfRule type="cellIs" dxfId="5" priority="6" stopIfTrue="1" operator="equal">
      <formula>0</formula>
    </cfRule>
  </conditionalFormatting>
  <conditionalFormatting sqref="B69">
    <cfRule type="cellIs" dxfId="4" priority="5" stopIfTrue="1" operator="equal">
      <formula>0</formula>
    </cfRule>
  </conditionalFormatting>
  <conditionalFormatting sqref="B36">
    <cfRule type="cellIs" dxfId="3" priority="4" stopIfTrue="1" operator="equal">
      <formula>0</formula>
    </cfRule>
  </conditionalFormatting>
  <conditionalFormatting sqref="B13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B3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Projektni tim</dc:creator>
  <cp:lastModifiedBy>Projektni tim</cp:lastModifiedBy>
  <dcterms:created xsi:type="dcterms:W3CDTF">2019-06-03T17:05:04Z</dcterms:created>
  <dcterms:modified xsi:type="dcterms:W3CDTF">2020-02-14T10:05:10Z</dcterms:modified>
</cp:coreProperties>
</file>