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mc:AlternateContent xmlns:mc="http://schemas.openxmlformats.org/markup-compatibility/2006">
    <mc:Choice Requires="x15">
      <x15ac:absPath xmlns:x15ac="http://schemas.microsoft.com/office/spreadsheetml/2010/11/ac" url="C:\Users\Zvonko\Google Drive\18 Dalmacija iskustvo\DI JN\"/>
    </mc:Choice>
  </mc:AlternateContent>
  <xr:revisionPtr revIDLastSave="0" documentId="8_{9B4A7E92-FCBE-48ED-941E-11702F9EF042}" xr6:coauthVersionLast="43" xr6:coauthVersionMax="43" xr10:uidLastSave="{00000000-0000-0000-0000-000000000000}"/>
  <bookViews>
    <workbookView xWindow="28680" yWindow="-120" windowWidth="29040" windowHeight="15990" tabRatio="662" xr2:uid="{00000000-000D-0000-FFFF-FFFF00000000}"/>
  </bookViews>
  <sheets>
    <sheet name="NASLOVNICA" sheetId="34" r:id="rId1"/>
    <sheet name="OPCI UVJETI ZA GO RADOVE" sheetId="35" r:id="rId2"/>
    <sheet name="GRAĐEVINSKO OBRTNIČKI RADOVI" sheetId="20" r:id="rId3"/>
    <sheet name="STROJARSKE INSTALAC" sheetId="31" r:id="rId4"/>
    <sheet name="ELEKTROINSTALACIJE" sheetId="30" r:id="rId5"/>
    <sheet name="REKAPITULACIJA SVIH RADOVA" sheetId="27" r:id="rId6"/>
  </sheets>
  <definedNames>
    <definedName name="_xlnm.Print_Area" localSheetId="4">ELEKTROINSTALACIJE!$A$1:$F$40</definedName>
    <definedName name="_xlnm.Print_Area" localSheetId="2">'GRAĐEVINSKO OBRTNIČKI RADOVI'!$A$1:$F$366</definedName>
    <definedName name="_xlnm.Print_Area" localSheetId="0">NASLOVNICA!$A$1:$G$57</definedName>
    <definedName name="_xlnm.Print_Area" localSheetId="1">'OPCI UVJETI ZA GO RADOVE'!$A$1:$I$39</definedName>
    <definedName name="_xlnm.Print_Area" localSheetId="5">'REKAPITULACIJA SVIH RADOVA'!$A$1:$E$20</definedName>
    <definedName name="_xlnm.Print_Area" localSheetId="3">'STROJARSKE INSTALAC'!$A$1:$F$320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8" i="30" l="1"/>
  <c r="F37" i="30"/>
  <c r="E11" i="27" l="1"/>
  <c r="F28" i="30"/>
  <c r="F27" i="30"/>
  <c r="F26" i="30"/>
  <c r="F25" i="30"/>
  <c r="F24" i="30"/>
  <c r="F23" i="30"/>
  <c r="F20" i="30"/>
  <c r="F19" i="30"/>
  <c r="F18" i="30"/>
  <c r="F17" i="30"/>
  <c r="F16" i="30"/>
  <c r="F15" i="30"/>
  <c r="F14" i="30"/>
  <c r="F13" i="30"/>
  <c r="F12" i="30"/>
  <c r="F11" i="30"/>
  <c r="F10" i="30"/>
  <c r="F9" i="30"/>
  <c r="F8" i="30"/>
  <c r="F35" i="30" l="1"/>
  <c r="F34" i="30"/>
  <c r="E13" i="27"/>
  <c r="E15" i="27" s="1"/>
  <c r="F36" i="30" l="1"/>
  <c r="B302" i="31" l="1"/>
  <c r="A302" i="31"/>
  <c r="F300" i="31"/>
  <c r="F298" i="31"/>
  <c r="F296" i="31"/>
  <c r="F294" i="31"/>
  <c r="F293" i="31"/>
  <c r="F292" i="31"/>
  <c r="F291" i="31"/>
  <c r="F290" i="31"/>
  <c r="F289" i="31"/>
  <c r="F288" i="31"/>
  <c r="F287" i="31"/>
  <c r="F286" i="31"/>
  <c r="F285" i="31"/>
  <c r="F284" i="31"/>
  <c r="F283" i="31"/>
  <c r="D279" i="31"/>
  <c r="F279" i="31" s="1"/>
  <c r="F277" i="31"/>
  <c r="F274" i="31"/>
  <c r="F272" i="31"/>
  <c r="F270" i="31"/>
  <c r="F268" i="31"/>
  <c r="F266" i="31"/>
  <c r="F264" i="31"/>
  <c r="F262" i="31"/>
  <c r="F260" i="31"/>
  <c r="F258" i="31"/>
  <c r="F256" i="31"/>
  <c r="A256" i="31"/>
  <c r="A258" i="31" s="1"/>
  <c r="A260" i="31" s="1"/>
  <c r="A262" i="31" s="1"/>
  <c r="A264" i="31" s="1"/>
  <c r="A266" i="31" s="1"/>
  <c r="A268" i="31" s="1"/>
  <c r="A270" i="31" s="1"/>
  <c r="A272" i="31" s="1"/>
  <c r="A274" i="31" s="1"/>
  <c r="A276" i="31" s="1"/>
  <c r="A279" i="31" s="1"/>
  <c r="A281" i="31" s="1"/>
  <c r="A296" i="31" s="1"/>
  <c r="A298" i="31" s="1"/>
  <c r="A300" i="31" s="1"/>
  <c r="F254" i="31"/>
  <c r="F252" i="31"/>
  <c r="F250" i="31"/>
  <c r="F248" i="31"/>
  <c r="F246" i="31"/>
  <c r="F244" i="31"/>
  <c r="F242" i="31"/>
  <c r="A242" i="31"/>
  <c r="A244" i="31" s="1"/>
  <c r="F240" i="31"/>
  <c r="B235" i="31"/>
  <c r="B313" i="31" s="1"/>
  <c r="A235" i="31"/>
  <c r="A313" i="31" s="1"/>
  <c r="F232" i="31"/>
  <c r="A232" i="31"/>
  <c r="F230" i="31"/>
  <c r="F228" i="31"/>
  <c r="A228" i="31"/>
  <c r="F226" i="31"/>
  <c r="D225" i="31"/>
  <c r="F225" i="31" s="1"/>
  <c r="D224" i="31"/>
  <c r="F224" i="31" s="1"/>
  <c r="F222" i="31"/>
  <c r="F221" i="31"/>
  <c r="F219" i="31"/>
  <c r="F215" i="31"/>
  <c r="D212" i="31"/>
  <c r="F212" i="31" s="1"/>
  <c r="F209" i="31"/>
  <c r="A208" i="31"/>
  <c r="A211" i="31" s="1"/>
  <c r="F206" i="31"/>
  <c r="F196" i="31"/>
  <c r="F186" i="31"/>
  <c r="F176" i="31"/>
  <c r="F166" i="31"/>
  <c r="B152" i="31"/>
  <c r="B311" i="31" s="1"/>
  <c r="A152" i="31"/>
  <c r="A311" i="31" s="1"/>
  <c r="F149" i="31"/>
  <c r="F148" i="31"/>
  <c r="F147" i="31"/>
  <c r="F139" i="31"/>
  <c r="F137" i="31"/>
  <c r="F135" i="31"/>
  <c r="F133" i="31"/>
  <c r="A133" i="31"/>
  <c r="A135" i="31" s="1"/>
  <c r="A137" i="31" s="1"/>
  <c r="A139" i="31" s="1"/>
  <c r="A141" i="31" s="1"/>
  <c r="A147" i="31" s="1"/>
  <c r="F131" i="31"/>
  <c r="F126" i="31"/>
  <c r="D123" i="31"/>
  <c r="F123" i="31" s="1"/>
  <c r="D122" i="31"/>
  <c r="F122" i="31" s="1"/>
  <c r="D121" i="31"/>
  <c r="F121" i="31" s="1"/>
  <c r="D120" i="31"/>
  <c r="F120" i="31" s="1"/>
  <c r="D119" i="31"/>
  <c r="F119" i="31" s="1"/>
  <c r="F108" i="31"/>
  <c r="F107" i="31"/>
  <c r="F106" i="31"/>
  <c r="F105" i="31"/>
  <c r="F104" i="31"/>
  <c r="F100" i="31"/>
  <c r="F99" i="31"/>
  <c r="F96" i="31"/>
  <c r="F95" i="31"/>
  <c r="F94" i="31"/>
  <c r="F93" i="31"/>
  <c r="F92" i="31"/>
  <c r="F88" i="31"/>
  <c r="F85" i="31"/>
  <c r="F82" i="31"/>
  <c r="A81" i="31"/>
  <c r="A84" i="31" s="1"/>
  <c r="A87" i="31" s="1"/>
  <c r="A90" i="31" s="1"/>
  <c r="A98" i="31" s="1"/>
  <c r="F79" i="31"/>
  <c r="F76" i="31"/>
  <c r="F75" i="31"/>
  <c r="F72" i="31"/>
  <c r="A71" i="31"/>
  <c r="A74" i="31" s="1"/>
  <c r="F69" i="31"/>
  <c r="F66" i="31"/>
  <c r="F65" i="31"/>
  <c r="F62" i="31"/>
  <c r="F59" i="31"/>
  <c r="B24" i="31"/>
  <c r="B309" i="31" s="1"/>
  <c r="A24" i="31"/>
  <c r="A309" i="31" s="1"/>
  <c r="F22" i="31"/>
  <c r="A22" i="31"/>
  <c r="F20" i="31"/>
  <c r="F18" i="31"/>
  <c r="F17" i="31"/>
  <c r="F14" i="31"/>
  <c r="F11" i="31"/>
  <c r="F24" i="31" l="1"/>
  <c r="F152" i="31"/>
  <c r="F311" i="31" s="1"/>
  <c r="F309" i="31"/>
  <c r="A248" i="31"/>
  <c r="A246" i="31"/>
  <c r="A250" i="31" s="1"/>
  <c r="A252" i="31" s="1"/>
  <c r="F235" i="31"/>
  <c r="F313" i="31" s="1"/>
  <c r="F302" i="31"/>
  <c r="F315" i="31" s="1"/>
  <c r="F317" i="31" l="1"/>
  <c r="F318" i="31" l="1"/>
  <c r="F319" i="31" s="1"/>
  <c r="F315" i="20"/>
  <c r="F307" i="20"/>
  <c r="F309" i="20" s="1"/>
  <c r="F348" i="20" s="1"/>
  <c r="F295" i="20"/>
  <c r="F291" i="20"/>
  <c r="F284" i="20"/>
  <c r="F273" i="20"/>
  <c r="F270" i="20"/>
  <c r="F267" i="20"/>
  <c r="F260" i="20"/>
  <c r="F257" i="20"/>
  <c r="F254" i="20"/>
  <c r="F251" i="20"/>
  <c r="F235" i="20"/>
  <c r="F232" i="20"/>
  <c r="F225" i="20"/>
  <c r="F224" i="20"/>
  <c r="F223" i="20"/>
  <c r="F214" i="20"/>
  <c r="F213" i="20"/>
  <c r="F209" i="20"/>
  <c r="F206" i="20"/>
  <c r="F205" i="20"/>
  <c r="F192" i="20"/>
  <c r="F189" i="20"/>
  <c r="F186" i="20"/>
  <c r="F179" i="20"/>
  <c r="F176" i="20"/>
  <c r="F173" i="20"/>
  <c r="F170" i="20"/>
  <c r="F163" i="20"/>
  <c r="F165" i="20" s="1"/>
  <c r="F331" i="20" s="1"/>
  <c r="F216" i="20" l="1"/>
  <c r="F334" i="20" s="1"/>
  <c r="F237" i="20"/>
  <c r="F336" i="20" s="1"/>
  <c r="F262" i="20"/>
  <c r="F345" i="20" s="1"/>
  <c r="F317" i="20"/>
  <c r="F349" i="20" s="1"/>
  <c r="F297" i="20"/>
  <c r="F347" i="20" s="1"/>
  <c r="F275" i="20"/>
  <c r="F346" i="20" s="1"/>
  <c r="F181" i="20"/>
  <c r="F332" i="20" s="1"/>
  <c r="F337" i="20" s="1"/>
  <c r="E357" i="20" s="1"/>
  <c r="F194" i="20"/>
  <c r="F333" i="20" s="1"/>
  <c r="F227" i="20"/>
  <c r="F335" i="20" s="1"/>
  <c r="F350" i="20" l="1"/>
  <c r="E359" i="20" s="1"/>
  <c r="F351" i="20"/>
  <c r="F352" i="20" s="1"/>
  <c r="F338" i="20"/>
  <c r="F339" i="20" s="1"/>
  <c r="F139" i="20" l="1"/>
  <c r="F135" i="20"/>
  <c r="F133" i="20"/>
  <c r="F129" i="20"/>
  <c r="F118" i="20"/>
  <c r="F114" i="20"/>
  <c r="F112" i="20"/>
  <c r="F110" i="20"/>
  <c r="F106" i="20"/>
  <c r="F102" i="20"/>
  <c r="F101" i="20"/>
  <c r="F99" i="20"/>
  <c r="F98" i="20"/>
  <c r="F94" i="20"/>
  <c r="F90" i="20"/>
  <c r="F89" i="20"/>
  <c r="F87" i="20"/>
  <c r="F86" i="20"/>
  <c r="F81" i="20"/>
  <c r="F79" i="20"/>
  <c r="F77" i="20"/>
  <c r="F73" i="20"/>
  <c r="F69" i="20"/>
  <c r="F68" i="20"/>
  <c r="F66" i="20"/>
  <c r="F65" i="20"/>
  <c r="F63" i="20"/>
  <c r="F62" i="20"/>
  <c r="F60" i="20"/>
  <c r="F59" i="20"/>
  <c r="F57" i="20"/>
  <c r="F56" i="20"/>
  <c r="F54" i="20"/>
  <c r="F53" i="20"/>
  <c r="F49" i="20"/>
  <c r="F47" i="20"/>
  <c r="F40" i="20"/>
  <c r="F43" i="20" l="1"/>
  <c r="F37" i="20"/>
  <c r="F42" i="20"/>
  <c r="F39" i="20"/>
  <c r="F83" i="20" l="1"/>
  <c r="F36" i="20"/>
  <c r="F142" i="20" l="1"/>
  <c r="F323" i="20" s="1"/>
  <c r="F324" i="20" s="1"/>
  <c r="E355" i="20" l="1"/>
  <c r="E361" i="20" s="1"/>
  <c r="E363" i="20" s="1"/>
  <c r="E365" i="20" s="1"/>
  <c r="F325" i="20"/>
  <c r="F326" i="20" s="1"/>
  <c r="F143" i="20"/>
  <c r="F144" i="20" s="1"/>
</calcChain>
</file>

<file path=xl/sharedStrings.xml><?xml version="1.0" encoding="utf-8"?>
<sst xmlns="http://schemas.openxmlformats.org/spreadsheetml/2006/main" count="862" uniqueCount="503">
  <si>
    <t>1.</t>
  </si>
  <si>
    <t>2.</t>
  </si>
  <si>
    <t>3.</t>
  </si>
  <si>
    <t>4.</t>
  </si>
  <si>
    <t>KOL.</t>
  </si>
  <si>
    <t>UKUPNO</t>
  </si>
  <si>
    <t>OPIS RADA</t>
  </si>
  <si>
    <t>kom</t>
  </si>
  <si>
    <t>JED. MJ.</t>
  </si>
  <si>
    <t>CIJENA</t>
  </si>
  <si>
    <t>m2</t>
  </si>
  <si>
    <t>REKAPITULACIJA</t>
  </si>
  <si>
    <t xml:space="preserve">UKUPNO </t>
  </si>
  <si>
    <t>PDV</t>
  </si>
  <si>
    <t>STOLARSKO - BRAVARSKI  RADOVI</t>
  </si>
  <si>
    <t>UKUPNO  S PDV-OM</t>
  </si>
  <si>
    <t>OPASKA:</t>
  </si>
  <si>
    <t>1. PRIPREMNI RADOVI</t>
  </si>
  <si>
    <r>
      <rPr>
        <b/>
        <sz val="10"/>
        <rFont val="Arial"/>
        <family val="2"/>
      </rPr>
      <t>Organizacija gradilišta</t>
    </r>
    <r>
      <rPr>
        <sz val="10"/>
        <rFont val="Arial"/>
        <family val="2"/>
      </rPr>
      <t>, pribavljanje privremenih priključaka gradilišta, opskrbom vodom i električnom energijom, prijava početka građenja i sl. Obračun paušalno</t>
    </r>
  </si>
  <si>
    <t xml:space="preserve"> </t>
  </si>
  <si>
    <r>
      <t xml:space="preserve">Dobava, postava, skidanje i otprema </t>
    </r>
    <r>
      <rPr>
        <b/>
        <sz val="10"/>
        <rFont val="Arial"/>
        <family val="2"/>
      </rPr>
      <t xml:space="preserve"> cijevne fasadne skele </t>
    </r>
    <r>
      <rPr>
        <sz val="10"/>
        <rFont val="Arial"/>
        <family val="2"/>
      </rPr>
      <t>od bešavnih cijevi, na već postavljenu tunelsku skelu. Skelu izvesti prema postojećim HTZ propisima i u svemu kako je opisano u općim uvjetima. U jediničnu cijenu uključiti i zaštitni zastor o jutenih ili plastičnih  traka,koje se postavljaju s vanjske strane skele po cijeloj površini. Skelu je potrebno osigurati od prevrtanja sidrenjem u objekat a od udara groma uzemljenjem. Potrebno je izvesti pomoćne željezne ili drvene ljestve - penjalice u svrhu vertikalne komunikacije po skeli. Prije izvedbe skele izvođač je dužan izraditi projekt skele što je u cijeni stavke. U cijeni je i osiguranje i zaštita na rubnim dijelovima skele, susjednih zgrada s obzirom na blokovsku dispoziciju predmetne zgrade. Obračun se vrši po m2 verikalne projekcije površine skele.</t>
    </r>
  </si>
  <si>
    <t>1. PRIPREMNI RADOVI UKUPNO</t>
  </si>
  <si>
    <t>2. DEMONTAŽE I RUŠENJA</t>
  </si>
  <si>
    <t>2. DEMONTAŽE I RUŠENJA UKUPNO</t>
  </si>
  <si>
    <t xml:space="preserve">  </t>
  </si>
  <si>
    <t>ukupno Kn</t>
  </si>
  <si>
    <t>1.  PRIPREMNI RADOVI</t>
  </si>
  <si>
    <t>Ukupno Kn</t>
  </si>
  <si>
    <t>25 % PDV</t>
  </si>
  <si>
    <t>Sveukupno</t>
  </si>
  <si>
    <t>Ponuditelju se preporučava izaći na teren, obići objekt, utvrditi zahtjevnost i količinu posla, te nakon izvršenog pregleda ponuditi cijene za sve stavke ovog troškovnika</t>
  </si>
  <si>
    <t>pauš</t>
  </si>
  <si>
    <t>m1</t>
  </si>
  <si>
    <t>OPĆI I POSEBNI UVJETI GRAĐENJA (ZA IZVOĐENJE SVIH FAZA RADOVA)</t>
  </si>
  <si>
    <t>1. Izvoditelj je dužan sve radove po ovoj Izvedbenoj dokumentaciji izvesti stručno i kvalitetno, pridržavajući se svih dužnosti i obaveza iz Zakona o prostornom uređenju i građenju, tehničke dokumentacije, uputa projektanta, konstruktera i investitora, te uvjeta Ugovora o građenju.</t>
  </si>
  <si>
    <t>2. Izvoditelj je dužan imenovati odgovornu osobu za svoje radove, koja je dužna biti na gradilištu za vrijeme trajanja radova i voditi građevinski dnevnik, denvno dostupan Nadzoru.</t>
  </si>
  <si>
    <t>3. Sve radove po troškovniku i tehničkoj dokumentaciji; nacrtima Izvoditelj je dužan izvoditi s radnicima stručnim i kvalificiranim za odgovarajuću vrstu rada koju izvode što će Nadzor provjeravati po svom nahođenju.</t>
  </si>
  <si>
    <t>4. Radove na rušenjima/demontažama Izvoditelj treba izvoditi krajnje oprezno uza sva potrebna prethodna osiguranja i podupiranja,teje obavezan materijal dnevno odvoziti na gradski deponij.</t>
  </si>
  <si>
    <t xml:space="preserve">5. Razgrađivanja/demontaže se moraju obaviti tako da ne dođe do oštećenja postojećih građevnih elemenata, površine čije obrade se ne mijenjaju odgavarajuće zaštititi od oštećenja.  </t>
  </si>
  <si>
    <t>6. Obavljene radove i materijal na gradilištu Izvoditelj je dužan osigurati od uništenja bilo koje vrste putem osiguravajućeg društva.</t>
  </si>
  <si>
    <t>7. Za sve vrijeme izvođenja radova glavni Izvoditelj treba koordinirati izvedbu svih instalacija, odnosno ostaviti potrebne proboje, otvore, kanale, cijevi i sl.</t>
  </si>
  <si>
    <t>9. Svi ugrađeni materijali po svojoj kakvoći i dimenzijama trebaju odgovarati propisima i standardima.  Izvoditelj je dužan pribaviti ateste za sve materijale koji se ugrađuju.</t>
  </si>
  <si>
    <t>10. Za sve zidarske radove upotrebljava se čisti i isprani oštri pijesak te gašeno vapno, a za prskanje zidova prije žbukanja ili nanošenja cem. Košuljice kao agregat upotrebljava se sitna tucanička frakcija.</t>
  </si>
  <si>
    <t>11. Prije početka radova Izvoditelj treba kontrolirati sve mjere na gradilištu za svaki pojedini element, te eventualno potrebna usklađenja mjera i oblika dogovoriti s Projektantom.</t>
  </si>
  <si>
    <t>12. U jediničnim cijenama uključeni su svi troškovi dobave, prijevoza i izrade skele, pripremno-završni radovi i čišćenje kako dnevno tako i završno.</t>
  </si>
  <si>
    <t>13. Prije davanja ponude po ovom Troškovniku svi ponuditelji, potencijalni izvoditelji dužni su se upoznati s građevinom, načinom i mogućnosti pristupa, raspoloživom projektnom dokumentacijom i uvjetima rada, jer se zbog uvjeta rada i eventualnih nedostataka projektne dokumentacije neće priznavati nikakve nadoplate, nepredviđeni radovi ili zakašnjenja u dovršenju radova.</t>
  </si>
  <si>
    <t>14. Izvoditelj je dužan obaviti sve potrebne poslove za kompoletno dovršenje ovog obuhvata radova uključivo i one koji eventualno nisu obuhvaćeni troškovnikom, a pokažu se potrebnim tijekom izvođenja radova da bi se postigli planirani cijljevi zahvata.</t>
  </si>
  <si>
    <t>15. Izvoditelj snosi odgovornost za zaštitu na radu svojih radnika (i drugog osoblja koje radi u blizini) kao i odgovornost za uredne radne dozvole svojih radnika.</t>
  </si>
  <si>
    <t>16. Prije početka bilo koje vrste radova potrebno je usuglasiti način izvođenja s Projektantom i Nadzorom i izvesti jedan uzorni primjerak.  Nakon pregleda i suglasnosti Projektanta i Nadzora može se pristupiti izvođenju dotičnog rada.</t>
  </si>
  <si>
    <t>17. Izvoditelj je dužan izvesti sve potrebne priključke instalacija za gradilište, uredno ih održavati i plaćati utrošeno, odnosno postići dogovor s Investitorom o načinu korištenja energije i vode.</t>
  </si>
  <si>
    <t>18. Izvoditelj je dužan dogovoriti se s Investitorom i Nadzorom oko organizacije rada, zaštiti od oštećenja svih površina preko kojih komunicira i na kojima se ne izvode radovi, te sve uredno očistiti i vratiti u prethodno stanje nakon završetka radova.  Isto se odnosi i za eventualne radove na popravcima.</t>
  </si>
  <si>
    <t>19. Plan organizacije gradilišta i dinamički plan radova, plan radne snage i strojeva daju se kao prilog ponudi.  Ponuditelj može biti samo većinski izvoditelj radova, stoga mora iskazati svoje ranije izvedene slične radove (reference), stalno zaposlene koji će obavljati određene vrste poslova i tehnologiju kojom planira vršiti radove.  Nadalje, uz ponudu je potrebno priložiti popis kooperanata i njihove ponude jer se poslovi na izvođenju vode potpuno transparentno.  Investitor je ovlašten odbiti kooperanta za kojeg smatra da neće kvalitetno obaviti radove.</t>
  </si>
  <si>
    <t>20. Investitor može tražiti od glavnog izvoditelja da izvrši promjenu kooperanta ukoliko on promptno ne izvršava ugovorne obaveze.</t>
  </si>
  <si>
    <t>21. Tijekom rada svakog petka obavlja se kontrola izvršenja plana. U slučaju napretka ili zaostajanja radova, do ponedjeljka treba izraditi rebalans plana kako bi se postigao ugovoreni, odnosno optimalan rok.  Na gradilištu treba biti osiguran radni prostor za tehničko vodstvo gradilišta, te prostor za pohranu materijala i alata.</t>
  </si>
  <si>
    <t>22. Ukoliko glavni izvoditelj kasni s izvedbom prema usvojenom dinamičkom planu Investitor je ovlašten na teret izvoditelja angažirati drugog izvoditelja na teret onog izvoditelja koji je ugovorio poslove i naplatiti stvarnu štetu uslijed zakašnjenja radova po dinamičkom planu.</t>
  </si>
  <si>
    <t>23. Ni za koje radove neće se davati predujam, nego će se promptno (tj. svako petnaest dana) plaćati svi izvršeni radovi, odnosno određeni postotak za ispravan materijal koji je isporučen na gradilište.</t>
  </si>
  <si>
    <t>24. Za sve srodne radove vrše se dogovori i koordiancija svih izvoditelja-proizvoditelja s Nadzorom i Investitorom.</t>
  </si>
  <si>
    <t>25. Ukoliko Investitor ocijeni da je zbog bilo kojeg razloga učinkovitije plaćati izravno kooperante, to će i učiniti, a glavni Izvoditelj će primiti realne manipulativne troškove.</t>
  </si>
  <si>
    <t>26. Ponuditelj/Izvoditelj treba biti spreman platiti Investitoru stvarnu štetu nastalu za svaki dan zakašnjenja svih radova, ugovorenih i neophodnih za ispravno funkcioniranje ugovorenog objekta.</t>
  </si>
  <si>
    <t>27. Za sve ugrađene materijale Izvoditelj je dužan pribaviti ateste, kao i ostale ateste u skladu s propisima (za radove jake i slabe struje, vodovodne instalacije i sl.)</t>
  </si>
  <si>
    <t>28. Jamstvo za izvedene radove je najmanje dvije godine, osim za izolacijske radove, koje je deset godina, a za sanitarne armature garancija je osam godina.</t>
  </si>
  <si>
    <t>29. Opći i posebni uvjeti i Troškovnik su sastavni dijelovi Ugovora o građenju.</t>
  </si>
  <si>
    <t xml:space="preserve">30. Ukoliko Investitor odluči izravno ugovoriti radove s nekoliko glavnih izvoditelja pojedinih skupova radova, svi izvoditelji se obvezuju da će zajednički potpisati ove Opće i posebne uvjete građenja.  Koordinaciju svih radova vrši šef gradilišta koji vodi jedan zajednički dnevnik za sve izvoditelje i koji supotpisuje Nadzor. </t>
  </si>
  <si>
    <t>31. Obračun izvršenih radova vrši se u skladu s uvjetima i opisima ovog Troškovnika i ovjerenoj Građevinskoj knjizi.</t>
  </si>
  <si>
    <t>Ovim prihvaćamo gore navedene Opće i posebne uvjete:</t>
  </si>
  <si>
    <t>Za ponuditelja / izvoditelja ovlaštena osoba:</t>
  </si>
  <si>
    <t>(potpis i pečat)</t>
  </si>
  <si>
    <t>Opći uvjeti i napomene</t>
  </si>
  <si>
    <t>Prije izvedbe radova izvoditelj je dužan izraditi i predočiti detalje izvedbe i radioničke nacrte kao i materijale za izvedbu. Tek nakon izbora i odobrenja nadzornog inženjera može se otpočeti rad u odabranoj kvaliteti.</t>
  </si>
  <si>
    <t>Prilikom izvođenja radova mora se izvoditelj striktno pridržavati i od strane projektanta prihvaćenih materijala i detalja.</t>
  </si>
  <si>
    <t>Za svu stolariju vrijedi da u jediničnoj cijeni treba obuhvatiti:</t>
  </si>
  <si>
    <t>- sve materijale koji se ugrađuju i koriste (osnovne i pomoćne materijale);</t>
  </si>
  <si>
    <t>- sav potreban rad (osnovni i pomoćni) na izvedbi radova do potpune gotovosti i funkcionalnosti istih;</t>
  </si>
  <si>
    <t>- sve transporte i prijenose do i na gradilištu sve do mjesta ugradbe;</t>
  </si>
  <si>
    <t>- sva potrebna uskladištenja i zaštite, sve potrebne zaštitne konstrukcije i skele, kao i sve drugo predviđeno mjerama zaštite na radu i pravilima struke;</t>
  </si>
  <si>
    <t>- ugradnju završno obrađene stolarije;</t>
  </si>
  <si>
    <t>- svo ostakljenje u kvaliteti i kvantiteti po opisu;</t>
  </si>
  <si>
    <t>- sav okov po izboru projektanta;</t>
  </si>
  <si>
    <t>- rukohvate vratnih krila;</t>
  </si>
  <si>
    <t>- ugrađene podne odbojnike za sva vratna krila;</t>
  </si>
  <si>
    <t>- sve troškove ispitivanja do dobivanja potvrde o sukladnosti, uključivo sve potrebne materijale, uzorke i radnje vezane uz isto.</t>
  </si>
  <si>
    <t>Izvoditelj treba kvalitetu ugrađenih materijala i stručnost radnika dokazati odgovarajućim potvrdama o sukladnosti izdanim od strane za to ovlaštene institucije. Za materijale za koje izvoditelj nema potvrdu o sukladnosti a ista se traži treba izvoditelj osigurati uzorke i dati ih na ispitivanje. Sve troškove za dobivanje potvrde o sukladnosti predstavljaju obvezu i trošak izvoditelja.</t>
  </si>
  <si>
    <t>Prije izvedbe mjere svih stavki treba obvezno kontrolirati na licu mjesta.</t>
  </si>
  <si>
    <t>Vrata i prozore treba opremiti kvalitetnim i trajnim brtvenim trakama i profilima. Isti moraju biti elastični, trajni i otporni na vanjske utjecaje, postojani na temperaturne promjene i zračenje. Kitovi koji se ugrađuju moraju biti trajno elastični, osobina kao gore navedeno.</t>
  </si>
  <si>
    <t>Fuge između zida/stropa/poda i stolarije ispuniti poliuretanskom pjenom, izvana kitati trajno elastičnim kitom a iznutra pokriti kutnim letvicama. Spajanje pojedinih elemenata u veće cjeline brtviti i vršiti po uputi proizvoditelja a bez posebne naknade.</t>
  </si>
  <si>
    <t>- sva brtvljenje i kitanje reški i dilatacija između pojedinih elemenata same stavke i između stavke i susjednih ploha PREMA UPUTAMA ZA RAL UGRADNJU;</t>
  </si>
  <si>
    <t>- sve pokrovne, kutne i kitne letvice i profile PREMA UPUTAMA ZA RAL UGRADNJU;</t>
  </si>
  <si>
    <t>- okvire za ugradbu, sva sidra i sidrene detalje i profile PREMA UPUTAMA ZA RAL UGRADNJU;</t>
  </si>
  <si>
    <t>`- prozorske klupčice PREMA UPUTAMA ZA RAL UGRADNJU;</t>
  </si>
  <si>
    <t>- bušenje rupa u zidovima od opeke ili betona, dobavu i ugradbu pl. tipla za sidrene vijke kao i ugradbu vijaka, po potrebi zapunjavanje rupa za sidra ili oštećenja od ugradbe cem. mortom 1:1 PREMA UPUTAMA ZA RAL UGRADNJU;</t>
  </si>
  <si>
    <t>Svi termički zahtjevi na fasadnim elementima moraju se ispuniti tako da zadovoljavaju traženu toplinsku izolaciju PREMA UPUTAMA ZA RAL UGRADNJU u skladu s važećim normama.</t>
  </si>
  <si>
    <t xml:space="preserve">Izolaciono staklo je prema opisu stavke, ako se drugačije posebno ne navodi. Ako se navedenim staklom i detaljima kitanja odnosno brtvljenja ne može postići tražena izolacija, treba primijeniti odgovarajuće ostakljenje i detalje kitanja odnosno brtvljenja. Isto treba izvoditelj predočiti projektantu prije davanja ponude ili izvedbe radova U CILJU ZADOVOLJAVANJA RAL UGRADNJE.
</t>
  </si>
  <si>
    <r>
      <rPr>
        <sz val="10"/>
        <rFont val="Arial"/>
        <family val="2"/>
      </rPr>
      <t>Izvedba slojeva rekonstrukcije</t>
    </r>
    <r>
      <rPr>
        <b/>
        <sz val="10"/>
        <rFont val="Arial"/>
        <family val="2"/>
      </rPr>
      <t xml:space="preserve"> kosog krova. </t>
    </r>
    <r>
      <rPr>
        <sz val="10"/>
        <rFont val="Arial"/>
        <family val="2"/>
      </rPr>
      <t>U stavku uključiti dobavu materijala i izvedbu novih slojeva kosog krova u sastavu:</t>
    </r>
  </si>
  <si>
    <t>-paropropusna vodonepropusna rezervna hidroizolacija, ispod poletvanja za pokrov</t>
  </si>
  <si>
    <t>-PE folija, d=0,025 cm</t>
  </si>
  <si>
    <t>-gipskartonske ploče na podkonstrukciji koja se pričvršćuje na nosivu konstrukciju krova.</t>
  </si>
  <si>
    <r>
      <t xml:space="preserve">Završno </t>
    </r>
    <r>
      <rPr>
        <b/>
        <sz val="10"/>
        <rFont val="Arial"/>
        <family val="2"/>
      </rPr>
      <t>čišćenje objekt</t>
    </r>
    <r>
      <rPr>
        <sz val="10"/>
        <rFont val="Arial"/>
        <family val="2"/>
      </rPr>
      <t xml:space="preserve">a od ostataka građevinskih materijala. Potrebno očistiti sve klupice, stakla i okoliš objekta. radova. </t>
    </r>
  </si>
  <si>
    <t>SVEUKUPNO</t>
  </si>
  <si>
    <r>
      <rPr>
        <b/>
        <sz val="10"/>
        <rFont val="Arial"/>
        <family val="2"/>
      </rPr>
      <t>Razgradnja nosive drvene konstrukcije</t>
    </r>
    <r>
      <rPr>
        <sz val="10"/>
        <rFont val="Arial"/>
        <family val="2"/>
      </rPr>
      <t xml:space="preserve"> kosog krova. Obračun po m2 kose površine s odvozom šute na gradski deponij.</t>
    </r>
  </si>
  <si>
    <t>5. LIMARSKI RADOVI</t>
  </si>
  <si>
    <t>5. LIMARSKI RADOVI UKUPNO</t>
  </si>
  <si>
    <t>6. OSTALI RADOVI</t>
  </si>
  <si>
    <t>6. OSTALI RADOVI UKUPNO</t>
  </si>
  <si>
    <t>4. KROVOPOKRIVAČKI RADOVI</t>
  </si>
  <si>
    <t>3. IZOLATERSKI RADOVI</t>
  </si>
  <si>
    <t>3. IZOLATERSKI RADOVI UKUPNO</t>
  </si>
  <si>
    <t>4. KROVOPOKRIVAČKI RADOVI UKUPNO</t>
  </si>
  <si>
    <r>
      <rPr>
        <sz val="10"/>
        <rFont val="Arial"/>
        <family val="2"/>
      </rPr>
      <t xml:space="preserve">Dobava materijala i izrada novog </t>
    </r>
    <r>
      <rPr>
        <b/>
        <sz val="10"/>
        <rFont val="Arial"/>
        <family val="2"/>
      </rPr>
      <t xml:space="preserve">kosog krova. </t>
    </r>
    <r>
      <rPr>
        <sz val="10"/>
        <rFont val="Arial"/>
        <family val="2"/>
      </rPr>
      <t>Krov dvostrešni s pokrovom kupom kanalicom sastavljen od sljedećih elemenata:</t>
    </r>
  </si>
  <si>
    <t>-pokrov kupom kanalicom</t>
  </si>
  <si>
    <r>
      <t>Izrada, dobava, demontaža starog s odvozom na gradsku deponiju te montaža novog</t>
    </r>
    <r>
      <rPr>
        <b/>
        <sz val="10"/>
        <color theme="1"/>
        <rFont val="Arial"/>
        <family val="2"/>
      </rPr>
      <t xml:space="preserve"> ALU prozora s prekinutim toplinskim mostom. </t>
    </r>
    <r>
      <rPr>
        <sz val="10"/>
        <color theme="1"/>
        <rFont val="Arial"/>
        <family val="2"/>
      </rPr>
      <t xml:space="preserve">Ostakljenje IZO staklom 4+20+4 mm; punjeno plinom, Rw= 32 dB toplinska prolaznost stakla </t>
    </r>
    <r>
      <rPr>
        <b/>
        <sz val="10"/>
        <color theme="1"/>
        <rFont val="Arial"/>
        <family val="2"/>
      </rPr>
      <t>Ug=1,1 W/m2K, a ukupna prolaznost iznosi 1,4 W/m2K</t>
    </r>
    <r>
      <rPr>
        <sz val="10"/>
        <color theme="1"/>
        <rFont val="Arial"/>
        <family val="2"/>
      </rPr>
      <t>. Završna obrada ličenjem u zelenoj boji. Sve mjere kontrolirati u naravi. Radioničke nacrte dostaviti na ovjeru projektantu. Jediničnom cijenom obuhvatiti sav osnovni, pomoćni, spojni i vezni materijal, okov, mehanizam za otvaranje s poluolivom, završnu obradu, vanjske i unutarnje aluminijske klupice  te sav rad na izradi stavke do njene pune funkcionalnosti. Obračun po kom.</t>
    </r>
  </si>
  <si>
    <t>JEDNOKRILNI, ZAKRETNO OTKLOPNI S GRILJAMA</t>
  </si>
  <si>
    <t>ST. 14 60/60</t>
  </si>
  <si>
    <t>GRILJA</t>
  </si>
  <si>
    <t>ST. 26 60/86</t>
  </si>
  <si>
    <t>ST. 11 100/138</t>
  </si>
  <si>
    <t>JEDNOKRILNI, ZAKRETNO OTKLOPNI BEZ GRILJA</t>
  </si>
  <si>
    <t>ST. 20 110/134</t>
  </si>
  <si>
    <t>ST. 6 55/132</t>
  </si>
  <si>
    <t>DVOKRILNI, ZAKRETNO OTKLOPNI S GRILJAMA</t>
  </si>
  <si>
    <t>ST. 24 120/60</t>
  </si>
  <si>
    <t>ST. 1 120/120</t>
  </si>
  <si>
    <t>ST. 28 120/136</t>
  </si>
  <si>
    <t>ST. 2 140/120</t>
  </si>
  <si>
    <t>ST. 15 116/76</t>
  </si>
  <si>
    <t>ST. 10 140/140</t>
  </si>
  <si>
    <t>TROKRILNI, ZAKRETNO OTKLOPNI BEZ GRILJA</t>
  </si>
  <si>
    <t>ST. 12 240/134</t>
  </si>
  <si>
    <t>FIKSNO OSTAKLJENJE</t>
  </si>
  <si>
    <t>ST. 3 120/120</t>
  </si>
  <si>
    <t>ST. 19 240/134</t>
  </si>
  <si>
    <t>ST. 7 128/60-106 LUČNI OTVOR</t>
  </si>
  <si>
    <r>
      <t>Izrada, dobava, demontaža starog s odvozom na gradsku deponiju te montaža novih</t>
    </r>
    <r>
      <rPr>
        <b/>
        <sz val="10"/>
        <color theme="1"/>
        <rFont val="Arial"/>
        <family val="2"/>
      </rPr>
      <t xml:space="preserve"> ALU vrata s prekinutim toplinskim mostom. </t>
    </r>
    <r>
      <rPr>
        <sz val="10"/>
        <color theme="1"/>
        <rFont val="Arial"/>
        <family val="2"/>
      </rPr>
      <t xml:space="preserve">Ostakljenje IZO staklom 4+20+4 mm; punjeno plinom, Rw= 32 dB toplinska prolaznost stakla </t>
    </r>
    <r>
      <rPr>
        <b/>
        <sz val="10"/>
        <color theme="1"/>
        <rFont val="Arial"/>
        <family val="2"/>
      </rPr>
      <t>Ug=1,1 W/m2K, a ukupna prolaznost iznosi 1,4 W/m2K</t>
    </r>
    <r>
      <rPr>
        <sz val="10"/>
        <color theme="1"/>
        <rFont val="Arial"/>
        <family val="2"/>
      </rPr>
      <t>. Završna obrada ličenjem u zelenoj boji. Sve mjere kontrolirati u naravi. Radioničke nacrte dostaviti na ovjeru projektantu. Jediničnom cijenom obuhvatiti sav osnovni, pomoćni, spojni i vezni materijal, okov, mehanizam za otvaranje s poluolivom, završnu obradu, vanjske i unutarnje aluminijske klupice  te sav rad na izradi stavke do njene pune funkcionalnosti. Obračun po kom.</t>
    </r>
  </si>
  <si>
    <t>JEDNOKRILNA, OSTAKLJENA S GRILJAMA</t>
  </si>
  <si>
    <t>ST. 25 90/220</t>
  </si>
  <si>
    <t>ST. 29 80/210</t>
  </si>
  <si>
    <t>JEDNOKRILNA, OSTAKLJENA BEZ GRILJA</t>
  </si>
  <si>
    <t>ST. 5 72/230</t>
  </si>
  <si>
    <t>DVOKRILNA, OSTAKLJENA S GRILJAMA</t>
  </si>
  <si>
    <t>ST. 9 140/220</t>
  </si>
  <si>
    <t>ST. 16 120/210</t>
  </si>
  <si>
    <t>DVOKRILNA, OSTAKLJENA BEZ GRILJA - LUČNI OTVOR</t>
  </si>
  <si>
    <t>ST. 4 196/168-244</t>
  </si>
  <si>
    <t>JEDNOKRILNA, PUNA VRATA S OSTAKLJENIM DIJELOM - ULAZNA</t>
  </si>
  <si>
    <t>ST. 18 110/210</t>
  </si>
  <si>
    <t>ST. 21 115/232</t>
  </si>
  <si>
    <t>ST. 22 110/210</t>
  </si>
  <si>
    <t>JEDNOKRILNA, PUNA VRATA S OSTAKLJENIM DIJELOM S NADSVJETLOM - ULAZNA</t>
  </si>
  <si>
    <t>ST. 27 110/240</t>
  </si>
  <si>
    <t>TROKRILNA STIJENA S DVOKRILNIM VRATIMA I 1 BOČIM FIKSEROM</t>
  </si>
  <si>
    <t>ST. 17 190/202</t>
  </si>
  <si>
    <t>ČETVERODIJELNA STIJENA S DVOKRILNIM VRATIMA I 2 BOČNA FIKSERA</t>
  </si>
  <si>
    <t>ST. 3 230/230</t>
  </si>
  <si>
    <t>ST. 8 272/216</t>
  </si>
  <si>
    <t>PUNA VRATA - SPREMIŠTA</t>
  </si>
  <si>
    <t>ST. 23 70/210</t>
  </si>
  <si>
    <t xml:space="preserve">1. STOLARSKO BRAVARSKI </t>
  </si>
  <si>
    <r>
      <rPr>
        <b/>
        <sz val="10"/>
        <rFont val="Arial"/>
        <family val="2"/>
      </rPr>
      <t>Razgradnja poletvanja za pokrov</t>
    </r>
    <r>
      <rPr>
        <sz val="10"/>
        <rFont val="Arial"/>
        <family val="2"/>
      </rPr>
      <t xml:space="preserve"> kosog krova zajedno s postojećom toplinskom izolacijom. Obračun po m2 kose površine s odvozom šute na gradski deponij.</t>
    </r>
  </si>
  <si>
    <t>STOLARSKO BRAVARSKI RADOVI UKUPNO:</t>
  </si>
  <si>
    <t>PDV (25 %)</t>
  </si>
  <si>
    <t>* elementi pročelja</t>
  </si>
  <si>
    <t>kpl</t>
  </si>
  <si>
    <r>
      <rPr>
        <b/>
        <sz val="10"/>
        <rFont val="Arial"/>
        <family val="2"/>
      </rPr>
      <t>Demontaža i privremeno deponiranje raznih elemenata</t>
    </r>
    <r>
      <rPr>
        <sz val="10"/>
        <rFont val="Arial"/>
        <family val="2"/>
      </rPr>
      <t xml:space="preserve"> na pročelju i krovu objekta na gradilišno skladište </t>
    </r>
    <r>
      <rPr>
        <u/>
        <sz val="10"/>
        <rFont val="Arial"/>
        <family val="2"/>
      </rPr>
      <t>te ponovna montaža nakon izvedbe radova</t>
    </r>
    <r>
      <rPr>
        <sz val="10"/>
        <rFont val="Arial"/>
        <family val="2"/>
      </rPr>
      <t xml:space="preserve">. U cijeni sav potreban rad, alat i pomoćni materijal. Obračun po kompletu. </t>
    </r>
  </si>
  <si>
    <r>
      <rPr>
        <b/>
        <sz val="10"/>
        <rFont val="Arial"/>
        <family val="2"/>
      </rPr>
      <t>Demontaža slojeva ravnog krova</t>
    </r>
    <r>
      <rPr>
        <sz val="10"/>
        <rFont val="Arial"/>
        <family val="2"/>
      </rPr>
      <t>. Stavka uključuje razgradnju pripadajućih slojeva krova do armiranog betona, sve zajedno s iznošenjem, utovarom na vozilo te odvoz na deponij. U cijenu uključen sav potreban rad I materijal. Obračun po m2.</t>
    </r>
  </si>
  <si>
    <t>3.  ZAVRŠNO - ZIDARSKI   RADOVI</t>
  </si>
  <si>
    <r>
      <rPr>
        <b/>
        <sz val="10"/>
        <rFont val="Arial"/>
        <family val="2"/>
      </rPr>
      <t>Otprašivanje i čišćenje</t>
    </r>
    <r>
      <rPr>
        <sz val="10"/>
        <rFont val="Arial"/>
        <family val="2"/>
      </rPr>
      <t xml:space="preserve"> površine kompletnog pročelja i pranje vodenim mlazom pod pritiskom, uključivo i pranje sokla. Stavka se obračunava po izvedenim situacijama upisom količina u građevinskoj knjizi. Obračun po m2.</t>
    </r>
  </si>
  <si>
    <t xml:space="preserve">m2 </t>
  </si>
  <si>
    <r>
      <t xml:space="preserve">Izvedba </t>
    </r>
    <r>
      <rPr>
        <b/>
        <sz val="10"/>
        <rFont val="Arial"/>
        <family val="2"/>
      </rPr>
      <t>žbuke</t>
    </r>
    <r>
      <rPr>
        <sz val="10"/>
        <rFont val="Arial"/>
        <family val="2"/>
      </rPr>
      <t xml:space="preserve"> na oštećenim dijelovima pročelja, te ravnanje završno grubom žbukom u debljini do max 3,0 cm u ravnini sa postojećom završnom žbukom na dijelovima koji se pokrivaju toplinskom izolacijom. Ukoliko su potrebne veće debljine, žbukanje izvesti u više slojeva na prethodno očvrsli sloj. Stavka se obračunava po izvedenim situacijama sa upisom količina u građevinskoj knjizi i sa ovjerom nadzornog inženjera. Obračun po m2 izvedene površine. </t>
    </r>
  </si>
  <si>
    <t>3. ZAVRŠNO-ZIDARSKI RADOVI UKUPNO</t>
  </si>
  <si>
    <t>4. IZOLATERSKI RADOVI</t>
  </si>
  <si>
    <t>4. IZOLATERSKI RADOVI UKUPNO</t>
  </si>
  <si>
    <r>
      <rPr>
        <b/>
        <sz val="10"/>
        <rFont val="Arial"/>
        <family val="2"/>
      </rPr>
      <t>P r e p o r u k a:</t>
    </r>
    <r>
      <rPr>
        <sz val="10"/>
        <rFont val="Arial"/>
        <family val="2"/>
      </rPr>
      <t xml:space="preserve"> na spojevima ETICS-a sa stolarijom,ovisno o dimenzijama i poziciji otvora, te debljini izolacije, ugraditi priključne profile za kvalitetan i trajan spoj ETICS-a sa stolarijom. Na spojevima ETICS-a sa prozorskim  klupicama, ugraditi izolacijsku traku za fuge (3-7mm).                                                                                     
Sve što nije obuhvaćeno ovim opisom, izvesti prema uputama proizvođača komponenti certificiranog sustava, sukladno nacionalnim normama, te smjernicama za izradu ETICS sustava HUPFAS-a.</t>
    </r>
  </si>
  <si>
    <t xml:space="preserve">Stavka uključuje postavljanje svih potrebnih elemenata, rubnih profila za fasadu, okapnih profila, alu i/ili pvc kutnika (sa mrežicom) i ojačanja na sve rubove, ćoškove, otvore, uglove i dr kao i obrada oko špaleta mineralnom vunom d =2.0 - 4.0 cm, te nabava i postavljanje kanala antenskih kabela i sl. Na dijelu spoja vertikalne i horizontalne fasade postaviti okapni profil. Na spoju fasade i stolarije postaviti APU lajsne. U svemu se pridržavati uputa i specifikacija proizvođača, pravila struke i standarda kvalitete. </t>
  </si>
  <si>
    <r>
      <rPr>
        <b/>
        <sz val="10"/>
        <color indexed="10"/>
        <rFont val="Arial"/>
        <family val="2"/>
      </rPr>
      <t>NAPOMENA</t>
    </r>
    <r>
      <rPr>
        <sz val="10"/>
        <rFont val="Arial"/>
        <family val="2"/>
      </rPr>
      <t>: U sklopu radova pripreme podloge obavezno obaviti test prionjivosti za podlogu, te ukoliko prionjivost nije zadovoljavajuća, uz konzultacije sa proizvođačem izvršiti stabilizaciju iste. Također ukoliko stara  podloga sadrži plijesnji, alge i gljivice, iste tretirati prema uputi proizvođača, prije izvedbe ETICS-a.</t>
    </r>
  </si>
  <si>
    <t>*otvori do 3m2 se ne odbijaju, a njihove uložine se ne obračunavaju</t>
  </si>
  <si>
    <t>* kod otvora površina preko 3,00 do 5,00 m2 odbijaju se površine preko 3,00 m2, a njihove uložine se ne obračunavaju posebno</t>
  </si>
  <si>
    <t>* kod otvora veličine preko 5,00 m2 odbija se površina preko 3,00 m2, a uložine se obračunavaju posebno</t>
  </si>
  <si>
    <r>
      <t xml:space="preserve">Dobava i ugradnja materijala za izvedbu povezanog sustava za vanjsku toplinsku izolaciju (ETICS)  od </t>
    </r>
    <r>
      <rPr>
        <b/>
        <sz val="10"/>
        <rFont val="Arial"/>
        <family val="2"/>
      </rPr>
      <t>MINERALNE KAMENE VUNE HRN 12667 , d= 8 cm</t>
    </r>
    <r>
      <rPr>
        <sz val="10"/>
        <rFont val="Arial"/>
        <family val="2"/>
      </rPr>
      <t xml:space="preserve"> ,  slijedećih  karakteristika :                                                                                                         *deklarirana toplinske provodljivosti λ=0.035W/mK , *klasa gorivosti A1, HRN EN 13501-1                                                                                               *otpor difuziji vodene pare μ=1 HRN EN 12086                                                                                                              </t>
    </r>
    <r>
      <rPr>
        <b/>
        <sz val="10"/>
        <rFont val="Arial"/>
        <family val="2"/>
      </rPr>
      <t xml:space="preserve">F a z e   i z r a d e: </t>
    </r>
    <r>
      <rPr>
        <sz val="10"/>
        <rFont val="Arial"/>
        <family val="2"/>
      </rPr>
      <t xml:space="preserve">Postavljanje  završnog "U"  profila za podnožje. Pričvršćivanje izvesti nerđajućim vijcima na razmaku svakih 40 do 60 cm. 
</t>
    </r>
    <r>
      <rPr>
        <b/>
        <sz val="10"/>
        <rFont val="Arial"/>
        <family val="2"/>
      </rPr>
      <t>L i j e p lj e nj e:</t>
    </r>
    <r>
      <rPr>
        <sz val="10"/>
        <rFont val="Arial"/>
        <family val="2"/>
      </rPr>
      <t xml:space="preserve"> Postavljanje toplinske izolacije vrši se mineralnim mortom  za ljepljenje i izravnavanje (koeficijent toplinske provodljivosti λ= 0.8 W/mK, gustoća suhog materijala: cca 1300 g/dm3) na način da se u debljini sloja nanesenog na poleđinu ploče (debljine 1-2 cm) prilikom polaganja ploče na podlogu stvori kontaktni sloj na najmanje 40% površine ploče. Mort se polaže na ploču rubno točkastom metodom pri čemu se stvara sloj morta na rubovima ploča u kontinuitetu te tri točke u sredini ploče promjera cca 15 cm. Neravnine u podlozi mogu se preuzeti u ljepilo ako su odstupanja do najviše 10 mm.
Ploče se min.3 dana nakon lijepljenja dodatno mehanički pričvršćuju certificiranim pričvrsnicama STR-u  (vijak) (6-8 kom/m2) prema „W“ shemi, odnosno, preporuka je da se  dokaže statičkim izračunom, a kod podloga upitne nosivosti u starogradnji i "pull-off" testom.                                                                                                                                   Na kutovima objekta izolacijske ploče se preklapaju na izmjeničan vez, a potom se na te bridove, kao i bridove otvora, postavljaju PVC kutnici sa mrežicom, ili okapni profil na horizontalne bridove (tamo gdje je potrebno).                                                                                                                                                                          Na kutovima otvora, (prozora, vrata,..) obaviti dijagonalna armiranja trakama armaturne mrežice 165gr/m2 min. dimenzije 20x40cm.                                                                                                                                                            </t>
    </r>
    <r>
      <rPr>
        <b/>
        <sz val="10"/>
        <rFont val="Arial"/>
        <family val="2"/>
      </rPr>
      <t>A r m i r a nj e:</t>
    </r>
    <r>
      <rPr>
        <sz val="10"/>
        <rFont val="Arial"/>
        <family val="2"/>
      </rPr>
      <t xml:space="preserve"> Armaturni sloj  se izrađuje u tri koraka.Prvi sloj morta (koeficijent toplinske provodljivosti λ= 0.8 W/mK, gustoća suhog materijala: cca 1300 g/dm3) nanosi se ravnim gleterom tankoslojno po cijeloj površini fasade, drugi sloj zupčastim  gleterom   jer se na taj način osigurava odgovarajuća debljina sloja i pozicioniranje mrežice u gornjoj polovini,odnosno trećini sloja. U svježi mort se umeće staklena, alkalno otporna mrežica odozgo prema dolje  laganim pritiskom gladilicom uz min preklop od 10 cm. Treći sloj  morta (koeficijent toplinske provodljivosti λ= 0.8 W/mK, gustoća suhog materijala: cca 1300 g/dm3) nanosi se najkasnije 24 sata od umetanja mrežice koja mora biti prekrivena barem 1 mm mortom za armiranje (ukupna min. debljina armaturnog sloja je 7 mm). Na površini armaturnog sloja ne smiju se ocrtavati obrisi mrežice.                                                                                               
</t>
    </r>
  </si>
  <si>
    <r>
      <t>Izvedba</t>
    </r>
    <r>
      <rPr>
        <b/>
        <sz val="10"/>
        <rFont val="Arial"/>
        <family val="2"/>
      </rPr>
      <t xml:space="preserve"> </t>
    </r>
    <r>
      <rPr>
        <sz val="10"/>
        <rFont val="Arial"/>
        <family val="2"/>
      </rPr>
      <t>zaštitno dekorativne</t>
    </r>
    <r>
      <rPr>
        <b/>
        <sz val="10"/>
        <rFont val="Arial"/>
        <family val="2"/>
      </rPr>
      <t xml:space="preserve"> silikatne žbuke</t>
    </r>
    <r>
      <rPr>
        <sz val="10"/>
        <rFont val="Arial"/>
        <family val="2"/>
      </rPr>
      <t xml:space="preserve">  valjane teksture (zrno do 2.00 mm) u svemu prema uputama proizvođača. Nakon sušenja armaturnog sloja  (1 mm/24 h), suha i čista podloga premazuje se ravnomjerno i temeljito nerazrijeđenim dubinskim, aktivnim predpremazom (gustoća: 1,50 g/cm3, veličina zrna: 0,5 mm) koji  služi kao vezivno sredstvo i kao sredstvo za izjednačavanje upojnosti podloge, omogućava postizanje ujednačene boje završnog sloja i dodatnu hidrofobnost podloge. Nakon min. 24 sata sušenja, nanosi se paropropusna silikonska završna dekorativna žbuka, (koef. topl. provodljivosti: 0,7 W/mK, gustoća: cca 1,8 kg/dm3)  u granulaciji 1,5 mm ili 2 mm (u svijetloj boji i tonu dopuštenom za  ETICS; VOSS &gt;30% za silikonske žbuke). Sve što nije obuhvaćeno ovim opisom, izvesti prema uputama proizvođača komponenti certificiranog sustava, sukladno nacionalnim normama, te smjernicama za izradu ETICS sustava HUPFAS-a.  Obračun po m2 pročelja koje se žbuka. 
 </t>
    </r>
  </si>
  <si>
    <t>vertikalni zidovi MW d=8cm</t>
  </si>
  <si>
    <t>-parna brana - bitumenska traka s uloškom alu folije, d=0,40 cm (podiže se uz zid atike)</t>
  </si>
  <si>
    <t>- lagani beton za pad d= 4 - 8 cm. Beton izvesti u padu prema postojećim slivnicima (min. pad od 1 %). U stavku uračunati i građevinsku foliju koja se postavlja na stirodur i razdjeljuje toplinsku izolaciju od betona.</t>
  </si>
  <si>
    <r>
      <rPr>
        <sz val="10"/>
        <rFont val="Arial"/>
        <family val="2"/>
      </rPr>
      <t>Izvedba slojeva novog</t>
    </r>
    <r>
      <rPr>
        <b/>
        <sz val="10"/>
        <rFont val="Arial"/>
        <family val="2"/>
      </rPr>
      <t xml:space="preserve"> ravnog krova. </t>
    </r>
    <r>
      <rPr>
        <sz val="10"/>
        <rFont val="Arial"/>
        <family val="2"/>
      </rPr>
      <t>U stavku uključiti dobavu materijala i izvedbu novih slojeva ravnog neprohodnog krova u sastavu:</t>
    </r>
  </si>
  <si>
    <t>- toplinska izolacija - ploče ekstrudiranog polistirena λ=0,036 W/mK , debljina 12,0 cm</t>
  </si>
  <si>
    <t>-keramičke pločice u građevinskom ljepilu</t>
  </si>
  <si>
    <t>- toplinska izolacija - mineralna vuna λ=0,035 W/mK , debljina 14,0 cm</t>
  </si>
  <si>
    <t>vertikalni zidovi MW d= 8cm</t>
  </si>
  <si>
    <r>
      <t xml:space="preserve">Dobava materijala i doziđivanje </t>
    </r>
    <r>
      <rPr>
        <b/>
        <sz val="10"/>
        <rFont val="Arial"/>
        <family val="2"/>
      </rPr>
      <t>zida</t>
    </r>
    <r>
      <rPr>
        <sz val="10"/>
        <rFont val="Arial"/>
        <family val="2"/>
      </rPr>
      <t xml:space="preserve"> 2. kata do sljemena od šupljih glinenih blokova. Obračun po m2.</t>
    </r>
  </si>
  <si>
    <r>
      <t xml:space="preserve">Dobava materijala i žbukanje dozidanog </t>
    </r>
    <r>
      <rPr>
        <b/>
        <sz val="10"/>
        <rFont val="Arial"/>
        <family val="2"/>
      </rPr>
      <t>zida</t>
    </r>
    <r>
      <rPr>
        <sz val="10"/>
        <rFont val="Arial"/>
        <family val="2"/>
      </rPr>
      <t xml:space="preserve"> 2. kata do sljemena od šupljih glinenih blokova. Obračun po m2.</t>
    </r>
  </si>
  <si>
    <t>- dvostruko poletvanje za izradu pokrova kupom kanalicom (murali 5x8 cm)</t>
  </si>
  <si>
    <t>-OSB ploče d=1,8 cm</t>
  </si>
  <si>
    <t>-nosivu konstrukciju krova (nosivi rogovi 14/18 cm, nazidnice 14/14 cm, sekundarni rogovi 12/14 cm)</t>
  </si>
  <si>
    <t>* vertikalni</t>
  </si>
  <si>
    <r>
      <rPr>
        <b/>
        <sz val="10"/>
        <rFont val="Arial"/>
        <family val="2"/>
      </rPr>
      <t>Demontaža oluka</t>
    </r>
    <r>
      <rPr>
        <sz val="10"/>
        <rFont val="Arial"/>
        <family val="2"/>
      </rPr>
      <t xml:space="preserve">. Stavka uključuje razgradnju sve zajedno s iznošenjem, utovarom na vozilo te odvoz na deponijU cijeni sav potreban rad, alat i pomoćni materijal. Obračun po m1. </t>
    </r>
  </si>
  <si>
    <r>
      <rPr>
        <sz val="10"/>
        <rFont val="Arial"/>
        <family val="2"/>
      </rPr>
      <t>Izvedba hidroizolacije kanala</t>
    </r>
    <r>
      <rPr>
        <b/>
        <sz val="10"/>
        <rFont val="Arial"/>
        <family val="2"/>
      </rPr>
      <t xml:space="preserve"> krova. </t>
    </r>
    <r>
      <rPr>
        <sz val="10"/>
        <rFont val="Arial"/>
        <family val="2"/>
      </rPr>
      <t>U stavku uključiti dobavu materijala i izvedbu novih slojeva hidorizolacije u sastavu:</t>
    </r>
  </si>
  <si>
    <t>-hidroizolacijski premaz na bazi polimercementa s mrežicom</t>
  </si>
  <si>
    <r>
      <t xml:space="preserve">Dobava i ugradnja </t>
    </r>
    <r>
      <rPr>
        <b/>
        <sz val="10"/>
        <rFont val="Arial"/>
        <family val="2"/>
      </rPr>
      <t>opšava krova</t>
    </r>
    <r>
      <rPr>
        <sz val="10"/>
        <rFont val="Arial"/>
        <family val="2"/>
      </rPr>
      <t xml:space="preserve"> od pocinčanog lima. U cijenu uključen sav potreban rad i materijal. Obračun po m1.</t>
    </r>
  </si>
  <si>
    <t>m3</t>
  </si>
  <si>
    <t>izrada imitacije igle d=12 cm MW d= 3cm</t>
  </si>
  <si>
    <r>
      <t xml:space="preserve">Izvedba </t>
    </r>
    <r>
      <rPr>
        <b/>
        <sz val="10"/>
        <rFont val="Arial"/>
        <family val="2"/>
      </rPr>
      <t>zidarskih popravki</t>
    </r>
    <r>
      <rPr>
        <sz val="10"/>
        <rFont val="Arial"/>
        <family val="2"/>
      </rPr>
      <t xml:space="preserve"> na oštećenim dijelovima otvora nakon demontaže, te ravnanje završno grubom žbukom u debljini do max 3,0 cm. Ukoliko su potrebne veće debljine, žbukanje izvesti u više slojeva na prethodno očvrsli sloj. Stavka se obračunava po izvedenim situacijama sa upisom količina u građevinskoj knjizi i sa ovjerom nadzornog inženjera. Obračun po m2 izvedene površine. </t>
    </r>
  </si>
  <si>
    <r>
      <t xml:space="preserve">Bojanje </t>
    </r>
    <r>
      <rPr>
        <b/>
        <sz val="10"/>
        <rFont val="Arial"/>
        <family val="2"/>
      </rPr>
      <t>zidrskih popravaka oko otvora</t>
    </r>
    <r>
      <rPr>
        <sz val="10"/>
        <rFont val="Arial"/>
        <family val="2"/>
      </rPr>
      <t xml:space="preserve"> u boji postojeće prostorije. Uključena nabava, dobava i ugradnja. Obračun po m2 obrađene površine. (Prema količini izvršenih zidarskih popravaka)</t>
    </r>
  </si>
  <si>
    <t>sakupljači</t>
  </si>
  <si>
    <t>koljena</t>
  </si>
  <si>
    <r>
      <t xml:space="preserve">Nabavka i ugradnja novog </t>
    </r>
    <r>
      <rPr>
        <b/>
        <sz val="10"/>
        <rFont val="Arial"/>
        <family val="2"/>
      </rPr>
      <t>vertikalnog oluka</t>
    </r>
    <r>
      <rPr>
        <sz val="10"/>
        <rFont val="Arial"/>
        <family val="2"/>
      </rPr>
      <t xml:space="preserve">  od pocinčanog lima fi 120 mm  d=0.6 mm. Napomena: stavka obuhvaća provjeru postojeće vertikalne odvodnje i promjenu iste prema potrebi sukladno pozitovnoj praksi u građevinarstvu. Obračun po m1, KOM.</t>
    </r>
  </si>
  <si>
    <t>vertikalni oluci</t>
  </si>
  <si>
    <t>Izravnavanje površina ravnog krova (nakon skidanja postojećih slojeva do armiranog betona) cementnim mortom.  Zidarska obrada oko otvora (nakon demontaže otvora) uključujući bojanje obrađenih površina. Površina krova 110,00 m2. Stavka se obračunava po izvedenim situacijama upisom količina u građevinskoj knjizi. Obračun po m2.</t>
  </si>
  <si>
    <t>Tehnologija izvedbe opisana u stavci 1.</t>
  </si>
  <si>
    <r>
      <t xml:space="preserve">Dobava i ugradnja materijala za izvedbu povezanog sustava za vanjsku toplinsku izolaciju (ETICS)  od </t>
    </r>
    <r>
      <rPr>
        <b/>
        <sz val="10"/>
        <rFont val="Arial"/>
        <family val="2"/>
      </rPr>
      <t>MINERALNE KAMENE VUNE HRN 12667  d= 3 cm na vertikalne i horizontalne istake na fasadi</t>
    </r>
    <r>
      <rPr>
        <sz val="10"/>
        <rFont val="Arial"/>
        <family val="2"/>
      </rPr>
      <t xml:space="preserve">,                               slijedećih  karakteristika :                                                                                                                                        *deklarirana toplinske provodljivosti λ=0.035W/mK, *klasa gorivosti A1, HRN EN 13501-1                                                                                               *otpor difuziji vodene pare μ=1 HRN EN 12086 </t>
    </r>
  </si>
  <si>
    <t>vertikalne istake debljine izolacije 3 cm</t>
  </si>
  <si>
    <t>2. GRAĐEVINSKI RADOVI ZIDOVI</t>
  </si>
  <si>
    <t>3. GRAĐEVINSKI RADOVI KROVOVI</t>
  </si>
  <si>
    <t>GRAĐEVINSKI RADOVI ZIDOVI</t>
  </si>
  <si>
    <t>GRAĐEVINSKI RADOVI KROVOVI</t>
  </si>
  <si>
    <t>1. DEMONTAŽE I RUŠENJA</t>
  </si>
  <si>
    <t>1. DEMONTAŽE I RUŠENJA UKUPNO</t>
  </si>
  <si>
    <t>2.  ZAVRŠNO - ZIDARSKI   RADOVI</t>
  </si>
  <si>
    <t>2. ZAVRŠNO-ZIDARSKI RADOVI UKUPNO</t>
  </si>
  <si>
    <t>REKAPITULACIJA-GRAĐEVINSKI RADOVI KROVOVI</t>
  </si>
  <si>
    <t>REKAPITULACIJA-GRAĐEVINSKI RADOVI ZIDOVI</t>
  </si>
  <si>
    <t xml:space="preserve">REKAPITULACIJA STOLARSKO BRAVARSKI RADOVI </t>
  </si>
  <si>
    <t>1. STOLARSKO BRAVARSKI RADOVI</t>
  </si>
  <si>
    <t>3. ZAVRŠNO ZIDARSKI RADOVI</t>
  </si>
  <si>
    <t>2. ZAVRŠNO ZIDARSKI RADOVI</t>
  </si>
  <si>
    <t xml:space="preserve">TROŠKOVNIK  STROJARSKIH  RADOVA </t>
  </si>
  <si>
    <t>R.b.</t>
  </si>
  <si>
    <t>Opis stavke</t>
  </si>
  <si>
    <t>Jed. mjere</t>
  </si>
  <si>
    <t>Količina</t>
  </si>
  <si>
    <t>Jed. cijena</t>
  </si>
  <si>
    <t>Iznos</t>
  </si>
  <si>
    <t>Pripremno-završni radovi</t>
  </si>
  <si>
    <t>Uređenje gradilišta, osiguranje gradilišne deponije i prostorije za smještaj svog potrebnog materijala i alata, dovođenje u prvobitno stanje gradilišta i površina koje će se koristiti za radni i skladišni prostor.</t>
  </si>
  <si>
    <t>kompl.</t>
  </si>
  <si>
    <t>Transport dizalice topline je 487 kg. Uključivo svi pripremno završni radovi i prenosi po gradilištu.</t>
  </si>
  <si>
    <t>Izvedba svih potrebnih proboja kroz zidove, konstruktivne elemente zgrade (grede) te međukatnu konstrukciju, sve potrebno za vođenje cijevne mreže.</t>
  </si>
  <si>
    <t>Transport opreme i alata na gradilište (uključivo vertikalni transport), te odvoz alata i ostataka materijala sa gradilišta.</t>
  </si>
  <si>
    <t>Izrada projektne dokumentacije izvedenog stanja u 3x primjerka + CD. Posebno print nove sheme izvedenog stanja energetike koja se mora isprintati u A3 formatu i staviti u prostoriju prema želji naručitelja u novom drvenom ormariću sa staklom i ključem.</t>
  </si>
  <si>
    <t>Atestna dokumentacija i upute za korištenje</t>
  </si>
  <si>
    <t>ukupno</t>
  </si>
  <si>
    <t>Strojarske instalacije</t>
  </si>
  <si>
    <t>Dizalica topline sa zrakom hlađenim Cu-Al kondenzatorom sa zaštitnom rešetkom i izoliranim pločastim isparivačem, za vanjsku ugradnju u visokoučinkovitoj izvedbi sa jednim rashladnim krugom i dva scroll kompresora (jedan on-off, drugi DC brushless), zaštitom od preopterećenja kompresora, radnom tvari R410A, osjetnikom protoka te zaštitom od smrzavanja isparivača električnim grijačem. Uređaj se isporučuje u kompletu sa hidrauličkim modulom ASP1 sa jednom vodenom pumpom, spremnikom volumena 80 L, ekspanzijskom posudom, odzračnim ventilima te sigurnosnim ventilom i manometrom. Isporuka također uključuje zaštitu od smrzavanja vodene pumpe elektrogrijačima RAE1, zaštitu vodenog spremnika od smrzavanja elektrogrijačem RAS,  gumene antivibracijske podloške KSA, elektroniku za vremensko programiranje rada KSC, zidni žičani upravljački panel KTR sa digitalnim zaslonom za kontrolu i praćenje svih parametara te vodeni filter KFA. Proizvođač uređaja je Eurovent certificiran, a uređaj je energetske klase A u grijanju što je i potvrđeno Eurovent certifikatom.</t>
  </si>
  <si>
    <t>Uređaj sljedećih tehničkih karakteristika:</t>
  </si>
  <si>
    <t>34,5 kW</t>
  </si>
  <si>
    <t>34,3 kW</t>
  </si>
  <si>
    <t>temp. vode</t>
  </si>
  <si>
    <t>7/12°C</t>
  </si>
  <si>
    <t>faktor zaprljanja izmjenjivača</t>
  </si>
  <si>
    <t>temp. vanjskog zraka u hlađenju</t>
  </si>
  <si>
    <t>35°C</t>
  </si>
  <si>
    <t>39,6 kW</t>
  </si>
  <si>
    <t>39,9 kW</t>
  </si>
  <si>
    <t>32,9 kW</t>
  </si>
  <si>
    <t>33,1 kW</t>
  </si>
  <si>
    <t>45/40°C</t>
  </si>
  <si>
    <t>14,2 kW</t>
  </si>
  <si>
    <t>EER (brutto)</t>
  </si>
  <si>
    <t>EER (EN 14511/2013)</t>
  </si>
  <si>
    <t>zvučna snaga (EN-ISO 9614)</t>
  </si>
  <si>
    <t>78 dB(A)</t>
  </si>
  <si>
    <t>126/131 kPa</t>
  </si>
  <si>
    <t>1660 mm</t>
  </si>
  <si>
    <t>1000 mm</t>
  </si>
  <si>
    <t>1570 mm</t>
  </si>
  <si>
    <t>442 kg</t>
  </si>
  <si>
    <t>količina radne tvari</t>
  </si>
  <si>
    <t>9 kg</t>
  </si>
  <si>
    <t>Izrada armirano betonskog postolja za dizalice topline L=2,5 m, B=1,6 m, H=0,15 m.</t>
  </si>
  <si>
    <t>Mjerni elementi:</t>
  </si>
  <si>
    <t>- Manometar ø100 mm, radijalnog priključka 1/2”, u kompletu sa manometarskom slavinom,
kolčakom za uvarivanje i spojnom cijevi, mjernog
područja: 0 ÷ 6 bar</t>
  </si>
  <si>
    <t>- Bimetalni termometar ø100 mm, radijalnog
priključka 1/2”, u kompletu sa zaštitnom čahurom,
mjernog područja: 0 ÷ 120 °C</t>
  </si>
  <si>
    <t>Dobava i ugradnja zatvorene membranske ekspanzjske posude tehničke vode grijanja i hlađenja, volumena 35 litara, pretlak 1,5 bar, max 10 bar, priključak 3/4"</t>
  </si>
  <si>
    <t>kom.</t>
  </si>
  <si>
    <t>Dobava i ugradnja sigurnosnog ventila na oprugu, za rad na 3 bara</t>
  </si>
  <si>
    <t>DN20</t>
  </si>
  <si>
    <t>Dobava i ugradnja zapornog kugla ventila, dimenzija:</t>
  </si>
  <si>
    <t>DN32</t>
  </si>
  <si>
    <t>DN50</t>
  </si>
  <si>
    <t>Dobava i ugradnja hvatača nečistoća, dimenzija:</t>
  </si>
  <si>
    <t>Dobava i ugradnja slavine za punjenje i pražnjenje, dimenzija :</t>
  </si>
  <si>
    <t xml:space="preserve">R  1/2"                    </t>
  </si>
  <si>
    <t>Dobava i ugradnja automatskog odzračnog lončića  3/8", sa kuglastim ventilom</t>
  </si>
  <si>
    <t>DN 15</t>
  </si>
  <si>
    <t>Gumeni mjehasti kompenzator, za spoj cjevovoda i dizalice topline, komplet sa prirubnicama, brtvama i vijcima, sljedećih dimenzija NP16:</t>
  </si>
  <si>
    <t>DN 50</t>
  </si>
  <si>
    <t>Navojna armatura na strani instalacije pitke vode, PN 10, komplet s vijčanim spojnicama te spojnim i brtvenim      materijalom.</t>
  </si>
  <si>
    <t>Sljedećih tipova,  dimenzija i količina:</t>
  </si>
  <si>
    <t>- kuglasta slavina DN 32</t>
  </si>
  <si>
    <t>- nepovratni ventil DN 32</t>
  </si>
  <si>
    <t>- ispusna slavina DN25</t>
  </si>
  <si>
    <t>- hvatač nečistoće DN 32</t>
  </si>
  <si>
    <t>- cijevi i ostali fazonski komadi potrebni za priključenje na sustav vodovodnih instalacija</t>
  </si>
  <si>
    <t>komplet</t>
  </si>
  <si>
    <t>Ventil za hidrauličko uravnoteženje sustava NP10 s mjerenjem diferencijalnog tlaka i regulacijom protoka iz sivog lijeva. Ventil tipa kao STAD ili jednakovrijedno ________________________ u izvedbi s prirubnicama, komplet s protuprirubnicama brtvama i vijcima, sljedećih dimenzija i količina:</t>
  </si>
  <si>
    <t>DN 32</t>
  </si>
  <si>
    <t>Bakrene cijevi  prema HRN EN 1057 za izradu razvodne mreže grijanja i hlađenja, uključujući i potreban broj bakrenih koljena, redukcija,  T-komada, prelaznih komada čelik-bakar, mjedenih prelaznih komada ostalih fazonskih komada, spojnim i pričvrsnim materijalom, pastom i legurom za lemljenje, bojom za korekciju lemljenih mjesta te ostalim materijalom za dovođenje kompletne instalacije u funkciju i pogonsko stanje.</t>
  </si>
  <si>
    <t>Sljedećih dimenzija i količina:</t>
  </si>
  <si>
    <t>m'</t>
  </si>
  <si>
    <t>Toplinska izolacija cijevnog razvoda instalacije  tople vode.</t>
  </si>
  <si>
    <t>Proizvod tipa kao "ARMACELL", tip Armaflex/XG debljine 13 mm ili jednakovrijedno
______________________________________.</t>
  </si>
  <si>
    <t>Paronepropusna cijevna izolacija, zatvoreno ćelijske strukture sa parnom branom, koeficijent otpora difuzije vodene  pare  m≥ 10000, l≤ 0.033 W/mK</t>
  </si>
  <si>
    <t>Sve dostupne cjevovode označiti sa obojenim prstenovima za označavanje ili strelicama s oznakom smjera strujanja medija.</t>
  </si>
  <si>
    <t>Za cijevi slijedećih dimenzija:</t>
  </si>
  <si>
    <t>Kalorimetar s pratećim senzorima i elektronikom</t>
  </si>
  <si>
    <t>lzvođenje elektroinstalaterskih radova na spajanju signalizacijskih i napojnih elektro kablova ventilokonvektora. Napojne kablove dovodi elektroinstalater.</t>
  </si>
  <si>
    <t>Glysantin za punjenje instalacije u omjeru 20% glysantina i 80% vode. Uz ispitivanje granice smrzavanja mješavine. U cijenu uključiti punjenje sustava i prethodno ispiranje vodom iz vodovodne mreže.</t>
  </si>
  <si>
    <t>l</t>
  </si>
  <si>
    <t>Tlačna proba i podešavanje kompletne instalacije do potpune pogonske gotovosti od 3 dana  (3x 8 h)</t>
  </si>
  <si>
    <t>Puštanje u pogon dizalice topline od strane ovlaštenog servisera, uključivo sve potrebne radnje</t>
  </si>
  <si>
    <t>Dobava, postava i ugradnja automatskih osigurača u postojeće razvodne ormar:</t>
  </si>
  <si>
    <t>Automatski zaštitni prekidač C 16A, 1P</t>
  </si>
  <si>
    <t>Automatski zaštitni prekidač C 10A, 1P</t>
  </si>
  <si>
    <t>Automatski zaštitni prekidač C 20A, 3P</t>
  </si>
  <si>
    <t>Dobava i uvlačenje u instalacijske cijevi te spajanje kabela tipa:</t>
  </si>
  <si>
    <t>NYM-J 5x6 mm2</t>
  </si>
  <si>
    <t>m</t>
  </si>
  <si>
    <t>Instalacija ventilatorskih konvektora</t>
  </si>
  <si>
    <t>1.1.</t>
  </si>
  <si>
    <t>1,17 kW</t>
  </si>
  <si>
    <t xml:space="preserve">temp. zraka u prostoru </t>
  </si>
  <si>
    <t>20°C</t>
  </si>
  <si>
    <t>43 dB(A)</t>
  </si>
  <si>
    <t>700 mm</t>
  </si>
  <si>
    <t>220 mm</t>
  </si>
  <si>
    <t>570 mm</t>
  </si>
  <si>
    <t>16,0 kg</t>
  </si>
  <si>
    <t>Obračun stavke po kompletu.</t>
  </si>
  <si>
    <t>1.2.</t>
  </si>
  <si>
    <t>1,93 kW</t>
  </si>
  <si>
    <t>44 dB(A)</t>
  </si>
  <si>
    <t>800 mm</t>
  </si>
  <si>
    <t>20,0 kg</t>
  </si>
  <si>
    <t>1.3.</t>
  </si>
  <si>
    <t>2,92 kW</t>
  </si>
  <si>
    <t>48 dB(A)</t>
  </si>
  <si>
    <t>1.4.</t>
  </si>
  <si>
    <t>3,24 kW</t>
  </si>
  <si>
    <t>46 dB(A)</t>
  </si>
  <si>
    <t>21,0 kg</t>
  </si>
  <si>
    <t>1.5.</t>
  </si>
  <si>
    <t>3,73 kW</t>
  </si>
  <si>
    <t>1200 mm</t>
  </si>
  <si>
    <t>27,0 kg</t>
  </si>
  <si>
    <t xml:space="preserve">Zidni žičani upravljački panel sa digitalnim zaslonom za kontrolu i praćenje rada ventilokonvektora. Upravljač ima mogućnost paljenja i gašenja uređaja, upravljanja radom dvoputnog ili troputnog ventila sa pogonom 230 V ili 24 V, podešavanja željene temperature zraka u prostoru, daljinski kontakt za paljenje ili gašenje, mogućnost spoja prozorskog kontakta ili alarma pumpice kondenzata, mogućnost spoja temperaturnog senzora vode na polazu. </t>
  </si>
  <si>
    <t>NO20</t>
  </si>
  <si>
    <t xml:space="preserve">kom. </t>
  </si>
  <si>
    <t>Balansiranje i podešavanje protoka, te pada tlaka cijevne mreže, preko balans ventila iz prethodne stavke i regulacijskih ventila na ventilokonvektorima od strane ovlaštenog servisera, uključivo putni troškovi. Balansirnje je obavezno provesti radi postizanja optimalnih parametara dizalice topline.</t>
  </si>
  <si>
    <t>Cjevovod za odvod kondenzata koji se sastoji od:</t>
  </si>
  <si>
    <t>a) PVC savitljiva cijev, uključivo potrebne obujmice,  dužine cca 50 cm za spoj posude kondenzata ventilokonvektora sa  cijevi odvodnje kondenzat, u kompletu sa pripadajućim spojnicama:</t>
  </si>
  <si>
    <t>ø 22 mm</t>
  </si>
  <si>
    <t>b) PP-R cijevi u kompletu sa fazonskim komadima, dimenzije:</t>
  </si>
  <si>
    <t>ø 25 mm</t>
  </si>
  <si>
    <t>ø 32 mm</t>
  </si>
  <si>
    <t>c) toplinska izolacija vodova kondenzata izolacijom, debljine stijenke 6 mm. Predmetna izolacija je izrađena iz istog materijala kao u prethodnoj stavci 8.</t>
  </si>
  <si>
    <t>- 06 x 025</t>
  </si>
  <si>
    <t>- 06 x 032</t>
  </si>
  <si>
    <t>d) prateći građevinski radovi te "štemanje" zidova i ploča radi izvedbe radova u prethodnoj podstavci cjevovoda odvoda kondenzaza. Obračun u kompletu.</t>
  </si>
  <si>
    <t>Dobava i ugradnja elektro kabela 5x1,5mm² za signalno povezivanje ventilokonvektora i upravljača</t>
  </si>
  <si>
    <t>Tlačna proba i podešavanje kompletne instalacije do potpune pogonske gotovosti od 3 dana (3x 8 h)</t>
  </si>
  <si>
    <t>Solarni sustav</t>
  </si>
  <si>
    <t>Osnovna priključna grupa 2Z-A za 2x kolektora</t>
  </si>
  <si>
    <t>Pribor za proširenje jednog kolektora 1EZ-A, Horizontalno i vertikalno</t>
  </si>
  <si>
    <t>Kolektorski priključni set tipa kao WKASol F2 1.3.1 M26 x 1,5 x Rp 3/4 I ili jednakovrijedno
____________________________________________.</t>
  </si>
  <si>
    <t>Montažne šine 3M-AV, L=3,85m, za WTS-F2</t>
  </si>
  <si>
    <t>Montažno sidro-set SP-Z-s #2</t>
  </si>
  <si>
    <t>Ekspanzijska posuda tipa kao WEGSol 24 sa zidnim držaćem ili jendakovrijedno
_________________________________________.</t>
  </si>
  <si>
    <t>Ventil za ekspanzijsku posudu 3/4"</t>
  </si>
  <si>
    <t>Cijev nehrđajuća savitljiva dužine 900 - G 3/4"</t>
  </si>
  <si>
    <t>Troputni preklopni ventil G 1"</t>
  </si>
  <si>
    <t>Postavni pogon za troputni ventil s priključnim kablom 5,0 m</t>
  </si>
  <si>
    <t>Podloška za spremnik tople vode od Santopren-a, crna</t>
  </si>
  <si>
    <t>Elektro grijač 4kW za spremnik PTV-a WASol s ugrađenim termostatom</t>
  </si>
  <si>
    <t>Bakrene cijevi s pripadajućim fazonskim komadima, spojnim pričvrsnim i ovjesnim naterijalom za solarni cjevovod.</t>
  </si>
  <si>
    <t xml:space="preserve">Ø 22 x 1 </t>
  </si>
  <si>
    <t>- kuglasta slavina DN 25</t>
  </si>
  <si>
    <t>- kuglasta slavina DN 15</t>
  </si>
  <si>
    <t>- kuglasta slavina DN 15 s ispustom</t>
  </si>
  <si>
    <t>- nepovratni ventil DN 15</t>
  </si>
  <si>
    <t>- nepovratni ventil DN 25</t>
  </si>
  <si>
    <t>- hvatač nečistoće DN 25</t>
  </si>
  <si>
    <t>- Gamma akcelerator DN 25</t>
  </si>
  <si>
    <t>- termometar</t>
  </si>
  <si>
    <t>- manometar</t>
  </si>
  <si>
    <t>- sigurnosni ventil 6 bar s pripadnim cjevovodom i ispusnom posudom</t>
  </si>
  <si>
    <t>Podesivi termostatski ventil za potrošnu toplu vodu dimenzije 3/4" komplet s vijčanom spojnicom, spojnim i brtvenim materijalom i sigurnosnim senzorom temperature..</t>
  </si>
  <si>
    <t>SVEUKUPNO:</t>
  </si>
  <si>
    <t>TROŠKOVNIK</t>
  </si>
  <si>
    <t>Red. Broj</t>
  </si>
  <si>
    <t>Mjera</t>
  </si>
  <si>
    <t>Ukupno</t>
  </si>
  <si>
    <t>Dobava materijala</t>
  </si>
  <si>
    <t>1. Unutarnja rasvjeta</t>
  </si>
  <si>
    <t>Demontaža postojećih unutarnjih svjetiljki s kompletnim priborom</t>
  </si>
  <si>
    <t>5.</t>
  </si>
  <si>
    <t>6.</t>
  </si>
  <si>
    <t>7.</t>
  </si>
  <si>
    <t>8.</t>
  </si>
  <si>
    <t>9.</t>
  </si>
  <si>
    <t>10.</t>
  </si>
  <si>
    <t>11.</t>
  </si>
  <si>
    <t>12.</t>
  </si>
  <si>
    <t>13.</t>
  </si>
  <si>
    <t>2. Vanjska rasvjeta</t>
  </si>
  <si>
    <t>14.</t>
  </si>
  <si>
    <t>Demontaža postojećih vanjskih svjetiljki s kompletnim priborom</t>
  </si>
  <si>
    <t>15.</t>
  </si>
  <si>
    <t>16.</t>
  </si>
  <si>
    <t>17.</t>
  </si>
  <si>
    <t>18.</t>
  </si>
  <si>
    <t>19.</t>
  </si>
  <si>
    <t>Rekapitulacija:</t>
  </si>
  <si>
    <t>1. GRAĐEVINSKO OBRTNIČKI RADOVI</t>
  </si>
  <si>
    <t>2. STROJARSKE INSTALACIJE</t>
  </si>
  <si>
    <t>3. ELEKTROINSTALACIJE</t>
  </si>
  <si>
    <t>NARUČITELJ:</t>
  </si>
  <si>
    <t>GRAĐEVINA:</t>
  </si>
  <si>
    <t>LOKACIJA:</t>
  </si>
  <si>
    <t>FAZA PROJEKTA:</t>
  </si>
  <si>
    <t>GLAVNI PROJEKT</t>
  </si>
  <si>
    <t>GLAVNI PROJEKTANT:</t>
  </si>
  <si>
    <t>Sandra Brajković, mag.ing.arch.</t>
  </si>
  <si>
    <t>DATUM IZRADE  PROJEKTA:</t>
  </si>
  <si>
    <t>RUJAN, 2018. godine.</t>
  </si>
  <si>
    <t>GRAĐEVINSKO OBRTNIČKIH RADOVA, ELEKTROINSTALACIJA I STROJARSKIH INSTALACIJA</t>
  </si>
  <si>
    <t xml:space="preserve"> T R O Š K O V N I K </t>
  </si>
  <si>
    <t>DALMACIJA ISKUSTVO d.o.o.</t>
  </si>
  <si>
    <t>Frana Laureana 22, 20 210 Cavtat</t>
  </si>
  <si>
    <t>OIB:76944231609</t>
  </si>
  <si>
    <t>GLAVNI PROJEKT ENERGETSKE OBNOVE</t>
  </si>
  <si>
    <t>POSLOVNA ZGRADA sa sobama za iznajmljivanje i ugostiteljskim sadržajem</t>
  </si>
  <si>
    <t>k.č. 383/14, 383/16, 383/26, 383/27 i 383/29 k.o. Cavtat (NI)</t>
  </si>
  <si>
    <t>č.zgr. 637 i č.zem. 449/12, 449/14, 449/22, 449/23 i 449/25 k.o. Cavtat (SI)</t>
  </si>
  <si>
    <t>ZOP:</t>
  </si>
  <si>
    <t>GP-15/18-SB</t>
  </si>
  <si>
    <r>
      <rPr>
        <b/>
        <sz val="10"/>
        <rFont val="Arial"/>
        <family val="2"/>
      </rPr>
      <t>Uklanjanje  slabodržeće žbuke</t>
    </r>
    <r>
      <rPr>
        <sz val="10"/>
        <rFont val="Arial"/>
        <family val="2"/>
      </rPr>
      <t xml:space="preserve"> s pročelja do nosivog dijela. Pretpostavljena debljina sloja  4 cm. Detaljan pregled  nakon postavljene skele  uz prisustvo i ovjerom nadzornog inženjera. Na crtežu pročelja označiti ustanovljene neravnine i kotirati slabodržeće površine. Obračun po m2 pretpostavljene površine s odvozom šute na gradski deponij.</t>
    </r>
  </si>
  <si>
    <r>
      <rPr>
        <b/>
        <sz val="10"/>
        <rFont val="Arial"/>
        <family val="2"/>
      </rPr>
      <t>Rušenje dimnjaka</t>
    </r>
    <r>
      <rPr>
        <sz val="10"/>
        <rFont val="Arial"/>
        <family val="2"/>
      </rPr>
      <t xml:space="preserve">. Stavka uključuje razgradnju sve zajedno s iznošenjem, utovarom na vozilo te odvoz na deponijU cijeni sav potreban rad, alat i pomoćni materijal. Obračun po m3. </t>
    </r>
  </si>
  <si>
    <r>
      <rPr>
        <b/>
        <sz val="10"/>
        <rFont val="Arial"/>
        <family val="2"/>
      </rPr>
      <t>Skidanje pokrova kupom</t>
    </r>
    <r>
      <rPr>
        <sz val="10"/>
        <rFont val="Arial"/>
        <family val="2"/>
      </rPr>
      <t xml:space="preserve"> s kosog krova. Obračun po m2 kose površine s odlaganjem na privremeni deponij, osiguranje od oštećenja radi ponovne ugradnje.</t>
    </r>
  </si>
  <si>
    <t>NAPOMENA</t>
  </si>
  <si>
    <r>
      <t xml:space="preserve">Svako upućivanje na tehničke specifikacije, karakteristike ili karakteristične za nekog proizvođača, sustav normi, i dr. mora biti popraćeno izrazom "ili jednakovrijedno" kako se ne bi narušila temeljna načela postupka nabave.
</t>
    </r>
    <r>
      <rPr>
        <b/>
        <sz val="10"/>
        <color rgb="FFFF0000"/>
        <rFont val="Arial"/>
        <family val="2"/>
      </rPr>
      <t>Naverdeno je primjenjivo na sve stavke troškovnika i troškovnik u cijelini.</t>
    </r>
  </si>
  <si>
    <r>
      <t>ø</t>
    </r>
    <r>
      <rPr>
        <i/>
        <sz val="10"/>
        <rFont val="Arial"/>
        <family val="2"/>
      </rPr>
      <t>d</t>
    </r>
    <r>
      <rPr>
        <i/>
        <vertAlign val="subscript"/>
        <sz val="10"/>
        <rFont val="Arial"/>
        <family val="2"/>
      </rPr>
      <t>v</t>
    </r>
    <r>
      <rPr>
        <sz val="10"/>
        <rFont val="Arial"/>
        <family val="2"/>
      </rPr>
      <t xml:space="preserve"> x </t>
    </r>
    <r>
      <rPr>
        <i/>
        <sz val="10"/>
        <rFont val="Arial"/>
        <family val="2"/>
      </rPr>
      <t>s</t>
    </r>
    <r>
      <rPr>
        <sz val="10"/>
        <rFont val="Arial"/>
        <family val="2"/>
      </rPr>
      <t xml:space="preserve"> = 22 x 1,0 mm - DN20 ili 3/4"</t>
    </r>
  </si>
  <si>
    <r>
      <t>ø</t>
    </r>
    <r>
      <rPr>
        <i/>
        <sz val="10"/>
        <rFont val="Arial"/>
        <family val="2"/>
      </rPr>
      <t>d</t>
    </r>
    <r>
      <rPr>
        <i/>
        <vertAlign val="subscript"/>
        <sz val="10"/>
        <rFont val="Arial"/>
        <family val="2"/>
      </rPr>
      <t>v</t>
    </r>
    <r>
      <rPr>
        <sz val="10"/>
        <rFont val="Arial"/>
        <family val="2"/>
      </rPr>
      <t xml:space="preserve"> x </t>
    </r>
    <r>
      <rPr>
        <i/>
        <sz val="10"/>
        <rFont val="Arial"/>
        <family val="2"/>
      </rPr>
      <t>s</t>
    </r>
    <r>
      <rPr>
        <sz val="10"/>
        <rFont val="Arial"/>
        <family val="2"/>
      </rPr>
      <t xml:space="preserve"> = 28 x 1,5 mm - DN25 ili 1"</t>
    </r>
  </si>
  <si>
    <r>
      <t>ø</t>
    </r>
    <r>
      <rPr>
        <i/>
        <sz val="10"/>
        <rFont val="Arial"/>
        <family val="2"/>
      </rPr>
      <t>d</t>
    </r>
    <r>
      <rPr>
        <i/>
        <vertAlign val="subscript"/>
        <sz val="10"/>
        <rFont val="Arial"/>
        <family val="2"/>
      </rPr>
      <t>v</t>
    </r>
    <r>
      <rPr>
        <sz val="10"/>
        <rFont val="Arial"/>
        <family val="2"/>
      </rPr>
      <t xml:space="preserve"> x </t>
    </r>
    <r>
      <rPr>
        <i/>
        <sz val="10"/>
        <rFont val="Arial"/>
        <family val="2"/>
      </rPr>
      <t>s</t>
    </r>
    <r>
      <rPr>
        <sz val="10"/>
        <rFont val="Arial"/>
        <family val="2"/>
      </rPr>
      <t xml:space="preserve"> = 35 x 1,5 mm - DN32 ili 1 1/4"</t>
    </r>
  </si>
  <si>
    <r>
      <t>ø</t>
    </r>
    <r>
      <rPr>
        <i/>
        <sz val="10"/>
        <rFont val="Arial"/>
        <family val="2"/>
      </rPr>
      <t>d</t>
    </r>
    <r>
      <rPr>
        <i/>
        <vertAlign val="subscript"/>
        <sz val="10"/>
        <rFont val="Arial"/>
        <family val="2"/>
      </rPr>
      <t>v</t>
    </r>
    <r>
      <rPr>
        <sz val="10"/>
        <rFont val="Arial"/>
        <family val="2"/>
      </rPr>
      <t xml:space="preserve"> x </t>
    </r>
    <r>
      <rPr>
        <i/>
        <sz val="10"/>
        <rFont val="Arial"/>
        <family val="2"/>
      </rPr>
      <t>s</t>
    </r>
    <r>
      <rPr>
        <sz val="10"/>
        <rFont val="Arial"/>
        <family val="2"/>
      </rPr>
      <t xml:space="preserve"> = 42 x 1,5 mm - DN40 ili 1 1/2"</t>
    </r>
  </si>
  <si>
    <r>
      <t>ø</t>
    </r>
    <r>
      <rPr>
        <i/>
        <sz val="10"/>
        <rFont val="Arial"/>
        <family val="2"/>
      </rPr>
      <t>d</t>
    </r>
    <r>
      <rPr>
        <i/>
        <vertAlign val="subscript"/>
        <sz val="10"/>
        <rFont val="Arial"/>
        <family val="2"/>
      </rPr>
      <t>v</t>
    </r>
    <r>
      <rPr>
        <sz val="10"/>
        <rFont val="Arial"/>
        <family val="2"/>
      </rPr>
      <t xml:space="preserve"> x </t>
    </r>
    <r>
      <rPr>
        <i/>
        <sz val="10"/>
        <rFont val="Arial"/>
        <family val="2"/>
      </rPr>
      <t>s</t>
    </r>
    <r>
      <rPr>
        <sz val="10"/>
        <rFont val="Arial"/>
        <family val="2"/>
      </rPr>
      <t xml:space="preserve"> = 54 x 2,0 mm - DN50 ili 2"</t>
    </r>
  </si>
  <si>
    <r>
      <t xml:space="preserve">Sljedećih dimenzija i količina </t>
    </r>
    <r>
      <rPr>
        <b/>
        <sz val="10"/>
        <color theme="1"/>
        <rFont val="Arial"/>
        <family val="2"/>
      </rPr>
      <t>bakrenih cijevi</t>
    </r>
    <r>
      <rPr>
        <sz val="10"/>
        <color theme="1"/>
        <rFont val="Arial"/>
        <family val="2"/>
      </rPr>
      <t>:</t>
    </r>
  </si>
  <si>
    <r>
      <t>ø</t>
    </r>
    <r>
      <rPr>
        <i/>
        <sz val="10"/>
        <rFont val="Arial"/>
        <family val="2"/>
      </rPr>
      <t>d</t>
    </r>
    <r>
      <rPr>
        <i/>
        <vertAlign val="subscript"/>
        <sz val="10"/>
        <rFont val="Arial"/>
        <family val="2"/>
      </rPr>
      <t>v</t>
    </r>
    <r>
      <rPr>
        <sz val="10"/>
        <rFont val="Arial"/>
        <family val="2"/>
      </rPr>
      <t xml:space="preserve"> x </t>
    </r>
    <r>
      <rPr>
        <i/>
        <sz val="10"/>
        <rFont val="Arial"/>
        <family val="2"/>
      </rPr>
      <t>s</t>
    </r>
    <r>
      <rPr>
        <sz val="10"/>
        <rFont val="Arial"/>
        <family val="2"/>
      </rPr>
      <t xml:space="preserve"> = 22 x 1,5 mm - DN20 ili 3/4"</t>
    </r>
  </si>
  <si>
    <r>
      <t xml:space="preserve">Recirkulacijska  pumpa  PTV-a s vremenskom uklopnom sklopkom, za sanitarnu vodu 50°C nazivnog tlaka PN 10, komplet s vijčanom spojnicom te spojnim i brtvenim materijalom. Pumpa je proizvod tipa kao GRUNDFOS ili jednakovrijedno 
______________________________________, 
tip </t>
    </r>
    <r>
      <rPr>
        <b/>
        <sz val="10"/>
        <rFont val="Arial"/>
        <family val="2"/>
      </rPr>
      <t>UPS 15-50 B 120</t>
    </r>
    <r>
      <rPr>
        <sz val="10"/>
        <rFont val="Arial"/>
        <family val="2"/>
      </rPr>
      <t xml:space="preserve"> ili odgovarajući proizvod drugog proizvođača .</t>
    </r>
  </si>
  <si>
    <r>
      <rPr>
        <i/>
        <sz val="10"/>
        <rFont val="Arial"/>
        <family val="2"/>
      </rPr>
      <t>V</t>
    </r>
    <r>
      <rPr>
        <sz val="10"/>
        <rFont val="Arial"/>
        <family val="2"/>
      </rPr>
      <t xml:space="preserve"> = 0,5 m³/h </t>
    </r>
  </si>
  <si>
    <r>
      <rPr>
        <i/>
        <sz val="10"/>
        <rFont val="Arial"/>
        <family val="2"/>
      </rPr>
      <t>H</t>
    </r>
    <r>
      <rPr>
        <sz val="10"/>
        <rFont val="Arial"/>
        <family val="2"/>
      </rPr>
      <t xml:space="preserve"> = 20 kPa</t>
    </r>
  </si>
  <si>
    <r>
      <rPr>
        <i/>
        <sz val="10"/>
        <rFont val="Arial"/>
        <family val="2"/>
      </rPr>
      <t>N</t>
    </r>
    <r>
      <rPr>
        <i/>
        <vertAlign val="subscript"/>
        <sz val="10"/>
        <rFont val="Arial"/>
        <family val="2"/>
      </rPr>
      <t>el</t>
    </r>
    <r>
      <rPr>
        <sz val="10"/>
        <rFont val="Arial"/>
        <family val="2"/>
      </rPr>
      <t xml:space="preserve"> = 35/45/50 W; 1x230 V / 50 Hz</t>
    </r>
  </si>
  <si>
    <r>
      <t>NYM-J 3x2,5 mm</t>
    </r>
    <r>
      <rPr>
        <vertAlign val="superscript"/>
        <sz val="11"/>
        <rFont val="Arial"/>
        <family val="2"/>
      </rPr>
      <t>2</t>
    </r>
  </si>
  <si>
    <r>
      <t xml:space="preserve">Dobava i ugradnja odzračnog lonca vodoravne izvedbe, od čelične cijevi </t>
    </r>
    <r>
      <rPr>
        <sz val="10"/>
        <rFont val="Arial"/>
        <family val="2"/>
      </rPr>
      <t>Ø88,9x3,2, L=0,3m, s priključcima dolje za cijev Ø17,2x2,3 i gore za ispusnu cijev Ø21,3x2,6. Ličen s dva premaza (u dvije nijanse) temeljnom antikorozivnom bojom, uz prethodno mehaničko čišćenjem od hrđe (ruzine)</t>
    </r>
  </si>
  <si>
    <r>
      <rPr>
        <u/>
        <sz val="10"/>
        <rFont val="Arial"/>
        <family val="2"/>
      </rPr>
      <t>SPREMNIK PTV tipa kao WAS 280 Bijeli s toplinskom izolacijom ili jednakovrijedno
___________________________________________.</t>
    </r>
    <r>
      <rPr>
        <sz val="10"/>
        <rFont val="Arial"/>
        <family val="2"/>
      </rPr>
      <t xml:space="preserve">
Univerzalne je primjene radi visoko kvalitetnog
emajliranja. Ima visoko učinsku toplinsku izolaciju od poliuretanske tvrde pjene bez FCKW, koja se može reciklirati, magnezijsku anodu i NTC temperaturni osjetnik s kablom. Predviđen je za postavljanje zajedno s kondenzacijskim uređajima i niskotemperaturnim kotlovima.
Dimenzije (V:P) : 1754/636 mm
Težina: 126 kg
Sadržaj vode 280 l
Sadržaj vode izmjenjivača za PTV preko kotla 10,5 l
Najviša radna temperatura na strani tople vode 110 °C. Najviša radna temperatura na strani grijanja 120 °C.
Radni tlak 10 bar
- trajna snaga 38 kW
- polaz od kotla 80 °C
- temperatura ulazne
hladne vode 10 °C
- izlazna temperatura
topšle vode 60 °C
Protok 3 m3/h
Gubici spremnosti 45K 1,9 kWh/24h.</t>
    </r>
  </si>
  <si>
    <r>
      <t xml:space="preserve">Toplinska izolacija solarnog cjevovoda izolacijom otpornom na visoku temperaturu i UV zračenje, uključivo sav materijal i ljepilo za čišćenje i ljepljenje. Proizvod tipa kao Armacell, tip: </t>
    </r>
    <r>
      <rPr>
        <b/>
        <sz val="10"/>
        <rFont val="Arial"/>
        <family val="2"/>
      </rPr>
      <t>HT/Armaflex</t>
    </r>
    <r>
      <rPr>
        <sz val="10"/>
        <rFont val="Arial"/>
        <family val="2"/>
      </rPr>
      <t>, debljine 19 mm, HT 19x022, ili jednakovrijedno
____________________________________.</t>
    </r>
  </si>
  <si>
    <t>ESEER+ ; minimalno</t>
  </si>
  <si>
    <t>ESEER ; minimalno</t>
  </si>
  <si>
    <t>učin hlađenja (brutto); minimalno</t>
  </si>
  <si>
    <t>učin hlađenja (EN 14511/2013); minimalno</t>
  </si>
  <si>
    <t>učin grijanja (brutto) pri ta = 7°C; minimalno</t>
  </si>
  <si>
    <t>učin grijanja (EN 14511/2013) pri ta = 7°C; minimalno</t>
  </si>
  <si>
    <t>učin grijanja (brutto) pri ta = -2°C; minimalno</t>
  </si>
  <si>
    <t>učin grijanja (EN 14511/2013) pri ta = -2°C; minimalno</t>
  </si>
  <si>
    <t>ukupna apsorbirana snaga (kompresori, motori ventilatora, vodene pumpe); minimalno</t>
  </si>
  <si>
    <t>raspoloživi tlak vodene pumpe; minimalno</t>
  </si>
  <si>
    <t>dužina (+/- 5%)</t>
  </si>
  <si>
    <t>širina (+/- 5%)</t>
  </si>
  <si>
    <t>visina (+/- 5%)</t>
  </si>
  <si>
    <t>masa uređaja (+/- 5%)</t>
  </si>
  <si>
    <t>COP (brutto) pri ta = 7°C; minimalno</t>
  </si>
  <si>
    <t>COP (EN 14511/2013) pri ta = 7°C; minimalno</t>
  </si>
  <si>
    <t>COP (brutto) pri ta = -2°C; minimalno</t>
  </si>
  <si>
    <t>COP (EN 14511/2013) pri ta = -2°C; minimalno</t>
  </si>
  <si>
    <t>Predmetna izolacija je izrađena iz fleksibilnog spužvastog materijala na bazi sintetičkog kaučuka, kao teško zapaljivo gradivo, klase gorivosti B1, prema normi HRN DIN 4102, dio 1, odnosno klase 1, prema normi HRN.U.J1.060 ili jednakovrijedno _________________</t>
  </si>
  <si>
    <t>Stavkom obuhvatiti i predpripremljene dijelove za izoliranje pripadajućih fazonskih komada, koljena, ogranaka, cijevne armature, završnih manžeta i slično, te specijalno Armaflex ljepilo ili jednakovrijedno ________________ i originalnu samoljepljivu traku za brtvljenje šavova. Sve spojeve pažljivo difuzijski zabrtviti.</t>
  </si>
  <si>
    <t>Stavka uključuje i ARMAFIX nosače cijevi ili jednakovrijedno __________________________</t>
  </si>
  <si>
    <t>Dvocjevni ventilokonvektor za parapetnu ugradnju sa ukrasnom maskom u RAL9003. Uređaj ima usis sa prednje strane kroz usisnu rešetku i ispuh prema gore kroz istrujnu rešetku te je Eurovent certificiran i sukladan je EU direktivama MD 2006/42/EC, LVD 2006/95/EC, ECD 2004/108/EC, PED 97/23/EEC, regulativom 327/2011/UE sa EVP direktivom 2009/125/EC ili jednakovrijedno ______________________. Konstrukcija uređaja izvedena je od debelog pocinčanog lima, izolirana od stvaranja kondenzata. Kadica za odvod kondenzata izvedena je prirodnim padom, također premazana slojem za sprečavanje stvaranja kondenzata. Izmjenjivač topline izveden je od bakrenih cijevi sa aluminijskim lamelama i može se isporučiti u verziji sa dva, tri ili četiri reda. Reverzibilni vodeni priključci standardno su sa lijeve strane uređaja, izvedeni su od mesinga sa dimenzijom 3/4 i imaju odzračni ventil te ispusni čep. Standardna isporuka uključuje centrifugalni niskošumni ventilator sa 6-brzinskim motorom sa termičkom zaštitom. Zračni perivi filter izveden je od polipropilena te se isporučuje u klasi G1 ili jednakovrijedno _______________________________. Uređaj se isporučuje u kompletu sa tvornički montiranim troputnim ventilom sa on-off pogonom 230 V E2 i kadicom za odvod kondenzata ispod ventila VAV. Za sve navedene specifikacije troška vrijedi "ili jednakovrijedno" postupanje.</t>
  </si>
  <si>
    <t>učin grijanja; minimalno</t>
  </si>
  <si>
    <t>zvučna snaga; maksimalno</t>
  </si>
  <si>
    <t>masa (+/- 5%)</t>
  </si>
  <si>
    <r>
      <rPr>
        <u/>
        <sz val="10"/>
        <rFont val="Arial"/>
        <family val="2"/>
      </rPr>
      <t>SOLARNI KOLEKTOR WTS-F2 K6 vertikalni</t>
    </r>
    <r>
      <rPr>
        <sz val="10"/>
        <rFont val="Arial"/>
        <family val="2"/>
      </rPr>
      <t xml:space="preserve">
Solarni kolektor tipa kao WTS-F2 izv. K6 Weishaupt pločasti solarni kolektor s ugrađenim sabirnim vodom, ili jednakovrijedno
___________________________________________.
Za okomitu montažu.
Dužina / Širina / visina: 2070/1212/65 mm. (+/- 5%)
Bruto površina kolektora: 2,51 m2; minimalno
Tehničke Specifikacije: 
Površina apsorbera: 2,33 m2; minimalno
Težina po kolektoru: 34 kg (+/- 5%)
Sadržaj solarnog fluida u apsorberu : 1,42 lit (K6)
Maksimalni radni tlak: 6 bar
Učinkovitost kolektora: 0,814; minimalno
Pogodan za Low-Flow rad
Karakteristike kolektora: Visoko stabilna zavarena konstrukcija, otporna na vremenske utjecaje, povezana sa stražnjom pločom izrađenom od valjanog aluminijuma i trajno elastičnim ljepljenim solarnim staklom.
Učinkovita zaštita od ulaska vlage postignuta lijepljenjem solarnog stakla na aluminijski okvir dvokomponentnim ljepilom otpornim na vremenske utjecaje. Solarna stakla SPF testirana, klasa U1, otporana na tuču.</t>
    </r>
  </si>
  <si>
    <t>Kolektori imaju sustav prozračivanja čime se postiže optimalan protok zraka unutar kolektora. Apsorber je  izrađen od dokazanog materijala u kombinaciji aluminij - bakar, s visokim selektivnim premazom "Mirotherm" koji koristi izravno i difuzno sunčevo zračenje ili jednakovrijedno _______________________. Bakrena cijev apsorbera laserski je dvokorijenski zavarena za površinu apsorbera, za dobar prijenos topline i izvanredno ponašanje u stagnaciji (zaštita od pregrijavanja u ljetnim mjesecima). Moguće je spojiti do deset panela u seriji. 
Odobrenja: Izvješće o ispitivanju prema EN 12975 (ITW):15 COL 1285 OEM 01 (K5)15 COL 1286 OEM 01 (K6)Solar KEYMARK Reg.-Nr. (DIN CERTCO): 011-7S2574 F. Ispunjeni svi kriteriji prema BAFA nadzoru ili jednakovrijedno ________________________.</t>
  </si>
  <si>
    <t>Pribor za montažu kolektora izv 2Z-F WTS-F2 K5/K6 ili jednakovrijedno ____________________.</t>
  </si>
  <si>
    <r>
      <rPr>
        <u/>
        <sz val="10"/>
        <rFont val="Arial"/>
        <family val="2"/>
      </rPr>
      <t>PUMPNA GRUPA WHI pump-sol 20-7 FR #2 ili jednakovrijedno __________________________________.</t>
    </r>
    <r>
      <rPr>
        <sz val="10"/>
        <rFont val="Arial"/>
        <family val="2"/>
      </rPr>
      <t xml:space="preserve">
Solarna pumpna grupa WHI pump-sol 20-7 ili jednakovrijedno __________________________________.
Dimenzije (V / Š / D): 370 / 175 / 160 mm (+/- 5%)
- solarna pumpa s varirajućom brzinom cirkulacije
- flowrotor
- temperaturni osjetnik polaznog i povratnog voda
- kuglaste slavine na polaznom i povratnom vodu
- dvije metalne gravitacijske kočnice
- separator zraka (odzraka)
- sigurnosni ventil 6bar
- manometar
- slavine za punjenje i pražnjenje
- 2,5m kabel
- zidni nosač</t>
    </r>
  </si>
  <si>
    <t>Tekućina protiv smrzavanja (-30°) za kolektore, Tyfocor L, 20 L ili jednakovrijedno ________________________________.</t>
  </si>
  <si>
    <r>
      <rPr>
        <u/>
        <sz val="10"/>
        <rFont val="Arial"/>
        <family val="2"/>
      </rPr>
      <t>SOLARNI REGULATOR WRSol 2.</t>
    </r>
    <r>
      <rPr>
        <sz val="10"/>
        <rFont val="Arial"/>
        <family val="2"/>
      </rPr>
      <t xml:space="preserve">
Solarni regulator za kompleksne varijante hidraulikeIzbor od 42 osnovne varijante, od kojih se svaka, u opciji, može proširiti. Osvjetljeni grafički prikaz za predstavljanje hidrauličkog sustava. Intuitivno upravljanje pomoću okretnog gumba i dvije funkcionalne tipke. Izbornik za navigaciju pomoću tekstualnog prikaza (15 jezika). Isplativost solarnog unosa i grafički prikaz (po danu, mjesecu i godini). Podešavanjem broja okretaja za visoko učinkovite crpke preko pulsnoproširene modulacije (PWM) ili 0 – 10 voltnog signala. Alternativno podešavanje broja okretaja standardne crpke prekoupravljanja frekvencijom. Optimirajuća strategija punjenja za spremnikenergije WES preko drugog pipala spremnika. Dodatno beznaponski sklopni izlazni kontakt za ostale funkcije, npr. blokadu kotla ili dojavu smetnji. Utor za SD karticu za bilježenje podataka. Radna rezerva 24 sata. Uvodnice za priključne kablove. Uključivo 1 kolektorsko pipalo i 3 potopna temperaturna pipala. 
Tehnički podaci: 
- Radni napon: 230 V / 50 Hz
- Relejnih izlaza: 5
- Signalna izlaza: PWM ili 0-10 V 2
- Ulazi pipala volumnog strujanja: 2
- Ulazi za pipala: 10
- Vrsta zaštite: IP 40</t>
    </r>
  </si>
  <si>
    <t xml:space="preserve">Zatvorena membranska  ekspanzijska posuda za sanitarnu vodu kao proizvod "PNEUMATEX" ili jednakovrijedno________________________,  volumena 25 l, komplet sa sigurnosnim ventilom, tlakom otvaranja 6 bar, manometrom sa slavinom, te spojnim i brtvenim materijalom. </t>
  </si>
  <si>
    <t>Ukupno sa PDV-om</t>
  </si>
  <si>
    <t>Dobava i montaža stropne nadgradne LED svjetiljke s aluminijskim kućištem i opalnim polikarbonatnim difuzorom, promjera 250mm(±5%) snage 12W, svjetlosni tok svjetiljke 1000lm, 3000K,  CRI&gt;=80, IP44, IK03, CLI, tip kao Sylvania SylCircle ili jednakovrijedno ___________________</t>
  </si>
  <si>
    <t>Dobava i montaža stropne nadgradne LED svjetiljke s aluminijskim kućištem i opalnim polikarbonatnim difuzorom, promjera 330mm(±5%) snage 17W, svjetlosni tok svjetiljke 1500lm, 3000K,  CRI&gt;=80, IP44, IK03, CLI, tip kao Sylvania SylCircle ili jednakovrijedno ___________</t>
  </si>
  <si>
    <t>Dobava i montaža stropne nadgradne LED svjetiljke s aluminijskim kućištem i opalnim polikarbonatnim difuzorom, promjera 360mm(±5%), snage 24W, svjetlosni tok svjetiljke 2000lm, 3000K,  CRI&gt;=80, IP44, IK03, CLI, tip kao Sylvania SylCircle ili jednakovrijedno ____________</t>
  </si>
  <si>
    <t>Dobava i montaža stropne nadgradne LED svjetiljke dimenzija 1570x110mm (±5%), s plastičnim kućištem i prozirnim PMMA difuzorom, otpornost na kuhinjske pare, snage 47W, svjetlosni tok svjetiljke 6960lm, 4000K, CRI&gt;=80, IP65, IK02, CLI, životni vijek minimalno 50.000 sati pri 70% svjetlosnog toka, tip kao Sylvania Hydroproof LED G3 ili jednakovrijedno _______________________</t>
  </si>
  <si>
    <t>Dobava i montaža stropne ugradne LED svjetiljke, promjera 86mm (±5%), polikarbonatno kućište i  prozirni akrilni difuzor, snage 5W, svjetlosni tok svjetiljke 410lm, 3000K,  CRI&gt;=80, zaštite IP20, IK03, CLII, tip kao Sylvania Start Spot ili jednakovrijedno _________________________</t>
  </si>
  <si>
    <t>Dobava i montaža stropne nadgradne LED svjetiljke, promjera 280mm(±5%), čelično kućište, prozirni stakleni difuzor, snage 16W, svjetlosni tok svjetiljke 1870lm, 3000K, CRI≥80, zaštite IP43, IK06, CLI, životni vijek svjetiljke minimalno 50000 sati pri 80% svjetlosnog toka, boja kućišta prema izboru projektanta ili investitora, tip kao Intra Nitor C HE ili jednakovrijedno ___________________________</t>
  </si>
  <si>
    <t>Dobava i montaža stropne nadgradne LED svjetiljke, promjera 280mm(±5%), čelično kućište, prozirni stakleni difuzor, snage 22W, svjetlosni tok svjetiljke 2460lm, 3000K, CRI≥80, zaštite IP43, IK06, CLI, životni vijek svjetiljke minimalno 50000 sati pri 80% svjetlosnog toka, boja kućišta prema izboru projektanta ili investitora, tip kao Intra Nitor C HE ili jednakovrijedno ________________________________</t>
  </si>
  <si>
    <t>Dobava i montaža nadgradne LED svjetiljke s polikarbonatnim kućištem i  opalnim polkarbonatnim difuzorom, promjera 285mm(±5%), snage 14W, svjetlosni tok svjetiljke 1350lm, 3000K,  CRI&gt;=80, IP65, IK07, CLI, životni vijek svjetiljke minimalno 50000 sati pri 70% svjetlosnog toka,  tip kao Intra Etea d ili jednakovrijedno _____________________________</t>
  </si>
  <si>
    <t>Dobava i montaža zidne nadgradne svjetiljke, čelično kućište i stakleni difuzor,  s LED izvorom svjetla snage 2x2,3W, svjetlosni tok izvora svjetla 2x200lm, 2700K,  CRI&gt;=80, IP44, CLII,  tip kao Leds Lorient ili jednakovrijedno ________________________________</t>
  </si>
  <si>
    <t>Dobava i montaža stolne svjetiljke s čeličnim kućištem i sjenilom od pamuka, visine 540mm, većeg promjera 260mm, s LED izvorom svjetla snage 5W, svjetlosni tok  izvora svjetla 460lm, CRI&gt;=80, 3000K, IP20, CLI, tip kao Leds Lyon ili jednakovrijedno _________________________</t>
  </si>
  <si>
    <t>Dobava i montaža stropne nadgradne LED svjetiljke, dimenzija 1277x101mm(±5%), polikarbonatno kućište, satinirani opalni polikarbonatni difuzor, snage 28W, svjetlosni tok svjetiljke 2970lm, 3000K,  CRI&gt;=80, zaštite IP66, IK09, CLI, životni vijek svjetiljke minimalno 50.000 sati pri 70% svjetlosnog toka, tip kao Intra 5700 LED ili jednakovrijedno ___________________________</t>
  </si>
  <si>
    <t>Dobava i montaža zidne nadgradne svjetiljke s aluminijskim kućištem i prizmatičnim polikarbonatnim difuzorom, s LED izvorom svjetla snage 10W, svjetlosni tok izvora svjetla 1050lm, CRI&gt;=80, 3000K, IP44, CLI, tip kao Leds Sirena ili jednakovrijedno ___________________________</t>
  </si>
  <si>
    <t>Dobava i montaža zidne nadgradne svjetiljke s aluminijskim kućištem i prozirnim staklenim difuzorom, s LED izvorom svjetla snage 2x5W, svjetlosni tok izvora svjetla 2x460lm, direktna/indirektna distribucija svjetla,  CRI&gt;=80, 3000K, IP55, CLI, boja kućišta prema izboru projektanta ili investitora, tip kao Leds Afrodita ili jednakovrijedno _____________________________</t>
  </si>
  <si>
    <t>Dobava i montaža reflektora  s kućištem od tehnopolimera i difuzorom od kaljenog stakla, promjera 120mm(±5%), s LED izvorom svjetla snage 5W, svjetlosni tok izvora svjetla 460lm, CRI&gt;=80, 3000K, IP65, IK06, CLII, komplet sa šiljkom za montažu i vizirom protiv blještanja, boja kućišta prema izboru projektanta ili investitora, tip kao Leds Hubble ili jednakovrijedno _______________________________</t>
  </si>
  <si>
    <t>Dobava i montaža LED reflektora  s kućištem od aluminija i difuzorom od prozirnog stakla, dimenzija 126x116mm(±5%), snage 10W, svjetlosni tok svjetiljke 610lm, CRI&gt;=80, 3000K, IP65, IK07, CLI, tip kao Sylvania Start Flood LED ili jednakovrijedno _______________________</t>
  </si>
  <si>
    <t>Dobava i montaža dekorativnog rasvjetnog stupića  dimenzija Ø150x500mm(±5%), polipropilensko kućište s polikarbonatnim matiranim difuzorom, s LED izvorom svjetla snage 8W, svjetlosni tok izvora svjetla  800lm, 3000K, CRI&gt;=80, zaštite IP65, IK08, CLII, tip kao Leds Nott Technopolymer ili jednakovrijedno _____________________________</t>
  </si>
  <si>
    <t>UKUPNO sa PDV-om</t>
  </si>
  <si>
    <r>
      <t xml:space="preserve">Dobava i montaža LED reflektora za montažu na strujnu šinu s aluminijskim kućištem i prozirnim polikarbonatnim difuzorom, dimenzija </t>
    </r>
    <r>
      <rPr>
        <sz val="11"/>
        <color theme="1"/>
        <rFont val="Arial"/>
        <family val="2"/>
      </rPr>
      <t>Ø85</t>
    </r>
    <r>
      <rPr>
        <sz val="10"/>
        <rFont val="Arial"/>
        <family val="2"/>
      </rPr>
      <t>x118mm(±5%), snage 14W, svjetlosni tok svjetiljke 1490lm, širine snopa svjetla 52</t>
    </r>
    <r>
      <rPr>
        <sz val="11"/>
        <color theme="1"/>
        <rFont val="Arial"/>
        <family val="2"/>
      </rPr>
      <t>˚,</t>
    </r>
    <r>
      <rPr>
        <sz val="10"/>
        <rFont val="Arial"/>
        <family val="2"/>
      </rPr>
      <t xml:space="preserve"> CRI&gt;=80, 3000K, IP20, IK02, CLII, životni vijek svjetiljke minimalno 50.000 sati pri 70% svjetlosnog toka, boja kućišta prema izboru projektanta ili investitora, tip kao Sylvania Start Track Spot ili jednakovrijedno _________________________________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</si>
</sst>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quot;kn&quot;_-;\-* #,##0.00\ &quot;kn&quot;_-;_-* &quot;-&quot;??\ &quot;kn&quot;_-;_-@_-"/>
    <numFmt numFmtId="165" formatCode="_-* #,##0.00\ _k_n_-;\-* #,##0.00\ _k_n_-;_-* &quot;-&quot;??\ _k_n_-;_-@_-"/>
    <numFmt numFmtId="166" formatCode="#,##0.00&quot;      &quot;;\-#,##0.00&quot;      &quot;;&quot; -&quot;#&quot;      &quot;;@\ "/>
    <numFmt numFmtId="167" formatCode="_-* #,##0.00\ [$kn-41A]_-;\-* #,##0.00\ [$kn-41A]_-;_-* &quot;-&quot;??\ [$kn-41A]_-;_-@_-"/>
    <numFmt numFmtId="168" formatCode="#,##0.00\ &quot;kn&quot;"/>
    <numFmt numFmtId="169" formatCode="#"/>
    <numFmt numFmtId="170" formatCode="#,##0.00&quot; kn&quot;"/>
    <numFmt numFmtId="171" formatCode="General\."/>
    <numFmt numFmtId="172" formatCode="#,##0.00\ [$kn-41A]"/>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color theme="1"/>
      <name val="Arial"/>
      <family val="2"/>
    </font>
    <font>
      <sz val="10"/>
      <name val="Arial"/>
      <family val="2"/>
    </font>
    <font>
      <sz val="10"/>
      <name val="Mangal"/>
      <family val="2"/>
    </font>
    <font>
      <b/>
      <sz val="10"/>
      <color theme="1"/>
      <name val="Arial"/>
      <family val="2"/>
    </font>
    <font>
      <b/>
      <sz val="11"/>
      <color theme="1"/>
      <name val="Arial"/>
      <family val="2"/>
    </font>
    <font>
      <sz val="11"/>
      <color theme="1"/>
      <name val="Arial"/>
      <family val="2"/>
    </font>
    <font>
      <b/>
      <sz val="9"/>
      <color theme="1"/>
      <name val="Arial"/>
      <family val="2"/>
    </font>
    <font>
      <sz val="11"/>
      <name val="Arial"/>
      <family val="2"/>
    </font>
    <font>
      <b/>
      <sz val="11"/>
      <name val="Arial"/>
      <family val="2"/>
    </font>
    <font>
      <b/>
      <sz val="10"/>
      <name val="Arial"/>
      <family val="2"/>
    </font>
    <font>
      <sz val="12"/>
      <color theme="1"/>
      <name val="Arial Narrow"/>
      <family val="2"/>
    </font>
    <font>
      <sz val="10"/>
      <name val="Times New Roman CE"/>
      <family val="1"/>
      <charset val="238"/>
    </font>
    <font>
      <sz val="12"/>
      <name val="Times New Roman CE"/>
      <family val="1"/>
      <charset val="238"/>
    </font>
    <font>
      <sz val="10"/>
      <name val="Helv"/>
    </font>
    <font>
      <b/>
      <sz val="12"/>
      <name val="Arial"/>
      <family val="2"/>
    </font>
    <font>
      <b/>
      <sz val="12"/>
      <color theme="1"/>
      <name val="Arial"/>
      <family val="2"/>
    </font>
    <font>
      <sz val="10"/>
      <name val="Arial"/>
      <family val="2"/>
      <charset val="238"/>
    </font>
    <font>
      <u/>
      <sz val="10"/>
      <name val="Arial"/>
      <family val="2"/>
    </font>
    <font>
      <b/>
      <sz val="10"/>
      <color indexed="10"/>
      <name val="Arial"/>
      <family val="2"/>
    </font>
    <font>
      <sz val="10"/>
      <color indexed="8"/>
      <name val="Arial"/>
      <family val="2"/>
      <charset val="238"/>
    </font>
    <font>
      <b/>
      <sz val="9"/>
      <name val="Arial"/>
      <family val="2"/>
    </font>
    <font>
      <sz val="9"/>
      <name val="Arial"/>
      <family val="2"/>
    </font>
    <font>
      <i/>
      <sz val="11"/>
      <color theme="1"/>
      <name val="Arial"/>
      <family val="2"/>
    </font>
    <font>
      <sz val="12"/>
      <color theme="1"/>
      <name val="Arial"/>
      <family val="2"/>
    </font>
    <font>
      <sz val="10"/>
      <color indexed="10"/>
      <name val="Arial"/>
      <family val="2"/>
    </font>
    <font>
      <b/>
      <sz val="10"/>
      <color rgb="FFFF0000"/>
      <name val="Arial"/>
      <family val="2"/>
    </font>
    <font>
      <sz val="10"/>
      <color rgb="FFFF0000"/>
      <name val="Arial"/>
      <family val="2"/>
    </font>
    <font>
      <i/>
      <sz val="10"/>
      <name val="Arial"/>
      <family val="2"/>
    </font>
    <font>
      <b/>
      <sz val="14"/>
      <name val="Arial"/>
      <family val="2"/>
    </font>
    <font>
      <b/>
      <i/>
      <sz val="10"/>
      <color indexed="8"/>
      <name val="Arial"/>
      <family val="2"/>
    </font>
    <font>
      <i/>
      <sz val="10"/>
      <color indexed="8"/>
      <name val="Arial"/>
      <family val="2"/>
    </font>
    <font>
      <sz val="10"/>
      <color indexed="8"/>
      <name val="Arial"/>
      <family val="2"/>
    </font>
    <font>
      <sz val="8"/>
      <name val="Arial"/>
      <family val="2"/>
    </font>
    <font>
      <i/>
      <vertAlign val="subscript"/>
      <sz val="10"/>
      <name val="Arial"/>
      <family val="2"/>
    </font>
    <font>
      <vertAlign val="superscript"/>
      <sz val="11"/>
      <name val="Arial"/>
      <family val="2"/>
    </font>
    <font>
      <b/>
      <i/>
      <sz val="10"/>
      <name val="Arial"/>
      <family val="2"/>
    </font>
    <font>
      <b/>
      <sz val="14"/>
      <color theme="1"/>
      <name val="Arial"/>
      <family val="2"/>
    </font>
  </fonts>
  <fills count="8">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indexed="22"/>
        <bgColor indexed="31"/>
      </patternFill>
    </fill>
  </fills>
  <borders count="33">
    <border>
      <left/>
      <right/>
      <top/>
      <bottom/>
      <diagonal/>
    </border>
    <border>
      <left/>
      <right/>
      <top style="double">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s>
  <cellStyleXfs count="30">
    <xf numFmtId="0" fontId="0" fillId="0" borderId="0"/>
    <xf numFmtId="165" fontId="4" fillId="0" borderId="0" applyFont="0" applyFill="0" applyBorder="0" applyAlignment="0" applyProtection="0"/>
    <xf numFmtId="0" fontId="4" fillId="0" borderId="0"/>
    <xf numFmtId="0" fontId="4" fillId="0" borderId="0"/>
    <xf numFmtId="0" fontId="4" fillId="0" borderId="0"/>
    <xf numFmtId="0" fontId="6" fillId="0" borderId="0"/>
    <xf numFmtId="166" fontId="7" fillId="0" borderId="0" applyFill="0" applyBorder="0" applyAlignment="0" applyProtection="0"/>
    <xf numFmtId="0" fontId="6" fillId="0" borderId="0"/>
    <xf numFmtId="165" fontId="4" fillId="0" borderId="0" applyFont="0" applyFill="0" applyBorder="0" applyAlignment="0" applyProtection="0"/>
    <xf numFmtId="164" fontId="4" fillId="0" borderId="0" applyFont="0" applyFill="0" applyBorder="0" applyAlignment="0" applyProtection="0"/>
    <xf numFmtId="0" fontId="15" fillId="0" borderId="0"/>
    <xf numFmtId="0" fontId="6" fillId="0" borderId="0"/>
    <xf numFmtId="0" fontId="16" fillId="0" borderId="0">
      <alignment horizontal="right" vertical="top"/>
    </xf>
    <xf numFmtId="0" fontId="17" fillId="0" borderId="0">
      <alignment horizontal="justify" vertical="top" wrapText="1"/>
    </xf>
    <xf numFmtId="4" fontId="17" fillId="0" borderId="0">
      <alignment horizontal="right" wrapText="1"/>
    </xf>
    <xf numFmtId="0" fontId="17" fillId="0" borderId="0">
      <alignment horizontal="right"/>
    </xf>
    <xf numFmtId="0" fontId="4" fillId="0" borderId="0"/>
    <xf numFmtId="0" fontId="4" fillId="0" borderId="0"/>
    <xf numFmtId="0" fontId="4" fillId="0" borderId="0"/>
    <xf numFmtId="4" fontId="6" fillId="0" borderId="0">
      <alignment horizontal="justify" vertical="justify"/>
    </xf>
    <xf numFmtId="0" fontId="18" fillId="0" borderId="0"/>
    <xf numFmtId="0" fontId="18" fillId="0" borderId="0"/>
    <xf numFmtId="0" fontId="3" fillId="0" borderId="0"/>
    <xf numFmtId="0" fontId="2" fillId="0" borderId="0"/>
    <xf numFmtId="0" fontId="21" fillId="0" borderId="0"/>
    <xf numFmtId="164" fontId="1" fillId="0" borderId="0" applyFont="0" applyFill="0" applyBorder="0" applyAlignment="0" applyProtection="0"/>
    <xf numFmtId="0" fontId="4" fillId="0" borderId="0"/>
    <xf numFmtId="0" fontId="4" fillId="0" borderId="0"/>
    <xf numFmtId="0" fontId="24" fillId="0" borderId="0"/>
    <xf numFmtId="0" fontId="4" fillId="0" borderId="0">
      <alignment horizontal="justify" vertical="top" wrapText="1"/>
    </xf>
  </cellStyleXfs>
  <cellXfs count="398">
    <xf numFmtId="0" fontId="0" fillId="0" borderId="0" xfId="0"/>
    <xf numFmtId="2" fontId="5" fillId="0" borderId="0" xfId="0" applyNumberFormat="1" applyFont="1" applyFill="1" applyBorder="1" applyAlignment="1">
      <alignment horizontal="center" vertical="center" wrapText="1"/>
    </xf>
    <xf numFmtId="0" fontId="6" fillId="0" borderId="0" xfId="0" applyFont="1"/>
    <xf numFmtId="49" fontId="5" fillId="0" borderId="0" xfId="0" applyNumberFormat="1" applyFont="1" applyFill="1" applyBorder="1" applyAlignment="1" applyProtection="1">
      <alignment horizontal="center" vertical="top" wrapText="1"/>
    </xf>
    <xf numFmtId="0" fontId="5" fillId="0" borderId="0" xfId="0" applyFont="1" applyFill="1" applyAlignment="1">
      <alignment horizontal="center" wrapText="1"/>
    </xf>
    <xf numFmtId="0" fontId="5" fillId="0" borderId="0" xfId="0" applyFont="1" applyFill="1" applyBorder="1" applyAlignment="1">
      <alignment horizontal="center" wrapText="1"/>
    </xf>
    <xf numFmtId="2" fontId="5" fillId="0" borderId="0" xfId="0" applyNumberFormat="1" applyFont="1" applyFill="1" applyAlignment="1">
      <alignment horizontal="center" wrapText="1"/>
    </xf>
    <xf numFmtId="2" fontId="5" fillId="0" borderId="0" xfId="0" applyNumberFormat="1" applyFont="1" applyFill="1" applyAlignment="1">
      <alignment wrapText="1"/>
    </xf>
    <xf numFmtId="4" fontId="5" fillId="0" borderId="0" xfId="0" applyNumberFormat="1" applyFont="1" applyFill="1" applyAlignment="1">
      <alignment wrapText="1"/>
    </xf>
    <xf numFmtId="0" fontId="5" fillId="0" borderId="0" xfId="2" applyFont="1" applyFill="1" applyAlignment="1">
      <alignment horizontal="right" wrapText="1"/>
    </xf>
    <xf numFmtId="165" fontId="5" fillId="0" borderId="0" xfId="1" applyFont="1" applyAlignment="1">
      <alignment horizontal="center" wrapText="1"/>
    </xf>
    <xf numFmtId="0" fontId="5" fillId="0" borderId="0" xfId="0" applyFont="1" applyFill="1" applyAlignment="1">
      <alignment vertical="top" wrapText="1"/>
    </xf>
    <xf numFmtId="0" fontId="5" fillId="0" borderId="0" xfId="0" applyNumberFormat="1" applyFont="1" applyFill="1" applyBorder="1" applyAlignment="1">
      <alignment horizontal="right" wrapText="1"/>
    </xf>
    <xf numFmtId="0" fontId="12" fillId="0" borderId="0" xfId="0" applyFont="1"/>
    <xf numFmtId="0" fontId="14" fillId="0" borderId="0" xfId="0" applyFont="1"/>
    <xf numFmtId="4" fontId="6" fillId="0" borderId="0" xfId="0" applyNumberFormat="1" applyFont="1"/>
    <xf numFmtId="4" fontId="12" fillId="0" borderId="0" xfId="0" applyNumberFormat="1" applyFont="1"/>
    <xf numFmtId="0" fontId="14" fillId="0" borderId="7" xfId="0" applyFont="1" applyBorder="1"/>
    <xf numFmtId="0" fontId="14" fillId="0" borderId="4" xfId="0" applyFont="1" applyBorder="1"/>
    <xf numFmtId="0" fontId="14" fillId="0" borderId="8" xfId="0" applyFont="1" applyBorder="1"/>
    <xf numFmtId="0" fontId="14" fillId="0" borderId="9" xfId="0" applyFont="1" applyBorder="1"/>
    <xf numFmtId="0" fontId="14" fillId="0" borderId="3" xfId="0" applyFont="1" applyBorder="1"/>
    <xf numFmtId="0" fontId="14" fillId="0" borderId="10" xfId="0" applyFont="1" applyBorder="1"/>
    <xf numFmtId="164" fontId="14" fillId="0" borderId="10" xfId="0" applyNumberFormat="1" applyFont="1" applyBorder="1"/>
    <xf numFmtId="0" fontId="14" fillId="0" borderId="5" xfId="0" applyFont="1" applyBorder="1"/>
    <xf numFmtId="0" fontId="14" fillId="0" borderId="0" xfId="0" applyFont="1" applyBorder="1"/>
    <xf numFmtId="164" fontId="14" fillId="0" borderId="4" xfId="0" applyNumberFormat="1" applyFont="1" applyBorder="1"/>
    <xf numFmtId="0" fontId="14" fillId="0" borderId="11" xfId="0" applyFont="1" applyBorder="1"/>
    <xf numFmtId="0" fontId="14" fillId="0" borderId="12" xfId="0" applyFont="1" applyBorder="1"/>
    <xf numFmtId="0" fontId="14" fillId="0" borderId="2" xfId="0" applyFont="1" applyBorder="1"/>
    <xf numFmtId="0" fontId="14" fillId="0" borderId="13" xfId="0" applyFont="1" applyBorder="1"/>
    <xf numFmtId="164" fontId="14" fillId="0" borderId="13" xfId="0" applyNumberFormat="1" applyFont="1" applyBorder="1"/>
    <xf numFmtId="49" fontId="9" fillId="2" borderId="14" xfId="0" applyNumberFormat="1" applyFont="1" applyFill="1" applyBorder="1" applyAlignment="1" applyProtection="1">
      <alignment horizontal="center" vertical="center" wrapText="1"/>
    </xf>
    <xf numFmtId="0" fontId="5" fillId="0" borderId="16" xfId="0" applyFont="1" applyBorder="1"/>
    <xf numFmtId="49" fontId="8" fillId="0" borderId="0" xfId="0" applyNumberFormat="1" applyFont="1" applyFill="1" applyBorder="1" applyAlignment="1" applyProtection="1">
      <alignment horizontal="center" vertical="top" wrapText="1"/>
    </xf>
    <xf numFmtId="0" fontId="8" fillId="0" borderId="0" xfId="0" applyFont="1" applyFill="1" applyBorder="1" applyAlignment="1">
      <alignment wrapText="1"/>
    </xf>
    <xf numFmtId="0" fontId="5" fillId="0" borderId="0" xfId="0" applyFont="1"/>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0" fontId="10" fillId="0" borderId="0" xfId="0" applyFont="1"/>
    <xf numFmtId="0" fontId="19" fillId="0" borderId="7" xfId="0" applyFont="1" applyBorder="1"/>
    <xf numFmtId="165" fontId="19" fillId="0" borderId="7" xfId="0" applyNumberFormat="1" applyFont="1" applyBorder="1"/>
    <xf numFmtId="0" fontId="19" fillId="0" borderId="0" xfId="0" applyFont="1"/>
    <xf numFmtId="0" fontId="13" fillId="0" borderId="0" xfId="0" applyFont="1"/>
    <xf numFmtId="167" fontId="13" fillId="0" borderId="0" xfId="0" applyNumberFormat="1" applyFont="1" applyAlignment="1">
      <alignment horizontal="right"/>
    </xf>
    <xf numFmtId="0" fontId="20" fillId="0" borderId="0" xfId="10" applyFont="1"/>
    <xf numFmtId="0" fontId="5" fillId="0" borderId="0" xfId="10" applyFont="1"/>
    <xf numFmtId="4" fontId="5" fillId="0" borderId="0" xfId="10" applyNumberFormat="1" applyFont="1"/>
    <xf numFmtId="0" fontId="14" fillId="3" borderId="0" xfId="10" applyFont="1" applyFill="1" applyBorder="1" applyAlignment="1">
      <alignment horizontal="center" vertical="top" wrapText="1"/>
    </xf>
    <xf numFmtId="4" fontId="14" fillId="3" borderId="0" xfId="10" applyNumberFormat="1" applyFont="1" applyFill="1" applyBorder="1" applyAlignment="1">
      <alignment horizontal="center" vertical="top" wrapText="1"/>
    </xf>
    <xf numFmtId="4" fontId="6" fillId="0" borderId="0" xfId="10" applyNumberFormat="1" applyFont="1" applyAlignment="1">
      <alignment horizontal="center"/>
    </xf>
    <xf numFmtId="0" fontId="14" fillId="0" borderId="0" xfId="10" applyFont="1" applyAlignment="1">
      <alignment horizontal="center" vertical="top"/>
    </xf>
    <xf numFmtId="49" fontId="14" fillId="0" borderId="0" xfId="10" applyNumberFormat="1" applyFont="1" applyAlignment="1">
      <alignment horizontal="justify" vertical="top" wrapText="1"/>
    </xf>
    <xf numFmtId="4" fontId="6" fillId="0" borderId="0" xfId="10" applyNumberFormat="1" applyFont="1" applyAlignment="1">
      <alignment horizontal="justify" vertical="top" wrapText="1"/>
    </xf>
    <xf numFmtId="4" fontId="6" fillId="0" borderId="0" xfId="10" applyNumberFormat="1" applyFont="1" applyAlignment="1">
      <alignment horizontal="right"/>
    </xf>
    <xf numFmtId="0" fontId="6" fillId="0" borderId="0" xfId="10" applyFont="1"/>
    <xf numFmtId="4" fontId="6" fillId="0" borderId="0" xfId="10" applyNumberFormat="1" applyFont="1"/>
    <xf numFmtId="0" fontId="14" fillId="0" borderId="0" xfId="10" applyFont="1" applyBorder="1"/>
    <xf numFmtId="0" fontId="6" fillId="0" borderId="0" xfId="10" applyFont="1" applyBorder="1"/>
    <xf numFmtId="4" fontId="6" fillId="0" borderId="0" xfId="10" applyNumberFormat="1" applyFont="1" applyBorder="1"/>
    <xf numFmtId="0" fontId="6" fillId="0" borderId="0" xfId="10" applyFont="1" applyAlignment="1">
      <alignment horizontal="center" vertical="center"/>
    </xf>
    <xf numFmtId="0" fontId="8" fillId="0" borderId="17" xfId="10" applyFont="1" applyFill="1" applyBorder="1" applyAlignment="1">
      <alignment horizontal="center" vertical="center" wrapText="1"/>
    </xf>
    <xf numFmtId="4" fontId="8" fillId="0" borderId="17" xfId="10" applyNumberFormat="1" applyFont="1" applyFill="1" applyBorder="1" applyAlignment="1">
      <alignment vertical="center" wrapText="1"/>
    </xf>
    <xf numFmtId="4" fontId="14" fillId="0" borderId="17" xfId="10" applyNumberFormat="1" applyFont="1" applyBorder="1" applyAlignment="1">
      <alignment vertical="center"/>
    </xf>
    <xf numFmtId="0" fontId="14" fillId="4" borderId="18" xfId="10" applyFont="1" applyFill="1" applyBorder="1"/>
    <xf numFmtId="0" fontId="6" fillId="4" borderId="17" xfId="10" applyFont="1" applyFill="1" applyBorder="1"/>
    <xf numFmtId="4" fontId="6" fillId="4" borderId="17" xfId="10" applyNumberFormat="1" applyFont="1" applyFill="1" applyBorder="1"/>
    <xf numFmtId="0" fontId="6" fillId="4" borderId="19" xfId="10" applyFont="1" applyFill="1" applyBorder="1"/>
    <xf numFmtId="49" fontId="6" fillId="0" borderId="0" xfId="10" applyNumberFormat="1" applyFont="1" applyAlignment="1">
      <alignment horizontal="center" vertical="top"/>
    </xf>
    <xf numFmtId="4" fontId="6" fillId="0" borderId="20" xfId="10" applyNumberFormat="1" applyFont="1" applyBorder="1"/>
    <xf numFmtId="0" fontId="6" fillId="0" borderId="20" xfId="10" applyFont="1" applyBorder="1" applyAlignment="1">
      <alignment horizontal="center"/>
    </xf>
    <xf numFmtId="49" fontId="6" fillId="0" borderId="0" xfId="10" applyNumberFormat="1" applyFont="1" applyAlignment="1">
      <alignment horizontal="center" vertical="top" wrapText="1"/>
    </xf>
    <xf numFmtId="4" fontId="14" fillId="4" borderId="22" xfId="10" applyNumberFormat="1" applyFont="1" applyFill="1" applyBorder="1"/>
    <xf numFmtId="0" fontId="6" fillId="0" borderId="0" xfId="10" applyFont="1" applyBorder="1" applyAlignment="1">
      <alignment horizontal="right"/>
    </xf>
    <xf numFmtId="0" fontId="6" fillId="0" borderId="0" xfId="10" applyFont="1" applyAlignment="1">
      <alignment horizontal="center" vertical="top"/>
    </xf>
    <xf numFmtId="0" fontId="6" fillId="0" borderId="20" xfId="10" applyFont="1" applyBorder="1" applyAlignment="1">
      <alignment horizontal="right"/>
    </xf>
    <xf numFmtId="0" fontId="14" fillId="0" borderId="0" xfId="10" applyFont="1"/>
    <xf numFmtId="0" fontId="6" fillId="0" borderId="0" xfId="10" applyFont="1" applyAlignment="1">
      <alignment vertical="top"/>
    </xf>
    <xf numFmtId="0" fontId="6" fillId="0" borderId="0" xfId="10" applyFont="1" applyAlignment="1">
      <alignment vertical="center"/>
    </xf>
    <xf numFmtId="0" fontId="6" fillId="0" borderId="0" xfId="21" quotePrefix="1" applyNumberFormat="1" applyFont="1" applyAlignment="1">
      <alignment vertical="center"/>
    </xf>
    <xf numFmtId="4" fontId="6" fillId="0" borderId="0" xfId="10" applyNumberFormat="1" applyFont="1" applyBorder="1" applyAlignment="1">
      <alignment vertical="center"/>
    </xf>
    <xf numFmtId="0" fontId="14" fillId="4" borderId="0" xfId="10" applyFont="1" applyFill="1"/>
    <xf numFmtId="4" fontId="6" fillId="4" borderId="0" xfId="10" applyNumberFormat="1" applyFont="1" applyFill="1"/>
    <xf numFmtId="4" fontId="14" fillId="0" borderId="0" xfId="10" applyNumberFormat="1" applyFont="1" applyBorder="1"/>
    <xf numFmtId="4" fontId="14" fillId="4" borderId="0" xfId="10" applyNumberFormat="1" applyFont="1" applyFill="1"/>
    <xf numFmtId="0" fontId="14" fillId="0" borderId="0" xfId="10" applyFont="1" applyAlignment="1">
      <alignment horizontal="center"/>
    </xf>
    <xf numFmtId="4" fontId="14" fillId="0" borderId="0" xfId="10" applyNumberFormat="1" applyFont="1" applyAlignment="1">
      <alignment horizontal="center"/>
    </xf>
    <xf numFmtId="4" fontId="14" fillId="0" borderId="0" xfId="10" applyNumberFormat="1" applyFont="1"/>
    <xf numFmtId="0" fontId="14" fillId="3" borderId="0" xfId="10" applyFont="1" applyFill="1"/>
    <xf numFmtId="0" fontId="14" fillId="3" borderId="0" xfId="10" applyFont="1" applyFill="1" applyAlignment="1">
      <alignment horizontal="center"/>
    </xf>
    <xf numFmtId="4" fontId="14" fillId="3" borderId="0" xfId="10" applyNumberFormat="1" applyFont="1" applyFill="1" applyAlignment="1">
      <alignment horizontal="center"/>
    </xf>
    <xf numFmtId="4" fontId="6" fillId="3" borderId="0" xfId="10" applyNumberFormat="1" applyFont="1" applyFill="1"/>
    <xf numFmtId="4" fontId="14" fillId="3" borderId="0" xfId="10" applyNumberFormat="1" applyFont="1" applyFill="1" applyBorder="1"/>
    <xf numFmtId="0" fontId="8" fillId="5" borderId="18" xfId="10" applyFont="1" applyFill="1" applyBorder="1"/>
    <xf numFmtId="0" fontId="5" fillId="5" borderId="17" xfId="10" applyFont="1" applyFill="1" applyBorder="1"/>
    <xf numFmtId="4" fontId="5" fillId="5" borderId="17" xfId="10" applyNumberFormat="1" applyFont="1" applyFill="1" applyBorder="1"/>
    <xf numFmtId="0" fontId="5" fillId="5" borderId="19" xfId="10" applyFont="1" applyFill="1" applyBorder="1"/>
    <xf numFmtId="0" fontId="8" fillId="4" borderId="20" xfId="10" applyFont="1" applyFill="1" applyBorder="1"/>
    <xf numFmtId="0" fontId="5" fillId="0" borderId="17" xfId="10" applyFont="1" applyBorder="1"/>
    <xf numFmtId="4" fontId="5" fillId="0" borderId="17" xfId="10" applyNumberFormat="1" applyFont="1" applyBorder="1"/>
    <xf numFmtId="4" fontId="5" fillId="0" borderId="19" xfId="10" applyNumberFormat="1" applyFont="1" applyBorder="1"/>
    <xf numFmtId="164" fontId="5" fillId="4" borderId="20" xfId="10" applyNumberFormat="1" applyFont="1" applyFill="1" applyBorder="1"/>
    <xf numFmtId="0" fontId="8" fillId="4" borderId="23" xfId="10" applyFont="1" applyFill="1" applyBorder="1"/>
    <xf numFmtId="0" fontId="8" fillId="4" borderId="24" xfId="10" applyFont="1" applyFill="1" applyBorder="1"/>
    <xf numFmtId="0" fontId="5" fillId="0" borderId="25" xfId="10" applyFont="1" applyBorder="1"/>
    <xf numFmtId="4" fontId="5" fillId="0" borderId="26" xfId="10" applyNumberFormat="1" applyFont="1" applyBorder="1"/>
    <xf numFmtId="4" fontId="5" fillId="0" borderId="27" xfId="10" applyNumberFormat="1" applyFont="1" applyBorder="1"/>
    <xf numFmtId="164" fontId="5" fillId="4" borderId="28" xfId="10" applyNumberFormat="1" applyFont="1" applyFill="1" applyBorder="1"/>
    <xf numFmtId="0" fontId="8" fillId="0" borderId="4" xfId="10" applyFont="1" applyBorder="1"/>
    <xf numFmtId="0" fontId="8" fillId="0" borderId="5" xfId="10" applyFont="1" applyBorder="1" applyAlignment="1">
      <alignment horizontal="left"/>
    </xf>
    <xf numFmtId="4" fontId="8" fillId="0" borderId="0" xfId="10" applyNumberFormat="1" applyFont="1" applyBorder="1" applyAlignment="1">
      <alignment horizontal="center"/>
    </xf>
    <xf numFmtId="4" fontId="5" fillId="0" borderId="0" xfId="10" applyNumberFormat="1" applyFont="1" applyBorder="1"/>
    <xf numFmtId="164" fontId="5" fillId="0" borderId="29" xfId="10" applyNumberFormat="1" applyFont="1" applyBorder="1"/>
    <xf numFmtId="0" fontId="8" fillId="0" borderId="25" xfId="10" applyFont="1" applyBorder="1"/>
    <xf numFmtId="4" fontId="8" fillId="0" borderId="26" xfId="10" applyNumberFormat="1" applyFont="1" applyBorder="1"/>
    <xf numFmtId="164" fontId="5" fillId="0" borderId="24" xfId="10" applyNumberFormat="1" applyFont="1" applyBorder="1"/>
    <xf numFmtId="0" fontId="5" fillId="3" borderId="0" xfId="10" applyFont="1" applyFill="1"/>
    <xf numFmtId="0" fontId="8" fillId="5" borderId="30" xfId="10" applyFont="1" applyFill="1" applyBorder="1"/>
    <xf numFmtId="4" fontId="5" fillId="5" borderId="6" xfId="10" applyNumberFormat="1" applyFont="1" applyFill="1" applyBorder="1"/>
    <xf numFmtId="164" fontId="8" fillId="5" borderId="31" xfId="10" applyNumberFormat="1" applyFont="1" applyFill="1" applyBorder="1"/>
    <xf numFmtId="0" fontId="6" fillId="0" borderId="20" xfId="10" applyFont="1" applyBorder="1" applyAlignment="1">
      <alignment horizontal="center" vertical="center"/>
    </xf>
    <xf numFmtId="0" fontId="6" fillId="0" borderId="0" xfId="10" applyFont="1" applyAlignment="1">
      <alignment vertical="top" wrapText="1"/>
    </xf>
    <xf numFmtId="4" fontId="6" fillId="0" borderId="0" xfId="10" applyNumberFormat="1" applyFont="1" applyFill="1"/>
    <xf numFmtId="4" fontId="14" fillId="0" borderId="22" xfId="10" applyNumberFormat="1" applyFont="1" applyFill="1" applyBorder="1"/>
    <xf numFmtId="0" fontId="14" fillId="0" borderId="23" xfId="0" applyFont="1" applyBorder="1"/>
    <xf numFmtId="164" fontId="14" fillId="0" borderId="23" xfId="0" applyNumberFormat="1" applyFont="1" applyBorder="1"/>
    <xf numFmtId="0" fontId="8" fillId="5" borderId="9" xfId="10" applyFont="1" applyFill="1" applyBorder="1"/>
    <xf numFmtId="0" fontId="5" fillId="5" borderId="3" xfId="10" applyFont="1" applyFill="1" applyBorder="1"/>
    <xf numFmtId="4" fontId="5" fillId="5" borderId="3" xfId="10" applyNumberFormat="1" applyFont="1" applyFill="1" applyBorder="1"/>
    <xf numFmtId="0" fontId="5" fillId="5" borderId="10" xfId="10" applyFont="1" applyFill="1" applyBorder="1"/>
    <xf numFmtId="164" fontId="5" fillId="4" borderId="23" xfId="10" applyNumberFormat="1" applyFont="1" applyFill="1" applyBorder="1"/>
    <xf numFmtId="0" fontId="8" fillId="0" borderId="0" xfId="10" applyFont="1" applyFill="1" applyBorder="1"/>
    <xf numFmtId="0" fontId="5" fillId="0" borderId="0" xfId="10" applyFont="1" applyFill="1" applyBorder="1"/>
    <xf numFmtId="4" fontId="5" fillId="0" borderId="0" xfId="10" applyNumberFormat="1" applyFont="1" applyFill="1" applyBorder="1"/>
    <xf numFmtId="164" fontId="5" fillId="4" borderId="24" xfId="10" applyNumberFormat="1" applyFont="1" applyFill="1" applyBorder="1"/>
    <xf numFmtId="0" fontId="6" fillId="3" borderId="0" xfId="10" applyFont="1" applyFill="1"/>
    <xf numFmtId="0" fontId="14" fillId="3" borderId="0" xfId="10" applyFont="1" applyFill="1" applyAlignment="1">
      <alignment horizontal="left"/>
    </xf>
    <xf numFmtId="4" fontId="14" fillId="3" borderId="0" xfId="10" applyNumberFormat="1" applyFont="1" applyFill="1"/>
    <xf numFmtId="0" fontId="14" fillId="0" borderId="0" xfId="0" applyFont="1" applyAlignment="1">
      <alignment wrapText="1"/>
    </xf>
    <xf numFmtId="0" fontId="6" fillId="0" borderId="0" xfId="0" applyFont="1" applyAlignment="1">
      <alignment horizontal="left" vertical="top" wrapText="1"/>
    </xf>
    <xf numFmtId="0" fontId="6" fillId="0" borderId="0" xfId="21" quotePrefix="1" applyNumberFormat="1" applyFont="1" applyAlignment="1">
      <alignment horizontal="left" vertical="center" wrapText="1"/>
    </xf>
    <xf numFmtId="0" fontId="6" fillId="0" borderId="0" xfId="10" applyFont="1" applyAlignment="1">
      <alignment horizontal="left" vertical="top" wrapText="1"/>
    </xf>
    <xf numFmtId="0" fontId="9" fillId="2" borderId="6"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5" fillId="0" borderId="0" xfId="0" applyNumberFormat="1" applyFont="1" applyFill="1" applyBorder="1" applyAlignment="1">
      <alignment horizontal="left" vertical="top" wrapText="1"/>
    </xf>
    <xf numFmtId="49" fontId="14" fillId="0" borderId="0" xfId="10" applyNumberFormat="1" applyFont="1" applyAlignment="1">
      <alignment horizontal="left" vertical="top" wrapText="1"/>
    </xf>
    <xf numFmtId="0" fontId="6" fillId="0" borderId="0" xfId="10" applyFont="1" applyAlignment="1">
      <alignment horizontal="left" vertical="center" wrapText="1"/>
    </xf>
    <xf numFmtId="0" fontId="6" fillId="0" borderId="18" xfId="10" applyFont="1" applyBorder="1" applyAlignment="1">
      <alignment horizontal="center"/>
    </xf>
    <xf numFmtId="0" fontId="6" fillId="0" borderId="17" xfId="10" applyFont="1" applyBorder="1" applyAlignment="1">
      <alignment horizontal="center"/>
    </xf>
    <xf numFmtId="0" fontId="6" fillId="0" borderId="19" xfId="10" applyFont="1" applyBorder="1" applyAlignment="1">
      <alignment horizontal="center"/>
    </xf>
    <xf numFmtId="0" fontId="6" fillId="0" borderId="0" xfId="10" applyFont="1" applyAlignment="1">
      <alignment horizontal="left" vertical="top" wrapText="1"/>
    </xf>
    <xf numFmtId="0" fontId="14" fillId="4" borderId="0" xfId="10" applyFont="1" applyFill="1" applyBorder="1" applyAlignment="1">
      <alignment horizontal="left"/>
    </xf>
    <xf numFmtId="0" fontId="14" fillId="4" borderId="21" xfId="10" applyFont="1" applyFill="1" applyBorder="1" applyAlignment="1">
      <alignment horizontal="left"/>
    </xf>
    <xf numFmtId="0" fontId="14" fillId="0" borderId="0" xfId="10" applyFont="1" applyFill="1" applyAlignment="1">
      <alignment horizontal="left"/>
    </xf>
    <xf numFmtId="0" fontId="14" fillId="4" borderId="18" xfId="10" applyFont="1" applyFill="1" applyBorder="1" applyAlignment="1">
      <alignment horizontal="left"/>
    </xf>
    <xf numFmtId="0" fontId="14" fillId="4" borderId="17" xfId="10" applyFont="1" applyFill="1" applyBorder="1" applyAlignment="1">
      <alignment horizontal="left"/>
    </xf>
    <xf numFmtId="0" fontId="6" fillId="0" borderId="0" xfId="11" applyFont="1" applyFill="1" applyBorder="1" applyAlignment="1" applyProtection="1">
      <alignment horizontal="left" vertical="top" wrapText="1"/>
      <protection hidden="1"/>
    </xf>
    <xf numFmtId="0" fontId="14" fillId="4" borderId="0" xfId="10" applyFont="1" applyFill="1" applyAlignment="1">
      <alignment horizontal="left"/>
    </xf>
    <xf numFmtId="0" fontId="14" fillId="4" borderId="0" xfId="10" applyFont="1" applyFill="1" applyAlignment="1">
      <alignment horizontal="right"/>
    </xf>
    <xf numFmtId="0" fontId="14" fillId="0" borderId="0" xfId="10" applyFont="1" applyAlignment="1">
      <alignment horizontal="left" vertical="top" wrapText="1"/>
    </xf>
    <xf numFmtId="0" fontId="6" fillId="0" borderId="0" xfId="21" quotePrefix="1" applyNumberFormat="1" applyFont="1" applyAlignment="1">
      <alignment horizontal="left" vertical="center" wrapText="1"/>
    </xf>
    <xf numFmtId="0" fontId="6" fillId="0" borderId="0" xfId="0" applyFont="1" applyAlignment="1">
      <alignment horizontal="left" vertical="top" wrapText="1"/>
    </xf>
    <xf numFmtId="4" fontId="6" fillId="0" borderId="0" xfId="0" applyNumberFormat="1" applyFont="1" applyAlignment="1">
      <alignment horizontal="right"/>
    </xf>
    <xf numFmtId="0" fontId="14" fillId="0" borderId="0" xfId="0" applyFont="1" applyAlignment="1">
      <alignment vertical="top"/>
    </xf>
    <xf numFmtId="4" fontId="6" fillId="0" borderId="0" xfId="0" applyNumberFormat="1" applyFont="1" applyBorder="1" applyAlignment="1">
      <alignment horizontal="right"/>
    </xf>
    <xf numFmtId="0" fontId="6" fillId="0" borderId="0" xfId="0" applyFont="1" applyBorder="1" applyAlignment="1">
      <alignment horizontal="right" vertical="top" wrapText="1"/>
    </xf>
    <xf numFmtId="0" fontId="6" fillId="0" borderId="0" xfId="0" applyFont="1" applyBorder="1" applyAlignment="1">
      <alignment horizontal="right" vertical="top" wrapText="1"/>
    </xf>
    <xf numFmtId="4" fontId="6" fillId="0" borderId="0" xfId="0" applyNumberFormat="1" applyFont="1" applyBorder="1" applyAlignment="1">
      <alignment horizontal="right" vertical="top"/>
    </xf>
    <xf numFmtId="4" fontId="6" fillId="0" borderId="0" xfId="0" applyNumberFormat="1" applyFont="1" applyBorder="1" applyAlignment="1">
      <alignment horizontal="right" vertical="top" wrapText="1"/>
    </xf>
    <xf numFmtId="0" fontId="6" fillId="0" borderId="0" xfId="0" applyFont="1" applyBorder="1" applyAlignment="1">
      <alignment horizontal="right" wrapText="1"/>
    </xf>
    <xf numFmtId="0" fontId="6" fillId="0" borderId="0" xfId="0" applyFont="1" applyBorder="1" applyAlignment="1">
      <alignment horizontal="right"/>
    </xf>
    <xf numFmtId="0" fontId="6" fillId="0" borderId="0" xfId="0" applyFont="1" applyBorder="1" applyAlignment="1">
      <alignment horizontal="right" wrapText="1"/>
    </xf>
    <xf numFmtId="0" fontId="6" fillId="0" borderId="0" xfId="0" applyFont="1" applyBorder="1" applyAlignment="1"/>
    <xf numFmtId="0" fontId="6" fillId="0" borderId="0" xfId="0" applyFont="1" applyBorder="1" applyAlignment="1"/>
    <xf numFmtId="0" fontId="6" fillId="0" borderId="0" xfId="0" applyFont="1" applyAlignment="1"/>
    <xf numFmtId="0" fontId="6" fillId="0" borderId="0" xfId="0" applyFont="1" applyAlignment="1">
      <alignment horizontal="right"/>
    </xf>
    <xf numFmtId="0" fontId="6" fillId="0" borderId="0" xfId="0" applyFont="1" applyAlignment="1">
      <alignment horizontal="right"/>
    </xf>
    <xf numFmtId="49" fontId="6" fillId="0" borderId="0" xfId="0" applyNumberFormat="1" applyFont="1" applyAlignment="1">
      <alignment horizontal="right"/>
    </xf>
    <xf numFmtId="0" fontId="6" fillId="0" borderId="0" xfId="0" applyFont="1" applyAlignment="1">
      <alignment horizontal="left"/>
    </xf>
    <xf numFmtId="0" fontId="14" fillId="7" borderId="0" xfId="0" applyFont="1" applyFill="1" applyBorder="1" applyAlignment="1">
      <alignment horizontal="center"/>
    </xf>
    <xf numFmtId="0" fontId="14" fillId="7" borderId="0" xfId="0" applyFont="1" applyFill="1" applyBorder="1" applyAlignment="1">
      <alignment horizontal="center" vertical="center" wrapText="1"/>
    </xf>
    <xf numFmtId="0" fontId="25" fillId="0" borderId="0" xfId="24" applyFont="1" applyAlignment="1">
      <alignment horizontal="center"/>
    </xf>
    <xf numFmtId="0" fontId="26" fillId="0" borderId="0" xfId="24" applyFont="1"/>
    <xf numFmtId="0" fontId="26" fillId="0" borderId="0" xfId="24" applyFont="1" applyAlignment="1">
      <alignment horizontal="justify" vertical="top" wrapText="1"/>
    </xf>
    <xf numFmtId="0" fontId="26" fillId="0" borderId="0" xfId="24" applyFont="1" applyAlignment="1">
      <alignment wrapText="1"/>
    </xf>
    <xf numFmtId="0" fontId="26" fillId="0" borderId="0" xfId="24" applyFont="1" applyAlignment="1">
      <alignment horizontal="right"/>
    </xf>
    <xf numFmtId="0" fontId="26" fillId="0" borderId="0" xfId="24" applyFont="1" applyAlignment="1">
      <alignment horizontal="right"/>
    </xf>
    <xf numFmtId="0" fontId="26" fillId="0" borderId="0" xfId="24" applyFont="1" applyAlignment="1">
      <alignment horizontal="center"/>
    </xf>
    <xf numFmtId="0" fontId="6" fillId="0" borderId="0" xfId="5" applyFont="1"/>
    <xf numFmtId="4" fontId="6" fillId="0" borderId="0" xfId="5" applyNumberFormat="1" applyFont="1"/>
    <xf numFmtId="49" fontId="14" fillId="0" borderId="0" xfId="0" applyNumberFormat="1" applyFont="1" applyFill="1" applyAlignment="1">
      <alignment horizontal="left" vertical="top" wrapText="1"/>
    </xf>
    <xf numFmtId="49" fontId="6" fillId="0" borderId="0" xfId="0" applyNumberFormat="1" applyFont="1" applyFill="1" applyAlignment="1">
      <alignment horizontal="left" vertical="top" wrapText="1"/>
    </xf>
    <xf numFmtId="49" fontId="6" fillId="0" borderId="0" xfId="0" applyNumberFormat="1" applyFont="1" applyFill="1" applyAlignment="1">
      <alignment horizontal="justify" vertical="top" wrapText="1"/>
    </xf>
    <xf numFmtId="0" fontId="6" fillId="0" borderId="0" xfId="0" applyFont="1" applyFill="1" applyAlignment="1">
      <alignment horizontal="left" wrapText="1"/>
    </xf>
    <xf numFmtId="0" fontId="27" fillId="0" borderId="0" xfId="0" applyFont="1" applyAlignment="1">
      <alignment horizontal="left"/>
    </xf>
    <xf numFmtId="0" fontId="6" fillId="0" borderId="0" xfId="0" applyFont="1" applyFill="1" applyAlignment="1">
      <alignment horizontal="left" wrapText="1"/>
    </xf>
    <xf numFmtId="4" fontId="6" fillId="0" borderId="0" xfId="0" applyNumberFormat="1" applyFont="1" applyFill="1" applyAlignment="1">
      <alignment horizontal="left" wrapText="1"/>
    </xf>
    <xf numFmtId="168" fontId="6" fillId="0" borderId="0" xfId="0" applyNumberFormat="1" applyFont="1" applyFill="1" applyAlignment="1" applyProtection="1">
      <alignment horizontal="left" wrapText="1"/>
      <protection locked="0"/>
    </xf>
    <xf numFmtId="0" fontId="10" fillId="0" borderId="0" xfId="0" applyFont="1" applyAlignment="1">
      <alignment horizontal="left"/>
    </xf>
    <xf numFmtId="0" fontId="6" fillId="0" borderId="0" xfId="0" applyNumberFormat="1" applyFont="1" applyFill="1" applyAlignment="1">
      <alignment horizontal="left" vertical="top" wrapText="1"/>
    </xf>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6" fillId="0" borderId="1" xfId="0" applyFont="1" applyBorder="1"/>
    <xf numFmtId="4" fontId="6" fillId="0" borderId="1" xfId="0" applyNumberFormat="1" applyFont="1" applyBorder="1"/>
    <xf numFmtId="0" fontId="6" fillId="0" borderId="0" xfId="0" applyFont="1" applyBorder="1"/>
    <xf numFmtId="4" fontId="6" fillId="0" borderId="0" xfId="0" applyNumberFormat="1" applyFont="1" applyBorder="1"/>
    <xf numFmtId="0" fontId="28" fillId="0" borderId="0" xfId="10" applyFont="1"/>
    <xf numFmtId="4" fontId="6" fillId="0" borderId="0" xfId="10" applyNumberFormat="1" applyFont="1" applyAlignment="1"/>
    <xf numFmtId="0" fontId="6" fillId="0" borderId="0" xfId="10" applyNumberFormat="1" applyFont="1" applyAlignment="1">
      <alignment horizontal="left" vertical="top"/>
    </xf>
    <xf numFmtId="0" fontId="14" fillId="0" borderId="0" xfId="10" applyNumberFormat="1" applyFont="1" applyAlignment="1">
      <alignment horizontal="center" vertical="center"/>
    </xf>
    <xf numFmtId="0" fontId="6" fillId="0" borderId="0" xfId="10" applyNumberFormat="1" applyFont="1" applyAlignment="1">
      <alignment horizontal="left" vertical="top" wrapText="1"/>
    </xf>
    <xf numFmtId="0" fontId="6" fillId="0" borderId="0" xfId="10" applyNumberFormat="1" applyFont="1" applyAlignment="1">
      <alignment horizontal="center"/>
    </xf>
    <xf numFmtId="2" fontId="29" fillId="0" borderId="0" xfId="10" applyNumberFormat="1" applyFont="1" applyAlignment="1">
      <alignment horizontal="right"/>
    </xf>
    <xf numFmtId="2" fontId="6" fillId="0" borderId="0" xfId="10" applyNumberFormat="1" applyFont="1" applyAlignment="1">
      <alignment horizontal="right"/>
    </xf>
    <xf numFmtId="4" fontId="6" fillId="0" borderId="0" xfId="10" applyNumberFormat="1" applyFont="1" applyBorder="1" applyAlignment="1">
      <alignment horizontal="right"/>
    </xf>
    <xf numFmtId="0" fontId="28" fillId="0" borderId="0" xfId="10" applyFont="1" applyAlignment="1">
      <alignment horizontal="center" vertical="center"/>
    </xf>
    <xf numFmtId="0" fontId="6" fillId="0" borderId="0" xfId="10" applyFont="1" applyAlignment="1">
      <alignment horizontal="center"/>
    </xf>
    <xf numFmtId="49" fontId="13" fillId="0" borderId="0" xfId="10" applyNumberFormat="1" applyFont="1" applyAlignment="1">
      <alignment horizontal="justify" vertical="top" wrapText="1"/>
    </xf>
    <xf numFmtId="49" fontId="6" fillId="0" borderId="0" xfId="10" applyNumberFormat="1" applyFont="1" applyAlignment="1">
      <alignment horizontal="center"/>
    </xf>
    <xf numFmtId="0" fontId="28" fillId="0" borderId="0" xfId="10" applyFont="1" applyAlignment="1">
      <alignment vertical="top"/>
    </xf>
    <xf numFmtId="0" fontId="28" fillId="0" borderId="0" xfId="10" applyFont="1" applyBorder="1"/>
    <xf numFmtId="0" fontId="28" fillId="0" borderId="0" xfId="10" applyFont="1" applyAlignment="1">
      <alignment vertical="center"/>
    </xf>
    <xf numFmtId="0" fontId="28" fillId="0" borderId="0" xfId="10" applyFont="1" applyBorder="1" applyAlignment="1">
      <alignment vertical="center"/>
    </xf>
    <xf numFmtId="0" fontId="28" fillId="3" borderId="0" xfId="10" applyFont="1" applyFill="1"/>
    <xf numFmtId="0" fontId="10" fillId="0" borderId="0" xfId="10" applyFont="1"/>
    <xf numFmtId="0" fontId="30" fillId="0" borderId="0" xfId="0" applyFont="1"/>
    <xf numFmtId="0" fontId="31" fillId="0" borderId="0" xfId="0" applyFont="1" applyAlignment="1">
      <alignment horizontal="left" vertical="center" wrapText="1"/>
    </xf>
    <xf numFmtId="4" fontId="32" fillId="0" borderId="0" xfId="0" applyNumberFormat="1" applyFont="1" applyAlignment="1">
      <alignment vertical="top"/>
    </xf>
    <xf numFmtId="0" fontId="13" fillId="0" borderId="0" xfId="0" applyFont="1" applyAlignment="1">
      <alignment horizontal="center" vertical="top"/>
    </xf>
    <xf numFmtId="0" fontId="14" fillId="3" borderId="26"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6" xfId="0" applyFont="1" applyFill="1" applyBorder="1" applyAlignment="1">
      <alignment horizontal="right" vertical="center"/>
    </xf>
    <xf numFmtId="4" fontId="14" fillId="3" borderId="26" xfId="0" applyNumberFormat="1" applyFont="1" applyFill="1" applyBorder="1" applyAlignment="1">
      <alignment horizontal="center" vertical="center"/>
    </xf>
    <xf numFmtId="0" fontId="34" fillId="0" borderId="17" xfId="0" applyFont="1" applyBorder="1" applyAlignment="1">
      <alignment horizontal="right" vertical="center" wrapText="1"/>
    </xf>
    <xf numFmtId="0" fontId="34" fillId="0" borderId="17" xfId="0" applyFont="1" applyBorder="1" applyAlignment="1">
      <alignment horizontal="left" vertical="center" wrapText="1"/>
    </xf>
    <xf numFmtId="0" fontId="36" fillId="0" borderId="32" xfId="28" applyFont="1" applyFill="1" applyBorder="1" applyAlignment="1">
      <alignment horizontal="right" vertical="center" wrapText="1"/>
    </xf>
    <xf numFmtId="168" fontId="6" fillId="0" borderId="0" xfId="0" applyNumberFormat="1" applyFont="1" applyFill="1" applyBorder="1" applyAlignment="1">
      <alignment vertical="center" wrapText="1"/>
    </xf>
    <xf numFmtId="0" fontId="6" fillId="0" borderId="0" xfId="0" applyFont="1" applyAlignment="1">
      <alignment horizontal="left" vertical="center" wrapText="1"/>
    </xf>
    <xf numFmtId="0" fontId="34" fillId="0" borderId="2" xfId="0" applyFont="1" applyBorder="1" applyAlignment="1">
      <alignment horizontal="right" vertical="center" wrapText="1"/>
    </xf>
    <xf numFmtId="0" fontId="34" fillId="0" borderId="2" xfId="0" applyFont="1" applyBorder="1" applyAlignment="1">
      <alignment horizontal="left" vertical="center" wrapText="1"/>
    </xf>
    <xf numFmtId="0" fontId="40" fillId="0" borderId="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Alignment="1">
      <alignment horizontal="center" vertical="top"/>
    </xf>
    <xf numFmtId="4" fontId="6" fillId="0" borderId="0" xfId="0" applyNumberFormat="1" applyFont="1" applyAlignment="1">
      <alignment vertical="top"/>
    </xf>
    <xf numFmtId="0" fontId="36" fillId="0" borderId="32" xfId="28" applyFont="1" applyFill="1" applyBorder="1" applyAlignment="1">
      <alignment horizontal="left" vertical="center" wrapText="1"/>
    </xf>
    <xf numFmtId="0" fontId="32" fillId="0" borderId="0" xfId="0" applyFont="1" applyAlignment="1">
      <alignment horizontal="center" vertical="center"/>
    </xf>
    <xf numFmtId="0" fontId="30" fillId="0" borderId="0" xfId="0" applyFont="1" applyAlignment="1">
      <alignment vertical="center"/>
    </xf>
    <xf numFmtId="0" fontId="6" fillId="0" borderId="0" xfId="0" applyFont="1" applyAlignment="1">
      <alignment vertical="center"/>
    </xf>
    <xf numFmtId="4" fontId="6" fillId="0" borderId="0" xfId="0" applyNumberFormat="1" applyFont="1" applyAlignment="1">
      <alignment vertical="center"/>
    </xf>
    <xf numFmtId="4" fontId="32" fillId="0" borderId="0" xfId="0" applyNumberFormat="1" applyFont="1" applyAlignment="1">
      <alignment vertical="center"/>
    </xf>
    <xf numFmtId="0" fontId="32" fillId="0" borderId="0" xfId="0" applyFont="1" applyAlignment="1">
      <alignment horizontal="left" vertical="center" wrapText="1"/>
    </xf>
    <xf numFmtId="0" fontId="33" fillId="0" borderId="0" xfId="0" applyFont="1" applyBorder="1" applyAlignment="1">
      <alignment horizontal="center" vertical="center" wrapText="1"/>
    </xf>
    <xf numFmtId="0" fontId="13" fillId="0" borderId="0" xfId="0" applyFont="1" applyAlignment="1">
      <alignment horizontal="center" vertical="center"/>
    </xf>
    <xf numFmtId="0" fontId="34" fillId="0" borderId="0" xfId="0" applyFont="1" applyAlignment="1">
      <alignment horizontal="right" vertical="center"/>
    </xf>
    <xf numFmtId="0" fontId="34" fillId="0" borderId="0" xfId="0" applyFont="1" applyAlignment="1">
      <alignment horizontal="left" vertical="center"/>
    </xf>
    <xf numFmtId="0" fontId="35" fillId="0" borderId="0" xfId="0" applyFont="1" applyAlignment="1">
      <alignment horizontal="center" vertical="center"/>
    </xf>
    <xf numFmtId="0" fontId="35" fillId="0" borderId="0" xfId="0" applyFont="1" applyAlignment="1">
      <alignment vertical="center"/>
    </xf>
    <xf numFmtId="4" fontId="35" fillId="0" borderId="0" xfId="0" applyNumberFormat="1" applyFont="1" applyAlignment="1">
      <alignment vertical="center"/>
    </xf>
    <xf numFmtId="0" fontId="35" fillId="0" borderId="0" xfId="0" applyFont="1" applyAlignment="1">
      <alignment horizontal="left" vertical="center" wrapText="1"/>
    </xf>
    <xf numFmtId="0" fontId="35" fillId="0" borderId="0" xfId="0" applyFont="1" applyAlignment="1">
      <alignment horizontal="center" vertical="center" wrapText="1"/>
    </xf>
    <xf numFmtId="0" fontId="32" fillId="0" borderId="0" xfId="0" applyFont="1" applyAlignment="1">
      <alignment horizontal="center" vertical="center" wrapText="1"/>
    </xf>
    <xf numFmtId="0" fontId="32" fillId="0" borderId="0" xfId="0" applyFont="1" applyBorder="1" applyAlignment="1">
      <alignment horizontal="center" vertical="center"/>
    </xf>
    <xf numFmtId="0" fontId="35" fillId="0" borderId="0" xfId="0" applyFont="1" applyFill="1" applyAlignment="1">
      <alignment vertical="center"/>
    </xf>
    <xf numFmtId="169" fontId="36" fillId="0" borderId="0" xfId="0" applyNumberFormat="1" applyFont="1" applyAlignment="1">
      <alignment horizontal="center" vertical="center"/>
    </xf>
    <xf numFmtId="0" fontId="36" fillId="0" borderId="0" xfId="0" applyFont="1" applyAlignment="1">
      <alignment horizontal="left" vertical="center" wrapText="1"/>
    </xf>
    <xf numFmtId="0" fontId="35" fillId="0" borderId="0" xfId="27" applyFont="1" applyBorder="1" applyAlignment="1">
      <alignment vertical="center"/>
    </xf>
    <xf numFmtId="4" fontId="35" fillId="0" borderId="0" xfId="0" applyNumberFormat="1" applyFont="1" applyAlignment="1">
      <alignment horizontal="right" vertical="center" wrapText="1"/>
    </xf>
    <xf numFmtId="0" fontId="36" fillId="0" borderId="0" xfId="0" applyFont="1" applyFill="1" applyAlignment="1">
      <alignment horizontal="center" vertical="center"/>
    </xf>
    <xf numFmtId="0" fontId="36" fillId="0" borderId="0" xfId="0" applyFont="1" applyFill="1" applyAlignment="1">
      <alignment horizontal="justify" vertical="center" wrapText="1"/>
    </xf>
    <xf numFmtId="0" fontId="35" fillId="0" borderId="0" xfId="0" applyFont="1" applyAlignment="1">
      <alignment vertical="center" wrapText="1"/>
    </xf>
    <xf numFmtId="169" fontId="36" fillId="0" borderId="0" xfId="0" applyNumberFormat="1" applyFont="1" applyAlignment="1">
      <alignment horizontal="center" vertical="center" wrapText="1"/>
    </xf>
    <xf numFmtId="0" fontId="34" fillId="0" borderId="17" xfId="0" applyFont="1" applyBorder="1" applyAlignment="1">
      <alignment horizontal="center" vertical="center" wrapText="1"/>
    </xf>
    <xf numFmtId="0" fontId="35" fillId="0" borderId="17" xfId="0" applyFont="1" applyBorder="1" applyAlignment="1">
      <alignment vertical="center" wrapText="1"/>
    </xf>
    <xf numFmtId="4" fontId="35" fillId="0" borderId="17" xfId="0" applyNumberFormat="1" applyFont="1" applyBorder="1" applyAlignment="1">
      <alignment horizontal="right" vertical="center" wrapText="1"/>
    </xf>
    <xf numFmtId="4" fontId="34" fillId="0" borderId="17" xfId="0" applyNumberFormat="1" applyFont="1" applyBorder="1" applyAlignment="1">
      <alignment vertical="center"/>
    </xf>
    <xf numFmtId="1" fontId="26" fillId="0" borderId="0" xfId="0" applyNumberFormat="1" applyFont="1" applyFill="1" applyBorder="1" applyAlignment="1" applyProtection="1">
      <alignment horizontal="right" vertical="center"/>
    </xf>
    <xf numFmtId="0" fontId="26"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center" vertical="center"/>
    </xf>
    <xf numFmtId="1" fontId="26" fillId="0" borderId="0" xfId="0" applyNumberFormat="1" applyFont="1" applyFill="1" applyBorder="1" applyAlignment="1" applyProtection="1">
      <alignment horizontal="center" vertical="center"/>
    </xf>
    <xf numFmtId="170" fontId="26" fillId="0" borderId="0" xfId="0" applyNumberFormat="1" applyFont="1" applyFill="1" applyBorder="1" applyAlignment="1" applyProtection="1">
      <alignment vertical="center"/>
    </xf>
    <xf numFmtId="0" fontId="26" fillId="0" borderId="0" xfId="0" applyFont="1" applyFill="1" applyBorder="1" applyAlignment="1" applyProtection="1">
      <alignment vertical="center" wrapText="1"/>
    </xf>
    <xf numFmtId="0" fontId="37" fillId="0" borderId="0" xfId="0" applyFont="1" applyFill="1" applyAlignment="1">
      <alignment vertical="center"/>
    </xf>
    <xf numFmtId="0" fontId="6" fillId="0" borderId="0" xfId="0" applyFont="1" applyFill="1" applyBorder="1" applyAlignment="1" applyProtection="1">
      <alignment horizontal="right" vertical="center" wrapText="1"/>
    </xf>
    <xf numFmtId="10" fontId="26" fillId="0" borderId="0" xfId="0" applyNumberFormat="1" applyFont="1" applyFill="1" applyBorder="1" applyAlignment="1" applyProtection="1">
      <alignment horizontal="center" vertical="center"/>
    </xf>
    <xf numFmtId="0" fontId="36" fillId="0" borderId="32" xfId="28" applyFont="1" applyFill="1" applyBorder="1" applyAlignment="1">
      <alignment horizontal="left" vertical="center"/>
    </xf>
    <xf numFmtId="0" fontId="36" fillId="0" borderId="0" xfId="28" applyFont="1" applyFill="1" applyBorder="1" applyAlignment="1">
      <alignment horizontal="left" vertical="center" wrapText="1"/>
    </xf>
    <xf numFmtId="0" fontId="36" fillId="0" borderId="0" xfId="28" applyFont="1" applyFill="1" applyBorder="1" applyAlignment="1">
      <alignment horizontal="right" vertical="center" wrapText="1"/>
    </xf>
    <xf numFmtId="0" fontId="36" fillId="0" borderId="2" xfId="28" applyFont="1" applyFill="1" applyBorder="1" applyAlignment="1">
      <alignment horizontal="left" vertical="center" wrapText="1"/>
    </xf>
    <xf numFmtId="0" fontId="36" fillId="0" borderId="2" xfId="28" applyFont="1" applyFill="1" applyBorder="1" applyAlignment="1">
      <alignment horizontal="right" vertical="center" wrapText="1"/>
    </xf>
    <xf numFmtId="0" fontId="14" fillId="0" borderId="0" xfId="28" applyFont="1" applyFill="1" applyBorder="1" applyAlignment="1">
      <alignment horizontal="left" vertical="center" wrapText="1"/>
    </xf>
    <xf numFmtId="0" fontId="35" fillId="0" borderId="0" xfId="0" applyFont="1" applyFill="1" applyAlignment="1">
      <alignment horizontal="center" vertical="center"/>
    </xf>
    <xf numFmtId="0" fontId="35" fillId="0" borderId="0" xfId="0" applyFont="1" applyFill="1" applyAlignment="1">
      <alignment horizontal="left" vertical="center" wrapText="1"/>
    </xf>
    <xf numFmtId="0" fontId="6" fillId="0" borderId="0" xfId="0" applyFont="1" applyBorder="1" applyAlignment="1">
      <alignment horizontal="justify" vertical="center" wrapText="1"/>
    </xf>
    <xf numFmtId="171" fontId="6" fillId="0" borderId="0" xfId="0" applyNumberFormat="1" applyFont="1" applyAlignment="1">
      <alignment horizontal="left" vertical="center"/>
    </xf>
    <xf numFmtId="49" fontId="6" fillId="0" borderId="0" xfId="0" applyNumberFormat="1" applyFont="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vertical="center"/>
    </xf>
    <xf numFmtId="4" fontId="14" fillId="0" borderId="0" xfId="0" applyNumberFormat="1" applyFont="1" applyAlignment="1">
      <alignment vertical="center"/>
    </xf>
    <xf numFmtId="0" fontId="36" fillId="0" borderId="0" xfId="0" applyFont="1" applyAlignment="1">
      <alignment horizontal="center" vertical="center" wrapText="1"/>
    </xf>
    <xf numFmtId="0" fontId="6" fillId="0" borderId="0" xfId="0" applyFont="1" applyAlignment="1">
      <alignment vertical="center" wrapText="1"/>
    </xf>
    <xf numFmtId="0" fontId="32" fillId="0" borderId="0" xfId="0" applyFont="1" applyAlignment="1">
      <alignment vertical="center" wrapText="1"/>
    </xf>
    <xf numFmtId="0" fontId="35" fillId="0" borderId="0" xfId="0" applyFont="1" applyAlignment="1">
      <alignment horizontal="right" vertical="center" wrapText="1"/>
    </xf>
    <xf numFmtId="0" fontId="6" fillId="0" borderId="0" xfId="0" applyFont="1" applyAlignment="1">
      <alignment horizontal="justify" vertical="center"/>
    </xf>
    <xf numFmtId="0" fontId="36" fillId="0" borderId="0" xfId="0" applyFont="1" applyAlignment="1">
      <alignment horizontal="center" vertical="center"/>
    </xf>
    <xf numFmtId="0" fontId="6" fillId="0" borderId="0" xfId="29" applyFont="1" applyAlignment="1" applyProtection="1">
      <alignment vertical="center" wrapText="1"/>
      <protection locked="0"/>
    </xf>
    <xf numFmtId="0" fontId="32" fillId="0" borderId="0" xfId="27" applyFont="1" applyBorder="1" applyAlignment="1">
      <alignment horizontal="center" vertical="center"/>
    </xf>
    <xf numFmtId="169" fontId="36" fillId="0" borderId="0" xfId="0" applyNumberFormat="1" applyFont="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49" fontId="6" fillId="0" borderId="0" xfId="0" applyNumberFormat="1" applyFont="1" applyAlignment="1">
      <alignment horizontal="left" vertical="center" wrapText="1"/>
    </xf>
    <xf numFmtId="0" fontId="36" fillId="0" borderId="0" xfId="0" applyFont="1" applyFill="1" applyAlignment="1">
      <alignment horizontal="center" vertical="center" wrapText="1"/>
    </xf>
    <xf numFmtId="0" fontId="6" fillId="0" borderId="0" xfId="0" applyFont="1" applyFill="1" applyAlignment="1">
      <alignment horizontal="left" vertical="center" wrapText="1"/>
    </xf>
    <xf numFmtId="0" fontId="35" fillId="0" borderId="0" xfId="0" applyFont="1" applyFill="1" applyAlignment="1">
      <alignment horizontal="center" vertical="center" wrapText="1"/>
    </xf>
    <xf numFmtId="0" fontId="35" fillId="0" borderId="0" xfId="27" applyFont="1" applyFill="1" applyBorder="1" applyAlignment="1">
      <alignment vertical="center"/>
    </xf>
    <xf numFmtId="4" fontId="35" fillId="0" borderId="0" xfId="0" applyNumberFormat="1" applyFont="1" applyFill="1" applyAlignment="1">
      <alignment horizontal="right" vertical="center" wrapText="1"/>
    </xf>
    <xf numFmtId="4" fontId="35" fillId="0" borderId="0" xfId="0" applyNumberFormat="1" applyFont="1" applyFill="1" applyAlignment="1">
      <alignment vertical="center"/>
    </xf>
    <xf numFmtId="4" fontId="6" fillId="0" borderId="0" xfId="0" applyNumberFormat="1" applyFont="1" applyFill="1" applyAlignment="1">
      <alignment vertical="center"/>
    </xf>
    <xf numFmtId="169" fontId="36" fillId="0" borderId="0" xfId="0" applyNumberFormat="1" applyFont="1" applyFill="1" applyBorder="1" applyAlignment="1">
      <alignment horizontal="center" vertical="center" wrapText="1"/>
    </xf>
    <xf numFmtId="0" fontId="36" fillId="0" borderId="0" xfId="0" applyFont="1" applyFill="1" applyBorder="1" applyAlignment="1">
      <alignment horizontal="left" vertical="center" wrapText="1"/>
    </xf>
    <xf numFmtId="0" fontId="35" fillId="0" borderId="0" xfId="0" applyFont="1" applyFill="1" applyBorder="1" applyAlignment="1">
      <alignment vertical="center"/>
    </xf>
    <xf numFmtId="0" fontId="6" fillId="0" borderId="0" xfId="0" applyFont="1" applyFill="1" applyBorder="1" applyAlignment="1">
      <alignment horizontal="justify" vertical="center" wrapText="1"/>
    </xf>
    <xf numFmtId="0" fontId="32" fillId="0" borderId="0" xfId="0" applyFont="1" applyFill="1" applyBorder="1" applyAlignment="1">
      <alignment horizontal="center" vertical="center"/>
    </xf>
    <xf numFmtId="168" fontId="6" fillId="0" borderId="0" xfId="0" applyNumberFormat="1" applyFont="1" applyFill="1" applyBorder="1" applyAlignment="1">
      <alignment vertical="center"/>
    </xf>
    <xf numFmtId="0" fontId="6" fillId="0" borderId="2" xfId="0" applyFont="1" applyFill="1" applyBorder="1" applyAlignment="1">
      <alignment horizontal="justify" vertical="center" wrapText="1"/>
    </xf>
    <xf numFmtId="0" fontId="32" fillId="0" borderId="2" xfId="0" applyFont="1" applyFill="1" applyBorder="1" applyAlignment="1">
      <alignment horizontal="center" vertical="center"/>
    </xf>
    <xf numFmtId="0" fontId="6" fillId="0" borderId="2" xfId="0" applyFont="1" applyFill="1" applyBorder="1" applyAlignment="1">
      <alignment vertical="center"/>
    </xf>
    <xf numFmtId="16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32" fillId="0" borderId="0" xfId="27" applyFont="1" applyFill="1" applyBorder="1" applyAlignment="1">
      <alignment vertical="center"/>
    </xf>
    <xf numFmtId="4" fontId="32" fillId="0" borderId="0" xfId="0" applyNumberFormat="1" applyFont="1" applyFill="1" applyBorder="1" applyAlignment="1">
      <alignment horizontal="right" vertical="center" wrapText="1"/>
    </xf>
    <xf numFmtId="4" fontId="32" fillId="0" borderId="0" xfId="0" applyNumberFormat="1" applyFont="1" applyFill="1" applyBorder="1" applyAlignment="1">
      <alignment vertical="center"/>
    </xf>
    <xf numFmtId="0" fontId="6"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xf>
    <xf numFmtId="49" fontId="6" fillId="0" borderId="0" xfId="0" applyNumberFormat="1" applyFont="1" applyFill="1" applyAlignment="1">
      <alignment horizontal="justify" vertical="center" wrapText="1"/>
    </xf>
    <xf numFmtId="0" fontId="6" fillId="0" borderId="0" xfId="0" applyFont="1" applyBorder="1" applyAlignment="1">
      <alignment horizontal="center" vertical="center"/>
    </xf>
    <xf numFmtId="0" fontId="6" fillId="0" borderId="0" xfId="0" applyFont="1" applyAlignment="1">
      <alignment horizontal="center" vertical="center" wrapText="1"/>
    </xf>
    <xf numFmtId="0" fontId="36" fillId="0" borderId="0" xfId="0" applyFont="1" applyAlignment="1">
      <alignment vertical="center" wrapText="1"/>
    </xf>
    <xf numFmtId="49" fontId="36" fillId="0" borderId="0" xfId="0" applyNumberFormat="1" applyFont="1" applyAlignment="1">
      <alignment horizontal="left" vertical="center" wrapText="1"/>
    </xf>
    <xf numFmtId="49" fontId="36" fillId="0" borderId="0" xfId="0" applyNumberFormat="1" applyFont="1" applyAlignment="1">
      <alignment vertical="center" wrapText="1"/>
    </xf>
    <xf numFmtId="0" fontId="35" fillId="0" borderId="2" xfId="0" applyFont="1" applyBorder="1" applyAlignment="1">
      <alignment horizontal="center" vertical="center" wrapText="1"/>
    </xf>
    <xf numFmtId="0" fontId="35" fillId="0" borderId="2" xfId="0" applyFont="1" applyBorder="1" applyAlignment="1">
      <alignment horizontal="left" vertical="center" wrapText="1"/>
    </xf>
    <xf numFmtId="0" fontId="35" fillId="0" borderId="2" xfId="0" applyFont="1" applyBorder="1" applyAlignment="1">
      <alignment vertical="center" wrapText="1"/>
    </xf>
    <xf numFmtId="4" fontId="35" fillId="0" borderId="2" xfId="0" applyNumberFormat="1" applyFont="1" applyBorder="1" applyAlignment="1">
      <alignment horizontal="right" vertical="center" wrapText="1"/>
    </xf>
    <xf numFmtId="0" fontId="34" fillId="0" borderId="2" xfId="0" applyFont="1" applyBorder="1" applyAlignment="1">
      <alignment horizontal="center" vertical="center" wrapText="1"/>
    </xf>
    <xf numFmtId="4" fontId="34" fillId="0" borderId="2" xfId="0" applyNumberFormat="1" applyFont="1" applyBorder="1" applyAlignment="1">
      <alignment vertical="center"/>
    </xf>
    <xf numFmtId="0" fontId="40" fillId="0" borderId="0" xfId="0" applyFont="1" applyBorder="1" applyAlignment="1">
      <alignment horizontal="center" vertical="center" wrapText="1"/>
    </xf>
    <xf numFmtId="4" fontId="32" fillId="0" borderId="0" xfId="0" applyNumberFormat="1" applyFont="1" applyBorder="1" applyAlignment="1">
      <alignment vertical="center" wrapText="1"/>
    </xf>
    <xf numFmtId="4" fontId="32" fillId="0" borderId="0" xfId="0" applyNumberFormat="1" applyFont="1" applyBorder="1" applyAlignment="1">
      <alignment horizontal="right" vertical="center" wrapText="1"/>
    </xf>
    <xf numFmtId="4" fontId="40" fillId="0" borderId="0" xfId="0" applyNumberFormat="1" applyFont="1" applyBorder="1" applyAlignment="1">
      <alignment vertical="center"/>
    </xf>
    <xf numFmtId="49" fontId="6" fillId="0" borderId="0" xfId="0" applyNumberFormat="1" applyFont="1" applyFill="1" applyAlignment="1">
      <alignment horizontal="left" vertical="center" wrapText="1"/>
    </xf>
    <xf numFmtId="0" fontId="35" fillId="0" borderId="0" xfId="27" applyFont="1" applyBorder="1" applyAlignment="1">
      <alignment horizontal="justify" vertical="center"/>
    </xf>
    <xf numFmtId="0" fontId="35" fillId="0" borderId="0" xfId="27" applyFont="1" applyBorder="1" applyAlignment="1">
      <alignment horizontal="center" vertical="center"/>
    </xf>
    <xf numFmtId="4" fontId="34" fillId="0" borderId="0" xfId="0" applyNumberFormat="1" applyFont="1" applyAlignment="1">
      <alignment vertical="center"/>
    </xf>
    <xf numFmtId="0" fontId="34" fillId="0" borderId="0" xfId="0" applyFont="1" applyAlignment="1">
      <alignment vertical="center"/>
    </xf>
    <xf numFmtId="0" fontId="34" fillId="0" borderId="2" xfId="0" applyFont="1" applyBorder="1" applyAlignment="1">
      <alignment horizontal="right" vertical="center"/>
    </xf>
    <xf numFmtId="0" fontId="35" fillId="0" borderId="2" xfId="0" applyFont="1" applyBorder="1" applyAlignment="1">
      <alignment horizontal="center" vertical="center"/>
    </xf>
    <xf numFmtId="0" fontId="34" fillId="0" borderId="2" xfId="0" applyFont="1" applyBorder="1" applyAlignment="1">
      <alignment vertical="center"/>
    </xf>
    <xf numFmtId="4" fontId="35" fillId="0" borderId="2" xfId="0" applyNumberFormat="1" applyFont="1" applyBorder="1" applyAlignment="1">
      <alignment vertical="center"/>
    </xf>
    <xf numFmtId="0" fontId="6" fillId="0" borderId="0" xfId="0" applyFont="1" applyAlignment="1">
      <alignment horizontal="center" vertical="center"/>
    </xf>
    <xf numFmtId="0" fontId="12" fillId="0" borderId="0" xfId="0" applyFont="1" applyAlignment="1">
      <alignment horizontal="center" vertical="center"/>
    </xf>
    <xf numFmtId="4" fontId="12" fillId="0" borderId="0" xfId="0" applyNumberFormat="1" applyFont="1" applyAlignment="1">
      <alignment vertical="center"/>
    </xf>
    <xf numFmtId="4" fontId="12" fillId="0" borderId="0" xfId="0" applyNumberFormat="1" applyFont="1" applyAlignment="1">
      <alignment horizontal="center" vertical="center"/>
    </xf>
    <xf numFmtId="0" fontId="6" fillId="0" borderId="0" xfId="0" applyFont="1" applyBorder="1" applyAlignment="1">
      <alignment horizontal="center" vertical="center" wrapText="1"/>
    </xf>
    <xf numFmtId="0" fontId="6" fillId="0" borderId="20" xfId="0" applyFont="1" applyBorder="1" applyAlignment="1">
      <alignment horizontal="justify" vertical="top" wrapText="1"/>
    </xf>
    <xf numFmtId="0" fontId="6" fillId="0" borderId="20" xfId="0" applyFont="1" applyFill="1" applyBorder="1" applyAlignment="1">
      <alignment horizontal="justify" vertical="top" wrapText="1"/>
    </xf>
    <xf numFmtId="0" fontId="6" fillId="0" borderId="20" xfId="0" applyFont="1" applyFill="1" applyBorder="1" applyAlignment="1">
      <alignment horizontal="justify" vertical="center" wrapText="1"/>
    </xf>
    <xf numFmtId="0" fontId="6" fillId="0" borderId="20" xfId="0" applyFont="1" applyBorder="1" applyAlignment="1">
      <alignment horizontal="justify" vertical="center" wrapText="1"/>
    </xf>
    <xf numFmtId="0" fontId="6" fillId="3" borderId="20" xfId="0" applyFont="1" applyFill="1" applyBorder="1" applyAlignment="1">
      <alignment horizontal="justify" vertical="top" wrapText="1"/>
    </xf>
    <xf numFmtId="0" fontId="6" fillId="0" borderId="20" xfId="0" applyNumberFormat="1" applyFont="1" applyFill="1" applyBorder="1" applyAlignment="1">
      <alignment horizontal="justify" vertical="top" wrapText="1"/>
    </xf>
    <xf numFmtId="0" fontId="9" fillId="0" borderId="20" xfId="0" applyFont="1" applyBorder="1" applyAlignment="1">
      <alignment horizontal="center" wrapText="1"/>
    </xf>
    <xf numFmtId="0" fontId="9" fillId="0" borderId="20" xfId="0" applyFont="1" applyBorder="1" applyAlignment="1">
      <alignment horizontal="center" vertical="center" wrapText="1"/>
    </xf>
    <xf numFmtId="0" fontId="9" fillId="0" borderId="20" xfId="0" applyFont="1" applyBorder="1" applyAlignment="1">
      <alignment horizontal="justify" vertical="center" wrapText="1"/>
    </xf>
    <xf numFmtId="165" fontId="9" fillId="0" borderId="20" xfId="1" applyFont="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168" fontId="6" fillId="3" borderId="18" xfId="0" applyNumberFormat="1" applyFont="1" applyFill="1" applyBorder="1" applyAlignment="1">
      <alignment vertical="center" wrapText="1"/>
    </xf>
    <xf numFmtId="168" fontId="6" fillId="0" borderId="20" xfId="0" applyNumberFormat="1" applyFont="1" applyFill="1" applyBorder="1" applyAlignment="1">
      <alignment horizontal="right" vertical="center"/>
    </xf>
    <xf numFmtId="168" fontId="6" fillId="0" borderId="20" xfId="0" applyNumberFormat="1" applyFont="1" applyBorder="1" applyAlignment="1">
      <alignment vertical="center"/>
    </xf>
    <xf numFmtId="0" fontId="6" fillId="3" borderId="20" xfId="0" applyFont="1" applyFill="1" applyBorder="1" applyAlignment="1">
      <alignment horizontal="center" vertical="center" wrapText="1"/>
    </xf>
    <xf numFmtId="168" fontId="6" fillId="3" borderId="20" xfId="0" applyNumberFormat="1" applyFont="1" applyFill="1" applyBorder="1" applyAlignment="1">
      <alignment vertical="center" wrapText="1"/>
    </xf>
    <xf numFmtId="0" fontId="6" fillId="0" borderId="0" xfId="0" applyNumberFormat="1" applyFont="1" applyFill="1" applyBorder="1" applyAlignment="1">
      <alignment horizontal="justify" vertical="top" wrapText="1"/>
    </xf>
    <xf numFmtId="168" fontId="6" fillId="0" borderId="4" xfId="0" applyNumberFormat="1" applyFont="1" applyFill="1" applyBorder="1" applyAlignment="1">
      <alignment horizontal="right" vertical="center"/>
    </xf>
    <xf numFmtId="0" fontId="41" fillId="0" borderId="0" xfId="0" applyNumberFormat="1" applyFont="1" applyFill="1" applyBorder="1" applyAlignment="1">
      <alignment horizontal="justify" vertical="top" wrapText="1"/>
    </xf>
    <xf numFmtId="0" fontId="6" fillId="0" borderId="18" xfId="0" applyNumberFormat="1" applyFont="1" applyFill="1" applyBorder="1" applyAlignment="1">
      <alignment horizontal="justify" vertical="top" wrapText="1"/>
    </xf>
    <xf numFmtId="0" fontId="6" fillId="0" borderId="17" xfId="0" applyNumberFormat="1" applyFont="1" applyFill="1" applyBorder="1" applyAlignment="1">
      <alignment horizontal="justify" vertical="top" wrapText="1"/>
    </xf>
    <xf numFmtId="168" fontId="6" fillId="0" borderId="17" xfId="0" applyNumberFormat="1" applyFont="1" applyFill="1" applyBorder="1" applyAlignment="1">
      <alignment vertical="center" wrapText="1"/>
    </xf>
    <xf numFmtId="0" fontId="6" fillId="0" borderId="20" xfId="0" applyNumberFormat="1" applyFont="1" applyFill="1" applyBorder="1" applyAlignment="1">
      <alignment horizontal="justify" vertical="top" wrapText="1"/>
    </xf>
    <xf numFmtId="172" fontId="9" fillId="6" borderId="18" xfId="0" applyNumberFormat="1" applyFont="1" applyFill="1" applyBorder="1" applyAlignment="1">
      <alignment vertical="center"/>
    </xf>
    <xf numFmtId="172" fontId="9" fillId="6" borderId="17" xfId="0" applyNumberFormat="1" applyFont="1" applyFill="1" applyBorder="1" applyAlignment="1">
      <alignment vertical="center"/>
    </xf>
    <xf numFmtId="172" fontId="9" fillId="6" borderId="19" xfId="0" applyNumberFormat="1" applyFont="1" applyFill="1" applyBorder="1" applyAlignment="1">
      <alignment vertical="center"/>
    </xf>
    <xf numFmtId="168" fontId="20" fillId="0" borderId="20" xfId="0" applyNumberFormat="1" applyFont="1" applyBorder="1" applyAlignment="1">
      <alignment horizontal="right" vertical="center" wrapText="1"/>
    </xf>
  </cellXfs>
  <cellStyles count="30">
    <cellStyle name="Comma" xfId="1" builtinId="3"/>
    <cellStyle name="Comma 2" xfId="6" xr:uid="{00000000-0005-0000-0000-000001000000}"/>
    <cellStyle name="Comma 3" xfId="8" xr:uid="{00000000-0005-0000-0000-000002000000}"/>
    <cellStyle name="Currency 2" xfId="9" xr:uid="{00000000-0005-0000-0000-000003000000}"/>
    <cellStyle name="Currency 3" xfId="25" xr:uid="{00000000-0005-0000-0000-000004000000}"/>
    <cellStyle name="kolona A" xfId="12" xr:uid="{00000000-0005-0000-0000-000005000000}"/>
    <cellStyle name="kolona B" xfId="13" xr:uid="{00000000-0005-0000-0000-000006000000}"/>
    <cellStyle name="kolona F" xfId="14" xr:uid="{00000000-0005-0000-0000-000007000000}"/>
    <cellStyle name="kolona G" xfId="15" xr:uid="{00000000-0005-0000-0000-000008000000}"/>
    <cellStyle name="merge" xfId="29" xr:uid="{00000000-0005-0000-0000-000009000000}"/>
    <cellStyle name="Normal" xfId="0" builtinId="0"/>
    <cellStyle name="Normal 2" xfId="2" xr:uid="{00000000-0005-0000-0000-00000B000000}"/>
    <cellStyle name="Normal 2 2" xfId="4" xr:uid="{00000000-0005-0000-0000-00000C000000}"/>
    <cellStyle name="Normal 2 3" xfId="11" xr:uid="{00000000-0005-0000-0000-00000D000000}"/>
    <cellStyle name="Normal 2 4" xfId="16" xr:uid="{00000000-0005-0000-0000-00000E000000}"/>
    <cellStyle name="Normal 2 5" xfId="17" xr:uid="{00000000-0005-0000-0000-00000F000000}"/>
    <cellStyle name="Normal 2 6" xfId="18" xr:uid="{00000000-0005-0000-0000-000010000000}"/>
    <cellStyle name="Normal 3" xfId="5" xr:uid="{00000000-0005-0000-0000-000011000000}"/>
    <cellStyle name="Normal 4" xfId="7" xr:uid="{00000000-0005-0000-0000-000012000000}"/>
    <cellStyle name="Normal 5" xfId="10" xr:uid="{00000000-0005-0000-0000-000013000000}"/>
    <cellStyle name="Normal 5 2" xfId="24" xr:uid="{00000000-0005-0000-0000-000014000000}"/>
    <cellStyle name="Normal 6" xfId="22" xr:uid="{00000000-0005-0000-0000-000015000000}"/>
    <cellStyle name="Normal 6 2" xfId="23" xr:uid="{00000000-0005-0000-0000-000016000000}"/>
    <cellStyle name="Normal 7" xfId="3" xr:uid="{00000000-0005-0000-0000-000017000000}"/>
    <cellStyle name="Normal_SVETI DUH" xfId="28" xr:uid="{00000000-0005-0000-0000-000018000000}"/>
    <cellStyle name="Normal_TROSKOVNIK-revizija2" xfId="27" xr:uid="{00000000-0005-0000-0000-000019000000}"/>
    <cellStyle name="Normal1" xfId="19" xr:uid="{00000000-0005-0000-0000-00001A000000}"/>
    <cellStyle name="Normalno 2" xfId="26" xr:uid="{00000000-0005-0000-0000-00001B000000}"/>
    <cellStyle name="Obično_S5 i S7-GRAD-OBRT" xfId="20" xr:uid="{00000000-0005-0000-0000-00001C000000}"/>
    <cellStyle name="Style 1" xfId="21" xr:uid="{00000000-0005-0000-0000-00001D000000}"/>
  </cellStyles>
  <dxfs count="2">
    <dxf>
      <numFmt numFmtId="173" formatCode="#,##0.00\ [$€-1]"/>
    </dxf>
    <dxf>
      <numFmt numFmtId="173" formatCode="#,##0.00\ [$€-1]"/>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3</xdr:row>
      <xdr:rowOff>0</xdr:rowOff>
    </xdr:from>
    <xdr:to>
      <xdr:col>2</xdr:col>
      <xdr:colOff>155489</xdr:colOff>
      <xdr:row>3</xdr:row>
      <xdr:rowOff>0</xdr:rowOff>
    </xdr:to>
    <xdr:pic>
      <xdr:nvPicPr>
        <xdr:cNvPr id="68" name="Picture 67">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1" cstate="print"/>
        <a:stretch>
          <a:fillRect/>
        </a:stretch>
      </xdr:blipFill>
      <xdr:spPr>
        <a:xfrm>
          <a:off x="361950" y="78886049"/>
          <a:ext cx="2241464" cy="0"/>
        </a:xfrm>
        <a:prstGeom prst="rect">
          <a:avLst/>
        </a:prstGeom>
      </xdr:spPr>
    </xdr:pic>
    <xdr:clientData/>
  </xdr:twoCellAnchor>
  <xdr:twoCellAnchor editAs="oneCell">
    <xdr:from>
      <xdr:col>1</xdr:col>
      <xdr:colOff>72060</xdr:colOff>
      <xdr:row>3</xdr:row>
      <xdr:rowOff>0</xdr:rowOff>
    </xdr:from>
    <xdr:to>
      <xdr:col>3</xdr:col>
      <xdr:colOff>439890</xdr:colOff>
      <xdr:row>3</xdr:row>
      <xdr:rowOff>0</xdr:rowOff>
    </xdr:to>
    <xdr:pic>
      <xdr:nvPicPr>
        <xdr:cNvPr id="71" name="Picture 70">
          <a:extLst>
            <a:ext uri="{FF2B5EF4-FFF2-40B4-BE49-F238E27FC236}">
              <a16:creationId xmlns:a16="http://schemas.microsoft.com/office/drawing/2014/main" id="{00000000-0008-0000-0200-000047000000}"/>
            </a:ext>
          </a:extLst>
        </xdr:cNvPr>
        <xdr:cNvPicPr>
          <a:picLocks noChangeAspect="1"/>
        </xdr:cNvPicPr>
      </xdr:nvPicPr>
      <xdr:blipFill>
        <a:blip xmlns:r="http://schemas.openxmlformats.org/officeDocument/2006/relationships" r:embed="rId2" cstate="print"/>
        <a:stretch>
          <a:fillRect/>
        </a:stretch>
      </xdr:blipFill>
      <xdr:spPr>
        <a:xfrm>
          <a:off x="386385" y="85925024"/>
          <a:ext cx="2897670" cy="0"/>
        </a:xfrm>
        <a:prstGeom prst="rect">
          <a:avLst/>
        </a:prstGeom>
      </xdr:spPr>
    </xdr:pic>
    <xdr:clientData/>
  </xdr:twoCellAnchor>
  <xdr:twoCellAnchor editAs="oneCell">
    <xdr:from>
      <xdr:col>1</xdr:col>
      <xdr:colOff>47625</xdr:colOff>
      <xdr:row>90</xdr:row>
      <xdr:rowOff>0</xdr:rowOff>
    </xdr:from>
    <xdr:to>
      <xdr:col>2</xdr:col>
      <xdr:colOff>155489</xdr:colOff>
      <xdr:row>90</xdr:row>
      <xdr:rowOff>0</xdr:rowOff>
    </xdr:to>
    <xdr:pic>
      <xdr:nvPicPr>
        <xdr:cNvPr id="46" name="Picture 45">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cstate="print"/>
        <a:stretch>
          <a:fillRect/>
        </a:stretch>
      </xdr:blipFill>
      <xdr:spPr>
        <a:xfrm>
          <a:off x="304800" y="53568600"/>
          <a:ext cx="2241464" cy="0"/>
        </a:xfrm>
        <a:prstGeom prst="rect">
          <a:avLst/>
        </a:prstGeom>
      </xdr:spPr>
    </xdr:pic>
    <xdr:clientData/>
  </xdr:twoCellAnchor>
  <xdr:twoCellAnchor editAs="oneCell">
    <xdr:from>
      <xdr:col>1</xdr:col>
      <xdr:colOff>72060</xdr:colOff>
      <xdr:row>90</xdr:row>
      <xdr:rowOff>0</xdr:rowOff>
    </xdr:from>
    <xdr:to>
      <xdr:col>3</xdr:col>
      <xdr:colOff>439890</xdr:colOff>
      <xdr:row>90</xdr:row>
      <xdr:rowOff>0</xdr:rowOff>
    </xdr:to>
    <xdr:pic>
      <xdr:nvPicPr>
        <xdr:cNvPr id="47" name="Picture 46">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2" cstate="print"/>
        <a:stretch>
          <a:fillRect/>
        </a:stretch>
      </xdr:blipFill>
      <xdr:spPr>
        <a:xfrm>
          <a:off x="329235" y="53568600"/>
          <a:ext cx="2897670" cy="0"/>
        </a:xfrm>
        <a:prstGeom prst="rect">
          <a:avLst/>
        </a:prstGeom>
      </xdr:spPr>
    </xdr:pic>
    <xdr:clientData/>
  </xdr:twoCellAnchor>
  <xdr:twoCellAnchor editAs="oneCell">
    <xdr:from>
      <xdr:col>1</xdr:col>
      <xdr:colOff>47625</xdr:colOff>
      <xdr:row>102</xdr:row>
      <xdr:rowOff>0</xdr:rowOff>
    </xdr:from>
    <xdr:to>
      <xdr:col>2</xdr:col>
      <xdr:colOff>155489</xdr:colOff>
      <xdr:row>102</xdr:row>
      <xdr:rowOff>0</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stretch>
          <a:fillRect/>
        </a:stretch>
      </xdr:blipFill>
      <xdr:spPr>
        <a:xfrm>
          <a:off x="304800" y="22231350"/>
          <a:ext cx="2241464" cy="0"/>
        </a:xfrm>
        <a:prstGeom prst="rect">
          <a:avLst/>
        </a:prstGeom>
      </xdr:spPr>
    </xdr:pic>
    <xdr:clientData/>
  </xdr:twoCellAnchor>
  <xdr:twoCellAnchor editAs="oneCell">
    <xdr:from>
      <xdr:col>1</xdr:col>
      <xdr:colOff>72060</xdr:colOff>
      <xdr:row>102</xdr:row>
      <xdr:rowOff>0</xdr:rowOff>
    </xdr:from>
    <xdr:to>
      <xdr:col>3</xdr:col>
      <xdr:colOff>439890</xdr:colOff>
      <xdr:row>102</xdr:row>
      <xdr:rowOff>0</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stretch>
          <a:fillRect/>
        </a:stretch>
      </xdr:blipFill>
      <xdr:spPr>
        <a:xfrm>
          <a:off x="329235" y="22231350"/>
          <a:ext cx="289767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6"/>
  <sheetViews>
    <sheetView tabSelected="1" view="pageBreakPreview" zoomScaleNormal="100" zoomScaleSheetLayoutView="100" workbookViewId="0"/>
  </sheetViews>
  <sheetFormatPr defaultRowHeight="13.2" x14ac:dyDescent="0.25"/>
  <cols>
    <col min="1" max="1" width="3.109375" style="2" customWidth="1"/>
    <col min="2" max="2" width="3.5546875" style="2" bestFit="1" customWidth="1"/>
    <col min="3" max="3" width="62.88671875" style="2" customWidth="1"/>
    <col min="4" max="4" width="8.33203125" style="2" bestFit="1" customWidth="1"/>
    <col min="5" max="5" width="7.6640625" style="2" customWidth="1"/>
    <col min="6" max="6" width="7.33203125" style="2" customWidth="1"/>
    <col min="7" max="7" width="17.5546875" style="2" customWidth="1"/>
    <col min="8" max="16384" width="8.88671875" style="2"/>
  </cols>
  <sheetData>
    <row r="1" spans="3:9" x14ac:dyDescent="0.25">
      <c r="G1" s="164"/>
    </row>
    <row r="2" spans="3:9" x14ac:dyDescent="0.25">
      <c r="C2" s="165" t="s">
        <v>412</v>
      </c>
      <c r="G2" s="166"/>
    </row>
    <row r="3" spans="3:9" x14ac:dyDescent="0.25">
      <c r="C3" s="14"/>
      <c r="D3" s="167" t="s">
        <v>423</v>
      </c>
      <c r="E3" s="167"/>
      <c r="F3" s="167"/>
      <c r="G3" s="167"/>
    </row>
    <row r="4" spans="3:9" x14ac:dyDescent="0.25">
      <c r="C4" s="14"/>
      <c r="D4" s="168"/>
      <c r="E4" s="168"/>
      <c r="F4" s="168"/>
      <c r="G4" s="169" t="s">
        <v>424</v>
      </c>
    </row>
    <row r="5" spans="3:9" x14ac:dyDescent="0.25">
      <c r="C5" s="14"/>
      <c r="D5" s="168"/>
      <c r="E5" s="168"/>
      <c r="F5" s="168"/>
      <c r="G5" s="170" t="s">
        <v>425</v>
      </c>
    </row>
    <row r="6" spans="3:9" x14ac:dyDescent="0.25">
      <c r="C6" s="14"/>
      <c r="E6" s="14"/>
      <c r="G6" s="164"/>
    </row>
    <row r="7" spans="3:9" x14ac:dyDescent="0.25">
      <c r="C7" s="165" t="s">
        <v>413</v>
      </c>
      <c r="G7" s="164"/>
    </row>
    <row r="8" spans="3:9" x14ac:dyDescent="0.25">
      <c r="C8" s="171" t="s">
        <v>426</v>
      </c>
      <c r="D8" s="172"/>
      <c r="E8" s="172"/>
      <c r="F8" s="172"/>
      <c r="G8" s="172"/>
      <c r="I8" s="166"/>
    </row>
    <row r="9" spans="3:9" x14ac:dyDescent="0.25">
      <c r="C9" s="173"/>
      <c r="D9" s="173"/>
      <c r="E9" s="173"/>
      <c r="F9" s="173"/>
      <c r="G9" s="166" t="s">
        <v>427</v>
      </c>
    </row>
    <row r="10" spans="3:9" x14ac:dyDescent="0.25">
      <c r="C10" s="14"/>
      <c r="D10" s="174"/>
      <c r="E10" s="174"/>
      <c r="F10" s="174"/>
      <c r="G10" s="174"/>
    </row>
    <row r="11" spans="3:9" x14ac:dyDescent="0.25">
      <c r="C11" s="14"/>
      <c r="E11" s="15"/>
      <c r="F11" s="15"/>
      <c r="G11" s="166"/>
    </row>
    <row r="12" spans="3:9" x14ac:dyDescent="0.25">
      <c r="C12" s="14"/>
      <c r="E12" s="15"/>
      <c r="F12" s="15"/>
      <c r="G12" s="166"/>
    </row>
    <row r="13" spans="3:9" x14ac:dyDescent="0.25">
      <c r="C13" s="14" t="s">
        <v>414</v>
      </c>
      <c r="E13" s="175"/>
      <c r="F13" s="175"/>
      <c r="G13" s="164"/>
    </row>
    <row r="14" spans="3:9" x14ac:dyDescent="0.25">
      <c r="C14" s="172" t="s">
        <v>424</v>
      </c>
      <c r="D14" s="172"/>
      <c r="E14" s="172"/>
      <c r="F14" s="172"/>
      <c r="G14" s="172"/>
    </row>
    <row r="15" spans="3:9" x14ac:dyDescent="0.25">
      <c r="C15" s="172" t="s">
        <v>428</v>
      </c>
      <c r="D15" s="172"/>
      <c r="E15" s="172"/>
      <c r="F15" s="172"/>
      <c r="G15" s="172"/>
    </row>
    <row r="16" spans="3:9" x14ac:dyDescent="0.25">
      <c r="D16" s="176"/>
      <c r="E16" s="176"/>
      <c r="F16" s="176"/>
      <c r="G16" s="164" t="s">
        <v>429</v>
      </c>
    </row>
    <row r="17" spans="2:7" x14ac:dyDescent="0.25">
      <c r="D17" s="176"/>
      <c r="E17" s="176"/>
      <c r="F17" s="176"/>
      <c r="G17" s="164"/>
    </row>
    <row r="18" spans="2:7" x14ac:dyDescent="0.25">
      <c r="C18" s="14"/>
      <c r="D18" s="177"/>
      <c r="E18" s="177"/>
      <c r="F18" s="177"/>
      <c r="G18" s="177"/>
    </row>
    <row r="19" spans="2:7" x14ac:dyDescent="0.25">
      <c r="C19" s="14"/>
      <c r="D19" s="175"/>
      <c r="E19" s="175"/>
      <c r="F19" s="175"/>
      <c r="G19" s="166"/>
    </row>
    <row r="20" spans="2:7" x14ac:dyDescent="0.25">
      <c r="C20" s="14"/>
      <c r="D20" s="175"/>
      <c r="E20" s="175"/>
      <c r="F20" s="175"/>
      <c r="G20" s="166"/>
    </row>
    <row r="21" spans="2:7" x14ac:dyDescent="0.25">
      <c r="C21" s="14" t="s">
        <v>415</v>
      </c>
      <c r="G21" s="164"/>
    </row>
    <row r="22" spans="2:7" x14ac:dyDescent="0.25">
      <c r="C22" s="14"/>
      <c r="D22" s="177" t="s">
        <v>416</v>
      </c>
      <c r="E22" s="177"/>
      <c r="F22" s="177"/>
      <c r="G22" s="177"/>
    </row>
    <row r="23" spans="2:7" x14ac:dyDescent="0.25">
      <c r="C23" s="14"/>
      <c r="D23" s="178"/>
      <c r="E23" s="178"/>
      <c r="F23" s="178"/>
      <c r="G23" s="164"/>
    </row>
    <row r="24" spans="2:7" x14ac:dyDescent="0.25">
      <c r="G24" s="164"/>
    </row>
    <row r="25" spans="2:7" x14ac:dyDescent="0.25">
      <c r="C25" s="14" t="s">
        <v>430</v>
      </c>
      <c r="G25" s="164"/>
    </row>
    <row r="26" spans="2:7" x14ac:dyDescent="0.25">
      <c r="C26" s="14"/>
      <c r="D26" s="177" t="s">
        <v>431</v>
      </c>
      <c r="E26" s="177"/>
      <c r="F26" s="177"/>
      <c r="G26" s="177"/>
    </row>
    <row r="27" spans="2:7" x14ac:dyDescent="0.25">
      <c r="F27" s="179"/>
      <c r="G27" s="164"/>
    </row>
    <row r="28" spans="2:7" x14ac:dyDescent="0.25">
      <c r="F28" s="179"/>
      <c r="G28" s="164"/>
    </row>
    <row r="29" spans="2:7" x14ac:dyDescent="0.25">
      <c r="C29" s="14"/>
      <c r="D29" s="180"/>
      <c r="G29" s="164"/>
    </row>
    <row r="30" spans="2:7" x14ac:dyDescent="0.25">
      <c r="G30" s="164"/>
    </row>
    <row r="31" spans="2:7" x14ac:dyDescent="0.25">
      <c r="B31" s="181" t="s">
        <v>422</v>
      </c>
      <c r="C31" s="181"/>
      <c r="D31" s="181"/>
      <c r="E31" s="181"/>
      <c r="F31" s="181"/>
      <c r="G31" s="181"/>
    </row>
    <row r="32" spans="2:7" x14ac:dyDescent="0.25">
      <c r="B32" s="182" t="s">
        <v>421</v>
      </c>
      <c r="C32" s="182"/>
      <c r="D32" s="182"/>
      <c r="E32" s="182"/>
      <c r="F32" s="182"/>
      <c r="G32" s="182"/>
    </row>
    <row r="33" spans="2:7" x14ac:dyDescent="0.25">
      <c r="B33" s="182"/>
      <c r="C33" s="182"/>
      <c r="D33" s="182"/>
      <c r="E33" s="182"/>
      <c r="F33" s="182"/>
      <c r="G33" s="182"/>
    </row>
    <row r="34" spans="2:7" x14ac:dyDescent="0.25">
      <c r="G34" s="164"/>
    </row>
    <row r="35" spans="2:7" x14ac:dyDescent="0.25">
      <c r="G35" s="164"/>
    </row>
    <row r="36" spans="2:7" x14ac:dyDescent="0.25">
      <c r="G36" s="164"/>
    </row>
    <row r="37" spans="2:7" x14ac:dyDescent="0.25">
      <c r="G37" s="164"/>
    </row>
    <row r="38" spans="2:7" x14ac:dyDescent="0.25">
      <c r="G38" s="164"/>
    </row>
    <row r="39" spans="2:7" x14ac:dyDescent="0.25">
      <c r="G39" s="164"/>
    </row>
    <row r="40" spans="2:7" x14ac:dyDescent="0.25">
      <c r="G40" s="164"/>
    </row>
    <row r="41" spans="2:7" x14ac:dyDescent="0.25">
      <c r="G41" s="164"/>
    </row>
    <row r="42" spans="2:7" x14ac:dyDescent="0.25">
      <c r="G42" s="164"/>
    </row>
    <row r="43" spans="2:7" x14ac:dyDescent="0.25">
      <c r="G43" s="164"/>
    </row>
    <row r="44" spans="2:7" x14ac:dyDescent="0.25">
      <c r="G44" s="164"/>
    </row>
    <row r="45" spans="2:7" x14ac:dyDescent="0.25">
      <c r="C45" s="14" t="s">
        <v>417</v>
      </c>
      <c r="D45" s="177" t="s">
        <v>418</v>
      </c>
      <c r="E45" s="177"/>
      <c r="F45" s="177"/>
      <c r="G45" s="177"/>
    </row>
    <row r="46" spans="2:7" x14ac:dyDescent="0.25">
      <c r="C46" s="14"/>
      <c r="D46" s="178"/>
      <c r="E46" s="178"/>
      <c r="F46" s="178"/>
      <c r="G46" s="164"/>
    </row>
    <row r="47" spans="2:7" x14ac:dyDescent="0.25">
      <c r="C47" s="14"/>
      <c r="G47" s="164"/>
    </row>
    <row r="48" spans="2:7" x14ac:dyDescent="0.25">
      <c r="C48" s="14"/>
      <c r="G48" s="164"/>
    </row>
    <row r="49" spans="3:7" x14ac:dyDescent="0.25">
      <c r="G49" s="164"/>
    </row>
    <row r="50" spans="3:7" x14ac:dyDescent="0.25">
      <c r="C50" s="14"/>
      <c r="G50" s="164"/>
    </row>
    <row r="51" spans="3:7" x14ac:dyDescent="0.25">
      <c r="C51" s="14"/>
      <c r="G51" s="164"/>
    </row>
    <row r="52" spans="3:7" x14ac:dyDescent="0.25">
      <c r="G52" s="164"/>
    </row>
    <row r="53" spans="3:7" x14ac:dyDescent="0.25">
      <c r="G53" s="164"/>
    </row>
    <row r="54" spans="3:7" x14ac:dyDescent="0.25">
      <c r="G54" s="164"/>
    </row>
    <row r="55" spans="3:7" x14ac:dyDescent="0.25">
      <c r="C55" s="140" t="s">
        <v>419</v>
      </c>
      <c r="D55" s="177" t="s">
        <v>420</v>
      </c>
      <c r="E55" s="177"/>
      <c r="F55" s="177"/>
      <c r="G55" s="177"/>
    </row>
    <row r="56" spans="3:7" x14ac:dyDescent="0.25">
      <c r="G56" s="164"/>
    </row>
  </sheetData>
  <mergeCells count="12">
    <mergeCell ref="D55:G55"/>
    <mergeCell ref="D26:G26"/>
    <mergeCell ref="D22:G22"/>
    <mergeCell ref="B31:G31"/>
    <mergeCell ref="B32:G33"/>
    <mergeCell ref="D45:G45"/>
    <mergeCell ref="D18:G18"/>
    <mergeCell ref="D3:G3"/>
    <mergeCell ref="C8:G8"/>
    <mergeCell ref="D10:G10"/>
    <mergeCell ref="C14:G14"/>
    <mergeCell ref="C15:G15"/>
  </mergeCells>
  <pageMargins left="0.7" right="0.7" top="0.75" bottom="0.75" header="0.3" footer="0.3"/>
  <pageSetup paperSize="9"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8"/>
  <sheetViews>
    <sheetView view="pageBreakPreview" zoomScaleNormal="100" zoomScaleSheetLayoutView="100" workbookViewId="0">
      <selection sqref="A1:I1"/>
    </sheetView>
  </sheetViews>
  <sheetFormatPr defaultRowHeight="13.2" x14ac:dyDescent="0.25"/>
  <cols>
    <col min="1" max="16384" width="8.88671875" style="2"/>
  </cols>
  <sheetData>
    <row r="1" spans="1:9" s="184" customFormat="1" ht="12" x14ac:dyDescent="0.25">
      <c r="A1" s="183" t="s">
        <v>33</v>
      </c>
      <c r="B1" s="183"/>
      <c r="C1" s="183"/>
      <c r="D1" s="183"/>
      <c r="E1" s="183"/>
      <c r="F1" s="183"/>
      <c r="G1" s="183"/>
      <c r="H1" s="183"/>
      <c r="I1" s="183"/>
    </row>
    <row r="2" spans="1:9" s="184" customFormat="1" ht="11.4" x14ac:dyDescent="0.2"/>
    <row r="3" spans="1:9" s="184" customFormat="1" ht="11.4" x14ac:dyDescent="0.2"/>
    <row r="4" spans="1:9" s="186" customFormat="1" ht="50.25" customHeight="1" x14ac:dyDescent="0.2">
      <c r="A4" s="185" t="s">
        <v>34</v>
      </c>
      <c r="B4" s="185"/>
      <c r="C4" s="185"/>
      <c r="D4" s="185"/>
      <c r="E4" s="185"/>
      <c r="F4" s="185"/>
      <c r="G4" s="185"/>
      <c r="H4" s="185"/>
      <c r="I4" s="185"/>
    </row>
    <row r="5" spans="1:9" s="184" customFormat="1" ht="32.25" customHeight="1" x14ac:dyDescent="0.2">
      <c r="A5" s="185" t="s">
        <v>35</v>
      </c>
      <c r="B5" s="185"/>
      <c r="C5" s="185"/>
      <c r="D5" s="185"/>
      <c r="E5" s="185"/>
      <c r="F5" s="185"/>
      <c r="G5" s="185"/>
      <c r="H5" s="185"/>
      <c r="I5" s="185"/>
    </row>
    <row r="6" spans="1:9" s="184" customFormat="1" ht="40.5" customHeight="1" x14ac:dyDescent="0.2">
      <c r="A6" s="185" t="s">
        <v>36</v>
      </c>
      <c r="B6" s="185"/>
      <c r="C6" s="185"/>
      <c r="D6" s="185"/>
      <c r="E6" s="185"/>
      <c r="F6" s="185"/>
      <c r="G6" s="185"/>
      <c r="H6" s="185"/>
      <c r="I6" s="185"/>
    </row>
    <row r="7" spans="1:9" s="186" customFormat="1" ht="39.75" customHeight="1" x14ac:dyDescent="0.2">
      <c r="A7" s="185" t="s">
        <v>37</v>
      </c>
      <c r="B7" s="185"/>
      <c r="C7" s="185"/>
      <c r="D7" s="185"/>
      <c r="E7" s="185"/>
      <c r="F7" s="185"/>
      <c r="G7" s="185"/>
      <c r="H7" s="185"/>
      <c r="I7" s="185"/>
    </row>
    <row r="8" spans="1:9" s="184" customFormat="1" ht="40.5" customHeight="1" x14ac:dyDescent="0.2">
      <c r="A8" s="185" t="s">
        <v>38</v>
      </c>
      <c r="B8" s="185"/>
      <c r="C8" s="185"/>
      <c r="D8" s="185"/>
      <c r="E8" s="185"/>
      <c r="F8" s="185"/>
      <c r="G8" s="185"/>
      <c r="H8" s="185"/>
      <c r="I8" s="185"/>
    </row>
    <row r="9" spans="1:9" s="184" customFormat="1" ht="27.75" customHeight="1" x14ac:dyDescent="0.2">
      <c r="A9" s="185" t="s">
        <v>39</v>
      </c>
      <c r="B9" s="185"/>
      <c r="C9" s="185"/>
      <c r="D9" s="185"/>
      <c r="E9" s="185"/>
      <c r="F9" s="185"/>
      <c r="G9" s="185"/>
      <c r="H9" s="185"/>
      <c r="I9" s="185"/>
    </row>
    <row r="10" spans="1:9" s="184" customFormat="1" ht="29.25" customHeight="1" x14ac:dyDescent="0.2">
      <c r="A10" s="185" t="s">
        <v>40</v>
      </c>
      <c r="B10" s="185"/>
      <c r="C10" s="185"/>
      <c r="D10" s="185"/>
      <c r="E10" s="185"/>
      <c r="F10" s="185"/>
      <c r="G10" s="185"/>
      <c r="H10" s="185"/>
      <c r="I10" s="185"/>
    </row>
    <row r="11" spans="1:9" s="184" customFormat="1" ht="28.5" customHeight="1" x14ac:dyDescent="0.2">
      <c r="A11" s="185" t="s">
        <v>41</v>
      </c>
      <c r="B11" s="185"/>
      <c r="C11" s="185"/>
      <c r="D11" s="185"/>
      <c r="E11" s="185"/>
      <c r="F11" s="185"/>
      <c r="G11" s="185"/>
      <c r="H11" s="185"/>
      <c r="I11" s="185"/>
    </row>
    <row r="12" spans="1:9" s="184" customFormat="1" ht="36.75" customHeight="1" x14ac:dyDescent="0.2">
      <c r="A12" s="185" t="s">
        <v>42</v>
      </c>
      <c r="B12" s="185"/>
      <c r="C12" s="185"/>
      <c r="D12" s="185"/>
      <c r="E12" s="185"/>
      <c r="F12" s="185"/>
      <c r="G12" s="185"/>
      <c r="H12" s="185"/>
      <c r="I12" s="185"/>
    </row>
    <row r="13" spans="1:9" s="184" customFormat="1" ht="25.5" customHeight="1" x14ac:dyDescent="0.2">
      <c r="A13" s="185" t="s">
        <v>43</v>
      </c>
      <c r="B13" s="185"/>
      <c r="C13" s="185"/>
      <c r="D13" s="185"/>
      <c r="E13" s="185"/>
      <c r="F13" s="185"/>
      <c r="G13" s="185"/>
      <c r="H13" s="185"/>
      <c r="I13" s="185"/>
    </row>
    <row r="14" spans="1:9" s="184" customFormat="1" ht="27.75" customHeight="1" x14ac:dyDescent="0.2">
      <c r="A14" s="185" t="s">
        <v>44</v>
      </c>
      <c r="B14" s="185"/>
      <c r="C14" s="185"/>
      <c r="D14" s="185"/>
      <c r="E14" s="185"/>
      <c r="F14" s="185"/>
      <c r="G14" s="185"/>
      <c r="H14" s="185"/>
      <c r="I14" s="185"/>
    </row>
    <row r="15" spans="1:9" s="184" customFormat="1" ht="67.5" customHeight="1" x14ac:dyDescent="0.2">
      <c r="A15" s="185" t="s">
        <v>45</v>
      </c>
      <c r="B15" s="185"/>
      <c r="C15" s="185"/>
      <c r="D15" s="185"/>
      <c r="E15" s="185"/>
      <c r="F15" s="185"/>
      <c r="G15" s="185"/>
      <c r="H15" s="185"/>
      <c r="I15" s="185"/>
    </row>
    <row r="16" spans="1:9" s="184" customFormat="1" ht="41.25" customHeight="1" x14ac:dyDescent="0.2">
      <c r="A16" s="185" t="s">
        <v>46</v>
      </c>
      <c r="B16" s="185"/>
      <c r="C16" s="185"/>
      <c r="D16" s="185"/>
      <c r="E16" s="185"/>
      <c r="F16" s="185"/>
      <c r="G16" s="185"/>
      <c r="H16" s="185"/>
      <c r="I16" s="185"/>
    </row>
    <row r="17" spans="1:9" s="184" customFormat="1" ht="28.5" customHeight="1" x14ac:dyDescent="0.2">
      <c r="A17" s="185" t="s">
        <v>47</v>
      </c>
      <c r="B17" s="185"/>
      <c r="C17" s="185"/>
      <c r="D17" s="185"/>
      <c r="E17" s="185"/>
      <c r="F17" s="185"/>
      <c r="G17" s="185"/>
      <c r="H17" s="185"/>
      <c r="I17" s="185"/>
    </row>
    <row r="18" spans="1:9" s="184" customFormat="1" ht="42.75" customHeight="1" x14ac:dyDescent="0.2">
      <c r="A18" s="185" t="s">
        <v>48</v>
      </c>
      <c r="B18" s="185"/>
      <c r="C18" s="185"/>
      <c r="D18" s="185"/>
      <c r="E18" s="185"/>
      <c r="F18" s="185"/>
      <c r="G18" s="185"/>
      <c r="H18" s="185"/>
      <c r="I18" s="185"/>
    </row>
    <row r="19" spans="1:9" s="184" customFormat="1" ht="42.75" customHeight="1" x14ac:dyDescent="0.2">
      <c r="A19" s="185" t="s">
        <v>49</v>
      </c>
      <c r="B19" s="185"/>
      <c r="C19" s="185"/>
      <c r="D19" s="185"/>
      <c r="E19" s="185"/>
      <c r="F19" s="185"/>
      <c r="G19" s="185"/>
      <c r="H19" s="185"/>
      <c r="I19" s="185"/>
    </row>
    <row r="20" spans="1:9" s="184" customFormat="1" ht="55.5" customHeight="1" x14ac:dyDescent="0.2">
      <c r="A20" s="185" t="s">
        <v>50</v>
      </c>
      <c r="B20" s="185"/>
      <c r="C20" s="185"/>
      <c r="D20" s="185"/>
      <c r="E20" s="185"/>
      <c r="F20" s="185"/>
      <c r="G20" s="185"/>
      <c r="H20" s="185"/>
      <c r="I20" s="185"/>
    </row>
    <row r="21" spans="1:9" s="184" customFormat="1" ht="83.25" customHeight="1" x14ac:dyDescent="0.2">
      <c r="A21" s="185" t="s">
        <v>51</v>
      </c>
      <c r="B21" s="185"/>
      <c r="C21" s="185"/>
      <c r="D21" s="185"/>
      <c r="E21" s="185"/>
      <c r="F21" s="185"/>
      <c r="G21" s="185"/>
      <c r="H21" s="185"/>
      <c r="I21" s="185"/>
    </row>
    <row r="22" spans="1:9" s="184" customFormat="1" ht="28.5" customHeight="1" x14ac:dyDescent="0.2">
      <c r="A22" s="185" t="s">
        <v>52</v>
      </c>
      <c r="B22" s="185"/>
      <c r="C22" s="185"/>
      <c r="D22" s="185"/>
      <c r="E22" s="185"/>
      <c r="F22" s="185"/>
      <c r="G22" s="185"/>
      <c r="H22" s="185"/>
      <c r="I22" s="185"/>
    </row>
    <row r="23" spans="1:9" s="184" customFormat="1" ht="53.25" customHeight="1" x14ac:dyDescent="0.2">
      <c r="A23" s="185" t="s">
        <v>53</v>
      </c>
      <c r="B23" s="185"/>
      <c r="C23" s="185"/>
      <c r="D23" s="185"/>
      <c r="E23" s="185"/>
      <c r="F23" s="185"/>
      <c r="G23" s="185"/>
      <c r="H23" s="185"/>
      <c r="I23" s="185"/>
    </row>
    <row r="24" spans="1:9" s="184" customFormat="1" ht="40.5" customHeight="1" x14ac:dyDescent="0.2">
      <c r="A24" s="185" t="s">
        <v>54</v>
      </c>
      <c r="B24" s="185"/>
      <c r="C24" s="185"/>
      <c r="D24" s="185"/>
      <c r="E24" s="185"/>
      <c r="F24" s="185"/>
      <c r="G24" s="185"/>
      <c r="H24" s="185"/>
      <c r="I24" s="185"/>
    </row>
    <row r="25" spans="1:9" s="184" customFormat="1" ht="41.25" customHeight="1" x14ac:dyDescent="0.2">
      <c r="A25" s="185" t="s">
        <v>55</v>
      </c>
      <c r="B25" s="185"/>
      <c r="C25" s="185"/>
      <c r="D25" s="185"/>
      <c r="E25" s="185"/>
      <c r="F25" s="185"/>
      <c r="G25" s="185"/>
      <c r="H25" s="185"/>
      <c r="I25" s="185"/>
    </row>
    <row r="26" spans="1:9" s="184" customFormat="1" ht="29.25" customHeight="1" x14ac:dyDescent="0.2">
      <c r="A26" s="185" t="s">
        <v>56</v>
      </c>
      <c r="B26" s="185"/>
      <c r="C26" s="185"/>
      <c r="D26" s="185"/>
      <c r="E26" s="185"/>
      <c r="F26" s="185"/>
      <c r="G26" s="185"/>
      <c r="H26" s="185"/>
      <c r="I26" s="185"/>
    </row>
    <row r="27" spans="1:9" s="184" customFormat="1" ht="27.75" customHeight="1" x14ac:dyDescent="0.2">
      <c r="A27" s="185" t="s">
        <v>57</v>
      </c>
      <c r="B27" s="185"/>
      <c r="C27" s="185"/>
      <c r="D27" s="185"/>
      <c r="E27" s="185"/>
      <c r="F27" s="185"/>
      <c r="G27" s="185"/>
      <c r="H27" s="185"/>
      <c r="I27" s="185"/>
    </row>
    <row r="28" spans="1:9" s="184" customFormat="1" ht="40.5" customHeight="1" x14ac:dyDescent="0.2">
      <c r="A28" s="185" t="s">
        <v>58</v>
      </c>
      <c r="B28" s="185"/>
      <c r="C28" s="185"/>
      <c r="D28" s="185"/>
      <c r="E28" s="185"/>
      <c r="F28" s="185"/>
      <c r="G28" s="185"/>
      <c r="H28" s="185"/>
      <c r="I28" s="185"/>
    </row>
    <row r="29" spans="1:9" s="184" customFormat="1" ht="30" customHeight="1" x14ac:dyDescent="0.2">
      <c r="A29" s="185" t="s">
        <v>59</v>
      </c>
      <c r="B29" s="185"/>
      <c r="C29" s="185"/>
      <c r="D29" s="185"/>
      <c r="E29" s="185"/>
      <c r="F29" s="185"/>
      <c r="G29" s="185"/>
      <c r="H29" s="185"/>
      <c r="I29" s="185"/>
    </row>
    <row r="30" spans="1:9" s="184" customFormat="1" ht="28.5" customHeight="1" x14ac:dyDescent="0.2">
      <c r="A30" s="185" t="s">
        <v>60</v>
      </c>
      <c r="B30" s="185"/>
      <c r="C30" s="185"/>
      <c r="D30" s="185"/>
      <c r="E30" s="185"/>
      <c r="F30" s="185"/>
      <c r="G30" s="185"/>
      <c r="H30" s="185"/>
      <c r="I30" s="185"/>
    </row>
    <row r="31" spans="1:9" s="184" customFormat="1" ht="16.5" customHeight="1" x14ac:dyDescent="0.2">
      <c r="A31" s="185" t="s">
        <v>61</v>
      </c>
      <c r="B31" s="185"/>
      <c r="C31" s="185"/>
      <c r="D31" s="185"/>
      <c r="E31" s="185"/>
      <c r="F31" s="185"/>
      <c r="G31" s="185"/>
      <c r="H31" s="185"/>
      <c r="I31" s="185"/>
    </row>
    <row r="32" spans="1:9" s="184" customFormat="1" ht="48" customHeight="1" x14ac:dyDescent="0.2">
      <c r="A32" s="185" t="s">
        <v>62</v>
      </c>
      <c r="B32" s="185"/>
      <c r="C32" s="185"/>
      <c r="D32" s="185"/>
      <c r="E32" s="185"/>
      <c r="F32" s="185"/>
      <c r="G32" s="185"/>
      <c r="H32" s="185"/>
      <c r="I32" s="185"/>
    </row>
    <row r="33" spans="1:9" s="184" customFormat="1" ht="26.25" customHeight="1" x14ac:dyDescent="0.2">
      <c r="A33" s="185" t="s">
        <v>63</v>
      </c>
      <c r="B33" s="185"/>
      <c r="C33" s="185"/>
      <c r="D33" s="185"/>
      <c r="E33" s="185"/>
      <c r="F33" s="185"/>
      <c r="G33" s="185"/>
      <c r="H33" s="185"/>
      <c r="I33" s="185"/>
    </row>
    <row r="34" spans="1:9" s="184" customFormat="1" ht="11.4" x14ac:dyDescent="0.2"/>
    <row r="35" spans="1:9" s="184" customFormat="1" ht="11.4" x14ac:dyDescent="0.2">
      <c r="A35" s="187" t="s">
        <v>64</v>
      </c>
      <c r="B35" s="187"/>
      <c r="C35" s="187"/>
      <c r="D35" s="187"/>
      <c r="E35" s="187"/>
      <c r="F35" s="187"/>
      <c r="G35" s="187"/>
      <c r="H35" s="187"/>
      <c r="I35" s="187"/>
    </row>
    <row r="36" spans="1:9" s="184" customFormat="1" ht="10.199999999999999" customHeight="1" x14ac:dyDescent="0.2"/>
    <row r="37" spans="1:9" s="184" customFormat="1" ht="49.2" customHeight="1" x14ac:dyDescent="0.2">
      <c r="A37" s="188"/>
      <c r="B37" s="188"/>
      <c r="C37" s="188"/>
      <c r="D37" s="188"/>
      <c r="E37" s="189" t="s">
        <v>65</v>
      </c>
      <c r="F37" s="189"/>
      <c r="G37" s="189"/>
      <c r="H37" s="189"/>
      <c r="I37" s="189"/>
    </row>
    <row r="38" spans="1:9" s="184" customFormat="1" ht="11.4" x14ac:dyDescent="0.2">
      <c r="F38" s="189" t="s">
        <v>66</v>
      </c>
      <c r="G38" s="189"/>
      <c r="H38" s="189"/>
    </row>
  </sheetData>
  <mergeCells count="34">
    <mergeCell ref="A33:I33"/>
    <mergeCell ref="A35:I35"/>
    <mergeCell ref="E37:I37"/>
    <mergeCell ref="F38:H38"/>
    <mergeCell ref="A27:I27"/>
    <mergeCell ref="A28:I28"/>
    <mergeCell ref="A29:I29"/>
    <mergeCell ref="A30:I30"/>
    <mergeCell ref="A31:I31"/>
    <mergeCell ref="A32:I32"/>
    <mergeCell ref="A26:I26"/>
    <mergeCell ref="A15:I15"/>
    <mergeCell ref="A16:I16"/>
    <mergeCell ref="A17:I17"/>
    <mergeCell ref="A18:I18"/>
    <mergeCell ref="A19:I19"/>
    <mergeCell ref="A20:I20"/>
    <mergeCell ref="A21:I21"/>
    <mergeCell ref="A22:I22"/>
    <mergeCell ref="A23:I23"/>
    <mergeCell ref="A24:I24"/>
    <mergeCell ref="A25:I25"/>
    <mergeCell ref="A14:I14"/>
    <mergeCell ref="A1:I1"/>
    <mergeCell ref="A4:I4"/>
    <mergeCell ref="A5:I5"/>
    <mergeCell ref="A6:I6"/>
    <mergeCell ref="A7:I7"/>
    <mergeCell ref="A8:I8"/>
    <mergeCell ref="A9:I9"/>
    <mergeCell ref="A10:I10"/>
    <mergeCell ref="A11:I11"/>
    <mergeCell ref="A12:I12"/>
    <mergeCell ref="A13:I13"/>
  </mergeCells>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6"/>
  <sheetViews>
    <sheetView view="pageBreakPreview" zoomScaleNormal="115" zoomScaleSheetLayoutView="100" workbookViewId="0">
      <selection activeCell="B1" sqref="B1"/>
    </sheetView>
  </sheetViews>
  <sheetFormatPr defaultRowHeight="13.2" x14ac:dyDescent="0.25"/>
  <cols>
    <col min="1" max="1" width="3.88671875" style="2" customWidth="1"/>
    <col min="2" max="2" width="32" style="2" customWidth="1"/>
    <col min="3" max="3" width="6" style="2" customWidth="1"/>
    <col min="4" max="4" width="12.33203125" style="2" customWidth="1"/>
    <col min="5" max="5" width="16.5546875" style="15" customWidth="1"/>
    <col min="6" max="6" width="18.44140625" style="2" customWidth="1"/>
    <col min="7" max="16384" width="8.88671875" style="2"/>
  </cols>
  <sheetData>
    <row r="1" spans="1:7" x14ac:dyDescent="0.25">
      <c r="B1" s="227" t="s">
        <v>435</v>
      </c>
    </row>
    <row r="2" spans="1:7" ht="64.8" customHeight="1" x14ac:dyDescent="0.25">
      <c r="B2" s="228" t="s">
        <v>436</v>
      </c>
      <c r="C2" s="228"/>
      <c r="D2" s="228"/>
      <c r="E2" s="228"/>
    </row>
    <row r="3" spans="1:7" s="190" customFormat="1" ht="13.5" customHeight="1" thickBot="1" x14ac:dyDescent="0.3">
      <c r="E3" s="191"/>
    </row>
    <row r="4" spans="1:7" ht="16.5" customHeight="1" thickTop="1" thickBot="1" x14ac:dyDescent="0.3">
      <c r="A4" s="32"/>
      <c r="B4" s="144" t="s">
        <v>14</v>
      </c>
      <c r="C4" s="144"/>
      <c r="D4" s="144"/>
      <c r="E4" s="144"/>
      <c r="F4" s="145"/>
      <c r="G4" s="33"/>
    </row>
    <row r="5" spans="1:7" ht="13.8" thickTop="1" x14ac:dyDescent="0.25">
      <c r="A5" s="34"/>
      <c r="B5" s="35"/>
      <c r="C5" s="4"/>
      <c r="D5" s="7"/>
      <c r="F5" s="8"/>
      <c r="G5" s="36"/>
    </row>
    <row r="6" spans="1:7" ht="22.5" customHeight="1" x14ac:dyDescent="0.25">
      <c r="A6" s="34"/>
      <c r="B6" s="37" t="s">
        <v>6</v>
      </c>
      <c r="C6" s="38" t="s">
        <v>8</v>
      </c>
      <c r="D6" s="39" t="s">
        <v>4</v>
      </c>
      <c r="E6" s="15" t="s">
        <v>9</v>
      </c>
      <c r="F6" s="40" t="s">
        <v>5</v>
      </c>
      <c r="G6" s="36"/>
    </row>
    <row r="7" spans="1:7" ht="17.25" customHeight="1" x14ac:dyDescent="0.25">
      <c r="A7" s="192" t="s">
        <v>67</v>
      </c>
      <c r="B7" s="192"/>
      <c r="C7" s="192"/>
      <c r="D7" s="192"/>
      <c r="E7" s="192"/>
      <c r="F7" s="192"/>
    </row>
    <row r="8" spans="1:7" ht="30.75" customHeight="1" x14ac:dyDescent="0.25">
      <c r="A8" s="193" t="s">
        <v>68</v>
      </c>
      <c r="B8" s="193"/>
      <c r="C8" s="193"/>
      <c r="D8" s="193"/>
      <c r="E8" s="193"/>
      <c r="F8" s="193"/>
    </row>
    <row r="9" spans="1:7" ht="27" customHeight="1" x14ac:dyDescent="0.25">
      <c r="A9" s="194" t="s">
        <v>69</v>
      </c>
      <c r="B9" s="194"/>
      <c r="C9" s="194"/>
      <c r="D9" s="194"/>
      <c r="E9" s="194"/>
      <c r="F9" s="194"/>
    </row>
    <row r="10" spans="1:7" x14ac:dyDescent="0.25">
      <c r="A10" s="193" t="s">
        <v>70</v>
      </c>
      <c r="B10" s="193"/>
      <c r="C10" s="193"/>
      <c r="D10" s="193"/>
      <c r="E10" s="193"/>
      <c r="F10" s="193"/>
    </row>
    <row r="11" spans="1:7" x14ac:dyDescent="0.25">
      <c r="A11" s="193" t="s">
        <v>71</v>
      </c>
      <c r="B11" s="193"/>
      <c r="C11" s="193"/>
      <c r="D11" s="193"/>
      <c r="E11" s="193"/>
      <c r="F11" s="193"/>
    </row>
    <row r="12" spans="1:7" x14ac:dyDescent="0.25">
      <c r="A12" s="193" t="s">
        <v>72</v>
      </c>
      <c r="B12" s="193"/>
      <c r="C12" s="193"/>
      <c r="D12" s="193"/>
      <c r="E12" s="193"/>
      <c r="F12" s="193"/>
    </row>
    <row r="13" spans="1:7" x14ac:dyDescent="0.25">
      <c r="A13" s="193" t="s">
        <v>73</v>
      </c>
      <c r="B13" s="193"/>
      <c r="C13" s="193"/>
      <c r="D13" s="193"/>
      <c r="E13" s="193"/>
      <c r="F13" s="193"/>
    </row>
    <row r="14" spans="1:7" ht="27" customHeight="1" x14ac:dyDescent="0.25">
      <c r="A14" s="193" t="s">
        <v>74</v>
      </c>
      <c r="B14" s="193"/>
      <c r="C14" s="193"/>
      <c r="D14" s="193"/>
      <c r="E14" s="193"/>
      <c r="F14" s="193"/>
    </row>
    <row r="15" spans="1:7" x14ac:dyDescent="0.25">
      <c r="A15" s="193" t="s">
        <v>75</v>
      </c>
      <c r="B15" s="193"/>
      <c r="C15" s="193"/>
      <c r="D15" s="193"/>
      <c r="E15" s="193"/>
      <c r="F15" s="193"/>
    </row>
    <row r="16" spans="1:7" x14ac:dyDescent="0.25">
      <c r="A16" s="193" t="s">
        <v>76</v>
      </c>
      <c r="B16" s="193"/>
      <c r="C16" s="193"/>
      <c r="D16" s="193"/>
      <c r="E16" s="193"/>
      <c r="F16" s="193"/>
    </row>
    <row r="17" spans="1:7" ht="30.75" customHeight="1" x14ac:dyDescent="0.25">
      <c r="A17" s="193" t="s">
        <v>85</v>
      </c>
      <c r="B17" s="193"/>
      <c r="C17" s="193"/>
      <c r="D17" s="193"/>
      <c r="E17" s="193"/>
      <c r="F17" s="193"/>
    </row>
    <row r="18" spans="1:7" s="180" customFormat="1" x14ac:dyDescent="0.25">
      <c r="A18" s="193" t="s">
        <v>86</v>
      </c>
      <c r="B18" s="193"/>
      <c r="C18" s="193"/>
      <c r="D18" s="193"/>
      <c r="E18" s="193"/>
      <c r="F18" s="193"/>
    </row>
    <row r="19" spans="1:7" s="180" customFormat="1" x14ac:dyDescent="0.25">
      <c r="A19" s="193" t="s">
        <v>87</v>
      </c>
      <c r="B19" s="193"/>
      <c r="C19" s="193"/>
      <c r="D19" s="193"/>
      <c r="E19" s="193"/>
      <c r="F19" s="193"/>
    </row>
    <row r="20" spans="1:7" s="180" customFormat="1" x14ac:dyDescent="0.25">
      <c r="A20" s="195" t="s">
        <v>88</v>
      </c>
      <c r="B20" s="195"/>
      <c r="C20" s="195"/>
      <c r="D20" s="195"/>
      <c r="E20" s="195"/>
      <c r="F20" s="195"/>
    </row>
    <row r="21" spans="1:7" s="196" customFormat="1" ht="14.4" x14ac:dyDescent="0.3">
      <c r="A21" s="193" t="s">
        <v>77</v>
      </c>
      <c r="B21" s="193"/>
      <c r="C21" s="193"/>
      <c r="D21" s="193"/>
      <c r="E21" s="193"/>
      <c r="F21" s="193"/>
    </row>
    <row r="22" spans="1:7" s="200" customFormat="1" ht="13.8" x14ac:dyDescent="0.25">
      <c r="A22" s="193" t="s">
        <v>78</v>
      </c>
      <c r="B22" s="193"/>
      <c r="C22" s="197"/>
      <c r="D22" s="198"/>
      <c r="E22" s="199"/>
      <c r="F22" s="199"/>
    </row>
    <row r="23" spans="1:7" s="200" customFormat="1" ht="13.8" x14ac:dyDescent="0.25">
      <c r="A23" s="193" t="s">
        <v>79</v>
      </c>
      <c r="B23" s="193"/>
      <c r="C23" s="193"/>
      <c r="D23" s="193"/>
      <c r="E23" s="193"/>
      <c r="F23" s="193"/>
    </row>
    <row r="24" spans="1:7" s="180" customFormat="1" ht="39.75" customHeight="1" x14ac:dyDescent="0.25">
      <c r="A24" s="193" t="s">
        <v>89</v>
      </c>
      <c r="B24" s="193"/>
      <c r="C24" s="193"/>
      <c r="D24" s="193"/>
      <c r="E24" s="193"/>
      <c r="F24" s="193"/>
    </row>
    <row r="25" spans="1:7" s="180" customFormat="1" ht="30.75" customHeight="1" x14ac:dyDescent="0.25">
      <c r="A25" s="193" t="s">
        <v>80</v>
      </c>
      <c r="B25" s="193"/>
      <c r="C25" s="193"/>
      <c r="D25" s="193"/>
      <c r="E25" s="193"/>
      <c r="F25" s="193"/>
    </row>
    <row r="26" spans="1:7" s="180" customFormat="1" ht="30.75" customHeight="1" x14ac:dyDescent="0.25">
      <c r="A26" s="193" t="s">
        <v>90</v>
      </c>
      <c r="B26" s="193"/>
      <c r="C26" s="193"/>
      <c r="D26" s="193"/>
      <c r="E26" s="193"/>
      <c r="F26" s="193"/>
    </row>
    <row r="27" spans="1:7" s="180" customFormat="1" ht="56.25" customHeight="1" x14ac:dyDescent="0.25">
      <c r="A27" s="201" t="s">
        <v>81</v>
      </c>
      <c r="B27" s="201"/>
      <c r="C27" s="201"/>
      <c r="D27" s="201"/>
      <c r="E27" s="201"/>
      <c r="F27" s="201"/>
    </row>
    <row r="28" spans="1:7" s="180" customFormat="1" x14ac:dyDescent="0.25">
      <c r="A28" s="192" t="s">
        <v>82</v>
      </c>
      <c r="B28" s="192"/>
      <c r="C28" s="192"/>
      <c r="D28" s="192"/>
      <c r="E28" s="192"/>
      <c r="F28" s="192"/>
    </row>
    <row r="29" spans="1:7" ht="54.75" customHeight="1" x14ac:dyDescent="0.25">
      <c r="A29" s="201" t="s">
        <v>91</v>
      </c>
      <c r="B29" s="201"/>
      <c r="C29" s="201"/>
      <c r="D29" s="201"/>
      <c r="E29" s="201"/>
      <c r="F29" s="201"/>
    </row>
    <row r="30" spans="1:7" ht="41.25" customHeight="1" x14ac:dyDescent="0.25">
      <c r="A30" s="201" t="s">
        <v>83</v>
      </c>
      <c r="B30" s="201"/>
      <c r="C30" s="201"/>
      <c r="D30" s="201"/>
      <c r="E30" s="201"/>
      <c r="F30" s="201"/>
    </row>
    <row r="31" spans="1:7" ht="43.5" customHeight="1" x14ac:dyDescent="0.25">
      <c r="A31" s="193" t="s">
        <v>84</v>
      </c>
      <c r="B31" s="193"/>
      <c r="C31" s="193"/>
      <c r="D31" s="193"/>
      <c r="E31" s="193"/>
      <c r="F31" s="193"/>
    </row>
    <row r="32" spans="1:7" s="13" customFormat="1" ht="12.75" customHeight="1" x14ac:dyDescent="0.25">
      <c r="A32" s="3"/>
      <c r="B32" s="9"/>
      <c r="C32" s="5"/>
      <c r="D32" s="1"/>
      <c r="E32" s="16"/>
      <c r="F32" s="10"/>
      <c r="G32" s="41"/>
    </row>
    <row r="33" spans="1:7" ht="171" customHeight="1" x14ac:dyDescent="0.25">
      <c r="A33" s="11" t="s">
        <v>0</v>
      </c>
      <c r="B33" s="146" t="s">
        <v>109</v>
      </c>
      <c r="C33" s="146"/>
      <c r="D33" s="146"/>
      <c r="F33" s="10"/>
      <c r="G33" s="36"/>
    </row>
    <row r="34" spans="1:7" x14ac:dyDescent="0.25">
      <c r="A34" s="11"/>
      <c r="B34" s="202" t="s">
        <v>110</v>
      </c>
      <c r="C34" s="202"/>
      <c r="D34" s="202"/>
      <c r="F34" s="10"/>
      <c r="G34" s="36"/>
    </row>
    <row r="35" spans="1:7" x14ac:dyDescent="0.25">
      <c r="A35" s="11"/>
      <c r="B35" s="203"/>
      <c r="C35" s="203"/>
      <c r="D35" s="203"/>
      <c r="F35" s="10"/>
      <c r="G35" s="36"/>
    </row>
    <row r="36" spans="1:7" x14ac:dyDescent="0.25">
      <c r="A36" s="11"/>
      <c r="B36" s="12" t="s">
        <v>111</v>
      </c>
      <c r="C36" s="4" t="s">
        <v>7</v>
      </c>
      <c r="D36" s="6">
        <v>6</v>
      </c>
      <c r="F36" s="10">
        <f>D36*E36</f>
        <v>0</v>
      </c>
      <c r="G36" s="36"/>
    </row>
    <row r="37" spans="1:7" x14ac:dyDescent="0.25">
      <c r="A37" s="11"/>
      <c r="B37" s="12" t="s">
        <v>112</v>
      </c>
      <c r="C37" s="4" t="s">
        <v>7</v>
      </c>
      <c r="D37" s="6">
        <v>6</v>
      </c>
      <c r="F37" s="10">
        <f>D37*E37</f>
        <v>0</v>
      </c>
    </row>
    <row r="38" spans="1:7" x14ac:dyDescent="0.25">
      <c r="A38" s="11"/>
      <c r="B38" s="12"/>
      <c r="C38" s="4"/>
      <c r="D38" s="6"/>
      <c r="F38" s="10"/>
    </row>
    <row r="39" spans="1:7" x14ac:dyDescent="0.25">
      <c r="A39" s="11"/>
      <c r="B39" s="12" t="s">
        <v>113</v>
      </c>
      <c r="C39" s="4" t="s">
        <v>7</v>
      </c>
      <c r="D39" s="6">
        <v>3</v>
      </c>
      <c r="F39" s="10">
        <f>D39*E39</f>
        <v>0</v>
      </c>
      <c r="G39" s="36"/>
    </row>
    <row r="40" spans="1:7" x14ac:dyDescent="0.25">
      <c r="A40" s="11"/>
      <c r="B40" s="12" t="s">
        <v>112</v>
      </c>
      <c r="C40" s="4" t="s">
        <v>7</v>
      </c>
      <c r="D40" s="6">
        <v>3</v>
      </c>
      <c r="F40" s="10">
        <f>D40*E40</f>
        <v>0</v>
      </c>
    </row>
    <row r="41" spans="1:7" x14ac:dyDescent="0.25">
      <c r="A41" s="11"/>
      <c r="B41" s="12"/>
      <c r="C41" s="4"/>
      <c r="D41" s="6"/>
      <c r="F41" s="10"/>
      <c r="G41" s="36"/>
    </row>
    <row r="42" spans="1:7" x14ac:dyDescent="0.25">
      <c r="A42" s="11"/>
      <c r="B42" s="12" t="s">
        <v>114</v>
      </c>
      <c r="C42" s="4" t="s">
        <v>7</v>
      </c>
      <c r="D42" s="6">
        <v>1</v>
      </c>
      <c r="F42" s="10">
        <f>D42*E42</f>
        <v>0</v>
      </c>
      <c r="G42" s="36"/>
    </row>
    <row r="43" spans="1:7" x14ac:dyDescent="0.25">
      <c r="A43" s="11"/>
      <c r="B43" s="12" t="s">
        <v>112</v>
      </c>
      <c r="C43" s="4" t="s">
        <v>7</v>
      </c>
      <c r="D43" s="6">
        <v>1</v>
      </c>
      <c r="F43" s="10">
        <f>D43*E43</f>
        <v>0</v>
      </c>
    </row>
    <row r="44" spans="1:7" x14ac:dyDescent="0.25">
      <c r="A44" s="11"/>
      <c r="B44" s="12"/>
      <c r="C44" s="4"/>
      <c r="D44" s="6"/>
      <c r="F44" s="10"/>
    </row>
    <row r="45" spans="1:7" x14ac:dyDescent="0.25">
      <c r="A45" s="11"/>
      <c r="B45" s="202" t="s">
        <v>115</v>
      </c>
      <c r="C45" s="202"/>
      <c r="D45" s="202"/>
      <c r="F45" s="10"/>
      <c r="G45" s="36"/>
    </row>
    <row r="46" spans="1:7" x14ac:dyDescent="0.25">
      <c r="A46" s="11"/>
      <c r="B46" s="203"/>
      <c r="C46" s="203"/>
      <c r="D46" s="203"/>
      <c r="F46" s="10"/>
      <c r="G46" s="36"/>
    </row>
    <row r="47" spans="1:7" x14ac:dyDescent="0.25">
      <c r="A47" s="11"/>
      <c r="B47" s="12" t="s">
        <v>116</v>
      </c>
      <c r="C47" s="4" t="s">
        <v>7</v>
      </c>
      <c r="D47" s="6">
        <v>1</v>
      </c>
      <c r="F47" s="10">
        <f>D47*E47</f>
        <v>0</v>
      </c>
      <c r="G47" s="36"/>
    </row>
    <row r="48" spans="1:7" x14ac:dyDescent="0.25">
      <c r="A48" s="11"/>
      <c r="B48" s="12"/>
      <c r="C48" s="4"/>
      <c r="D48" s="6"/>
      <c r="F48" s="10"/>
    </row>
    <row r="49" spans="1:7" x14ac:dyDescent="0.25">
      <c r="A49" s="11"/>
      <c r="B49" s="12" t="s">
        <v>117</v>
      </c>
      <c r="C49" s="4" t="s">
        <v>7</v>
      </c>
      <c r="D49" s="6">
        <v>1</v>
      </c>
      <c r="F49" s="10">
        <f>D49*E49</f>
        <v>0</v>
      </c>
      <c r="G49" s="36"/>
    </row>
    <row r="50" spans="1:7" x14ac:dyDescent="0.25">
      <c r="A50" s="11"/>
      <c r="B50" s="12"/>
      <c r="C50" s="4"/>
      <c r="D50" s="6"/>
      <c r="F50" s="10"/>
      <c r="G50" s="36"/>
    </row>
    <row r="51" spans="1:7" x14ac:dyDescent="0.25">
      <c r="A51" s="11"/>
      <c r="B51" s="202" t="s">
        <v>118</v>
      </c>
      <c r="C51" s="202"/>
      <c r="D51" s="202"/>
      <c r="F51" s="10"/>
      <c r="G51" s="36"/>
    </row>
    <row r="52" spans="1:7" x14ac:dyDescent="0.25">
      <c r="A52" s="11"/>
      <c r="B52" s="203"/>
      <c r="C52" s="203"/>
      <c r="D52" s="203"/>
      <c r="F52" s="10"/>
      <c r="G52" s="36"/>
    </row>
    <row r="53" spans="1:7" x14ac:dyDescent="0.25">
      <c r="A53" s="11"/>
      <c r="B53" s="12" t="s">
        <v>119</v>
      </c>
      <c r="C53" s="4" t="s">
        <v>7</v>
      </c>
      <c r="D53" s="6">
        <v>1</v>
      </c>
      <c r="F53" s="10">
        <f>D53*E53</f>
        <v>0</v>
      </c>
      <c r="G53" s="36"/>
    </row>
    <row r="54" spans="1:7" x14ac:dyDescent="0.25">
      <c r="A54" s="11"/>
      <c r="B54" s="12" t="s">
        <v>112</v>
      </c>
      <c r="C54" s="4" t="s">
        <v>7</v>
      </c>
      <c r="D54" s="6">
        <v>1</v>
      </c>
      <c r="F54" s="10">
        <f>D54*E54</f>
        <v>0</v>
      </c>
    </row>
    <row r="55" spans="1:7" x14ac:dyDescent="0.25">
      <c r="A55" s="11"/>
      <c r="B55" s="12"/>
      <c r="C55" s="4"/>
      <c r="D55" s="6"/>
      <c r="F55" s="10"/>
    </row>
    <row r="56" spans="1:7" x14ac:dyDescent="0.25">
      <c r="A56" s="11"/>
      <c r="B56" s="12" t="s">
        <v>120</v>
      </c>
      <c r="C56" s="4" t="s">
        <v>7</v>
      </c>
      <c r="D56" s="6">
        <v>3</v>
      </c>
      <c r="F56" s="10">
        <f>D56*E56</f>
        <v>0</v>
      </c>
      <c r="G56" s="36"/>
    </row>
    <row r="57" spans="1:7" x14ac:dyDescent="0.25">
      <c r="A57" s="11"/>
      <c r="B57" s="12" t="s">
        <v>112</v>
      </c>
      <c r="C57" s="4" t="s">
        <v>7</v>
      </c>
      <c r="D57" s="6">
        <v>3</v>
      </c>
      <c r="F57" s="10">
        <f>D57*E57</f>
        <v>0</v>
      </c>
    </row>
    <row r="58" spans="1:7" x14ac:dyDescent="0.25">
      <c r="A58" s="11"/>
      <c r="B58" s="12"/>
      <c r="C58" s="4"/>
      <c r="D58" s="6"/>
      <c r="F58" s="10"/>
      <c r="G58" s="36"/>
    </row>
    <row r="59" spans="1:7" x14ac:dyDescent="0.25">
      <c r="A59" s="11"/>
      <c r="B59" s="12" t="s">
        <v>121</v>
      </c>
      <c r="C59" s="4" t="s">
        <v>7</v>
      </c>
      <c r="D59" s="6">
        <v>1</v>
      </c>
      <c r="F59" s="10">
        <f>D59*E59</f>
        <v>0</v>
      </c>
      <c r="G59" s="36"/>
    </row>
    <row r="60" spans="1:7" x14ac:dyDescent="0.25">
      <c r="A60" s="11"/>
      <c r="B60" s="12" t="s">
        <v>112</v>
      </c>
      <c r="C60" s="4" t="s">
        <v>7</v>
      </c>
      <c r="D60" s="6">
        <v>1</v>
      </c>
      <c r="F60" s="10">
        <f>D60*E60</f>
        <v>0</v>
      </c>
    </row>
    <row r="61" spans="1:7" x14ac:dyDescent="0.25">
      <c r="A61" s="11"/>
      <c r="B61" s="12"/>
      <c r="C61" s="4"/>
      <c r="D61" s="6"/>
      <c r="F61" s="10"/>
    </row>
    <row r="62" spans="1:7" x14ac:dyDescent="0.25">
      <c r="A62" s="11"/>
      <c r="B62" s="12" t="s">
        <v>122</v>
      </c>
      <c r="C62" s="4" t="s">
        <v>7</v>
      </c>
      <c r="D62" s="6">
        <v>2</v>
      </c>
      <c r="F62" s="10">
        <f>D62*E62</f>
        <v>0</v>
      </c>
      <c r="G62" s="36"/>
    </row>
    <row r="63" spans="1:7" x14ac:dyDescent="0.25">
      <c r="A63" s="11"/>
      <c r="B63" s="12" t="s">
        <v>112</v>
      </c>
      <c r="C63" s="4" t="s">
        <v>7</v>
      </c>
      <c r="D63" s="6">
        <v>2</v>
      </c>
      <c r="F63" s="10">
        <f>D63*E63</f>
        <v>0</v>
      </c>
    </row>
    <row r="64" spans="1:7" x14ac:dyDescent="0.25">
      <c r="A64" s="11"/>
      <c r="B64" s="12"/>
      <c r="C64" s="4"/>
      <c r="D64" s="6"/>
      <c r="F64" s="10"/>
    </row>
    <row r="65" spans="1:7" x14ac:dyDescent="0.25">
      <c r="A65" s="11"/>
      <c r="B65" s="12" t="s">
        <v>123</v>
      </c>
      <c r="C65" s="4" t="s">
        <v>7</v>
      </c>
      <c r="D65" s="6">
        <v>1</v>
      </c>
      <c r="F65" s="10">
        <f>D65*E65</f>
        <v>0</v>
      </c>
      <c r="G65" s="36"/>
    </row>
    <row r="66" spans="1:7" x14ac:dyDescent="0.25">
      <c r="A66" s="11"/>
      <c r="B66" s="12" t="s">
        <v>112</v>
      </c>
      <c r="C66" s="4" t="s">
        <v>7</v>
      </c>
      <c r="D66" s="6">
        <v>1</v>
      </c>
      <c r="F66" s="10">
        <f>D66*E66</f>
        <v>0</v>
      </c>
    </row>
    <row r="67" spans="1:7" x14ac:dyDescent="0.25">
      <c r="A67" s="11"/>
      <c r="B67" s="12"/>
      <c r="C67" s="4"/>
      <c r="D67" s="6"/>
      <c r="F67" s="10"/>
      <c r="G67" s="36"/>
    </row>
    <row r="68" spans="1:7" x14ac:dyDescent="0.25">
      <c r="A68" s="11"/>
      <c r="B68" s="12" t="s">
        <v>124</v>
      </c>
      <c r="C68" s="4" t="s">
        <v>7</v>
      </c>
      <c r="D68" s="6">
        <v>1</v>
      </c>
      <c r="F68" s="10">
        <f>D68*E68</f>
        <v>0</v>
      </c>
      <c r="G68" s="36"/>
    </row>
    <row r="69" spans="1:7" x14ac:dyDescent="0.25">
      <c r="A69" s="11"/>
      <c r="B69" s="12" t="s">
        <v>112</v>
      </c>
      <c r="C69" s="4" t="s">
        <v>7</v>
      </c>
      <c r="D69" s="6">
        <v>1</v>
      </c>
      <c r="F69" s="10">
        <f>D69*E69</f>
        <v>0</v>
      </c>
    </row>
    <row r="70" spans="1:7" x14ac:dyDescent="0.25">
      <c r="A70" s="11"/>
      <c r="B70" s="12"/>
      <c r="C70" s="4"/>
      <c r="D70" s="6"/>
      <c r="F70" s="10"/>
    </row>
    <row r="71" spans="1:7" x14ac:dyDescent="0.25">
      <c r="A71" s="11"/>
      <c r="B71" s="202" t="s">
        <v>125</v>
      </c>
      <c r="C71" s="202"/>
      <c r="D71" s="202"/>
      <c r="F71" s="10"/>
      <c r="G71" s="36"/>
    </row>
    <row r="72" spans="1:7" x14ac:dyDescent="0.25">
      <c r="A72" s="11"/>
      <c r="B72" s="203"/>
      <c r="C72" s="203"/>
      <c r="D72" s="203"/>
      <c r="F72" s="10"/>
      <c r="G72" s="36"/>
    </row>
    <row r="73" spans="1:7" x14ac:dyDescent="0.25">
      <c r="A73" s="11"/>
      <c r="B73" s="12" t="s">
        <v>126</v>
      </c>
      <c r="C73" s="4" t="s">
        <v>7</v>
      </c>
      <c r="D73" s="6">
        <v>1</v>
      </c>
      <c r="F73" s="10">
        <f>D73*E73</f>
        <v>0</v>
      </c>
      <c r="G73" s="36"/>
    </row>
    <row r="74" spans="1:7" x14ac:dyDescent="0.25">
      <c r="A74" s="11"/>
      <c r="B74" s="12"/>
      <c r="C74" s="4"/>
      <c r="D74" s="6"/>
      <c r="F74" s="10"/>
    </row>
    <row r="75" spans="1:7" x14ac:dyDescent="0.25">
      <c r="A75" s="11"/>
      <c r="B75" s="202" t="s">
        <v>127</v>
      </c>
      <c r="C75" s="202"/>
      <c r="D75" s="202"/>
      <c r="F75" s="10"/>
      <c r="G75" s="36"/>
    </row>
    <row r="76" spans="1:7" x14ac:dyDescent="0.25">
      <c r="A76" s="11"/>
      <c r="B76" s="203"/>
      <c r="C76" s="203"/>
      <c r="D76" s="203"/>
      <c r="F76" s="10"/>
      <c r="G76" s="36"/>
    </row>
    <row r="77" spans="1:7" x14ac:dyDescent="0.25">
      <c r="A77" s="11"/>
      <c r="B77" s="12" t="s">
        <v>128</v>
      </c>
      <c r="C77" s="4" t="s">
        <v>7</v>
      </c>
      <c r="D77" s="6">
        <v>1</v>
      </c>
      <c r="F77" s="10">
        <f>D77*E77</f>
        <v>0</v>
      </c>
      <c r="G77" s="36"/>
    </row>
    <row r="78" spans="1:7" x14ac:dyDescent="0.25">
      <c r="A78" s="11"/>
      <c r="B78" s="12"/>
      <c r="C78" s="4"/>
      <c r="D78" s="6"/>
      <c r="F78" s="10"/>
    </row>
    <row r="79" spans="1:7" x14ac:dyDescent="0.25">
      <c r="A79" s="11"/>
      <c r="B79" s="12" t="s">
        <v>129</v>
      </c>
      <c r="C79" s="4" t="s">
        <v>7</v>
      </c>
      <c r="D79" s="6">
        <v>1</v>
      </c>
      <c r="F79" s="10">
        <f>D79*E79</f>
        <v>0</v>
      </c>
      <c r="G79" s="36"/>
    </row>
    <row r="80" spans="1:7" x14ac:dyDescent="0.25">
      <c r="A80" s="11"/>
      <c r="B80" s="12"/>
      <c r="C80" s="4"/>
      <c r="D80" s="6"/>
      <c r="F80" s="10"/>
      <c r="G80" s="36"/>
    </row>
    <row r="81" spans="1:7" x14ac:dyDescent="0.25">
      <c r="A81" s="11"/>
      <c r="B81" s="12" t="s">
        <v>130</v>
      </c>
      <c r="C81" s="4" t="s">
        <v>7</v>
      </c>
      <c r="D81" s="6">
        <v>2</v>
      </c>
      <c r="F81" s="10">
        <f>D81*E81</f>
        <v>0</v>
      </c>
      <c r="G81" s="36"/>
    </row>
    <row r="82" spans="1:7" x14ac:dyDescent="0.25">
      <c r="A82" s="11"/>
      <c r="B82" s="12"/>
      <c r="C82" s="4"/>
      <c r="D82" s="6"/>
      <c r="F82" s="10"/>
      <c r="G82" s="36"/>
    </row>
    <row r="83" spans="1:7" ht="166.5" customHeight="1" x14ac:dyDescent="0.25">
      <c r="A83" s="11" t="s">
        <v>1</v>
      </c>
      <c r="B83" s="146" t="s">
        <v>131</v>
      </c>
      <c r="C83" s="146"/>
      <c r="D83" s="146"/>
      <c r="F83" s="10">
        <f t="shared" ref="F83" si="0">D83*E83</f>
        <v>0</v>
      </c>
      <c r="G83" s="36"/>
    </row>
    <row r="84" spans="1:7" x14ac:dyDescent="0.25">
      <c r="A84" s="11"/>
      <c r="B84" s="202" t="s">
        <v>132</v>
      </c>
      <c r="C84" s="202"/>
      <c r="D84" s="202"/>
      <c r="F84" s="10"/>
      <c r="G84" s="36"/>
    </row>
    <row r="85" spans="1:7" x14ac:dyDescent="0.25">
      <c r="A85" s="11"/>
      <c r="B85" s="203"/>
      <c r="C85" s="203"/>
      <c r="D85" s="203"/>
      <c r="F85" s="10"/>
      <c r="G85" s="36"/>
    </row>
    <row r="86" spans="1:7" x14ac:dyDescent="0.25">
      <c r="A86" s="11"/>
      <c r="B86" s="12" t="s">
        <v>133</v>
      </c>
      <c r="C86" s="4" t="s">
        <v>7</v>
      </c>
      <c r="D86" s="6">
        <v>2</v>
      </c>
      <c r="F86" s="10">
        <f>D86*E86</f>
        <v>0</v>
      </c>
      <c r="G86" s="36"/>
    </row>
    <row r="87" spans="1:7" x14ac:dyDescent="0.25">
      <c r="A87" s="11"/>
      <c r="B87" s="12" t="s">
        <v>112</v>
      </c>
      <c r="C87" s="4" t="s">
        <v>7</v>
      </c>
      <c r="D87" s="6">
        <v>2</v>
      </c>
      <c r="F87" s="10">
        <f>D87*E87</f>
        <v>0</v>
      </c>
    </row>
    <row r="88" spans="1:7" x14ac:dyDescent="0.25">
      <c r="A88" s="11"/>
      <c r="B88" s="12"/>
      <c r="C88" s="4"/>
      <c r="D88" s="6"/>
      <c r="F88" s="10"/>
    </row>
    <row r="89" spans="1:7" x14ac:dyDescent="0.25">
      <c r="A89" s="11"/>
      <c r="B89" s="12" t="s">
        <v>134</v>
      </c>
      <c r="C89" s="4" t="s">
        <v>7</v>
      </c>
      <c r="D89" s="6">
        <v>2</v>
      </c>
      <c r="F89" s="10">
        <f>D89*E89</f>
        <v>0</v>
      </c>
      <c r="G89" s="36"/>
    </row>
    <row r="90" spans="1:7" x14ac:dyDescent="0.25">
      <c r="A90" s="11"/>
      <c r="B90" s="12" t="s">
        <v>112</v>
      </c>
      <c r="C90" s="4" t="s">
        <v>7</v>
      </c>
      <c r="D90" s="6">
        <v>2</v>
      </c>
      <c r="F90" s="10">
        <f>D90*E90</f>
        <v>0</v>
      </c>
    </row>
    <row r="91" spans="1:7" x14ac:dyDescent="0.25">
      <c r="A91" s="11"/>
      <c r="B91" s="12"/>
      <c r="C91" s="4"/>
      <c r="D91" s="6"/>
      <c r="F91" s="10"/>
      <c r="G91" s="36"/>
    </row>
    <row r="92" spans="1:7" x14ac:dyDescent="0.25">
      <c r="A92" s="11"/>
      <c r="B92" s="202" t="s">
        <v>135</v>
      </c>
      <c r="C92" s="202"/>
      <c r="D92" s="202"/>
      <c r="F92" s="10"/>
      <c r="G92" s="36"/>
    </row>
    <row r="93" spans="1:7" x14ac:dyDescent="0.25">
      <c r="A93" s="11"/>
      <c r="B93" s="203"/>
      <c r="C93" s="203"/>
      <c r="D93" s="203"/>
      <c r="F93" s="10"/>
      <c r="G93" s="36"/>
    </row>
    <row r="94" spans="1:7" x14ac:dyDescent="0.25">
      <c r="A94" s="11"/>
      <c r="B94" s="12" t="s">
        <v>136</v>
      </c>
      <c r="C94" s="4" t="s">
        <v>7</v>
      </c>
      <c r="D94" s="6">
        <v>1</v>
      </c>
      <c r="F94" s="10">
        <f>D94*E94</f>
        <v>0</v>
      </c>
      <c r="G94" s="36"/>
    </row>
    <row r="95" spans="1:7" x14ac:dyDescent="0.25">
      <c r="A95" s="11"/>
      <c r="B95" s="12"/>
      <c r="C95" s="4"/>
      <c r="D95" s="6"/>
      <c r="F95" s="10"/>
    </row>
    <row r="96" spans="1:7" x14ac:dyDescent="0.25">
      <c r="A96" s="11"/>
      <c r="B96" s="202" t="s">
        <v>137</v>
      </c>
      <c r="C96" s="202"/>
      <c r="D96" s="202"/>
      <c r="F96" s="10"/>
      <c r="G96" s="36"/>
    </row>
    <row r="97" spans="1:7" x14ac:dyDescent="0.25">
      <c r="A97" s="11"/>
      <c r="B97" s="203"/>
      <c r="C97" s="203"/>
      <c r="D97" s="203"/>
      <c r="F97" s="10"/>
      <c r="G97" s="36"/>
    </row>
    <row r="98" spans="1:7" x14ac:dyDescent="0.25">
      <c r="A98" s="11"/>
      <c r="B98" s="12" t="s">
        <v>138</v>
      </c>
      <c r="C98" s="4" t="s">
        <v>7</v>
      </c>
      <c r="D98" s="6">
        <v>6</v>
      </c>
      <c r="F98" s="10">
        <f>D98*E98</f>
        <v>0</v>
      </c>
      <c r="G98" s="36"/>
    </row>
    <row r="99" spans="1:7" x14ac:dyDescent="0.25">
      <c r="A99" s="11"/>
      <c r="B99" s="12" t="s">
        <v>112</v>
      </c>
      <c r="C99" s="4" t="s">
        <v>7</v>
      </c>
      <c r="D99" s="6">
        <v>6</v>
      </c>
      <c r="F99" s="10">
        <f>D99*E99</f>
        <v>0</v>
      </c>
    </row>
    <row r="100" spans="1:7" x14ac:dyDescent="0.25">
      <c r="A100" s="11"/>
      <c r="B100" s="12"/>
      <c r="C100" s="4"/>
      <c r="D100" s="6"/>
      <c r="F100" s="10"/>
    </row>
    <row r="101" spans="1:7" x14ac:dyDescent="0.25">
      <c r="A101" s="11"/>
      <c r="B101" s="12" t="s">
        <v>139</v>
      </c>
      <c r="C101" s="4" t="s">
        <v>7</v>
      </c>
      <c r="D101" s="6">
        <v>3</v>
      </c>
      <c r="F101" s="10">
        <f>D101*E101</f>
        <v>0</v>
      </c>
      <c r="G101" s="36"/>
    </row>
    <row r="102" spans="1:7" x14ac:dyDescent="0.25">
      <c r="A102" s="11"/>
      <c r="B102" s="12" t="s">
        <v>112</v>
      </c>
      <c r="C102" s="4" t="s">
        <v>7</v>
      </c>
      <c r="D102" s="6">
        <v>3</v>
      </c>
      <c r="F102" s="10">
        <f>D102*E102</f>
        <v>0</v>
      </c>
    </row>
    <row r="103" spans="1:7" x14ac:dyDescent="0.25">
      <c r="A103" s="11"/>
      <c r="B103" s="12"/>
      <c r="C103" s="4"/>
      <c r="D103" s="6"/>
      <c r="F103" s="10"/>
      <c r="G103" s="36"/>
    </row>
    <row r="104" spans="1:7" ht="27" customHeight="1" x14ac:dyDescent="0.25">
      <c r="A104" s="11"/>
      <c r="B104" s="202" t="s">
        <v>140</v>
      </c>
      <c r="C104" s="202"/>
      <c r="D104" s="202"/>
      <c r="F104" s="10"/>
      <c r="G104" s="36"/>
    </row>
    <row r="105" spans="1:7" x14ac:dyDescent="0.25">
      <c r="A105" s="11"/>
      <c r="B105" s="203"/>
      <c r="C105" s="203"/>
      <c r="D105" s="203"/>
      <c r="F105" s="10"/>
      <c r="G105" s="36"/>
    </row>
    <row r="106" spans="1:7" x14ac:dyDescent="0.25">
      <c r="A106" s="11"/>
      <c r="B106" s="12" t="s">
        <v>141</v>
      </c>
      <c r="C106" s="4" t="s">
        <v>7</v>
      </c>
      <c r="D106" s="6">
        <v>4</v>
      </c>
      <c r="F106" s="10">
        <f>D106*E106</f>
        <v>0</v>
      </c>
      <c r="G106" s="36"/>
    </row>
    <row r="107" spans="1:7" x14ac:dyDescent="0.25">
      <c r="A107" s="11"/>
      <c r="B107" s="12"/>
      <c r="C107" s="4"/>
      <c r="D107" s="6"/>
      <c r="F107" s="10"/>
    </row>
    <row r="108" spans="1:7" ht="25.5" customHeight="1" x14ac:dyDescent="0.25">
      <c r="A108" s="11"/>
      <c r="B108" s="202" t="s">
        <v>142</v>
      </c>
      <c r="C108" s="202"/>
      <c r="D108" s="202"/>
      <c r="F108" s="10"/>
      <c r="G108" s="36"/>
    </row>
    <row r="109" spans="1:7" x14ac:dyDescent="0.25">
      <c r="A109" s="11"/>
      <c r="B109" s="203"/>
      <c r="C109" s="203"/>
      <c r="D109" s="203"/>
      <c r="F109" s="10"/>
      <c r="G109" s="36"/>
    </row>
    <row r="110" spans="1:7" x14ac:dyDescent="0.25">
      <c r="A110" s="11"/>
      <c r="B110" s="12" t="s">
        <v>143</v>
      </c>
      <c r="C110" s="4" t="s">
        <v>7</v>
      </c>
      <c r="D110" s="6">
        <v>1</v>
      </c>
      <c r="F110" s="10">
        <f>D110*E110</f>
        <v>0</v>
      </c>
      <c r="G110" s="36"/>
    </row>
    <row r="111" spans="1:7" x14ac:dyDescent="0.25">
      <c r="A111" s="11"/>
      <c r="B111" s="12"/>
      <c r="C111" s="4"/>
      <c r="D111" s="6"/>
      <c r="F111" s="10"/>
    </row>
    <row r="112" spans="1:7" x14ac:dyDescent="0.25">
      <c r="A112" s="11"/>
      <c r="B112" s="12" t="s">
        <v>144</v>
      </c>
      <c r="C112" s="4" t="s">
        <v>7</v>
      </c>
      <c r="D112" s="6">
        <v>1</v>
      </c>
      <c r="F112" s="10">
        <f>D112*E112</f>
        <v>0</v>
      </c>
      <c r="G112" s="36"/>
    </row>
    <row r="113" spans="1:7" x14ac:dyDescent="0.25">
      <c r="A113" s="11"/>
      <c r="B113" s="12"/>
      <c r="C113" s="4"/>
      <c r="D113" s="6"/>
      <c r="F113" s="10"/>
    </row>
    <row r="114" spans="1:7" x14ac:dyDescent="0.25">
      <c r="A114" s="11"/>
      <c r="B114" s="12" t="s">
        <v>145</v>
      </c>
      <c r="C114" s="4" t="s">
        <v>7</v>
      </c>
      <c r="D114" s="6">
        <v>2</v>
      </c>
      <c r="F114" s="10">
        <f>D114*E114</f>
        <v>0</v>
      </c>
      <c r="G114" s="36"/>
    </row>
    <row r="115" spans="1:7" x14ac:dyDescent="0.25">
      <c r="A115" s="11"/>
      <c r="B115" s="12"/>
      <c r="C115" s="4"/>
      <c r="D115" s="6"/>
      <c r="F115" s="10"/>
    </row>
    <row r="116" spans="1:7" ht="25.5" customHeight="1" x14ac:dyDescent="0.25">
      <c r="A116" s="11"/>
      <c r="B116" s="202" t="s">
        <v>146</v>
      </c>
      <c r="C116" s="202"/>
      <c r="D116" s="202"/>
      <c r="F116" s="10"/>
      <c r="G116" s="36"/>
    </row>
    <row r="117" spans="1:7" x14ac:dyDescent="0.25">
      <c r="A117" s="11"/>
      <c r="B117" s="203"/>
      <c r="C117" s="203"/>
      <c r="D117" s="203"/>
      <c r="F117" s="10"/>
      <c r="G117" s="36"/>
    </row>
    <row r="118" spans="1:7" x14ac:dyDescent="0.25">
      <c r="A118" s="11"/>
      <c r="B118" s="12" t="s">
        <v>147</v>
      </c>
      <c r="C118" s="4" t="s">
        <v>7</v>
      </c>
      <c r="D118" s="6">
        <v>1</v>
      </c>
      <c r="F118" s="10">
        <f>D118*E118</f>
        <v>0</v>
      </c>
      <c r="G118" s="36"/>
    </row>
    <row r="120" spans="1:7" hidden="1" x14ac:dyDescent="0.25"/>
    <row r="121" spans="1:7" hidden="1" x14ac:dyDescent="0.25"/>
    <row r="122" spans="1:7" hidden="1" x14ac:dyDescent="0.25"/>
    <row r="123" spans="1:7" hidden="1" x14ac:dyDescent="0.25"/>
    <row r="124" spans="1:7" hidden="1" x14ac:dyDescent="0.25"/>
    <row r="125" spans="1:7" hidden="1" x14ac:dyDescent="0.25"/>
    <row r="126" spans="1:7" hidden="1" x14ac:dyDescent="0.25"/>
    <row r="127" spans="1:7" ht="25.5" customHeight="1" x14ac:dyDescent="0.25">
      <c r="A127" s="11"/>
      <c r="B127" s="202" t="s">
        <v>148</v>
      </c>
      <c r="C127" s="202"/>
      <c r="D127" s="202"/>
      <c r="F127" s="10"/>
      <c r="G127" s="36"/>
    </row>
    <row r="128" spans="1:7" x14ac:dyDescent="0.25">
      <c r="A128" s="11"/>
      <c r="B128" s="203"/>
      <c r="C128" s="203"/>
      <c r="D128" s="203"/>
      <c r="F128" s="10"/>
      <c r="G128" s="36"/>
    </row>
    <row r="129" spans="1:7" x14ac:dyDescent="0.25">
      <c r="A129" s="11"/>
      <c r="B129" s="12" t="s">
        <v>149</v>
      </c>
      <c r="C129" s="4" t="s">
        <v>7</v>
      </c>
      <c r="D129" s="6">
        <v>1</v>
      </c>
      <c r="F129" s="10">
        <f>D129*E129</f>
        <v>0</v>
      </c>
      <c r="G129" s="36"/>
    </row>
    <row r="131" spans="1:7" ht="25.5" customHeight="1" x14ac:dyDescent="0.25">
      <c r="A131" s="11"/>
      <c r="B131" s="202" t="s">
        <v>150</v>
      </c>
      <c r="C131" s="202"/>
      <c r="D131" s="202"/>
      <c r="F131" s="10"/>
      <c r="G131" s="36"/>
    </row>
    <row r="132" spans="1:7" x14ac:dyDescent="0.25">
      <c r="A132" s="11"/>
      <c r="B132" s="203"/>
      <c r="C132" s="203"/>
      <c r="D132" s="203"/>
      <c r="F132" s="10"/>
      <c r="G132" s="36"/>
    </row>
    <row r="133" spans="1:7" x14ac:dyDescent="0.25">
      <c r="A133" s="11"/>
      <c r="B133" s="12" t="s">
        <v>151</v>
      </c>
      <c r="C133" s="4" t="s">
        <v>7</v>
      </c>
      <c r="D133" s="6">
        <v>1</v>
      </c>
      <c r="F133" s="10">
        <f>D133*E133</f>
        <v>0</v>
      </c>
      <c r="G133" s="36"/>
    </row>
    <row r="135" spans="1:7" x14ac:dyDescent="0.25">
      <c r="A135" s="11"/>
      <c r="B135" s="12" t="s">
        <v>152</v>
      </c>
      <c r="C135" s="4" t="s">
        <v>7</v>
      </c>
      <c r="D135" s="6">
        <v>1</v>
      </c>
      <c r="F135" s="10">
        <f>D135*E135</f>
        <v>0</v>
      </c>
      <c r="G135" s="36"/>
    </row>
    <row r="137" spans="1:7" x14ac:dyDescent="0.25">
      <c r="A137" s="11"/>
      <c r="B137" s="202" t="s">
        <v>153</v>
      </c>
      <c r="C137" s="202"/>
      <c r="D137" s="202"/>
      <c r="F137" s="10"/>
      <c r="G137" s="36"/>
    </row>
    <row r="138" spans="1:7" x14ac:dyDescent="0.25">
      <c r="A138" s="11"/>
      <c r="B138" s="203"/>
      <c r="C138" s="203"/>
      <c r="D138" s="203"/>
      <c r="F138" s="10"/>
      <c r="G138" s="36"/>
    </row>
    <row r="139" spans="1:7" x14ac:dyDescent="0.25">
      <c r="A139" s="11"/>
      <c r="B139" s="12" t="s">
        <v>154</v>
      </c>
      <c r="C139" s="4" t="s">
        <v>7</v>
      </c>
      <c r="D139" s="6">
        <v>2</v>
      </c>
      <c r="F139" s="10">
        <f>D139*E139</f>
        <v>0</v>
      </c>
      <c r="G139" s="36"/>
    </row>
    <row r="140" spans="1:7" x14ac:dyDescent="0.25">
      <c r="A140" s="11"/>
      <c r="B140" s="12"/>
      <c r="C140" s="4"/>
      <c r="D140" s="6"/>
      <c r="F140" s="10"/>
    </row>
    <row r="141" spans="1:7" ht="16.2" thickBot="1" x14ac:dyDescent="0.35">
      <c r="B141" s="42"/>
      <c r="C141" s="42"/>
      <c r="D141" s="42"/>
      <c r="F141" s="43"/>
    </row>
    <row r="142" spans="1:7" ht="16.2" thickTop="1" x14ac:dyDescent="0.3">
      <c r="A142" s="204"/>
      <c r="B142" s="45" t="s">
        <v>157</v>
      </c>
      <c r="C142" s="44"/>
      <c r="E142" s="205"/>
      <c r="F142" s="46">
        <f>SUM(F33:F139)</f>
        <v>0</v>
      </c>
    </row>
    <row r="143" spans="1:7" ht="15.6" x14ac:dyDescent="0.3">
      <c r="A143" s="206"/>
      <c r="B143" s="44" t="s">
        <v>158</v>
      </c>
      <c r="C143" s="44"/>
      <c r="D143" s="45"/>
      <c r="E143" s="207"/>
      <c r="F143" s="46">
        <f>0.25*F142</f>
        <v>0</v>
      </c>
    </row>
    <row r="144" spans="1:7" ht="15.6" x14ac:dyDescent="0.3">
      <c r="A144" s="206"/>
      <c r="B144" s="44" t="s">
        <v>97</v>
      </c>
      <c r="C144" s="44"/>
      <c r="D144" s="45"/>
      <c r="E144" s="207"/>
      <c r="F144" s="46">
        <f>F142+F143</f>
        <v>0</v>
      </c>
    </row>
    <row r="145" spans="1:14" ht="15.6" x14ac:dyDescent="0.3">
      <c r="A145" s="206"/>
      <c r="B145" s="44"/>
      <c r="C145" s="44"/>
      <c r="D145" s="45"/>
      <c r="E145" s="207"/>
      <c r="F145" s="46"/>
    </row>
    <row r="146" spans="1:14" ht="15.6" x14ac:dyDescent="0.3">
      <c r="A146" s="206"/>
      <c r="B146" s="44"/>
      <c r="C146" s="44"/>
      <c r="D146" s="45"/>
      <c r="E146" s="207"/>
      <c r="F146" s="46"/>
    </row>
    <row r="147" spans="1:14" ht="15.6" x14ac:dyDescent="0.3">
      <c r="A147" s="206"/>
      <c r="B147" s="44"/>
      <c r="C147" s="44"/>
      <c r="D147" s="45"/>
      <c r="E147" s="207"/>
      <c r="F147" s="46"/>
    </row>
    <row r="148" spans="1:14" ht="15.6" x14ac:dyDescent="0.3">
      <c r="A148" s="206"/>
      <c r="B148" s="44"/>
      <c r="C148" s="44"/>
      <c r="D148" s="45"/>
      <c r="E148" s="207"/>
      <c r="F148" s="46"/>
    </row>
    <row r="149" spans="1:14" s="208" customFormat="1" ht="15.6" x14ac:dyDescent="0.3">
      <c r="A149" s="48"/>
      <c r="B149" s="47" t="s">
        <v>210</v>
      </c>
      <c r="C149" s="48"/>
      <c r="D149" s="49"/>
      <c r="E149" s="49"/>
      <c r="F149" s="48"/>
    </row>
    <row r="150" spans="1:14" s="208" customFormat="1" ht="15" x14ac:dyDescent="0.25">
      <c r="A150" s="48"/>
      <c r="B150" s="50"/>
      <c r="C150" s="50"/>
      <c r="D150" s="51"/>
      <c r="E150" s="51"/>
      <c r="F150" s="50"/>
    </row>
    <row r="151" spans="1:14" s="208" customFormat="1" ht="15" x14ac:dyDescent="0.25">
      <c r="A151" s="48"/>
      <c r="B151" s="54" t="s">
        <v>16</v>
      </c>
      <c r="C151" s="53"/>
      <c r="D151" s="55"/>
      <c r="E151" s="52"/>
      <c r="F151" s="56"/>
      <c r="G151" s="209"/>
      <c r="H151" s="61"/>
    </row>
    <row r="152" spans="1:14" s="208" customFormat="1" ht="15" x14ac:dyDescent="0.25">
      <c r="A152" s="48"/>
      <c r="B152" s="54"/>
      <c r="C152" s="53"/>
      <c r="D152" s="49"/>
      <c r="E152" s="52"/>
      <c r="F152" s="56"/>
      <c r="G152" s="209"/>
      <c r="H152" s="61"/>
    </row>
    <row r="153" spans="1:14" s="208" customFormat="1" ht="32.25" customHeight="1" x14ac:dyDescent="0.25">
      <c r="A153" s="48"/>
      <c r="B153" s="147" t="s">
        <v>30</v>
      </c>
      <c r="C153" s="147"/>
      <c r="D153" s="147"/>
      <c r="E153" s="147"/>
      <c r="F153" s="147"/>
      <c r="G153" s="209"/>
      <c r="H153" s="61"/>
    </row>
    <row r="154" spans="1:14" s="208" customFormat="1" ht="15" hidden="1" x14ac:dyDescent="0.25">
      <c r="A154" s="57"/>
      <c r="B154" s="59"/>
      <c r="C154" s="60"/>
      <c r="D154" s="61"/>
      <c r="E154" s="61"/>
      <c r="F154" s="60"/>
      <c r="H154" s="210"/>
      <c r="I154" s="211"/>
      <c r="J154" s="212"/>
      <c r="K154" s="213"/>
      <c r="L154" s="214"/>
      <c r="M154" s="215"/>
      <c r="N154" s="216"/>
    </row>
    <row r="155" spans="1:14" s="217" customFormat="1" ht="30" customHeight="1" x14ac:dyDescent="0.25">
      <c r="A155" s="62"/>
      <c r="B155" s="63" t="s">
        <v>6</v>
      </c>
      <c r="C155" s="63" t="s">
        <v>8</v>
      </c>
      <c r="D155" s="64" t="s">
        <v>4</v>
      </c>
      <c r="E155" s="65" t="s">
        <v>9</v>
      </c>
      <c r="F155" s="64" t="s">
        <v>5</v>
      </c>
      <c r="H155" s="210"/>
      <c r="I155" s="211"/>
      <c r="J155" s="212"/>
      <c r="K155" s="213"/>
      <c r="L155" s="214"/>
      <c r="M155" s="215"/>
      <c r="N155" s="216"/>
    </row>
    <row r="156" spans="1:14" s="208" customFormat="1" ht="15" x14ac:dyDescent="0.25">
      <c r="A156" s="57"/>
      <c r="B156" s="57"/>
      <c r="C156" s="57"/>
      <c r="D156" s="58"/>
      <c r="E156" s="58"/>
      <c r="F156" s="57"/>
      <c r="H156" s="210"/>
      <c r="I156" s="211"/>
      <c r="J156" s="212"/>
      <c r="K156" s="213"/>
      <c r="L156" s="214"/>
      <c r="M156" s="215"/>
      <c r="N156" s="216"/>
    </row>
    <row r="157" spans="1:14" s="208" customFormat="1" ht="15" x14ac:dyDescent="0.25">
      <c r="A157" s="57"/>
      <c r="B157" s="66" t="s">
        <v>17</v>
      </c>
      <c r="C157" s="67"/>
      <c r="D157" s="68"/>
      <c r="E157" s="68"/>
      <c r="F157" s="69"/>
      <c r="H157" s="210"/>
      <c r="I157" s="211"/>
      <c r="J157" s="212"/>
      <c r="K157" s="213"/>
      <c r="L157" s="214"/>
      <c r="M157" s="215"/>
      <c r="N157" s="216"/>
    </row>
    <row r="158" spans="1:14" s="208" customFormat="1" ht="15" x14ac:dyDescent="0.25">
      <c r="A158" s="57"/>
      <c r="B158" s="57"/>
      <c r="C158" s="57"/>
      <c r="D158" s="58"/>
      <c r="E158" s="58"/>
      <c r="F158" s="57"/>
      <c r="H158" s="210"/>
      <c r="I158" s="211"/>
      <c r="J158" s="212"/>
      <c r="K158" s="213"/>
      <c r="L158" s="214"/>
      <c r="M158" s="215"/>
      <c r="N158" s="216"/>
    </row>
    <row r="159" spans="1:14" s="208" customFormat="1" ht="27" customHeight="1" x14ac:dyDescent="0.25">
      <c r="A159" s="70" t="s">
        <v>0</v>
      </c>
      <c r="B159" s="148" t="s">
        <v>18</v>
      </c>
      <c r="C159" s="148"/>
      <c r="D159" s="148"/>
      <c r="E159" s="148"/>
      <c r="F159" s="148"/>
      <c r="H159" s="210"/>
      <c r="I159" s="211"/>
      <c r="J159" s="212"/>
      <c r="K159" s="213"/>
      <c r="L159" s="214"/>
      <c r="M159" s="215"/>
      <c r="N159" s="216"/>
    </row>
    <row r="160" spans="1:14" s="208" customFormat="1" ht="15" x14ac:dyDescent="0.25">
      <c r="A160" s="57"/>
      <c r="B160" s="57" t="s">
        <v>19</v>
      </c>
      <c r="C160" s="149" t="s">
        <v>31</v>
      </c>
      <c r="D160" s="150"/>
      <c r="E160" s="151"/>
      <c r="F160" s="71"/>
      <c r="H160" s="210"/>
      <c r="I160" s="211"/>
      <c r="J160" s="212"/>
      <c r="K160" s="213"/>
      <c r="L160" s="214"/>
      <c r="M160" s="215"/>
      <c r="N160" s="216"/>
    </row>
    <row r="161" spans="1:14" s="208" customFormat="1" ht="15" x14ac:dyDescent="0.25">
      <c r="A161" s="57"/>
      <c r="B161" s="57"/>
      <c r="C161" s="57"/>
      <c r="D161" s="58"/>
      <c r="E161" s="58"/>
      <c r="F161" s="57"/>
      <c r="H161" s="210"/>
      <c r="I161" s="211"/>
      <c r="J161" s="212"/>
      <c r="K161" s="213"/>
      <c r="L161" s="214"/>
      <c r="M161" s="215"/>
      <c r="N161" s="216"/>
    </row>
    <row r="162" spans="1:14" s="208" customFormat="1" ht="122.4" customHeight="1" x14ac:dyDescent="0.25">
      <c r="A162" s="73" t="s">
        <v>1</v>
      </c>
      <c r="B162" s="152" t="s">
        <v>20</v>
      </c>
      <c r="C162" s="152"/>
      <c r="D162" s="152"/>
      <c r="E162" s="152"/>
      <c r="F162" s="152"/>
      <c r="H162" s="210"/>
      <c r="I162" s="211"/>
      <c r="J162" s="212"/>
      <c r="K162" s="213"/>
      <c r="L162" s="214"/>
      <c r="M162" s="215"/>
      <c r="N162" s="216"/>
    </row>
    <row r="163" spans="1:14" s="208" customFormat="1" ht="15" x14ac:dyDescent="0.25">
      <c r="A163" s="57"/>
      <c r="B163" s="57"/>
      <c r="C163" s="72" t="s">
        <v>10</v>
      </c>
      <c r="D163" s="71">
        <v>600</v>
      </c>
      <c r="E163" s="71"/>
      <c r="F163" s="71">
        <f>D163*E163</f>
        <v>0</v>
      </c>
      <c r="H163" s="210"/>
      <c r="I163" s="211"/>
      <c r="J163" s="212"/>
      <c r="K163" s="213"/>
      <c r="L163" s="214"/>
      <c r="M163" s="215"/>
      <c r="N163" s="216"/>
    </row>
    <row r="164" spans="1:14" s="208" customFormat="1" ht="13.5" customHeight="1" thickBot="1" x14ac:dyDescent="0.3">
      <c r="A164" s="57"/>
      <c r="B164" s="57"/>
      <c r="C164" s="57"/>
      <c r="D164" s="58"/>
      <c r="E164" s="58"/>
      <c r="F164" s="57"/>
      <c r="G164" s="48"/>
      <c r="H164" s="210"/>
      <c r="I164" s="211"/>
      <c r="J164" s="212"/>
      <c r="K164" s="213"/>
      <c r="L164" s="214"/>
      <c r="M164" s="215"/>
      <c r="N164" s="216"/>
    </row>
    <row r="165" spans="1:14" s="208" customFormat="1" ht="15.6" thickBot="1" x14ac:dyDescent="0.3">
      <c r="A165" s="60"/>
      <c r="B165" s="153" t="s">
        <v>21</v>
      </c>
      <c r="C165" s="153"/>
      <c r="D165" s="153"/>
      <c r="E165" s="154"/>
      <c r="F165" s="74">
        <f>F163+F160</f>
        <v>0</v>
      </c>
      <c r="H165" s="210"/>
      <c r="I165" s="211"/>
      <c r="J165" s="212"/>
      <c r="K165" s="213"/>
      <c r="L165" s="214"/>
      <c r="M165" s="215"/>
      <c r="N165" s="216"/>
    </row>
    <row r="166" spans="1:14" s="208" customFormat="1" ht="12.75" customHeight="1" x14ac:dyDescent="0.25">
      <c r="A166" s="57"/>
      <c r="B166" s="57"/>
      <c r="C166" s="57"/>
      <c r="D166" s="58"/>
      <c r="E166" s="58"/>
      <c r="F166" s="57"/>
      <c r="H166" s="210"/>
      <c r="I166" s="211"/>
      <c r="J166" s="212"/>
      <c r="K166" s="213"/>
      <c r="L166" s="214"/>
      <c r="M166" s="215"/>
      <c r="N166" s="216"/>
    </row>
    <row r="167" spans="1:14" s="208" customFormat="1" ht="15" x14ac:dyDescent="0.25">
      <c r="A167" s="57"/>
      <c r="B167" s="66" t="s">
        <v>22</v>
      </c>
      <c r="C167" s="67"/>
      <c r="D167" s="68"/>
      <c r="E167" s="68"/>
      <c r="F167" s="69"/>
      <c r="H167" s="210"/>
      <c r="I167" s="211"/>
      <c r="J167" s="212"/>
      <c r="K167" s="213"/>
      <c r="L167" s="214"/>
      <c r="M167" s="215"/>
      <c r="N167" s="216"/>
    </row>
    <row r="168" spans="1:14" s="208" customFormat="1" ht="15" x14ac:dyDescent="0.25">
      <c r="A168" s="57"/>
      <c r="B168" s="57"/>
      <c r="C168" s="57"/>
      <c r="D168" s="58"/>
      <c r="E168" s="58"/>
      <c r="F168" s="57"/>
      <c r="H168" s="210"/>
      <c r="I168" s="211"/>
      <c r="J168" s="212"/>
      <c r="K168" s="213"/>
      <c r="L168" s="214"/>
      <c r="M168" s="215"/>
      <c r="N168" s="216"/>
    </row>
    <row r="169" spans="1:14" s="208" customFormat="1" ht="42.75" customHeight="1" x14ac:dyDescent="0.25">
      <c r="A169" s="70" t="s">
        <v>0</v>
      </c>
      <c r="B169" s="152" t="s">
        <v>161</v>
      </c>
      <c r="C169" s="152"/>
      <c r="D169" s="152"/>
      <c r="E169" s="152"/>
      <c r="F169" s="152"/>
      <c r="H169" s="210"/>
      <c r="I169" s="211"/>
      <c r="J169" s="212"/>
      <c r="K169" s="213"/>
      <c r="L169" s="214"/>
      <c r="M169" s="215"/>
      <c r="N169" s="216"/>
    </row>
    <row r="170" spans="1:14" s="208" customFormat="1" ht="15" customHeight="1" x14ac:dyDescent="0.25">
      <c r="A170" s="57"/>
      <c r="B170" s="57" t="s">
        <v>159</v>
      </c>
      <c r="C170" s="122" t="s">
        <v>160</v>
      </c>
      <c r="D170" s="71">
        <v>1</v>
      </c>
      <c r="E170" s="71"/>
      <c r="F170" s="71">
        <f t="shared" ref="F170" si="1">D170*E170</f>
        <v>0</v>
      </c>
      <c r="H170" s="210"/>
      <c r="I170" s="211"/>
      <c r="J170" s="212"/>
      <c r="K170" s="213"/>
      <c r="L170" s="214"/>
      <c r="M170" s="215"/>
      <c r="N170" s="216"/>
    </row>
    <row r="171" spans="1:14" s="208" customFormat="1" ht="15" x14ac:dyDescent="0.25">
      <c r="A171" s="57"/>
      <c r="B171" s="57"/>
      <c r="C171" s="75"/>
      <c r="D171" s="61"/>
      <c r="E171" s="61"/>
      <c r="F171" s="61"/>
      <c r="H171" s="218"/>
      <c r="I171" s="53"/>
      <c r="J171" s="219"/>
      <c r="K171" s="220"/>
      <c r="L171" s="56"/>
      <c r="M171" s="209"/>
      <c r="N171" s="61"/>
    </row>
    <row r="172" spans="1:14" s="208" customFormat="1" ht="54.75" customHeight="1" x14ac:dyDescent="0.25">
      <c r="A172" s="70" t="s">
        <v>1</v>
      </c>
      <c r="B172" s="152" t="s">
        <v>432</v>
      </c>
      <c r="C172" s="152"/>
      <c r="D172" s="152"/>
      <c r="E172" s="152"/>
      <c r="F172" s="152"/>
    </row>
    <row r="173" spans="1:14" s="208" customFormat="1" ht="15" x14ac:dyDescent="0.25">
      <c r="A173" s="57"/>
      <c r="B173" s="57"/>
      <c r="C173" s="77" t="s">
        <v>10</v>
      </c>
      <c r="D173" s="71">
        <v>50</v>
      </c>
      <c r="E173" s="71"/>
      <c r="F173" s="71">
        <f>D173*E173</f>
        <v>0</v>
      </c>
    </row>
    <row r="174" spans="1:14" s="208" customFormat="1" ht="15" x14ac:dyDescent="0.25">
      <c r="A174" s="57"/>
      <c r="B174" s="57"/>
      <c r="C174" s="75"/>
      <c r="D174" s="61"/>
      <c r="E174" s="61"/>
      <c r="F174" s="61"/>
    </row>
    <row r="175" spans="1:14" s="208" customFormat="1" ht="33" customHeight="1" x14ac:dyDescent="0.25">
      <c r="A175" s="70" t="s">
        <v>2</v>
      </c>
      <c r="B175" s="152" t="s">
        <v>192</v>
      </c>
      <c r="C175" s="152"/>
      <c r="D175" s="152"/>
      <c r="E175" s="152"/>
      <c r="F175" s="152"/>
      <c r="H175" s="210"/>
      <c r="I175" s="211"/>
      <c r="J175" s="212"/>
      <c r="K175" s="213"/>
      <c r="L175" s="214"/>
      <c r="M175" s="215"/>
      <c r="N175" s="216"/>
    </row>
    <row r="176" spans="1:14" s="208" customFormat="1" ht="15" customHeight="1" x14ac:dyDescent="0.25">
      <c r="A176" s="57"/>
      <c r="B176" s="57" t="s">
        <v>191</v>
      </c>
      <c r="C176" s="122" t="s">
        <v>32</v>
      </c>
      <c r="D176" s="71">
        <v>50</v>
      </c>
      <c r="E176" s="71"/>
      <c r="F176" s="71">
        <f t="shared" ref="F176" si="2">D176*E176</f>
        <v>0</v>
      </c>
      <c r="H176" s="210"/>
      <c r="I176" s="211"/>
      <c r="J176" s="212"/>
      <c r="K176" s="213"/>
      <c r="L176" s="214"/>
      <c r="M176" s="215"/>
      <c r="N176" s="216"/>
    </row>
    <row r="177" spans="1:14" s="208" customFormat="1" ht="15" x14ac:dyDescent="0.25">
      <c r="A177" s="57"/>
      <c r="B177" s="57"/>
      <c r="C177" s="75"/>
      <c r="D177" s="61"/>
      <c r="E177" s="61"/>
      <c r="F177" s="61"/>
      <c r="H177" s="218"/>
      <c r="I177" s="53"/>
      <c r="J177" s="219"/>
      <c r="K177" s="220"/>
      <c r="L177" s="56"/>
      <c r="M177" s="209"/>
      <c r="N177" s="61"/>
    </row>
    <row r="178" spans="1:14" s="208" customFormat="1" ht="33" customHeight="1" x14ac:dyDescent="0.25">
      <c r="A178" s="70" t="s">
        <v>3</v>
      </c>
      <c r="B178" s="152" t="s">
        <v>433</v>
      </c>
      <c r="C178" s="152"/>
      <c r="D178" s="152"/>
      <c r="E178" s="152"/>
      <c r="F178" s="152"/>
      <c r="H178" s="210"/>
      <c r="I178" s="211"/>
      <c r="J178" s="212"/>
      <c r="K178" s="213"/>
      <c r="L178" s="214"/>
      <c r="M178" s="215"/>
      <c r="N178" s="216"/>
    </row>
    <row r="179" spans="1:14" s="208" customFormat="1" ht="15" customHeight="1" x14ac:dyDescent="0.25">
      <c r="A179" s="57"/>
      <c r="B179" s="57"/>
      <c r="C179" s="122" t="s">
        <v>196</v>
      </c>
      <c r="D179" s="71">
        <v>2</v>
      </c>
      <c r="E179" s="71"/>
      <c r="F179" s="71">
        <f t="shared" ref="F179" si="3">D179*E179</f>
        <v>0</v>
      </c>
      <c r="H179" s="210"/>
      <c r="I179" s="211"/>
      <c r="J179" s="212"/>
      <c r="K179" s="213"/>
      <c r="L179" s="214"/>
      <c r="M179" s="215"/>
      <c r="N179" s="216"/>
    </row>
    <row r="180" spans="1:14" s="208" customFormat="1" ht="15.6" thickBot="1" x14ac:dyDescent="0.3">
      <c r="A180" s="57"/>
      <c r="B180" s="57"/>
      <c r="C180" s="75"/>
      <c r="D180" s="61"/>
      <c r="E180" s="61"/>
      <c r="F180" s="61"/>
      <c r="H180" s="218"/>
      <c r="I180" s="53"/>
      <c r="J180" s="219"/>
      <c r="K180" s="220"/>
      <c r="L180" s="56"/>
      <c r="M180" s="209"/>
      <c r="N180" s="61"/>
    </row>
    <row r="181" spans="1:14" s="208" customFormat="1" ht="15.6" thickBot="1" x14ac:dyDescent="0.3">
      <c r="A181" s="57"/>
      <c r="B181" s="153" t="s">
        <v>23</v>
      </c>
      <c r="C181" s="153"/>
      <c r="D181" s="153"/>
      <c r="E181" s="154"/>
      <c r="F181" s="74">
        <f>F170+F173+F176+F179</f>
        <v>0</v>
      </c>
    </row>
    <row r="182" spans="1:14" s="208" customFormat="1" ht="15" x14ac:dyDescent="0.25">
      <c r="A182" s="57"/>
      <c r="B182" s="57"/>
      <c r="C182" s="57"/>
      <c r="D182" s="58"/>
      <c r="E182" s="58"/>
      <c r="F182" s="57"/>
    </row>
    <row r="183" spans="1:14" s="208" customFormat="1" ht="18.75" customHeight="1" x14ac:dyDescent="0.25">
      <c r="A183" s="57"/>
      <c r="B183" s="66" t="s">
        <v>163</v>
      </c>
      <c r="C183" s="67"/>
      <c r="D183" s="68"/>
      <c r="E183" s="68"/>
      <c r="F183" s="69"/>
    </row>
    <row r="184" spans="1:14" s="208" customFormat="1" ht="14.25" customHeight="1" x14ac:dyDescent="0.25">
      <c r="A184" s="57"/>
      <c r="B184" s="78"/>
      <c r="C184" s="57"/>
      <c r="D184" s="58"/>
      <c r="E184" s="58"/>
      <c r="F184" s="57"/>
    </row>
    <row r="185" spans="1:14" s="208" customFormat="1" ht="41.25" customHeight="1" x14ac:dyDescent="0.25">
      <c r="A185" s="70" t="s">
        <v>0</v>
      </c>
      <c r="B185" s="152" t="s">
        <v>164</v>
      </c>
      <c r="C185" s="152"/>
      <c r="D185" s="152"/>
      <c r="E185" s="152"/>
      <c r="F185" s="152"/>
    </row>
    <row r="186" spans="1:14" s="208" customFormat="1" ht="15" x14ac:dyDescent="0.25">
      <c r="A186" s="57"/>
      <c r="B186" s="57"/>
      <c r="C186" s="77" t="s">
        <v>165</v>
      </c>
      <c r="D186" s="71">
        <v>475</v>
      </c>
      <c r="E186" s="71"/>
      <c r="F186" s="71">
        <f>D186*E186</f>
        <v>0</v>
      </c>
    </row>
    <row r="187" spans="1:14" s="208" customFormat="1" ht="15.75" customHeight="1" x14ac:dyDescent="0.25">
      <c r="A187" s="57"/>
      <c r="B187" s="57"/>
      <c r="C187" s="75"/>
      <c r="D187" s="61"/>
      <c r="E187" s="61"/>
      <c r="F187" s="61"/>
    </row>
    <row r="188" spans="1:14" s="208" customFormat="1" ht="66" customHeight="1" x14ac:dyDescent="0.25">
      <c r="A188" s="70" t="s">
        <v>1</v>
      </c>
      <c r="B188" s="152" t="s">
        <v>166</v>
      </c>
      <c r="C188" s="152"/>
      <c r="D188" s="152"/>
      <c r="E188" s="152"/>
      <c r="F188" s="152"/>
    </row>
    <row r="189" spans="1:14" s="208" customFormat="1" ht="16.5" customHeight="1" x14ac:dyDescent="0.25">
      <c r="A189" s="57"/>
      <c r="B189" s="123"/>
      <c r="C189" s="77" t="s">
        <v>165</v>
      </c>
      <c r="D189" s="71">
        <v>50</v>
      </c>
      <c r="E189" s="71"/>
      <c r="F189" s="71">
        <f>D189*E189</f>
        <v>0</v>
      </c>
    </row>
    <row r="190" spans="1:14" s="208" customFormat="1" ht="16.5" customHeight="1" x14ac:dyDescent="0.25">
      <c r="A190" s="57"/>
      <c r="B190" s="123"/>
      <c r="C190" s="75"/>
      <c r="D190" s="61"/>
      <c r="E190" s="61"/>
      <c r="F190" s="61"/>
    </row>
    <row r="191" spans="1:14" s="208" customFormat="1" ht="66" customHeight="1" x14ac:dyDescent="0.25">
      <c r="A191" s="70" t="s">
        <v>2</v>
      </c>
      <c r="B191" s="152" t="s">
        <v>198</v>
      </c>
      <c r="C191" s="152"/>
      <c r="D191" s="152"/>
      <c r="E191" s="152"/>
      <c r="F191" s="152"/>
    </row>
    <row r="192" spans="1:14" s="208" customFormat="1" ht="16.5" customHeight="1" x14ac:dyDescent="0.25">
      <c r="A192" s="57"/>
      <c r="B192" s="123"/>
      <c r="C192" s="77" t="s">
        <v>165</v>
      </c>
      <c r="D192" s="71">
        <v>100</v>
      </c>
      <c r="E192" s="71"/>
      <c r="F192" s="71">
        <f>D192*E192</f>
        <v>0</v>
      </c>
    </row>
    <row r="193" spans="1:6" s="208" customFormat="1" ht="16.5" customHeight="1" thickBot="1" x14ac:dyDescent="0.3">
      <c r="A193" s="57"/>
      <c r="B193" s="123"/>
      <c r="C193" s="75"/>
      <c r="D193" s="61"/>
      <c r="E193" s="61"/>
      <c r="F193" s="61"/>
    </row>
    <row r="194" spans="1:6" s="208" customFormat="1" ht="18.75" customHeight="1" thickBot="1" x14ac:dyDescent="0.3">
      <c r="A194" s="57"/>
      <c r="B194" s="155" t="s">
        <v>167</v>
      </c>
      <c r="C194" s="155"/>
      <c r="D194" s="155"/>
      <c r="E194" s="124"/>
      <c r="F194" s="125">
        <f>F186+F189+F192</f>
        <v>0</v>
      </c>
    </row>
    <row r="195" spans="1:6" s="208" customFormat="1" ht="10.5" customHeight="1" x14ac:dyDescent="0.25">
      <c r="A195" s="57"/>
      <c r="B195" s="57"/>
      <c r="C195" s="57"/>
      <c r="D195" s="58"/>
      <c r="E195" s="58"/>
      <c r="F195" s="57"/>
    </row>
    <row r="196" spans="1:6" s="208" customFormat="1" ht="16.5" customHeight="1" x14ac:dyDescent="0.25">
      <c r="A196" s="57"/>
      <c r="B196" s="156" t="s">
        <v>168</v>
      </c>
      <c r="C196" s="157"/>
      <c r="D196" s="157"/>
      <c r="E196" s="68"/>
      <c r="F196" s="69" t="s">
        <v>24</v>
      </c>
    </row>
    <row r="197" spans="1:6" s="208" customFormat="1" ht="13.5" customHeight="1" x14ac:dyDescent="0.25">
      <c r="A197" s="57"/>
      <c r="B197" s="57"/>
      <c r="C197" s="57"/>
      <c r="D197" s="58"/>
      <c r="E197" s="58"/>
      <c r="F197" s="57"/>
    </row>
    <row r="198" spans="1:6" s="208" customFormat="1" ht="396.6" customHeight="1" x14ac:dyDescent="0.25">
      <c r="A198" s="70" t="s">
        <v>0</v>
      </c>
      <c r="B198" s="158" t="s">
        <v>176</v>
      </c>
      <c r="C198" s="158"/>
      <c r="D198" s="158"/>
      <c r="E198" s="158"/>
      <c r="F198" s="158"/>
    </row>
    <row r="199" spans="1:6" s="208" customFormat="1" ht="68.25" customHeight="1" x14ac:dyDescent="0.25">
      <c r="A199" s="70"/>
      <c r="B199" s="158" t="s">
        <v>170</v>
      </c>
      <c r="C199" s="158"/>
      <c r="D199" s="158"/>
      <c r="E199" s="158"/>
      <c r="F199" s="158"/>
    </row>
    <row r="200" spans="1:6" s="208" customFormat="1" ht="77.400000000000006" customHeight="1" x14ac:dyDescent="0.25">
      <c r="A200" s="57"/>
      <c r="B200" s="152" t="s">
        <v>171</v>
      </c>
      <c r="C200" s="152"/>
      <c r="D200" s="152"/>
      <c r="E200" s="152"/>
      <c r="F200" s="152"/>
    </row>
    <row r="201" spans="1:6" s="208" customFormat="1" ht="45" customHeight="1" x14ac:dyDescent="0.25">
      <c r="A201" s="79"/>
      <c r="B201" s="152" t="s">
        <v>172</v>
      </c>
      <c r="C201" s="152"/>
      <c r="D201" s="152"/>
      <c r="E201" s="152"/>
      <c r="F201" s="152"/>
    </row>
    <row r="202" spans="1:6" s="208" customFormat="1" ht="17.25" customHeight="1" x14ac:dyDescent="0.25">
      <c r="A202" s="57"/>
      <c r="B202" s="57" t="s">
        <v>173</v>
      </c>
      <c r="C202" s="57"/>
      <c r="D202" s="58"/>
      <c r="E202" s="58"/>
      <c r="F202" s="57"/>
    </row>
    <row r="203" spans="1:6" s="221" customFormat="1" ht="27.75" customHeight="1" x14ac:dyDescent="0.25">
      <c r="A203" s="79"/>
      <c r="B203" s="152" t="s">
        <v>174</v>
      </c>
      <c r="C203" s="152"/>
      <c r="D203" s="152"/>
      <c r="E203" s="152"/>
      <c r="F203" s="152"/>
    </row>
    <row r="204" spans="1:6" s="221" customFormat="1" ht="15.75" customHeight="1" x14ac:dyDescent="0.25">
      <c r="A204" s="79"/>
      <c r="B204" s="152" t="s">
        <v>175</v>
      </c>
      <c r="C204" s="152"/>
      <c r="D204" s="152"/>
      <c r="E204" s="152"/>
      <c r="F204" s="152"/>
    </row>
    <row r="205" spans="1:6" s="208" customFormat="1" ht="18" customHeight="1" x14ac:dyDescent="0.25">
      <c r="A205" s="57"/>
      <c r="B205" s="78" t="s">
        <v>185</v>
      </c>
      <c r="C205" s="77" t="s">
        <v>10</v>
      </c>
      <c r="D205" s="71">
        <v>475</v>
      </c>
      <c r="E205" s="71"/>
      <c r="F205" s="71">
        <f>D205*E205</f>
        <v>0</v>
      </c>
    </row>
    <row r="206" spans="1:6" s="208" customFormat="1" ht="18" customHeight="1" x14ac:dyDescent="0.25">
      <c r="A206" s="57"/>
      <c r="B206" s="78" t="s">
        <v>197</v>
      </c>
      <c r="C206" s="77" t="s">
        <v>32</v>
      </c>
      <c r="D206" s="71">
        <v>300</v>
      </c>
      <c r="E206" s="71"/>
      <c r="F206" s="71">
        <f>D206*E206</f>
        <v>0</v>
      </c>
    </row>
    <row r="207" spans="1:6" s="208" customFormat="1" ht="18" customHeight="1" x14ac:dyDescent="0.25">
      <c r="A207" s="57"/>
      <c r="B207" s="78"/>
      <c r="C207" s="75"/>
      <c r="D207" s="61"/>
      <c r="E207" s="61"/>
      <c r="F207" s="61"/>
    </row>
    <row r="208" spans="1:6" s="208" customFormat="1" ht="144.6" customHeight="1" x14ac:dyDescent="0.25">
      <c r="A208" s="79" t="s">
        <v>1</v>
      </c>
      <c r="B208" s="152" t="s">
        <v>177</v>
      </c>
      <c r="C208" s="152"/>
      <c r="D208" s="152"/>
      <c r="E208" s="152"/>
      <c r="F208" s="152"/>
    </row>
    <row r="209" spans="1:8" s="208" customFormat="1" ht="16.5" customHeight="1" x14ac:dyDescent="0.25">
      <c r="A209" s="57"/>
      <c r="B209" s="78" t="s">
        <v>178</v>
      </c>
      <c r="C209" s="77" t="s">
        <v>10</v>
      </c>
      <c r="D209" s="71">
        <v>475</v>
      </c>
      <c r="E209" s="71"/>
      <c r="F209" s="71">
        <f>D209*E209</f>
        <v>0</v>
      </c>
      <c r="H209" s="222"/>
    </row>
    <row r="210" spans="1:8" s="208" customFormat="1" ht="14.25" customHeight="1" x14ac:dyDescent="0.25">
      <c r="A210" s="57"/>
      <c r="B210" s="78"/>
      <c r="C210" s="75"/>
      <c r="D210" s="61"/>
      <c r="E210" s="61"/>
      <c r="F210" s="61"/>
      <c r="H210" s="222"/>
    </row>
    <row r="211" spans="1:8" s="208" customFormat="1" ht="70.2" customHeight="1" x14ac:dyDescent="0.25">
      <c r="A211" s="79" t="s">
        <v>2</v>
      </c>
      <c r="B211" s="152" t="s">
        <v>206</v>
      </c>
      <c r="C211" s="152"/>
      <c r="D211" s="152"/>
      <c r="E211" s="152"/>
      <c r="F211" s="152"/>
    </row>
    <row r="212" spans="1:8" s="208" customFormat="1" ht="16.5" customHeight="1" x14ac:dyDescent="0.25">
      <c r="A212" s="57"/>
      <c r="B212" s="80" t="s">
        <v>205</v>
      </c>
      <c r="C212" s="75"/>
      <c r="D212" s="61"/>
      <c r="E212" s="61"/>
      <c r="F212" s="61"/>
    </row>
    <row r="213" spans="1:8" s="208" customFormat="1" ht="18" customHeight="1" x14ac:dyDescent="0.25">
      <c r="A213" s="57"/>
      <c r="B213" s="78" t="s">
        <v>207</v>
      </c>
      <c r="C213" s="77" t="s">
        <v>10</v>
      </c>
      <c r="D213" s="71">
        <v>50</v>
      </c>
      <c r="E213" s="71"/>
      <c r="F213" s="71">
        <f>D213*E213</f>
        <v>0</v>
      </c>
    </row>
    <row r="214" spans="1:8" s="208" customFormat="1" ht="18" customHeight="1" x14ac:dyDescent="0.25">
      <c r="A214" s="57"/>
      <c r="B214" s="78" t="s">
        <v>207</v>
      </c>
      <c r="C214" s="77" t="s">
        <v>10</v>
      </c>
      <c r="D214" s="71">
        <v>90</v>
      </c>
      <c r="E214" s="71"/>
      <c r="F214" s="71">
        <f>D214*E214</f>
        <v>0</v>
      </c>
    </row>
    <row r="215" spans="1:8" s="208" customFormat="1" ht="18" customHeight="1" thickBot="1" x14ac:dyDescent="0.3">
      <c r="A215" s="57"/>
      <c r="B215" s="78"/>
      <c r="C215" s="75"/>
      <c r="D215" s="61"/>
      <c r="E215" s="61"/>
      <c r="F215" s="61"/>
    </row>
    <row r="216" spans="1:8" s="208" customFormat="1" ht="22.5" customHeight="1" thickBot="1" x14ac:dyDescent="0.3">
      <c r="A216" s="57"/>
      <c r="B216" s="83" t="s">
        <v>169</v>
      </c>
      <c r="C216" s="83"/>
      <c r="D216" s="84"/>
      <c r="E216" s="84" t="s">
        <v>19</v>
      </c>
      <c r="F216" s="74">
        <f>F205+F206+F209+F213+F214</f>
        <v>0</v>
      </c>
    </row>
    <row r="217" spans="1:8" s="208" customFormat="1" ht="18" customHeight="1" x14ac:dyDescent="0.25">
      <c r="A217" s="57"/>
      <c r="B217" s="78"/>
      <c r="C217" s="78"/>
      <c r="D217" s="58"/>
      <c r="E217" s="58"/>
      <c r="F217" s="85"/>
    </row>
    <row r="218" spans="1:8" s="208" customFormat="1" ht="8.25" customHeight="1" x14ac:dyDescent="0.25">
      <c r="A218" s="57"/>
      <c r="B218" s="57"/>
      <c r="C218" s="75"/>
      <c r="D218" s="61"/>
      <c r="E218" s="61"/>
      <c r="F218" s="61"/>
    </row>
    <row r="219" spans="1:8" s="208" customFormat="1" ht="18.75" customHeight="1" x14ac:dyDescent="0.25">
      <c r="A219" s="70"/>
      <c r="B219" s="66" t="s">
        <v>99</v>
      </c>
      <c r="C219" s="67"/>
      <c r="D219" s="68"/>
      <c r="E219" s="68"/>
      <c r="F219" s="69"/>
    </row>
    <row r="220" spans="1:8" s="208" customFormat="1" ht="15" hidden="1" x14ac:dyDescent="0.25">
      <c r="A220" s="57"/>
      <c r="B220" s="57"/>
      <c r="C220" s="57"/>
      <c r="D220" s="58"/>
      <c r="E220" s="58"/>
      <c r="F220" s="57"/>
    </row>
    <row r="221" spans="1:8" s="208" customFormat="1" ht="9.75" customHeight="1" x14ac:dyDescent="0.25">
      <c r="A221" s="57"/>
      <c r="B221" s="57"/>
      <c r="C221" s="57"/>
      <c r="D221" s="58"/>
      <c r="E221" s="58"/>
      <c r="F221" s="57"/>
    </row>
    <row r="222" spans="1:8" s="208" customFormat="1" ht="42" customHeight="1" x14ac:dyDescent="0.25">
      <c r="A222" s="76" t="s">
        <v>0</v>
      </c>
      <c r="B222" s="152" t="s">
        <v>202</v>
      </c>
      <c r="C222" s="152"/>
      <c r="D222" s="152"/>
      <c r="E222" s="152"/>
      <c r="F222" s="152"/>
    </row>
    <row r="223" spans="1:8" s="208" customFormat="1" ht="18.75" customHeight="1" x14ac:dyDescent="0.25">
      <c r="A223" s="76"/>
      <c r="B223" s="57" t="s">
        <v>203</v>
      </c>
      <c r="C223" s="77" t="s">
        <v>32</v>
      </c>
      <c r="D223" s="71">
        <v>50</v>
      </c>
      <c r="E223" s="71"/>
      <c r="F223" s="71">
        <f>D223*E223</f>
        <v>0</v>
      </c>
    </row>
    <row r="224" spans="1:8" s="208" customFormat="1" ht="18" customHeight="1" x14ac:dyDescent="0.25">
      <c r="A224" s="57"/>
      <c r="B224" s="57" t="s">
        <v>200</v>
      </c>
      <c r="C224" s="77" t="s">
        <v>7</v>
      </c>
      <c r="D224" s="71">
        <v>4</v>
      </c>
      <c r="E224" s="71"/>
      <c r="F224" s="71">
        <f>D224*E224</f>
        <v>0</v>
      </c>
    </row>
    <row r="225" spans="1:6" s="208" customFormat="1" ht="18" customHeight="1" x14ac:dyDescent="0.25">
      <c r="A225" s="57"/>
      <c r="B225" s="57" t="s">
        <v>201</v>
      </c>
      <c r="C225" s="77" t="s">
        <v>7</v>
      </c>
      <c r="D225" s="71">
        <v>8</v>
      </c>
      <c r="E225" s="71"/>
      <c r="F225" s="71">
        <f>D225*E225</f>
        <v>0</v>
      </c>
    </row>
    <row r="226" spans="1:6" s="208" customFormat="1" ht="15" customHeight="1" thickBot="1" x14ac:dyDescent="0.3">
      <c r="A226" s="57"/>
      <c r="B226" s="57"/>
      <c r="C226" s="75"/>
      <c r="D226" s="61"/>
      <c r="E226" s="61"/>
      <c r="F226" s="61"/>
    </row>
    <row r="227" spans="1:6" s="208" customFormat="1" ht="15.6" thickBot="1" x14ac:dyDescent="0.3">
      <c r="A227" s="57"/>
      <c r="B227" s="159" t="s">
        <v>100</v>
      </c>
      <c r="C227" s="159"/>
      <c r="D227" s="159"/>
      <c r="E227" s="86" t="s">
        <v>25</v>
      </c>
      <c r="F227" s="74">
        <f>F223+F224+F225</f>
        <v>0</v>
      </c>
    </row>
    <row r="228" spans="1:6" s="208" customFormat="1" ht="10.5" customHeight="1" x14ac:dyDescent="0.25">
      <c r="A228" s="57"/>
      <c r="B228" s="87"/>
      <c r="C228" s="87"/>
      <c r="D228" s="88"/>
      <c r="E228" s="89"/>
      <c r="F228" s="85"/>
    </row>
    <row r="229" spans="1:6" s="208" customFormat="1" ht="15.75" customHeight="1" x14ac:dyDescent="0.25">
      <c r="A229" s="57"/>
      <c r="B229" s="66" t="s">
        <v>101</v>
      </c>
      <c r="C229" s="67"/>
      <c r="D229" s="68"/>
      <c r="E229" s="68"/>
      <c r="F229" s="69"/>
    </row>
    <row r="230" spans="1:6" s="208" customFormat="1" ht="15" x14ac:dyDescent="0.25">
      <c r="A230" s="57"/>
      <c r="B230" s="57"/>
      <c r="C230" s="57"/>
      <c r="D230" s="58"/>
      <c r="E230" s="58"/>
      <c r="F230" s="57"/>
    </row>
    <row r="231" spans="1:6" s="208" customFormat="1" ht="27" customHeight="1" x14ac:dyDescent="0.25">
      <c r="A231" s="70" t="s">
        <v>0</v>
      </c>
      <c r="B231" s="152" t="s">
        <v>96</v>
      </c>
      <c r="C231" s="152"/>
      <c r="D231" s="152"/>
      <c r="E231" s="152"/>
      <c r="F231" s="152"/>
    </row>
    <row r="232" spans="1:6" s="208" customFormat="1" ht="14.25" customHeight="1" x14ac:dyDescent="0.25">
      <c r="A232" s="57"/>
      <c r="B232" s="57"/>
      <c r="C232" s="77" t="s">
        <v>31</v>
      </c>
      <c r="D232" s="71">
        <v>1</v>
      </c>
      <c r="E232" s="71"/>
      <c r="F232" s="71">
        <f>D232*E232</f>
        <v>0</v>
      </c>
    </row>
    <row r="233" spans="1:6" s="208" customFormat="1" ht="15" x14ac:dyDescent="0.25">
      <c r="A233" s="57"/>
      <c r="B233" s="57"/>
      <c r="C233" s="75"/>
      <c r="D233" s="61"/>
      <c r="E233" s="61"/>
      <c r="F233" s="61"/>
    </row>
    <row r="234" spans="1:6" s="208" customFormat="1" ht="27" customHeight="1" x14ac:dyDescent="0.25">
      <c r="A234" s="70" t="s">
        <v>1</v>
      </c>
      <c r="B234" s="152" t="s">
        <v>199</v>
      </c>
      <c r="C234" s="152"/>
      <c r="D234" s="152"/>
      <c r="E234" s="152"/>
      <c r="F234" s="152"/>
    </row>
    <row r="235" spans="1:6" s="208" customFormat="1" ht="14.25" customHeight="1" x14ac:dyDescent="0.25">
      <c r="A235" s="57"/>
      <c r="B235" s="57"/>
      <c r="C235" s="77" t="s">
        <v>31</v>
      </c>
      <c r="D235" s="71">
        <v>100</v>
      </c>
      <c r="E235" s="71"/>
      <c r="F235" s="71">
        <f>D235*E235</f>
        <v>0</v>
      </c>
    </row>
    <row r="236" spans="1:6" s="208" customFormat="1" ht="15.6" thickBot="1" x14ac:dyDescent="0.3">
      <c r="A236" s="57"/>
      <c r="B236" s="57"/>
      <c r="C236" s="75"/>
      <c r="D236" s="61"/>
      <c r="E236" s="61"/>
      <c r="F236" s="61"/>
    </row>
    <row r="237" spans="1:6" s="208" customFormat="1" ht="15.6" thickBot="1" x14ac:dyDescent="0.3">
      <c r="A237" s="70"/>
      <c r="B237" s="83" t="s">
        <v>102</v>
      </c>
      <c r="C237" s="160" t="s">
        <v>25</v>
      </c>
      <c r="D237" s="160"/>
      <c r="E237" s="84"/>
      <c r="F237" s="74">
        <f>F232+F235</f>
        <v>0</v>
      </c>
    </row>
    <row r="238" spans="1:6" s="208" customFormat="1" ht="25.5" hidden="1" customHeight="1" x14ac:dyDescent="0.25">
      <c r="A238" s="48"/>
      <c r="B238" s="48"/>
      <c r="C238" s="48"/>
      <c r="D238" s="49"/>
      <c r="E238" s="49"/>
      <c r="F238" s="48"/>
    </row>
    <row r="239" spans="1:6" s="208" customFormat="1" ht="15.75" customHeight="1" x14ac:dyDescent="0.25">
      <c r="A239" s="48"/>
      <c r="B239" s="48"/>
      <c r="C239" s="48"/>
      <c r="D239" s="49"/>
      <c r="E239" s="49"/>
      <c r="F239" s="48"/>
    </row>
    <row r="240" spans="1:6" s="208" customFormat="1" ht="15.6" x14ac:dyDescent="0.3">
      <c r="A240" s="48"/>
      <c r="B240" s="47" t="s">
        <v>211</v>
      </c>
      <c r="C240" s="48"/>
      <c r="D240" s="49"/>
      <c r="E240" s="49"/>
      <c r="F240" s="48"/>
    </row>
    <row r="241" spans="1:14" s="208" customFormat="1" ht="15" x14ac:dyDescent="0.25">
      <c r="A241" s="48"/>
      <c r="B241" s="50"/>
      <c r="C241" s="50"/>
      <c r="D241" s="51"/>
      <c r="E241" s="51"/>
      <c r="F241" s="50"/>
    </row>
    <row r="242" spans="1:14" s="208" customFormat="1" ht="15" x14ac:dyDescent="0.25">
      <c r="A242" s="48"/>
      <c r="B242" s="54" t="s">
        <v>16</v>
      </c>
      <c r="C242" s="53"/>
      <c r="D242" s="55"/>
      <c r="E242" s="52"/>
      <c r="F242" s="56"/>
      <c r="G242" s="209"/>
      <c r="H242" s="61"/>
    </row>
    <row r="243" spans="1:14" s="208" customFormat="1" ht="15" x14ac:dyDescent="0.25">
      <c r="A243" s="48"/>
      <c r="B243" s="54"/>
      <c r="C243" s="53"/>
      <c r="D243" s="49"/>
      <c r="E243" s="52"/>
      <c r="F243" s="56"/>
      <c r="G243" s="209"/>
      <c r="H243" s="61"/>
    </row>
    <row r="244" spans="1:14" s="208" customFormat="1" ht="32.25" customHeight="1" x14ac:dyDescent="0.25">
      <c r="A244" s="48"/>
      <c r="B244" s="147" t="s">
        <v>30</v>
      </c>
      <c r="C244" s="147"/>
      <c r="D244" s="147"/>
      <c r="E244" s="147"/>
      <c r="F244" s="147"/>
      <c r="G244" s="209"/>
      <c r="H244" s="61"/>
    </row>
    <row r="245" spans="1:14" s="208" customFormat="1" ht="15" hidden="1" x14ac:dyDescent="0.25">
      <c r="A245" s="57"/>
      <c r="B245" s="59"/>
      <c r="C245" s="60"/>
      <c r="D245" s="61"/>
      <c r="E245" s="61"/>
      <c r="F245" s="60"/>
      <c r="H245" s="210"/>
      <c r="I245" s="211"/>
      <c r="J245" s="212"/>
      <c r="K245" s="213"/>
      <c r="L245" s="214"/>
      <c r="M245" s="215"/>
      <c r="N245" s="216"/>
    </row>
    <row r="246" spans="1:14" s="217" customFormat="1" ht="30" customHeight="1" x14ac:dyDescent="0.25">
      <c r="A246" s="62"/>
      <c r="B246" s="63" t="s">
        <v>6</v>
      </c>
      <c r="C246" s="63" t="s">
        <v>8</v>
      </c>
      <c r="D246" s="64" t="s">
        <v>4</v>
      </c>
      <c r="E246" s="65" t="s">
        <v>9</v>
      </c>
      <c r="F246" s="64" t="s">
        <v>5</v>
      </c>
      <c r="H246" s="210"/>
      <c r="I246" s="211"/>
      <c r="J246" s="212"/>
      <c r="K246" s="213"/>
      <c r="L246" s="214"/>
      <c r="M246" s="215"/>
      <c r="N246" s="216"/>
    </row>
    <row r="247" spans="1:14" s="208" customFormat="1" ht="15" x14ac:dyDescent="0.25">
      <c r="A247" s="57"/>
      <c r="B247" s="57"/>
      <c r="C247" s="57"/>
      <c r="D247" s="58"/>
      <c r="E247" s="58"/>
      <c r="F247" s="57"/>
      <c r="H247" s="210"/>
      <c r="I247" s="211"/>
      <c r="J247" s="212"/>
      <c r="K247" s="213"/>
      <c r="L247" s="214"/>
      <c r="M247" s="215"/>
      <c r="N247" s="216"/>
    </row>
    <row r="248" spans="1:14" s="208" customFormat="1" ht="15" x14ac:dyDescent="0.25">
      <c r="A248" s="57"/>
      <c r="B248" s="66" t="s">
        <v>212</v>
      </c>
      <c r="C248" s="67"/>
      <c r="D248" s="68"/>
      <c r="E248" s="68"/>
      <c r="F248" s="69"/>
      <c r="H248" s="210"/>
      <c r="I248" s="211"/>
      <c r="J248" s="212"/>
      <c r="K248" s="213"/>
      <c r="L248" s="214"/>
      <c r="M248" s="215"/>
      <c r="N248" s="216"/>
    </row>
    <row r="249" spans="1:14" s="208" customFormat="1" ht="15" x14ac:dyDescent="0.25">
      <c r="A249" s="57"/>
      <c r="B249" s="57"/>
      <c r="C249" s="57"/>
      <c r="D249" s="58"/>
      <c r="E249" s="58"/>
      <c r="F249" s="57"/>
      <c r="H249" s="210"/>
      <c r="I249" s="211"/>
      <c r="J249" s="212"/>
      <c r="K249" s="213"/>
      <c r="L249" s="214"/>
      <c r="M249" s="215"/>
      <c r="N249" s="216"/>
    </row>
    <row r="250" spans="1:14" s="208" customFormat="1" ht="34.5" customHeight="1" x14ac:dyDescent="0.25">
      <c r="A250" s="70" t="s">
        <v>0</v>
      </c>
      <c r="B250" s="152" t="s">
        <v>434</v>
      </c>
      <c r="C250" s="152"/>
      <c r="D250" s="152"/>
      <c r="E250" s="152"/>
      <c r="F250" s="152"/>
    </row>
    <row r="251" spans="1:14" s="208" customFormat="1" ht="15" x14ac:dyDescent="0.25">
      <c r="A251" s="57"/>
      <c r="B251" s="57"/>
      <c r="C251" s="77" t="s">
        <v>10</v>
      </c>
      <c r="D251" s="71">
        <v>160</v>
      </c>
      <c r="E251" s="71"/>
      <c r="F251" s="71">
        <f>D251*E251</f>
        <v>0</v>
      </c>
    </row>
    <row r="252" spans="1:14" s="208" customFormat="1" ht="15" x14ac:dyDescent="0.25">
      <c r="A252" s="57"/>
      <c r="B252" s="57"/>
      <c r="C252" s="75"/>
      <c r="D252" s="61"/>
      <c r="E252" s="61"/>
      <c r="F252" s="61"/>
    </row>
    <row r="253" spans="1:14" s="208" customFormat="1" ht="34.5" customHeight="1" x14ac:dyDescent="0.25">
      <c r="A253" s="70" t="s">
        <v>1</v>
      </c>
      <c r="B253" s="152" t="s">
        <v>156</v>
      </c>
      <c r="C253" s="152"/>
      <c r="D253" s="152"/>
      <c r="E253" s="152"/>
      <c r="F253" s="152"/>
    </row>
    <row r="254" spans="1:14" s="208" customFormat="1" ht="15" x14ac:dyDescent="0.25">
      <c r="A254" s="57"/>
      <c r="B254" s="57"/>
      <c r="C254" s="77" t="s">
        <v>10</v>
      </c>
      <c r="D254" s="71">
        <v>160</v>
      </c>
      <c r="E254" s="71"/>
      <c r="F254" s="71">
        <f>D254*E254</f>
        <v>0</v>
      </c>
    </row>
    <row r="255" spans="1:14" s="208" customFormat="1" ht="15" x14ac:dyDescent="0.25">
      <c r="A255" s="57"/>
      <c r="B255" s="57"/>
      <c r="C255" s="75"/>
      <c r="D255" s="61"/>
      <c r="E255" s="61"/>
      <c r="F255" s="61"/>
    </row>
    <row r="256" spans="1:14" s="208" customFormat="1" ht="34.5" customHeight="1" x14ac:dyDescent="0.25">
      <c r="A256" s="70" t="s">
        <v>2</v>
      </c>
      <c r="B256" s="152" t="s">
        <v>98</v>
      </c>
      <c r="C256" s="152"/>
      <c r="D256" s="152"/>
      <c r="E256" s="152"/>
      <c r="F256" s="152"/>
    </row>
    <row r="257" spans="1:6" s="208" customFormat="1" ht="15" x14ac:dyDescent="0.25">
      <c r="A257" s="57"/>
      <c r="B257" s="57"/>
      <c r="C257" s="77" t="s">
        <v>10</v>
      </c>
      <c r="D257" s="71">
        <v>160</v>
      </c>
      <c r="E257" s="71"/>
      <c r="F257" s="71">
        <f>D257*E257</f>
        <v>0</v>
      </c>
    </row>
    <row r="258" spans="1:6" s="208" customFormat="1" ht="15" x14ac:dyDescent="0.25">
      <c r="A258" s="57"/>
      <c r="B258" s="57"/>
      <c r="C258" s="75"/>
      <c r="D258" s="61"/>
      <c r="E258" s="61"/>
      <c r="F258" s="61"/>
    </row>
    <row r="259" spans="1:6" s="208" customFormat="1" ht="41.25" customHeight="1" x14ac:dyDescent="0.25">
      <c r="A259" s="70" t="s">
        <v>3</v>
      </c>
      <c r="B259" s="152" t="s">
        <v>162</v>
      </c>
      <c r="C259" s="152"/>
      <c r="D259" s="152"/>
      <c r="E259" s="152"/>
      <c r="F259" s="152"/>
    </row>
    <row r="260" spans="1:6" s="208" customFormat="1" ht="15" x14ac:dyDescent="0.25">
      <c r="A260" s="57"/>
      <c r="B260" s="57"/>
      <c r="C260" s="77" t="s">
        <v>10</v>
      </c>
      <c r="D260" s="71">
        <v>120</v>
      </c>
      <c r="E260" s="71"/>
      <c r="F260" s="71">
        <f>D260*E260</f>
        <v>0</v>
      </c>
    </row>
    <row r="261" spans="1:6" s="208" customFormat="1" ht="15.6" thickBot="1" x14ac:dyDescent="0.3">
      <c r="A261" s="57"/>
      <c r="B261" s="57"/>
      <c r="C261" s="75"/>
      <c r="D261" s="61"/>
      <c r="E261" s="61"/>
      <c r="F261" s="61"/>
    </row>
    <row r="262" spans="1:6" s="208" customFormat="1" ht="15.6" thickBot="1" x14ac:dyDescent="0.3">
      <c r="A262" s="57"/>
      <c r="B262" s="153" t="s">
        <v>213</v>
      </c>
      <c r="C262" s="153"/>
      <c r="D262" s="153"/>
      <c r="E262" s="154"/>
      <c r="F262" s="74">
        <f>F251+F254+F257+F260</f>
        <v>0</v>
      </c>
    </row>
    <row r="263" spans="1:6" s="208" customFormat="1" ht="15" x14ac:dyDescent="0.25">
      <c r="A263" s="57"/>
      <c r="B263" s="57"/>
      <c r="C263" s="57"/>
      <c r="D263" s="58"/>
      <c r="E263" s="58"/>
      <c r="F263" s="57"/>
    </row>
    <row r="264" spans="1:6" s="208" customFormat="1" ht="18.75" customHeight="1" x14ac:dyDescent="0.25">
      <c r="A264" s="57"/>
      <c r="B264" s="66" t="s">
        <v>214</v>
      </c>
      <c r="C264" s="67"/>
      <c r="D264" s="68"/>
      <c r="E264" s="68"/>
      <c r="F264" s="69"/>
    </row>
    <row r="265" spans="1:6" s="208" customFormat="1" ht="14.25" customHeight="1" x14ac:dyDescent="0.25">
      <c r="A265" s="57"/>
      <c r="B265" s="78"/>
      <c r="C265" s="57"/>
      <c r="D265" s="58"/>
      <c r="E265" s="58"/>
      <c r="F265" s="57"/>
    </row>
    <row r="266" spans="1:6" s="208" customFormat="1" ht="29.25" customHeight="1" x14ac:dyDescent="0.25">
      <c r="A266" s="76" t="s">
        <v>0</v>
      </c>
      <c r="B266" s="152" t="s">
        <v>186</v>
      </c>
      <c r="C266" s="152"/>
      <c r="D266" s="152"/>
      <c r="E266" s="152"/>
      <c r="F266" s="152"/>
    </row>
    <row r="267" spans="1:6" s="208" customFormat="1" ht="21" customHeight="1" x14ac:dyDescent="0.25">
      <c r="A267" s="57"/>
      <c r="B267" s="143"/>
      <c r="C267" s="77" t="s">
        <v>10</v>
      </c>
      <c r="D267" s="71">
        <v>20</v>
      </c>
      <c r="E267" s="71"/>
      <c r="F267" s="71">
        <f>D267*E267</f>
        <v>0</v>
      </c>
    </row>
    <row r="268" spans="1:6" s="208" customFormat="1" ht="15" customHeight="1" x14ac:dyDescent="0.25">
      <c r="A268" s="70"/>
      <c r="B268" s="57"/>
      <c r="C268" s="57"/>
      <c r="D268" s="58"/>
      <c r="E268" s="58"/>
      <c r="F268" s="57"/>
    </row>
    <row r="269" spans="1:6" s="208" customFormat="1" ht="29.25" customHeight="1" x14ac:dyDescent="0.25">
      <c r="A269" s="76" t="s">
        <v>1</v>
      </c>
      <c r="B269" s="152" t="s">
        <v>187</v>
      </c>
      <c r="C269" s="152"/>
      <c r="D269" s="152"/>
      <c r="E269" s="152"/>
      <c r="F269" s="152"/>
    </row>
    <row r="270" spans="1:6" s="208" customFormat="1" ht="21" customHeight="1" x14ac:dyDescent="0.25">
      <c r="A270" s="57"/>
      <c r="B270" s="143"/>
      <c r="C270" s="77" t="s">
        <v>10</v>
      </c>
      <c r="D270" s="71">
        <v>40</v>
      </c>
      <c r="E270" s="71"/>
      <c r="F270" s="71">
        <f>D270*E270</f>
        <v>0</v>
      </c>
    </row>
    <row r="271" spans="1:6" s="208" customFormat="1" ht="15" customHeight="1" x14ac:dyDescent="0.25">
      <c r="A271" s="70"/>
      <c r="B271" s="57"/>
      <c r="C271" s="57"/>
      <c r="D271" s="58"/>
      <c r="E271" s="58"/>
      <c r="F271" s="57"/>
    </row>
    <row r="272" spans="1:6" s="208" customFormat="1" ht="57.75" customHeight="1" x14ac:dyDescent="0.25">
      <c r="A272" s="70" t="s">
        <v>2</v>
      </c>
      <c r="B272" s="152" t="s">
        <v>204</v>
      </c>
      <c r="C272" s="152"/>
      <c r="D272" s="152"/>
      <c r="E272" s="152"/>
      <c r="F272" s="152"/>
    </row>
    <row r="273" spans="1:8" s="208" customFormat="1" ht="18.75" customHeight="1" x14ac:dyDescent="0.25">
      <c r="A273" s="57"/>
      <c r="B273" s="57"/>
      <c r="C273" s="77" t="s">
        <v>10</v>
      </c>
      <c r="D273" s="71">
        <v>110</v>
      </c>
      <c r="E273" s="71"/>
      <c r="F273" s="71">
        <f>D273*E273</f>
        <v>0</v>
      </c>
    </row>
    <row r="274" spans="1:8" s="208" customFormat="1" ht="16.5" customHeight="1" thickBot="1" x14ac:dyDescent="0.3">
      <c r="A274" s="57"/>
      <c r="B274" s="57"/>
      <c r="C274" s="57"/>
      <c r="D274" s="58"/>
      <c r="E274" s="58"/>
      <c r="F274" s="57"/>
    </row>
    <row r="275" spans="1:8" s="208" customFormat="1" ht="18.75" customHeight="1" thickBot="1" x14ac:dyDescent="0.3">
      <c r="A275" s="57"/>
      <c r="B275" s="155" t="s">
        <v>215</v>
      </c>
      <c r="C275" s="155"/>
      <c r="D275" s="155"/>
      <c r="E275" s="124"/>
      <c r="F275" s="125">
        <f>F267+F270+F273</f>
        <v>0</v>
      </c>
    </row>
    <row r="276" spans="1:8" s="208" customFormat="1" ht="10.5" customHeight="1" x14ac:dyDescent="0.25">
      <c r="A276" s="57"/>
      <c r="B276" s="57"/>
      <c r="C276" s="57"/>
      <c r="D276" s="58"/>
      <c r="E276" s="58"/>
      <c r="F276" s="57"/>
    </row>
    <row r="277" spans="1:8" s="208" customFormat="1" ht="16.5" customHeight="1" x14ac:dyDescent="0.25">
      <c r="A277" s="57"/>
      <c r="B277" s="156" t="s">
        <v>104</v>
      </c>
      <c r="C277" s="157"/>
      <c r="D277" s="157"/>
      <c r="E277" s="68"/>
      <c r="F277" s="69" t="s">
        <v>24</v>
      </c>
    </row>
    <row r="278" spans="1:8" s="208" customFormat="1" ht="13.5" customHeight="1" x14ac:dyDescent="0.25">
      <c r="A278" s="57"/>
      <c r="B278" s="57"/>
      <c r="C278" s="57"/>
      <c r="D278" s="58"/>
      <c r="E278" s="58"/>
      <c r="F278" s="57"/>
    </row>
    <row r="279" spans="1:8" s="208" customFormat="1" ht="28.5" customHeight="1" x14ac:dyDescent="0.25">
      <c r="A279" s="79" t="s">
        <v>0</v>
      </c>
      <c r="B279" s="161" t="s">
        <v>181</v>
      </c>
      <c r="C279" s="161"/>
      <c r="D279" s="161"/>
      <c r="E279" s="161"/>
      <c r="F279" s="161"/>
      <c r="H279" s="222"/>
    </row>
    <row r="280" spans="1:8" s="223" customFormat="1" ht="15.75" customHeight="1" x14ac:dyDescent="0.25">
      <c r="A280" s="80"/>
      <c r="B280" s="81" t="s">
        <v>179</v>
      </c>
      <c r="C280" s="81"/>
      <c r="D280" s="81"/>
      <c r="E280" s="81"/>
      <c r="F280" s="82"/>
      <c r="H280" s="224"/>
    </row>
    <row r="281" spans="1:8" s="223" customFormat="1" ht="17.25" customHeight="1" x14ac:dyDescent="0.25">
      <c r="A281" s="80"/>
      <c r="B281" s="162" t="s">
        <v>182</v>
      </c>
      <c r="C281" s="162"/>
      <c r="D281" s="162"/>
      <c r="E281" s="162"/>
      <c r="F281" s="162"/>
      <c r="H281" s="224"/>
    </row>
    <row r="282" spans="1:8" s="223" customFormat="1" ht="30.75" customHeight="1" x14ac:dyDescent="0.25">
      <c r="A282" s="80"/>
      <c r="B282" s="162" t="s">
        <v>180</v>
      </c>
      <c r="C282" s="162"/>
      <c r="D282" s="162"/>
      <c r="E282" s="162"/>
      <c r="F282" s="162"/>
      <c r="H282" s="224"/>
    </row>
    <row r="283" spans="1:8" s="223" customFormat="1" ht="26.4" x14ac:dyDescent="0.25">
      <c r="A283" s="80"/>
      <c r="B283" s="142" t="s">
        <v>183</v>
      </c>
      <c r="C283" s="142"/>
      <c r="D283" s="142"/>
      <c r="E283" s="142"/>
      <c r="F283" s="142"/>
      <c r="H283" s="224"/>
    </row>
    <row r="284" spans="1:8" s="208" customFormat="1" ht="18" customHeight="1" x14ac:dyDescent="0.25">
      <c r="A284" s="57"/>
      <c r="B284" s="142"/>
      <c r="C284" s="77" t="s">
        <v>10</v>
      </c>
      <c r="D284" s="71">
        <v>110</v>
      </c>
      <c r="E284" s="71"/>
      <c r="F284" s="71">
        <f>D284*E284</f>
        <v>0</v>
      </c>
      <c r="H284" s="222"/>
    </row>
    <row r="285" spans="1:8" s="208" customFormat="1" ht="17.25" customHeight="1" x14ac:dyDescent="0.25">
      <c r="A285" s="57"/>
      <c r="B285" s="57"/>
      <c r="C285" s="75"/>
      <c r="D285" s="61"/>
      <c r="E285" s="61"/>
      <c r="F285" s="61"/>
    </row>
    <row r="286" spans="1:8" s="208" customFormat="1" ht="28.5" customHeight="1" x14ac:dyDescent="0.25">
      <c r="A286" s="79" t="s">
        <v>1</v>
      </c>
      <c r="B286" s="161" t="s">
        <v>92</v>
      </c>
      <c r="C286" s="161"/>
      <c r="D286" s="161"/>
      <c r="E286" s="161"/>
      <c r="F286" s="161"/>
      <c r="H286" s="222"/>
    </row>
    <row r="287" spans="1:8" s="223" customFormat="1" ht="15.75" customHeight="1" x14ac:dyDescent="0.25">
      <c r="A287" s="80"/>
      <c r="B287" s="81" t="s">
        <v>93</v>
      </c>
      <c r="C287" s="81"/>
      <c r="D287" s="81"/>
      <c r="E287" s="81"/>
      <c r="F287" s="82"/>
      <c r="H287" s="224"/>
    </row>
    <row r="288" spans="1:8" s="223" customFormat="1" ht="17.25" customHeight="1" x14ac:dyDescent="0.25">
      <c r="A288" s="80"/>
      <c r="B288" s="162" t="s">
        <v>184</v>
      </c>
      <c r="C288" s="162"/>
      <c r="D288" s="162"/>
      <c r="E288" s="162"/>
      <c r="F288" s="162"/>
      <c r="H288" s="224"/>
    </row>
    <row r="289" spans="1:8" s="223" customFormat="1" ht="15" x14ac:dyDescent="0.25">
      <c r="A289" s="80"/>
      <c r="B289" s="142" t="s">
        <v>94</v>
      </c>
      <c r="C289" s="142"/>
      <c r="D289" s="142"/>
      <c r="E289" s="142"/>
      <c r="F289" s="142"/>
      <c r="H289" s="224"/>
    </row>
    <row r="290" spans="1:8" s="223" customFormat="1" ht="15" x14ac:dyDescent="0.25">
      <c r="A290" s="80"/>
      <c r="B290" s="162" t="s">
        <v>95</v>
      </c>
      <c r="C290" s="162"/>
      <c r="D290" s="162"/>
      <c r="E290" s="162"/>
      <c r="F290" s="162"/>
      <c r="H290" s="224"/>
    </row>
    <row r="291" spans="1:8" s="208" customFormat="1" ht="18" customHeight="1" x14ac:dyDescent="0.25">
      <c r="A291" s="57"/>
      <c r="B291" s="142"/>
      <c r="C291" s="77" t="s">
        <v>10</v>
      </c>
      <c r="D291" s="71">
        <v>160</v>
      </c>
      <c r="E291" s="71"/>
      <c r="F291" s="71">
        <f>D291*E291</f>
        <v>0</v>
      </c>
      <c r="H291" s="222"/>
    </row>
    <row r="292" spans="1:8" s="208" customFormat="1" ht="17.25" customHeight="1" x14ac:dyDescent="0.25">
      <c r="A292" s="57"/>
      <c r="B292" s="57"/>
      <c r="C292" s="75"/>
      <c r="D292" s="61"/>
      <c r="E292" s="61"/>
      <c r="F292" s="61"/>
    </row>
    <row r="293" spans="1:8" s="208" customFormat="1" ht="28.5" customHeight="1" x14ac:dyDescent="0.25">
      <c r="A293" s="79" t="s">
        <v>2</v>
      </c>
      <c r="B293" s="161" t="s">
        <v>193</v>
      </c>
      <c r="C293" s="161"/>
      <c r="D293" s="161"/>
      <c r="E293" s="161"/>
      <c r="F293" s="161"/>
      <c r="H293" s="222"/>
    </row>
    <row r="294" spans="1:8" s="223" customFormat="1" ht="15.75" customHeight="1" x14ac:dyDescent="0.25">
      <c r="A294" s="80"/>
      <c r="B294" s="81" t="s">
        <v>194</v>
      </c>
      <c r="C294" s="81"/>
      <c r="D294" s="81"/>
      <c r="E294" s="81"/>
      <c r="F294" s="82"/>
      <c r="H294" s="224"/>
    </row>
    <row r="295" spans="1:8" s="208" customFormat="1" ht="18" customHeight="1" x14ac:dyDescent="0.25">
      <c r="A295" s="57"/>
      <c r="B295" s="142"/>
      <c r="C295" s="77" t="s">
        <v>32</v>
      </c>
      <c r="D295" s="71">
        <v>25</v>
      </c>
      <c r="E295" s="71"/>
      <c r="F295" s="71">
        <f>D295*E295</f>
        <v>0</v>
      </c>
      <c r="H295" s="222"/>
    </row>
    <row r="296" spans="1:8" s="208" customFormat="1" ht="17.25" customHeight="1" thickBot="1" x14ac:dyDescent="0.3">
      <c r="A296" s="57"/>
      <c r="B296" s="57"/>
      <c r="C296" s="75"/>
      <c r="D296" s="61"/>
      <c r="E296" s="61"/>
      <c r="F296" s="61"/>
    </row>
    <row r="297" spans="1:8" s="208" customFormat="1" ht="22.5" customHeight="1" thickBot="1" x14ac:dyDescent="0.3">
      <c r="A297" s="57"/>
      <c r="B297" s="83" t="s">
        <v>105</v>
      </c>
      <c r="C297" s="83"/>
      <c r="D297" s="84"/>
      <c r="E297" s="84" t="s">
        <v>19</v>
      </c>
      <c r="F297" s="74">
        <f>F284+F291+F295</f>
        <v>0</v>
      </c>
    </row>
    <row r="298" spans="1:8" s="208" customFormat="1" ht="18" customHeight="1" x14ac:dyDescent="0.25">
      <c r="A298" s="57"/>
      <c r="B298" s="78"/>
      <c r="C298" s="78"/>
      <c r="D298" s="58"/>
      <c r="E298" s="58"/>
      <c r="F298" s="85"/>
    </row>
    <row r="299" spans="1:8" s="208" customFormat="1" ht="8.25" customHeight="1" x14ac:dyDescent="0.25">
      <c r="A299" s="57"/>
      <c r="B299" s="57"/>
      <c r="C299" s="75"/>
      <c r="D299" s="61"/>
      <c r="E299" s="61"/>
      <c r="F299" s="61"/>
    </row>
    <row r="300" spans="1:8" s="208" customFormat="1" ht="16.5" customHeight="1" x14ac:dyDescent="0.25">
      <c r="A300" s="57"/>
      <c r="B300" s="156" t="s">
        <v>103</v>
      </c>
      <c r="C300" s="157"/>
      <c r="D300" s="157"/>
      <c r="E300" s="68"/>
      <c r="F300" s="69" t="s">
        <v>24</v>
      </c>
    </row>
    <row r="301" spans="1:8" s="208" customFormat="1" ht="13.5" customHeight="1" x14ac:dyDescent="0.25">
      <c r="A301" s="57"/>
      <c r="B301" s="57"/>
      <c r="C301" s="57"/>
      <c r="D301" s="58"/>
      <c r="E301" s="58"/>
      <c r="F301" s="57"/>
    </row>
    <row r="302" spans="1:8" s="208" customFormat="1" ht="28.5" customHeight="1" x14ac:dyDescent="0.25">
      <c r="A302" s="79" t="s">
        <v>0</v>
      </c>
      <c r="B302" s="161" t="s">
        <v>107</v>
      </c>
      <c r="C302" s="161"/>
      <c r="D302" s="161"/>
      <c r="E302" s="161"/>
      <c r="F302" s="161"/>
      <c r="H302" s="222"/>
    </row>
    <row r="303" spans="1:8" s="223" customFormat="1" ht="15.75" customHeight="1" x14ac:dyDescent="0.25">
      <c r="A303" s="80"/>
      <c r="B303" s="81" t="s">
        <v>108</v>
      </c>
      <c r="C303" s="81"/>
      <c r="D303" s="81"/>
      <c r="E303" s="81"/>
      <c r="F303" s="82"/>
      <c r="H303" s="224"/>
    </row>
    <row r="304" spans="1:8" s="223" customFormat="1" ht="17.25" customHeight="1" x14ac:dyDescent="0.25">
      <c r="A304" s="80"/>
      <c r="B304" s="162" t="s">
        <v>188</v>
      </c>
      <c r="C304" s="162"/>
      <c r="D304" s="162"/>
      <c r="E304" s="162"/>
      <c r="F304" s="162"/>
      <c r="H304" s="224"/>
    </row>
    <row r="305" spans="1:8" s="223" customFormat="1" ht="15" x14ac:dyDescent="0.25">
      <c r="A305" s="80"/>
      <c r="B305" s="142" t="s">
        <v>189</v>
      </c>
      <c r="C305" s="142"/>
      <c r="D305" s="142"/>
      <c r="E305" s="142"/>
      <c r="F305" s="142"/>
      <c r="H305" s="224"/>
    </row>
    <row r="306" spans="1:8" s="223" customFormat="1" ht="15" x14ac:dyDescent="0.25">
      <c r="A306" s="80"/>
      <c r="B306" s="162" t="s">
        <v>190</v>
      </c>
      <c r="C306" s="162"/>
      <c r="D306" s="162"/>
      <c r="E306" s="162"/>
      <c r="F306" s="162"/>
      <c r="H306" s="224"/>
    </row>
    <row r="307" spans="1:8" s="208" customFormat="1" ht="18" customHeight="1" x14ac:dyDescent="0.25">
      <c r="A307" s="57"/>
      <c r="B307" s="142"/>
      <c r="C307" s="77" t="s">
        <v>10</v>
      </c>
      <c r="D307" s="71">
        <v>160</v>
      </c>
      <c r="E307" s="71"/>
      <c r="F307" s="71">
        <f>D307*E307</f>
        <v>0</v>
      </c>
      <c r="H307" s="222"/>
    </row>
    <row r="308" spans="1:8" s="208" customFormat="1" ht="17.25" customHeight="1" thickBot="1" x14ac:dyDescent="0.3">
      <c r="A308" s="57"/>
      <c r="B308" s="57"/>
      <c r="C308" s="75"/>
      <c r="D308" s="61"/>
      <c r="E308" s="61"/>
      <c r="F308" s="61"/>
    </row>
    <row r="309" spans="1:8" s="208" customFormat="1" ht="22.5" customHeight="1" thickBot="1" x14ac:dyDescent="0.3">
      <c r="A309" s="57"/>
      <c r="B309" s="83" t="s">
        <v>106</v>
      </c>
      <c r="C309" s="83"/>
      <c r="D309" s="84"/>
      <c r="E309" s="84" t="s">
        <v>19</v>
      </c>
      <c r="F309" s="74">
        <f>F307</f>
        <v>0</v>
      </c>
    </row>
    <row r="310" spans="1:8" s="208" customFormat="1" ht="18" customHeight="1" x14ac:dyDescent="0.25">
      <c r="A310" s="57"/>
      <c r="B310" s="78"/>
      <c r="C310" s="78"/>
      <c r="D310" s="58"/>
      <c r="E310" s="58"/>
      <c r="F310" s="85"/>
    </row>
    <row r="311" spans="1:8" s="208" customFormat="1" ht="18.75" customHeight="1" x14ac:dyDescent="0.25">
      <c r="A311" s="70"/>
      <c r="B311" s="66" t="s">
        <v>99</v>
      </c>
      <c r="C311" s="67"/>
      <c r="D311" s="68"/>
      <c r="E311" s="68"/>
      <c r="F311" s="69"/>
    </row>
    <row r="312" spans="1:8" s="208" customFormat="1" ht="15" hidden="1" x14ac:dyDescent="0.25">
      <c r="A312" s="57"/>
      <c r="B312" s="57"/>
      <c r="C312" s="57"/>
      <c r="D312" s="58"/>
      <c r="E312" s="58"/>
      <c r="F312" s="57"/>
    </row>
    <row r="313" spans="1:8" s="208" customFormat="1" ht="9.75" customHeight="1" x14ac:dyDescent="0.25">
      <c r="A313" s="57"/>
      <c r="B313" s="57"/>
      <c r="C313" s="57"/>
      <c r="D313" s="58"/>
      <c r="E313" s="58"/>
      <c r="F313" s="57"/>
    </row>
    <row r="314" spans="1:8" s="208" customFormat="1" ht="31.5" customHeight="1" x14ac:dyDescent="0.25">
      <c r="A314" s="76" t="s">
        <v>0</v>
      </c>
      <c r="B314" s="163" t="s">
        <v>195</v>
      </c>
      <c r="C314" s="163"/>
      <c r="D314" s="163"/>
      <c r="E314" s="163"/>
      <c r="F314" s="163"/>
    </row>
    <row r="315" spans="1:8" s="208" customFormat="1" ht="18.75" customHeight="1" x14ac:dyDescent="0.25">
      <c r="A315" s="76"/>
      <c r="B315" s="141"/>
      <c r="C315" s="77" t="s">
        <v>32</v>
      </c>
      <c r="D315" s="71">
        <v>25</v>
      </c>
      <c r="E315" s="71"/>
      <c r="F315" s="71">
        <f>D315*E315</f>
        <v>0</v>
      </c>
    </row>
    <row r="316" spans="1:8" s="208" customFormat="1" ht="15" customHeight="1" thickBot="1" x14ac:dyDescent="0.3">
      <c r="A316" s="57"/>
      <c r="B316" s="57"/>
      <c r="C316" s="75"/>
      <c r="D316" s="61"/>
      <c r="E316" s="61"/>
      <c r="F316" s="61"/>
    </row>
    <row r="317" spans="1:8" s="208" customFormat="1" ht="15.6" thickBot="1" x14ac:dyDescent="0.3">
      <c r="A317" s="57"/>
      <c r="B317" s="159" t="s">
        <v>100</v>
      </c>
      <c r="C317" s="159"/>
      <c r="D317" s="159"/>
      <c r="E317" s="86" t="s">
        <v>25</v>
      </c>
      <c r="F317" s="74">
        <f>F315</f>
        <v>0</v>
      </c>
    </row>
    <row r="318" spans="1:8" s="225" customFormat="1" ht="15" x14ac:dyDescent="0.25">
      <c r="A318" s="137"/>
      <c r="B318" s="138"/>
      <c r="C318" s="138"/>
      <c r="D318" s="138"/>
      <c r="E318" s="139"/>
      <c r="F318" s="94"/>
    </row>
    <row r="319" spans="1:8" s="225" customFormat="1" ht="15" x14ac:dyDescent="0.25">
      <c r="A319" s="137"/>
      <c r="B319" s="138"/>
      <c r="C319" s="138"/>
      <c r="D319" s="138"/>
      <c r="E319" s="139"/>
      <c r="F319" s="94"/>
    </row>
    <row r="320" spans="1:8" s="208" customFormat="1" ht="15" x14ac:dyDescent="0.25">
      <c r="A320" s="57"/>
      <c r="B320" s="87"/>
      <c r="C320" s="87"/>
      <c r="D320" s="88"/>
      <c r="E320" s="89"/>
      <c r="F320" s="85"/>
    </row>
    <row r="321" spans="1:6" s="208" customFormat="1" ht="15" x14ac:dyDescent="0.25">
      <c r="A321" s="48"/>
      <c r="B321" s="128" t="s">
        <v>218</v>
      </c>
      <c r="C321" s="129"/>
      <c r="D321" s="130"/>
      <c r="E321" s="130"/>
      <c r="F321" s="131"/>
    </row>
    <row r="322" spans="1:6" s="208" customFormat="1" ht="15" x14ac:dyDescent="0.25">
      <c r="A322" s="48"/>
      <c r="B322" s="133"/>
      <c r="C322" s="134"/>
      <c r="D322" s="135"/>
      <c r="E322" s="135"/>
      <c r="F322" s="134"/>
    </row>
    <row r="323" spans="1:6" s="208" customFormat="1" ht="15.6" thickBot="1" x14ac:dyDescent="0.3">
      <c r="A323" s="48"/>
      <c r="B323" s="105" t="s">
        <v>219</v>
      </c>
      <c r="C323" s="106"/>
      <c r="D323" s="107"/>
      <c r="E323" s="108"/>
      <c r="F323" s="136">
        <f>F142</f>
        <v>0</v>
      </c>
    </row>
    <row r="324" spans="1:6" s="226" customFormat="1" ht="14.4" thickTop="1" x14ac:dyDescent="0.25">
      <c r="A324" s="48"/>
      <c r="B324" s="110"/>
      <c r="C324" s="111" t="s">
        <v>27</v>
      </c>
      <c r="D324" s="112"/>
      <c r="E324" s="113"/>
      <c r="F324" s="132">
        <f>F323</f>
        <v>0</v>
      </c>
    </row>
    <row r="325" spans="1:6" s="226" customFormat="1" ht="14.4" thickBot="1" x14ac:dyDescent="0.3">
      <c r="A325" s="48"/>
      <c r="B325" s="48"/>
      <c r="C325" s="115" t="s">
        <v>28</v>
      </c>
      <c r="D325" s="116"/>
      <c r="E325" s="107"/>
      <c r="F325" s="117">
        <f>F324*0.25</f>
        <v>0</v>
      </c>
    </row>
    <row r="326" spans="1:6" s="226" customFormat="1" ht="15" thickTop="1" thickBot="1" x14ac:dyDescent="0.3">
      <c r="A326" s="48"/>
      <c r="B326" s="118"/>
      <c r="C326" s="119" t="s">
        <v>29</v>
      </c>
      <c r="D326" s="120"/>
      <c r="E326" s="120"/>
      <c r="F326" s="121">
        <f>SUM(F324:F325)</f>
        <v>0</v>
      </c>
    </row>
    <row r="327" spans="1:6" s="208" customFormat="1" ht="15.6" thickTop="1" x14ac:dyDescent="0.25">
      <c r="A327" s="57"/>
      <c r="B327" s="87"/>
      <c r="C327" s="87"/>
      <c r="D327" s="88"/>
      <c r="E327" s="89"/>
      <c r="F327" s="85"/>
    </row>
    <row r="328" spans="1:6" s="208" customFormat="1" ht="15" x14ac:dyDescent="0.25">
      <c r="A328" s="57"/>
      <c r="B328" s="87"/>
      <c r="C328" s="87"/>
      <c r="D328" s="88"/>
      <c r="E328" s="89"/>
      <c r="F328" s="85"/>
    </row>
    <row r="329" spans="1:6" s="208" customFormat="1" ht="15" x14ac:dyDescent="0.25">
      <c r="A329" s="48"/>
      <c r="B329" s="95" t="s">
        <v>217</v>
      </c>
      <c r="C329" s="96"/>
      <c r="D329" s="97"/>
      <c r="E329" s="97"/>
      <c r="F329" s="98"/>
    </row>
    <row r="330" spans="1:6" s="208" customFormat="1" ht="15" x14ac:dyDescent="0.25">
      <c r="A330" s="48"/>
      <c r="B330" s="48"/>
      <c r="C330" s="48"/>
      <c r="D330" s="49"/>
      <c r="E330" s="49"/>
      <c r="F330" s="48"/>
    </row>
    <row r="331" spans="1:6" s="208" customFormat="1" ht="15" x14ac:dyDescent="0.25">
      <c r="A331" s="48"/>
      <c r="B331" s="99" t="s">
        <v>26</v>
      </c>
      <c r="C331" s="100"/>
      <c r="D331" s="101"/>
      <c r="E331" s="102"/>
      <c r="F331" s="103">
        <f>F165</f>
        <v>0</v>
      </c>
    </row>
    <row r="332" spans="1:6" s="208" customFormat="1" ht="15" x14ac:dyDescent="0.25">
      <c r="A332" s="48"/>
      <c r="B332" s="104" t="s">
        <v>22</v>
      </c>
      <c r="C332" s="48"/>
      <c r="D332" s="49"/>
      <c r="E332" s="49"/>
      <c r="F332" s="103">
        <f>F181</f>
        <v>0</v>
      </c>
    </row>
    <row r="333" spans="1:6" s="208" customFormat="1" ht="15" x14ac:dyDescent="0.25">
      <c r="A333" s="48"/>
      <c r="B333" s="99" t="s">
        <v>220</v>
      </c>
      <c r="C333" s="100"/>
      <c r="D333" s="101"/>
      <c r="E333" s="102"/>
      <c r="F333" s="103">
        <f>F194</f>
        <v>0</v>
      </c>
    </row>
    <row r="334" spans="1:6" s="208" customFormat="1" ht="15" x14ac:dyDescent="0.25">
      <c r="A334" s="48"/>
      <c r="B334" s="99" t="s">
        <v>168</v>
      </c>
      <c r="C334" s="100"/>
      <c r="D334" s="101"/>
      <c r="E334" s="102"/>
      <c r="F334" s="103">
        <f>F216</f>
        <v>0</v>
      </c>
    </row>
    <row r="335" spans="1:6" s="208" customFormat="1" ht="15" x14ac:dyDescent="0.25">
      <c r="A335" s="48"/>
      <c r="B335" s="99" t="s">
        <v>99</v>
      </c>
      <c r="C335" s="100"/>
      <c r="D335" s="101"/>
      <c r="E335" s="101"/>
      <c r="F335" s="103">
        <f>F227</f>
        <v>0</v>
      </c>
    </row>
    <row r="336" spans="1:6" s="208" customFormat="1" ht="15.6" thickBot="1" x14ac:dyDescent="0.3">
      <c r="A336" s="48"/>
      <c r="B336" s="105" t="s">
        <v>101</v>
      </c>
      <c r="C336" s="106"/>
      <c r="D336" s="107"/>
      <c r="E336" s="108"/>
      <c r="F336" s="109">
        <f>F237</f>
        <v>0</v>
      </c>
    </row>
    <row r="337" spans="1:6" s="226" customFormat="1" ht="14.4" thickTop="1" x14ac:dyDescent="0.25">
      <c r="A337" s="48"/>
      <c r="B337" s="110"/>
      <c r="C337" s="111" t="s">
        <v>27</v>
      </c>
      <c r="D337" s="112"/>
      <c r="E337" s="113"/>
      <c r="F337" s="114">
        <f>SUM(F331:F336)</f>
        <v>0</v>
      </c>
    </row>
    <row r="338" spans="1:6" s="226" customFormat="1" ht="14.4" thickBot="1" x14ac:dyDescent="0.3">
      <c r="A338" s="48"/>
      <c r="B338" s="48"/>
      <c r="C338" s="115" t="s">
        <v>28</v>
      </c>
      <c r="D338" s="116"/>
      <c r="E338" s="107"/>
      <c r="F338" s="117">
        <f>F337*0.25</f>
        <v>0</v>
      </c>
    </row>
    <row r="339" spans="1:6" s="226" customFormat="1" ht="15" thickTop="1" thickBot="1" x14ac:dyDescent="0.3">
      <c r="A339" s="48"/>
      <c r="B339" s="118"/>
      <c r="C339" s="119" t="s">
        <v>29</v>
      </c>
      <c r="D339" s="120"/>
      <c r="E339" s="120"/>
      <c r="F339" s="121">
        <f>SUM(F337:F338)</f>
        <v>0</v>
      </c>
    </row>
    <row r="340" spans="1:6" ht="13.8" thickTop="1" x14ac:dyDescent="0.25"/>
    <row r="341" spans="1:6" s="208" customFormat="1" ht="15" x14ac:dyDescent="0.25">
      <c r="A341" s="70"/>
      <c r="B341" s="90"/>
      <c r="C341" s="91"/>
      <c r="D341" s="92"/>
      <c r="E341" s="93"/>
      <c r="F341" s="94"/>
    </row>
    <row r="342" spans="1:6" s="208" customFormat="1" ht="25.5" hidden="1" customHeight="1" x14ac:dyDescent="0.25">
      <c r="A342" s="48"/>
      <c r="B342" s="48"/>
      <c r="C342" s="48"/>
      <c r="D342" s="49"/>
      <c r="E342" s="49"/>
      <c r="F342" s="48"/>
    </row>
    <row r="343" spans="1:6" s="208" customFormat="1" ht="15" x14ac:dyDescent="0.25">
      <c r="A343" s="48"/>
      <c r="B343" s="95" t="s">
        <v>216</v>
      </c>
      <c r="C343" s="96"/>
      <c r="D343" s="97"/>
      <c r="E343" s="97"/>
      <c r="F343" s="98"/>
    </row>
    <row r="344" spans="1:6" s="208" customFormat="1" ht="15" x14ac:dyDescent="0.25">
      <c r="A344" s="48"/>
      <c r="B344" s="48"/>
      <c r="C344" s="48"/>
      <c r="D344" s="49"/>
      <c r="E344" s="49"/>
      <c r="F344" s="48"/>
    </row>
    <row r="345" spans="1:6" s="208" customFormat="1" ht="15" x14ac:dyDescent="0.25">
      <c r="A345" s="48"/>
      <c r="B345" s="99" t="s">
        <v>212</v>
      </c>
      <c r="C345" s="100"/>
      <c r="D345" s="101"/>
      <c r="E345" s="101"/>
      <c r="F345" s="103">
        <f>F262</f>
        <v>0</v>
      </c>
    </row>
    <row r="346" spans="1:6" s="208" customFormat="1" ht="15" x14ac:dyDescent="0.25">
      <c r="A346" s="48"/>
      <c r="B346" s="99" t="s">
        <v>221</v>
      </c>
      <c r="C346" s="100"/>
      <c r="D346" s="101"/>
      <c r="E346" s="102"/>
      <c r="F346" s="103">
        <f>F275</f>
        <v>0</v>
      </c>
    </row>
    <row r="347" spans="1:6" s="208" customFormat="1" ht="15" x14ac:dyDescent="0.25">
      <c r="A347" s="48"/>
      <c r="B347" s="99" t="s">
        <v>104</v>
      </c>
      <c r="C347" s="100"/>
      <c r="D347" s="101"/>
      <c r="E347" s="102"/>
      <c r="F347" s="103">
        <f>F297</f>
        <v>0</v>
      </c>
    </row>
    <row r="348" spans="1:6" s="208" customFormat="1" ht="15" x14ac:dyDescent="0.25">
      <c r="A348" s="48"/>
      <c r="B348" s="99" t="s">
        <v>103</v>
      </c>
      <c r="C348" s="100"/>
      <c r="D348" s="101"/>
      <c r="E348" s="101"/>
      <c r="F348" s="103">
        <f>F309</f>
        <v>0</v>
      </c>
    </row>
    <row r="349" spans="1:6" s="208" customFormat="1" ht="15.6" thickBot="1" x14ac:dyDescent="0.3">
      <c r="A349" s="48"/>
      <c r="B349" s="99" t="s">
        <v>99</v>
      </c>
      <c r="C349" s="100"/>
      <c r="D349" s="101"/>
      <c r="E349" s="101"/>
      <c r="F349" s="103">
        <f>F317</f>
        <v>0</v>
      </c>
    </row>
    <row r="350" spans="1:6" s="226" customFormat="1" ht="14.4" thickTop="1" x14ac:dyDescent="0.25">
      <c r="A350" s="48"/>
      <c r="B350" s="110"/>
      <c r="C350" s="111" t="s">
        <v>27</v>
      </c>
      <c r="D350" s="112"/>
      <c r="E350" s="113"/>
      <c r="F350" s="114">
        <f>SUM(F345:F349)</f>
        <v>0</v>
      </c>
    </row>
    <row r="351" spans="1:6" s="226" customFormat="1" ht="14.4" thickBot="1" x14ac:dyDescent="0.3">
      <c r="A351" s="48"/>
      <c r="B351" s="48"/>
      <c r="C351" s="115" t="s">
        <v>28</v>
      </c>
      <c r="D351" s="116"/>
      <c r="E351" s="107"/>
      <c r="F351" s="117">
        <f>F350*0.25</f>
        <v>0</v>
      </c>
    </row>
    <row r="352" spans="1:6" s="226" customFormat="1" ht="15" thickTop="1" thickBot="1" x14ac:dyDescent="0.3">
      <c r="A352" s="48"/>
      <c r="B352" s="118"/>
      <c r="C352" s="119" t="s">
        <v>29</v>
      </c>
      <c r="D352" s="120"/>
      <c r="E352" s="120"/>
      <c r="F352" s="121">
        <f>SUM(F350:F351)</f>
        <v>0</v>
      </c>
    </row>
    <row r="353" spans="2:5" s="14" customFormat="1" ht="13.8" thickTop="1" x14ac:dyDescent="0.25">
      <c r="C353" s="14" t="s">
        <v>11</v>
      </c>
    </row>
    <row r="354" spans="2:5" s="14" customFormat="1" x14ac:dyDescent="0.25"/>
    <row r="355" spans="2:5" s="14" customFormat="1" x14ac:dyDescent="0.25">
      <c r="B355" s="20" t="s">
        <v>155</v>
      </c>
      <c r="C355" s="21"/>
      <c r="D355" s="22"/>
      <c r="E355" s="23">
        <f>F324</f>
        <v>0</v>
      </c>
    </row>
    <row r="356" spans="2:5" s="14" customFormat="1" x14ac:dyDescent="0.25">
      <c r="B356" s="24"/>
      <c r="C356" s="25"/>
      <c r="D356" s="18"/>
      <c r="E356" s="18"/>
    </row>
    <row r="357" spans="2:5" s="14" customFormat="1" x14ac:dyDescent="0.25">
      <c r="B357" s="24" t="s">
        <v>208</v>
      </c>
      <c r="C357" s="25"/>
      <c r="D357" s="18"/>
      <c r="E357" s="26">
        <f>F337</f>
        <v>0</v>
      </c>
    </row>
    <row r="358" spans="2:5" s="14" customFormat="1" x14ac:dyDescent="0.25">
      <c r="B358" s="24"/>
      <c r="C358" s="25"/>
      <c r="D358" s="25"/>
      <c r="E358" s="126"/>
    </row>
    <row r="359" spans="2:5" s="14" customFormat="1" x14ac:dyDescent="0.25">
      <c r="B359" s="24" t="s">
        <v>209</v>
      </c>
      <c r="C359" s="25"/>
      <c r="D359" s="25"/>
      <c r="E359" s="127">
        <f>F350</f>
        <v>0</v>
      </c>
    </row>
    <row r="360" spans="2:5" s="14" customFormat="1" ht="13.8" thickBot="1" x14ac:dyDescent="0.3">
      <c r="B360" s="27"/>
      <c r="C360" s="17"/>
      <c r="D360" s="19"/>
      <c r="E360" s="19"/>
    </row>
    <row r="361" spans="2:5" s="14" customFormat="1" ht="13.8" thickTop="1" x14ac:dyDescent="0.25">
      <c r="B361" s="24" t="s">
        <v>12</v>
      </c>
      <c r="C361" s="25"/>
      <c r="D361" s="18"/>
      <c r="E361" s="26">
        <f>SUM(E355:E359)</f>
        <v>0</v>
      </c>
    </row>
    <row r="362" spans="2:5" s="14" customFormat="1" ht="10.5" customHeight="1" x14ac:dyDescent="0.25">
      <c r="B362" s="24"/>
      <c r="C362" s="25"/>
      <c r="D362" s="18"/>
      <c r="E362" s="26"/>
    </row>
    <row r="363" spans="2:5" s="14" customFormat="1" x14ac:dyDescent="0.25">
      <c r="B363" s="24" t="s">
        <v>28</v>
      </c>
      <c r="C363" s="25"/>
      <c r="D363" s="18"/>
      <c r="E363" s="26">
        <f>E361*0.25</f>
        <v>0</v>
      </c>
    </row>
    <row r="364" spans="2:5" s="14" customFormat="1" ht="9.75" customHeight="1" x14ac:dyDescent="0.25">
      <c r="B364" s="24"/>
      <c r="C364" s="25"/>
      <c r="D364" s="18"/>
      <c r="E364" s="18"/>
    </row>
    <row r="365" spans="2:5" s="14" customFormat="1" x14ac:dyDescent="0.25">
      <c r="B365" s="28" t="s">
        <v>15</v>
      </c>
      <c r="C365" s="29"/>
      <c r="D365" s="30"/>
      <c r="E365" s="31">
        <f>SUM(E361:E363)</f>
        <v>0</v>
      </c>
    </row>
    <row r="366" spans="2:5" s="14" customFormat="1" x14ac:dyDescent="0.25"/>
  </sheetData>
  <mergeCells count="95">
    <mergeCell ref="B2:E2"/>
    <mergeCell ref="B314:F314"/>
    <mergeCell ref="B317:D317"/>
    <mergeCell ref="B293:F293"/>
    <mergeCell ref="B300:D300"/>
    <mergeCell ref="B302:F302"/>
    <mergeCell ref="B304:F304"/>
    <mergeCell ref="B306:F306"/>
    <mergeCell ref="B281:F281"/>
    <mergeCell ref="B282:F282"/>
    <mergeCell ref="B286:F286"/>
    <mergeCell ref="B288:F288"/>
    <mergeCell ref="B290:F290"/>
    <mergeCell ref="B269:F269"/>
    <mergeCell ref="B272:F272"/>
    <mergeCell ref="B275:D275"/>
    <mergeCell ref="B277:D277"/>
    <mergeCell ref="B279:F279"/>
    <mergeCell ref="B253:F253"/>
    <mergeCell ref="B256:F256"/>
    <mergeCell ref="B259:F259"/>
    <mergeCell ref="B262:E262"/>
    <mergeCell ref="B266:F266"/>
    <mergeCell ref="B231:F231"/>
    <mergeCell ref="B234:F234"/>
    <mergeCell ref="C237:D237"/>
    <mergeCell ref="B244:F244"/>
    <mergeCell ref="B250:F250"/>
    <mergeCell ref="B204:F204"/>
    <mergeCell ref="B208:F208"/>
    <mergeCell ref="B211:F211"/>
    <mergeCell ref="B222:F222"/>
    <mergeCell ref="B227:D227"/>
    <mergeCell ref="B198:F198"/>
    <mergeCell ref="B199:F199"/>
    <mergeCell ref="B200:F200"/>
    <mergeCell ref="B201:F201"/>
    <mergeCell ref="B203:F203"/>
    <mergeCell ref="B185:F185"/>
    <mergeCell ref="B188:F188"/>
    <mergeCell ref="B191:F191"/>
    <mergeCell ref="B194:D194"/>
    <mergeCell ref="B196:D196"/>
    <mergeCell ref="B169:F169"/>
    <mergeCell ref="B172:F172"/>
    <mergeCell ref="B175:F175"/>
    <mergeCell ref="B178:F178"/>
    <mergeCell ref="B181:E181"/>
    <mergeCell ref="B153:F153"/>
    <mergeCell ref="B159:F159"/>
    <mergeCell ref="C160:E160"/>
    <mergeCell ref="B162:F162"/>
    <mergeCell ref="B165:E165"/>
    <mergeCell ref="B116:D116"/>
    <mergeCell ref="B127:D127"/>
    <mergeCell ref="B131:D131"/>
    <mergeCell ref="B137:D137"/>
    <mergeCell ref="B84:D84"/>
    <mergeCell ref="B92:D92"/>
    <mergeCell ref="B96:D96"/>
    <mergeCell ref="B104:D104"/>
    <mergeCell ref="B108:D108"/>
    <mergeCell ref="B34:D34"/>
    <mergeCell ref="B45:D45"/>
    <mergeCell ref="B51:D51"/>
    <mergeCell ref="B71:D71"/>
    <mergeCell ref="B75:D75"/>
    <mergeCell ref="A31:F31"/>
    <mergeCell ref="A20:F20"/>
    <mergeCell ref="A26:F26"/>
    <mergeCell ref="A27:F27"/>
    <mergeCell ref="A28:F28"/>
    <mergeCell ref="A29:F29"/>
    <mergeCell ref="A30:F30"/>
    <mergeCell ref="A21:F21"/>
    <mergeCell ref="A22:B22"/>
    <mergeCell ref="A23:F23"/>
    <mergeCell ref="A24:F24"/>
    <mergeCell ref="A25:F25"/>
    <mergeCell ref="B4:F4"/>
    <mergeCell ref="B83:D83"/>
    <mergeCell ref="B33:D33"/>
    <mergeCell ref="A7:F7"/>
    <mergeCell ref="A8:F8"/>
    <mergeCell ref="A9:F9"/>
    <mergeCell ref="A10:F10"/>
    <mergeCell ref="A16:F16"/>
    <mergeCell ref="A17:F17"/>
    <mergeCell ref="A18:F18"/>
    <mergeCell ref="A19:F19"/>
    <mergeCell ref="A11:F11"/>
    <mergeCell ref="A12:F12"/>
    <mergeCell ref="A13:F13"/>
    <mergeCell ref="A14:F14"/>
    <mergeCell ref="A15:F15"/>
  </mergeCells>
  <pageMargins left="0.70866141732283472" right="0.70866141732283472" top="0.74803149606299213" bottom="0.74803149606299213" header="0.31496062992125984" footer="0.31496062992125984"/>
  <pageSetup paperSize="9" scale="89" orientation="portrait" r:id="rId1"/>
  <headerFooter differentFirst="1">
    <oddHeader>&amp;LGLAVNI PROJEKT ENERGETSKE OBNOVE
POSLOVNA ZGRADA sa sobama za iznajmljivanje i ugostiteljskim sadržajem
FRANA LAUREANA 22, CAVTAT</oddHeader>
    <firstHeader>&amp;LGLAVNI PROJEKT ENERGETSKE OBNOVE
POSLOVNA ZGRADA sa sobama za iznajmljivanje i ugostiteljskim sadržajem
FRANA LAUREANA 22, CAVTAT</firstHeader>
  </headerFooter>
  <rowBreaks count="4" manualBreakCount="4">
    <brk id="146" max="5" man="1"/>
    <brk id="182" max="5" man="1"/>
    <brk id="276" max="5" man="1"/>
    <brk id="319"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25"/>
  <sheetViews>
    <sheetView view="pageBreakPreview" zoomScaleNormal="100" zoomScaleSheetLayoutView="100" workbookViewId="0">
      <selection activeCell="B1" sqref="B1"/>
    </sheetView>
  </sheetViews>
  <sheetFormatPr defaultRowHeight="13.2" x14ac:dyDescent="0.25"/>
  <cols>
    <col min="1" max="1" width="5.33203125" style="247" customWidth="1"/>
    <col min="2" max="2" width="42.5546875" style="252" customWidth="1"/>
    <col min="3" max="3" width="9.33203125" style="247" customWidth="1"/>
    <col min="4" max="4" width="7" style="251" customWidth="1"/>
    <col min="5" max="5" width="12.88671875" style="251" customWidth="1"/>
    <col min="6" max="6" width="14.33203125" style="251" customWidth="1"/>
    <col min="7" max="16384" width="8.88671875" style="249"/>
  </cols>
  <sheetData>
    <row r="1" spans="1:6" x14ac:dyDescent="0.25">
      <c r="B1" s="248" t="s">
        <v>435</v>
      </c>
      <c r="C1" s="249"/>
      <c r="D1" s="249"/>
      <c r="E1" s="250"/>
    </row>
    <row r="2" spans="1:6" ht="63.6" customHeight="1" x14ac:dyDescent="0.25">
      <c r="B2" s="228" t="s">
        <v>436</v>
      </c>
      <c r="C2" s="228"/>
      <c r="D2" s="228"/>
      <c r="E2" s="228"/>
    </row>
    <row r="3" spans="1:6" ht="21.75" customHeight="1" x14ac:dyDescent="0.25"/>
    <row r="4" spans="1:6" ht="24" customHeight="1" x14ac:dyDescent="0.25">
      <c r="A4" s="253" t="s">
        <v>222</v>
      </c>
      <c r="B4" s="253"/>
      <c r="C4" s="253"/>
      <c r="D4" s="253"/>
      <c r="E4" s="253"/>
      <c r="F4" s="253"/>
    </row>
    <row r="5" spans="1:6" ht="13.8" x14ac:dyDescent="0.25">
      <c r="A5" s="254"/>
    </row>
    <row r="6" spans="1:6" ht="13.8" thickBot="1" x14ac:dyDescent="0.3">
      <c r="A6" s="231" t="s">
        <v>223</v>
      </c>
      <c r="B6" s="232" t="s">
        <v>224</v>
      </c>
      <c r="C6" s="233" t="s">
        <v>225</v>
      </c>
      <c r="D6" s="234" t="s">
        <v>226</v>
      </c>
      <c r="E6" s="234" t="s">
        <v>227</v>
      </c>
      <c r="F6" s="234" t="s">
        <v>228</v>
      </c>
    </row>
    <row r="7" spans="1:6" ht="14.4" thickTop="1" x14ac:dyDescent="0.25">
      <c r="A7" s="254"/>
    </row>
    <row r="8" spans="1:6" x14ac:dyDescent="0.25">
      <c r="A8" s="255" t="s">
        <v>0</v>
      </c>
      <c r="B8" s="256" t="s">
        <v>229</v>
      </c>
      <c r="C8" s="257"/>
      <c r="D8" s="258"/>
      <c r="E8" s="259"/>
      <c r="F8" s="259"/>
    </row>
    <row r="9" spans="1:6" x14ac:dyDescent="0.25">
      <c r="A9" s="257"/>
      <c r="B9" s="260"/>
      <c r="C9" s="257"/>
      <c r="D9" s="258"/>
      <c r="E9" s="259"/>
      <c r="F9" s="259"/>
    </row>
    <row r="10" spans="1:6" ht="66" x14ac:dyDescent="0.25">
      <c r="A10" s="261">
        <v>1</v>
      </c>
      <c r="B10" s="239" t="s">
        <v>230</v>
      </c>
      <c r="C10" s="261"/>
      <c r="D10" s="258"/>
      <c r="E10" s="259"/>
      <c r="F10" s="259"/>
    </row>
    <row r="11" spans="1:6" x14ac:dyDescent="0.25">
      <c r="A11" s="261"/>
      <c r="B11" s="239"/>
      <c r="C11" s="262" t="s">
        <v>231</v>
      </c>
      <c r="D11" s="258">
        <v>1</v>
      </c>
      <c r="E11" s="259"/>
      <c r="F11" s="259">
        <f>D11*E11</f>
        <v>0</v>
      </c>
    </row>
    <row r="12" spans="1:6" x14ac:dyDescent="0.25">
      <c r="A12" s="261"/>
      <c r="B12" s="239"/>
      <c r="C12" s="263"/>
      <c r="D12" s="264"/>
      <c r="E12" s="259"/>
      <c r="F12" s="259"/>
    </row>
    <row r="13" spans="1:6" ht="26.4" x14ac:dyDescent="0.25">
      <c r="A13" s="261">
        <v>2</v>
      </c>
      <c r="B13" s="239" t="s">
        <v>232</v>
      </c>
      <c r="C13" s="261"/>
      <c r="D13" s="258"/>
      <c r="E13" s="259"/>
      <c r="F13" s="259"/>
    </row>
    <row r="14" spans="1:6" x14ac:dyDescent="0.25">
      <c r="A14" s="261"/>
      <c r="B14" s="239"/>
      <c r="C14" s="262" t="s">
        <v>231</v>
      </c>
      <c r="D14" s="258">
        <v>1</v>
      </c>
      <c r="E14" s="259"/>
      <c r="F14" s="259">
        <f>D14*E14</f>
        <v>0</v>
      </c>
    </row>
    <row r="15" spans="1:6" x14ac:dyDescent="0.25">
      <c r="A15" s="261"/>
      <c r="B15" s="239"/>
      <c r="C15" s="262"/>
      <c r="D15" s="258"/>
      <c r="E15" s="259"/>
      <c r="F15" s="259"/>
    </row>
    <row r="16" spans="1:6" ht="52.8" x14ac:dyDescent="0.25">
      <c r="A16" s="261">
        <v>3</v>
      </c>
      <c r="B16" s="239" t="s">
        <v>233</v>
      </c>
      <c r="C16" s="261"/>
      <c r="D16" s="258"/>
      <c r="E16" s="259"/>
      <c r="F16" s="259"/>
    </row>
    <row r="17" spans="1:6" x14ac:dyDescent="0.25">
      <c r="A17" s="261"/>
      <c r="B17" s="239"/>
      <c r="C17" s="262" t="s">
        <v>231</v>
      </c>
      <c r="D17" s="258">
        <v>1</v>
      </c>
      <c r="E17" s="259"/>
      <c r="F17" s="259">
        <f>D17*E17</f>
        <v>0</v>
      </c>
    </row>
    <row r="18" spans="1:6" ht="39.6" x14ac:dyDescent="0.25">
      <c r="A18" s="265">
        <v>4</v>
      </c>
      <c r="B18" s="266" t="s">
        <v>234</v>
      </c>
      <c r="C18" s="261" t="s">
        <v>231</v>
      </c>
      <c r="D18" s="267">
        <v>1</v>
      </c>
      <c r="E18" s="268"/>
      <c r="F18" s="259">
        <f>D18*E18</f>
        <v>0</v>
      </c>
    </row>
    <row r="19" spans="1:6" x14ac:dyDescent="0.25">
      <c r="A19" s="269"/>
      <c r="B19" s="270"/>
      <c r="C19" s="257"/>
      <c r="D19" s="271"/>
      <c r="E19" s="268"/>
      <c r="F19" s="268"/>
    </row>
    <row r="20" spans="1:6" ht="79.2" x14ac:dyDescent="0.25">
      <c r="A20" s="265">
        <v>5</v>
      </c>
      <c r="B20" s="266" t="s">
        <v>235</v>
      </c>
      <c r="C20" s="261" t="s">
        <v>231</v>
      </c>
      <c r="D20" s="271">
        <v>1</v>
      </c>
      <c r="E20" s="268"/>
      <c r="F20" s="259">
        <f>D20*E20</f>
        <v>0</v>
      </c>
    </row>
    <row r="21" spans="1:6" x14ac:dyDescent="0.25">
      <c r="A21" s="272"/>
      <c r="B21" s="266"/>
      <c r="C21" s="261"/>
      <c r="D21" s="271"/>
      <c r="E21" s="268"/>
      <c r="F21" s="268"/>
    </row>
    <row r="22" spans="1:6" x14ac:dyDescent="0.25">
      <c r="A22" s="265">
        <f>A20+1</f>
        <v>6</v>
      </c>
      <c r="B22" s="266" t="s">
        <v>236</v>
      </c>
      <c r="C22" s="261" t="s">
        <v>231</v>
      </c>
      <c r="D22" s="271">
        <v>1</v>
      </c>
      <c r="E22" s="268"/>
      <c r="F22" s="259">
        <f>D22*E22</f>
        <v>0</v>
      </c>
    </row>
    <row r="23" spans="1:6" x14ac:dyDescent="0.25">
      <c r="A23" s="261"/>
      <c r="B23" s="260"/>
      <c r="C23" s="261"/>
      <c r="D23" s="271"/>
      <c r="E23" s="268"/>
      <c r="F23" s="268"/>
    </row>
    <row r="24" spans="1:6" x14ac:dyDescent="0.25">
      <c r="A24" s="235" t="str">
        <f>A8</f>
        <v>1.</v>
      </c>
      <c r="B24" s="236" t="str">
        <f>B8</f>
        <v>Pripremno-završni radovi</v>
      </c>
      <c r="C24" s="273" t="s">
        <v>237</v>
      </c>
      <c r="D24" s="274"/>
      <c r="E24" s="275"/>
      <c r="F24" s="276">
        <f>SUM(F11:F22)</f>
        <v>0</v>
      </c>
    </row>
    <row r="25" spans="1:6" x14ac:dyDescent="0.25">
      <c r="A25" s="261"/>
      <c r="B25" s="260"/>
      <c r="C25" s="261"/>
      <c r="D25" s="271"/>
      <c r="E25" s="268"/>
      <c r="F25" s="268"/>
    </row>
    <row r="26" spans="1:6" x14ac:dyDescent="0.25">
      <c r="A26" s="257"/>
      <c r="B26" s="260"/>
      <c r="C26" s="257"/>
      <c r="D26" s="258"/>
      <c r="E26" s="259"/>
      <c r="F26" s="259"/>
    </row>
    <row r="27" spans="1:6" x14ac:dyDescent="0.25">
      <c r="A27" s="255" t="s">
        <v>1</v>
      </c>
      <c r="B27" s="256" t="s">
        <v>238</v>
      </c>
      <c r="C27" s="257"/>
      <c r="D27" s="258"/>
      <c r="E27" s="259"/>
      <c r="F27" s="259"/>
    </row>
    <row r="28" spans="1:6" x14ac:dyDescent="0.25">
      <c r="A28" s="255"/>
      <c r="B28" s="256"/>
      <c r="C28" s="257"/>
      <c r="D28" s="258"/>
      <c r="E28" s="259"/>
      <c r="F28" s="259"/>
    </row>
    <row r="29" spans="1:6" x14ac:dyDescent="0.25">
      <c r="A29" s="277" t="s">
        <v>0</v>
      </c>
      <c r="B29" s="278" t="s">
        <v>239</v>
      </c>
      <c r="C29" s="278"/>
      <c r="D29" s="279"/>
      <c r="E29" s="280"/>
      <c r="F29" s="281"/>
    </row>
    <row r="30" spans="1:6" x14ac:dyDescent="0.25">
      <c r="A30" s="277"/>
      <c r="B30" s="282" t="s">
        <v>240</v>
      </c>
      <c r="C30" s="282"/>
      <c r="D30" s="279"/>
      <c r="E30" s="280"/>
      <c r="F30" s="281"/>
    </row>
    <row r="31" spans="1:6" x14ac:dyDescent="0.25">
      <c r="A31" s="277"/>
      <c r="B31" s="282"/>
      <c r="C31" s="282"/>
      <c r="D31" s="279"/>
      <c r="E31" s="280"/>
      <c r="F31" s="281"/>
    </row>
    <row r="32" spans="1:6" x14ac:dyDescent="0.25">
      <c r="A32" s="283"/>
      <c r="B32" s="282" t="s">
        <v>454</v>
      </c>
      <c r="C32" s="284" t="s">
        <v>241</v>
      </c>
      <c r="D32" s="280"/>
      <c r="E32" s="281"/>
      <c r="F32" s="285"/>
    </row>
    <row r="33" spans="1:6" x14ac:dyDescent="0.25">
      <c r="A33" s="283"/>
      <c r="B33" s="246" t="s">
        <v>455</v>
      </c>
      <c r="C33" s="237" t="s">
        <v>242</v>
      </c>
      <c r="D33" s="280"/>
      <c r="E33" s="281"/>
      <c r="F33" s="285"/>
    </row>
    <row r="34" spans="1:6" x14ac:dyDescent="0.25">
      <c r="A34" s="283"/>
      <c r="B34" s="246" t="s">
        <v>243</v>
      </c>
      <c r="C34" s="237" t="s">
        <v>244</v>
      </c>
      <c r="D34" s="280"/>
      <c r="E34" s="281"/>
      <c r="F34" s="285"/>
    </row>
    <row r="35" spans="1:6" x14ac:dyDescent="0.25">
      <c r="A35" s="283"/>
      <c r="B35" s="246" t="s">
        <v>245</v>
      </c>
      <c r="C35" s="237">
        <v>3.5000000000000003E-2</v>
      </c>
      <c r="D35" s="280"/>
      <c r="E35" s="281"/>
      <c r="F35" s="285"/>
    </row>
    <row r="36" spans="1:6" x14ac:dyDescent="0.25">
      <c r="A36" s="283"/>
      <c r="B36" s="246" t="s">
        <v>246</v>
      </c>
      <c r="C36" s="237" t="s">
        <v>247</v>
      </c>
      <c r="D36" s="280"/>
      <c r="E36" s="281"/>
      <c r="F36" s="285"/>
    </row>
    <row r="37" spans="1:6" x14ac:dyDescent="0.25">
      <c r="A37" s="283"/>
      <c r="B37" s="246" t="s">
        <v>456</v>
      </c>
      <c r="C37" s="237" t="s">
        <v>248</v>
      </c>
      <c r="D37" s="280"/>
      <c r="E37" s="281"/>
      <c r="F37" s="285"/>
    </row>
    <row r="38" spans="1:6" ht="26.4" x14ac:dyDescent="0.25">
      <c r="A38" s="283"/>
      <c r="B38" s="246" t="s">
        <v>457</v>
      </c>
      <c r="C38" s="237" t="s">
        <v>249</v>
      </c>
      <c r="D38" s="280"/>
      <c r="E38" s="281"/>
      <c r="F38" s="285"/>
    </row>
    <row r="39" spans="1:6" x14ac:dyDescent="0.25">
      <c r="A39" s="283"/>
      <c r="B39" s="246" t="s">
        <v>458</v>
      </c>
      <c r="C39" s="237" t="s">
        <v>250</v>
      </c>
      <c r="D39" s="280"/>
      <c r="E39" s="281"/>
      <c r="F39" s="285"/>
    </row>
    <row r="40" spans="1:6" ht="26.4" x14ac:dyDescent="0.25">
      <c r="A40" s="283"/>
      <c r="B40" s="246" t="s">
        <v>459</v>
      </c>
      <c r="C40" s="237" t="s">
        <v>251</v>
      </c>
      <c r="D40" s="280"/>
      <c r="E40" s="281"/>
      <c r="F40" s="285"/>
    </row>
    <row r="41" spans="1:6" x14ac:dyDescent="0.25">
      <c r="A41" s="283"/>
      <c r="B41" s="246" t="s">
        <v>243</v>
      </c>
      <c r="C41" s="237" t="s">
        <v>252</v>
      </c>
      <c r="D41" s="280"/>
      <c r="E41" s="281"/>
      <c r="F41" s="285"/>
    </row>
    <row r="42" spans="1:6" x14ac:dyDescent="0.25">
      <c r="A42" s="283"/>
      <c r="B42" s="246" t="s">
        <v>245</v>
      </c>
      <c r="C42" s="237">
        <v>3.5000000000000003E-2</v>
      </c>
      <c r="D42" s="280"/>
      <c r="E42" s="281"/>
      <c r="F42" s="285"/>
    </row>
    <row r="43" spans="1:6" ht="26.4" x14ac:dyDescent="0.25">
      <c r="A43" s="283"/>
      <c r="B43" s="246" t="s">
        <v>460</v>
      </c>
      <c r="C43" s="237" t="s">
        <v>253</v>
      </c>
      <c r="D43" s="280"/>
      <c r="E43" s="281"/>
      <c r="F43" s="285"/>
    </row>
    <row r="44" spans="1:6" x14ac:dyDescent="0.25">
      <c r="A44" s="283"/>
      <c r="B44" s="246" t="s">
        <v>254</v>
      </c>
      <c r="C44" s="237">
        <v>2.61</v>
      </c>
      <c r="D44" s="280"/>
      <c r="E44" s="281"/>
      <c r="F44" s="285"/>
    </row>
    <row r="45" spans="1:6" x14ac:dyDescent="0.25">
      <c r="A45" s="283"/>
      <c r="B45" s="246" t="s">
        <v>255</v>
      </c>
      <c r="C45" s="237">
        <v>2.56</v>
      </c>
      <c r="D45" s="280"/>
      <c r="E45" s="281"/>
      <c r="F45" s="285"/>
    </row>
    <row r="46" spans="1:6" x14ac:dyDescent="0.25">
      <c r="A46" s="283"/>
      <c r="B46" s="246" t="s">
        <v>466</v>
      </c>
      <c r="C46" s="237">
        <v>3.27</v>
      </c>
      <c r="D46" s="280"/>
      <c r="E46" s="281"/>
      <c r="F46" s="285"/>
    </row>
    <row r="47" spans="1:6" x14ac:dyDescent="0.25">
      <c r="A47" s="283"/>
      <c r="B47" s="246" t="s">
        <v>467</v>
      </c>
      <c r="C47" s="237">
        <v>3.22</v>
      </c>
      <c r="D47" s="280"/>
      <c r="E47" s="281"/>
      <c r="F47" s="285"/>
    </row>
    <row r="48" spans="1:6" x14ac:dyDescent="0.25">
      <c r="A48" s="283"/>
      <c r="B48" s="246" t="s">
        <v>468</v>
      </c>
      <c r="C48" s="237">
        <v>2.4700000000000002</v>
      </c>
      <c r="D48" s="280"/>
      <c r="E48" s="281"/>
      <c r="F48" s="285"/>
    </row>
    <row r="49" spans="1:6" x14ac:dyDescent="0.25">
      <c r="A49" s="283"/>
      <c r="B49" s="246" t="s">
        <v>469</v>
      </c>
      <c r="C49" s="237">
        <v>2.4500000000000002</v>
      </c>
      <c r="D49" s="280"/>
      <c r="E49" s="281"/>
      <c r="F49" s="285"/>
    </row>
    <row r="50" spans="1:6" x14ac:dyDescent="0.25">
      <c r="A50" s="283"/>
      <c r="B50" s="246" t="s">
        <v>453</v>
      </c>
      <c r="C50" s="237">
        <v>4.6100000000000003</v>
      </c>
      <c r="D50" s="280"/>
      <c r="E50" s="281"/>
      <c r="F50" s="285"/>
    </row>
    <row r="51" spans="1:6" x14ac:dyDescent="0.25">
      <c r="A51" s="283"/>
      <c r="B51" s="246" t="s">
        <v>452</v>
      </c>
      <c r="C51" s="237">
        <v>5.07</v>
      </c>
      <c r="D51" s="280"/>
      <c r="E51" s="281"/>
      <c r="F51" s="285"/>
    </row>
    <row r="52" spans="1:6" x14ac:dyDescent="0.25">
      <c r="A52" s="283"/>
      <c r="B52" s="246" t="s">
        <v>256</v>
      </c>
      <c r="C52" s="237" t="s">
        <v>257</v>
      </c>
      <c r="D52" s="280"/>
      <c r="E52" s="281"/>
      <c r="F52" s="285"/>
    </row>
    <row r="53" spans="1:6" x14ac:dyDescent="0.25">
      <c r="A53" s="283"/>
      <c r="B53" s="246" t="s">
        <v>461</v>
      </c>
      <c r="C53" s="286" t="s">
        <v>258</v>
      </c>
      <c r="D53" s="280"/>
      <c r="E53" s="281"/>
      <c r="F53" s="285"/>
    </row>
    <row r="54" spans="1:6" x14ac:dyDescent="0.25">
      <c r="A54" s="283"/>
      <c r="B54" s="246" t="s">
        <v>462</v>
      </c>
      <c r="C54" s="237" t="s">
        <v>259</v>
      </c>
      <c r="D54" s="280"/>
      <c r="E54" s="281"/>
      <c r="F54" s="285"/>
    </row>
    <row r="55" spans="1:6" x14ac:dyDescent="0.25">
      <c r="A55" s="283"/>
      <c r="B55" s="246" t="s">
        <v>463</v>
      </c>
      <c r="C55" s="237" t="s">
        <v>260</v>
      </c>
      <c r="D55" s="280"/>
      <c r="E55" s="281"/>
      <c r="F55" s="285"/>
    </row>
    <row r="56" spans="1:6" x14ac:dyDescent="0.25">
      <c r="A56" s="283"/>
      <c r="B56" s="246" t="s">
        <v>464</v>
      </c>
      <c r="C56" s="237" t="s">
        <v>261</v>
      </c>
      <c r="D56" s="280"/>
      <c r="E56" s="281"/>
      <c r="F56" s="285"/>
    </row>
    <row r="57" spans="1:6" x14ac:dyDescent="0.25">
      <c r="A57" s="283"/>
      <c r="B57" s="287" t="s">
        <v>465</v>
      </c>
      <c r="C57" s="288" t="s">
        <v>262</v>
      </c>
      <c r="D57" s="280"/>
      <c r="E57" s="281"/>
      <c r="F57" s="285"/>
    </row>
    <row r="58" spans="1:6" x14ac:dyDescent="0.25">
      <c r="A58" s="283"/>
      <c r="B58" s="289" t="s">
        <v>263</v>
      </c>
      <c r="C58" s="290" t="s">
        <v>264</v>
      </c>
      <c r="D58" s="280"/>
      <c r="E58" s="281"/>
      <c r="F58" s="285"/>
    </row>
    <row r="59" spans="1:6" x14ac:dyDescent="0.25">
      <c r="A59" s="277"/>
      <c r="B59" s="291"/>
      <c r="C59" s="262" t="s">
        <v>231</v>
      </c>
      <c r="D59" s="258">
        <v>1</v>
      </c>
      <c r="E59" s="259"/>
      <c r="F59" s="259">
        <f>D59*E59</f>
        <v>0</v>
      </c>
    </row>
    <row r="60" spans="1:6" x14ac:dyDescent="0.25">
      <c r="A60" s="255"/>
      <c r="B60" s="256"/>
      <c r="C60" s="257"/>
      <c r="D60" s="258"/>
      <c r="E60" s="259"/>
      <c r="F60" s="259"/>
    </row>
    <row r="61" spans="1:6" ht="26.4" x14ac:dyDescent="0.25">
      <c r="A61" s="292">
        <v>2</v>
      </c>
      <c r="B61" s="270" t="s">
        <v>265</v>
      </c>
      <c r="C61" s="262"/>
      <c r="D61" s="258"/>
      <c r="E61" s="259"/>
      <c r="F61" s="259"/>
    </row>
    <row r="62" spans="1:6" x14ac:dyDescent="0.25">
      <c r="A62" s="292"/>
      <c r="B62" s="293"/>
      <c r="C62" s="262" t="s">
        <v>231</v>
      </c>
      <c r="D62" s="258">
        <v>1</v>
      </c>
      <c r="E62" s="259"/>
      <c r="F62" s="259">
        <f>D62*E62</f>
        <v>0</v>
      </c>
    </row>
    <row r="63" spans="1:6" x14ac:dyDescent="0.25">
      <c r="A63" s="292"/>
      <c r="B63" s="293"/>
      <c r="C63" s="262"/>
      <c r="D63" s="258"/>
      <c r="E63" s="259"/>
      <c r="F63" s="259"/>
    </row>
    <row r="64" spans="1:6" x14ac:dyDescent="0.25">
      <c r="A64" s="261">
        <v>3</v>
      </c>
      <c r="B64" s="294" t="s">
        <v>266</v>
      </c>
      <c r="C64" s="262"/>
      <c r="D64" s="258"/>
      <c r="E64" s="259"/>
      <c r="F64" s="259"/>
    </row>
    <row r="65" spans="1:6" ht="52.8" x14ac:dyDescent="0.25">
      <c r="A65" s="261"/>
      <c r="B65" s="294" t="s">
        <v>267</v>
      </c>
      <c r="C65" s="262" t="s">
        <v>7</v>
      </c>
      <c r="D65" s="258">
        <v>2</v>
      </c>
      <c r="E65" s="259"/>
      <c r="F65" s="259">
        <f t="shared" ref="F65:F66" si="0">D65*E65</f>
        <v>0</v>
      </c>
    </row>
    <row r="66" spans="1:6" ht="39.6" x14ac:dyDescent="0.25">
      <c r="A66" s="261"/>
      <c r="B66" s="294" t="s">
        <v>268</v>
      </c>
      <c r="C66" s="262" t="s">
        <v>7</v>
      </c>
      <c r="D66" s="258">
        <v>2</v>
      </c>
      <c r="E66" s="259"/>
      <c r="F66" s="259">
        <f t="shared" si="0"/>
        <v>0</v>
      </c>
    </row>
    <row r="67" spans="1:6" x14ac:dyDescent="0.25">
      <c r="A67" s="295"/>
      <c r="B67" s="296"/>
      <c r="C67" s="297"/>
      <c r="D67" s="298"/>
      <c r="E67" s="250"/>
      <c r="F67" s="299"/>
    </row>
    <row r="68" spans="1:6" ht="52.8" x14ac:dyDescent="0.25">
      <c r="A68" s="300">
        <v>4</v>
      </c>
      <c r="B68" s="301" t="s">
        <v>269</v>
      </c>
      <c r="C68" s="258"/>
      <c r="D68" s="258"/>
      <c r="E68" s="258"/>
      <c r="F68" s="258"/>
    </row>
    <row r="69" spans="1:6" x14ac:dyDescent="0.25">
      <c r="A69" s="261"/>
      <c r="B69" s="302"/>
      <c r="C69" s="262" t="s">
        <v>270</v>
      </c>
      <c r="D69" s="303">
        <v>1</v>
      </c>
      <c r="E69" s="259"/>
      <c r="F69" s="259">
        <f>D69*E69</f>
        <v>0</v>
      </c>
    </row>
    <row r="70" spans="1:6" x14ac:dyDescent="0.25">
      <c r="A70" s="261"/>
      <c r="B70" s="304"/>
      <c r="C70" s="262"/>
      <c r="D70" s="258"/>
      <c r="E70" s="259"/>
      <c r="F70" s="259"/>
    </row>
    <row r="71" spans="1:6" ht="26.4" x14ac:dyDescent="0.25">
      <c r="A71" s="261">
        <f>A68+1</f>
        <v>5</v>
      </c>
      <c r="B71" s="239" t="s">
        <v>271</v>
      </c>
      <c r="C71" s="258"/>
      <c r="D71" s="258"/>
      <c r="E71" s="258"/>
      <c r="F71" s="258"/>
    </row>
    <row r="72" spans="1:6" x14ac:dyDescent="0.25">
      <c r="A72" s="261"/>
      <c r="B72" s="239" t="s">
        <v>272</v>
      </c>
      <c r="C72" s="262" t="s">
        <v>270</v>
      </c>
      <c r="D72" s="303">
        <v>1</v>
      </c>
      <c r="E72" s="259"/>
      <c r="F72" s="259">
        <f>D72*E72</f>
        <v>0</v>
      </c>
    </row>
    <row r="73" spans="1:6" x14ac:dyDescent="0.25">
      <c r="A73" s="261"/>
      <c r="B73" s="304"/>
      <c r="C73" s="262"/>
      <c r="D73" s="258"/>
      <c r="E73" s="259"/>
      <c r="F73" s="259"/>
    </row>
    <row r="74" spans="1:6" ht="26.4" x14ac:dyDescent="0.25">
      <c r="A74" s="305">
        <f>A71+1</f>
        <v>6</v>
      </c>
      <c r="B74" s="306" t="s">
        <v>273</v>
      </c>
      <c r="C74" s="262"/>
      <c r="D74" s="258"/>
      <c r="E74" s="259"/>
      <c r="F74" s="259"/>
    </row>
    <row r="75" spans="1:6" x14ac:dyDescent="0.25">
      <c r="A75" s="305"/>
      <c r="B75" s="249" t="s">
        <v>274</v>
      </c>
      <c r="C75" s="247" t="s">
        <v>270</v>
      </c>
      <c r="D75" s="258">
        <v>4</v>
      </c>
      <c r="E75" s="259"/>
      <c r="F75" s="259">
        <f>D75*E75</f>
        <v>0</v>
      </c>
    </row>
    <row r="76" spans="1:6" x14ac:dyDescent="0.25">
      <c r="A76" s="305"/>
      <c r="B76" s="249" t="s">
        <v>275</v>
      </c>
      <c r="C76" s="247" t="s">
        <v>270</v>
      </c>
      <c r="D76" s="258">
        <v>4</v>
      </c>
      <c r="E76" s="259"/>
      <c r="F76" s="259">
        <f>D76*E76</f>
        <v>0</v>
      </c>
    </row>
    <row r="77" spans="1:6" x14ac:dyDescent="0.25">
      <c r="A77" s="305"/>
      <c r="B77" s="249"/>
      <c r="D77" s="258"/>
      <c r="E77" s="259"/>
      <c r="F77" s="259"/>
    </row>
    <row r="78" spans="1:6" x14ac:dyDescent="0.25">
      <c r="A78" s="305">
        <v>7</v>
      </c>
      <c r="B78" s="239" t="s">
        <v>276</v>
      </c>
      <c r="C78" s="262"/>
      <c r="D78" s="258"/>
      <c r="E78" s="259"/>
      <c r="F78" s="259"/>
    </row>
    <row r="79" spans="1:6" x14ac:dyDescent="0.25">
      <c r="A79" s="305"/>
      <c r="B79" s="249" t="s">
        <v>275</v>
      </c>
      <c r="C79" s="247" t="s">
        <v>270</v>
      </c>
      <c r="D79" s="258">
        <v>2</v>
      </c>
      <c r="E79" s="259"/>
      <c r="F79" s="259">
        <f>D79*E79</f>
        <v>0</v>
      </c>
    </row>
    <row r="80" spans="1:6" x14ac:dyDescent="0.25">
      <c r="A80" s="305"/>
      <c r="B80" s="239"/>
      <c r="C80" s="307"/>
      <c r="D80" s="258"/>
      <c r="E80" s="259"/>
      <c r="F80" s="259"/>
    </row>
    <row r="81" spans="1:6" ht="26.4" x14ac:dyDescent="0.25">
      <c r="A81" s="305">
        <f>A78+1</f>
        <v>8</v>
      </c>
      <c r="B81" s="239" t="s">
        <v>277</v>
      </c>
      <c r="D81" s="258"/>
      <c r="E81" s="259"/>
      <c r="F81" s="259"/>
    </row>
    <row r="82" spans="1:6" x14ac:dyDescent="0.25">
      <c r="A82" s="305"/>
      <c r="B82" s="249" t="s">
        <v>278</v>
      </c>
      <c r="C82" s="247" t="s">
        <v>270</v>
      </c>
      <c r="D82" s="258">
        <v>1</v>
      </c>
      <c r="E82" s="259"/>
      <c r="F82" s="259">
        <f>D82*E82</f>
        <v>0</v>
      </c>
    </row>
    <row r="83" spans="1:6" x14ac:dyDescent="0.25">
      <c r="A83" s="300"/>
      <c r="B83" s="304"/>
      <c r="C83" s="262"/>
      <c r="D83" s="258"/>
      <c r="E83" s="259"/>
      <c r="F83" s="259"/>
    </row>
    <row r="84" spans="1:6" x14ac:dyDescent="0.25">
      <c r="A84" s="308">
        <f>A81+1</f>
        <v>9</v>
      </c>
      <c r="B84" s="309" t="s">
        <v>279</v>
      </c>
      <c r="C84" s="258"/>
      <c r="D84" s="258"/>
      <c r="E84" s="258"/>
      <c r="F84" s="258"/>
    </row>
    <row r="85" spans="1:6" x14ac:dyDescent="0.25">
      <c r="A85" s="308"/>
      <c r="B85" s="309" t="s">
        <v>280</v>
      </c>
      <c r="C85" s="263" t="s">
        <v>270</v>
      </c>
      <c r="D85" s="258">
        <v>2</v>
      </c>
      <c r="E85" s="259"/>
      <c r="F85" s="259">
        <f>D85*E85</f>
        <v>0</v>
      </c>
    </row>
    <row r="86" spans="1:6" x14ac:dyDescent="0.25">
      <c r="A86" s="308"/>
      <c r="B86" s="309"/>
      <c r="C86" s="263"/>
      <c r="D86" s="258"/>
      <c r="E86" s="259"/>
      <c r="F86" s="259"/>
    </row>
    <row r="87" spans="1:6" ht="44.4" customHeight="1" x14ac:dyDescent="0.25">
      <c r="A87" s="308">
        <f>A84+1</f>
        <v>10</v>
      </c>
      <c r="B87" s="310" t="s">
        <v>281</v>
      </c>
      <c r="C87" s="263"/>
      <c r="D87" s="258"/>
      <c r="E87" s="259"/>
      <c r="F87" s="259"/>
    </row>
    <row r="88" spans="1:6" x14ac:dyDescent="0.25">
      <c r="A88" s="308"/>
      <c r="B88" s="309" t="s">
        <v>282</v>
      </c>
      <c r="C88" s="263" t="s">
        <v>7</v>
      </c>
      <c r="D88" s="258">
        <v>2</v>
      </c>
      <c r="E88" s="259"/>
      <c r="F88" s="259">
        <f t="shared" ref="F88" si="1">D88*E88</f>
        <v>0</v>
      </c>
    </row>
    <row r="89" spans="1:6" x14ac:dyDescent="0.25">
      <c r="A89" s="308"/>
      <c r="B89" s="311"/>
      <c r="C89" s="263"/>
      <c r="D89" s="258"/>
      <c r="E89" s="259"/>
      <c r="F89" s="259"/>
    </row>
    <row r="90" spans="1:6" ht="39.6" x14ac:dyDescent="0.25">
      <c r="A90" s="272">
        <f>A87+1</f>
        <v>11</v>
      </c>
      <c r="B90" s="239" t="s">
        <v>283</v>
      </c>
      <c r="C90" s="262"/>
      <c r="D90" s="258"/>
      <c r="E90" s="259"/>
      <c r="F90" s="259"/>
    </row>
    <row r="91" spans="1:6" x14ac:dyDescent="0.25">
      <c r="A91" s="300"/>
      <c r="B91" s="239" t="s">
        <v>284</v>
      </c>
      <c r="C91" s="262"/>
      <c r="D91" s="258"/>
      <c r="E91" s="259"/>
      <c r="F91" s="259"/>
    </row>
    <row r="92" spans="1:6" x14ac:dyDescent="0.25">
      <c r="A92" s="300"/>
      <c r="B92" s="312" t="s">
        <v>285</v>
      </c>
      <c r="C92" s="262" t="s">
        <v>7</v>
      </c>
      <c r="D92" s="258">
        <v>1</v>
      </c>
      <c r="E92" s="259"/>
      <c r="F92" s="259">
        <f t="shared" ref="F92:F96" si="2">D92*E92</f>
        <v>0</v>
      </c>
    </row>
    <row r="93" spans="1:6" x14ac:dyDescent="0.25">
      <c r="A93" s="300"/>
      <c r="B93" s="312" t="s">
        <v>286</v>
      </c>
      <c r="C93" s="262" t="s">
        <v>7</v>
      </c>
      <c r="D93" s="258">
        <v>1</v>
      </c>
      <c r="E93" s="259"/>
      <c r="F93" s="259">
        <f t="shared" si="2"/>
        <v>0</v>
      </c>
    </row>
    <row r="94" spans="1:6" x14ac:dyDescent="0.25">
      <c r="A94" s="300"/>
      <c r="B94" s="312" t="s">
        <v>287</v>
      </c>
      <c r="C94" s="262" t="s">
        <v>7</v>
      </c>
      <c r="D94" s="258">
        <v>1</v>
      </c>
      <c r="E94" s="259"/>
      <c r="F94" s="259">
        <f t="shared" si="2"/>
        <v>0</v>
      </c>
    </row>
    <row r="95" spans="1:6" x14ac:dyDescent="0.25">
      <c r="A95" s="300"/>
      <c r="B95" s="312" t="s">
        <v>288</v>
      </c>
      <c r="C95" s="262" t="s">
        <v>7</v>
      </c>
      <c r="D95" s="258">
        <v>1</v>
      </c>
      <c r="E95" s="259"/>
      <c r="F95" s="259">
        <f t="shared" si="2"/>
        <v>0</v>
      </c>
    </row>
    <row r="96" spans="1:6" ht="26.4" x14ac:dyDescent="0.25">
      <c r="A96" s="300"/>
      <c r="B96" s="312" t="s">
        <v>289</v>
      </c>
      <c r="C96" s="262" t="s">
        <v>290</v>
      </c>
      <c r="D96" s="258">
        <v>1</v>
      </c>
      <c r="E96" s="259"/>
      <c r="F96" s="259">
        <f t="shared" si="2"/>
        <v>0</v>
      </c>
    </row>
    <row r="97" spans="1:6" x14ac:dyDescent="0.25">
      <c r="A97" s="300"/>
      <c r="B97" s="239"/>
      <c r="C97" s="262"/>
      <c r="D97" s="258"/>
      <c r="E97" s="259"/>
      <c r="F97" s="259"/>
    </row>
    <row r="98" spans="1:6" ht="97.8" customHeight="1" x14ac:dyDescent="0.25">
      <c r="A98" s="272">
        <f>A90+1</f>
        <v>12</v>
      </c>
      <c r="B98" s="239" t="s">
        <v>291</v>
      </c>
      <c r="C98" s="262"/>
      <c r="D98" s="258"/>
      <c r="E98" s="259"/>
      <c r="F98" s="259"/>
    </row>
    <row r="99" spans="1:6" x14ac:dyDescent="0.25">
      <c r="A99" s="300"/>
      <c r="B99" s="239" t="s">
        <v>292</v>
      </c>
      <c r="C99" s="262" t="s">
        <v>7</v>
      </c>
      <c r="D99" s="258">
        <v>2</v>
      </c>
      <c r="E99" s="259"/>
      <c r="F99" s="259">
        <f t="shared" ref="F99:F100" si="3">D99*E99</f>
        <v>0</v>
      </c>
    </row>
    <row r="100" spans="1:6" x14ac:dyDescent="0.25">
      <c r="A100" s="300"/>
      <c r="B100" s="239" t="s">
        <v>282</v>
      </c>
      <c r="C100" s="262" t="s">
        <v>7</v>
      </c>
      <c r="D100" s="258">
        <v>2</v>
      </c>
      <c r="E100" s="259"/>
      <c r="F100" s="259">
        <f t="shared" si="3"/>
        <v>0</v>
      </c>
    </row>
    <row r="101" spans="1:6" x14ac:dyDescent="0.25">
      <c r="A101" s="272"/>
      <c r="B101" s="239"/>
      <c r="C101" s="262"/>
      <c r="D101" s="258"/>
      <c r="E101" s="259"/>
      <c r="F101" s="259"/>
    </row>
    <row r="102" spans="1:6" ht="125.4" customHeight="1" x14ac:dyDescent="0.25">
      <c r="A102" s="300">
        <v>13</v>
      </c>
      <c r="B102" s="239" t="s">
        <v>293</v>
      </c>
      <c r="C102" s="262"/>
      <c r="D102" s="258"/>
      <c r="E102" s="259"/>
      <c r="F102" s="259"/>
    </row>
    <row r="103" spans="1:6" x14ac:dyDescent="0.25">
      <c r="A103" s="272"/>
      <c r="B103" s="239" t="s">
        <v>294</v>
      </c>
      <c r="C103" s="262"/>
      <c r="D103" s="258"/>
      <c r="E103" s="259"/>
      <c r="F103" s="259"/>
    </row>
    <row r="104" spans="1:6" ht="15.6" x14ac:dyDescent="0.25">
      <c r="A104" s="300"/>
      <c r="B104" s="239" t="s">
        <v>437</v>
      </c>
      <c r="C104" s="262" t="s">
        <v>295</v>
      </c>
      <c r="D104" s="258">
        <v>70</v>
      </c>
      <c r="E104" s="259"/>
      <c r="F104" s="259">
        <f t="shared" ref="F104:F108" si="4">D104*E104</f>
        <v>0</v>
      </c>
    </row>
    <row r="105" spans="1:6" ht="15.6" x14ac:dyDescent="0.25">
      <c r="A105" s="272"/>
      <c r="B105" s="239" t="s">
        <v>438</v>
      </c>
      <c r="C105" s="262" t="s">
        <v>295</v>
      </c>
      <c r="D105" s="258">
        <v>42</v>
      </c>
      <c r="E105" s="259"/>
      <c r="F105" s="259">
        <f t="shared" si="4"/>
        <v>0</v>
      </c>
    </row>
    <row r="106" spans="1:6" ht="15.6" x14ac:dyDescent="0.25">
      <c r="A106" s="300"/>
      <c r="B106" s="239" t="s">
        <v>439</v>
      </c>
      <c r="C106" s="262" t="s">
        <v>295</v>
      </c>
      <c r="D106" s="258">
        <v>30</v>
      </c>
      <c r="E106" s="259"/>
      <c r="F106" s="259">
        <f t="shared" si="4"/>
        <v>0</v>
      </c>
    </row>
    <row r="107" spans="1:6" ht="15.6" x14ac:dyDescent="0.25">
      <c r="A107" s="272"/>
      <c r="B107" s="239" t="s">
        <v>440</v>
      </c>
      <c r="C107" s="262" t="s">
        <v>295</v>
      </c>
      <c r="D107" s="258">
        <v>3</v>
      </c>
      <c r="E107" s="259"/>
      <c r="F107" s="259">
        <f t="shared" si="4"/>
        <v>0</v>
      </c>
    </row>
    <row r="108" spans="1:6" ht="15.6" x14ac:dyDescent="0.25">
      <c r="A108" s="300"/>
      <c r="B108" s="239" t="s">
        <v>441</v>
      </c>
      <c r="C108" s="262" t="s">
        <v>295</v>
      </c>
      <c r="D108" s="258">
        <v>40</v>
      </c>
      <c r="E108" s="259"/>
      <c r="F108" s="259">
        <f t="shared" si="4"/>
        <v>0</v>
      </c>
    </row>
    <row r="109" spans="1:6" x14ac:dyDescent="0.25">
      <c r="A109" s="300"/>
      <c r="B109" s="239"/>
      <c r="C109" s="262"/>
      <c r="D109" s="258"/>
      <c r="E109" s="259"/>
      <c r="F109" s="259"/>
    </row>
    <row r="110" spans="1:6" ht="26.4" x14ac:dyDescent="0.25">
      <c r="A110" s="272">
        <v>14</v>
      </c>
      <c r="B110" s="239" t="s">
        <v>296</v>
      </c>
      <c r="C110" s="262"/>
      <c r="D110" s="258"/>
      <c r="E110" s="259"/>
      <c r="F110" s="259"/>
    </row>
    <row r="111" spans="1:6" ht="39.6" x14ac:dyDescent="0.25">
      <c r="A111" s="300"/>
      <c r="B111" s="239" t="s">
        <v>297</v>
      </c>
      <c r="C111" s="262"/>
      <c r="D111" s="258"/>
      <c r="E111" s="259"/>
      <c r="F111" s="259"/>
    </row>
    <row r="112" spans="1:6" ht="52.8" x14ac:dyDescent="0.25">
      <c r="A112" s="272"/>
      <c r="B112" s="239" t="s">
        <v>298</v>
      </c>
      <c r="C112" s="262"/>
      <c r="D112" s="258"/>
      <c r="E112" s="259"/>
      <c r="F112" s="259"/>
    </row>
    <row r="113" spans="1:6" ht="90" customHeight="1" x14ac:dyDescent="0.25">
      <c r="A113" s="300"/>
      <c r="B113" s="239" t="s">
        <v>470</v>
      </c>
      <c r="C113" s="262"/>
      <c r="D113" s="258"/>
      <c r="E113" s="259"/>
      <c r="F113" s="259"/>
    </row>
    <row r="114" spans="1:6" ht="92.4" x14ac:dyDescent="0.25">
      <c r="A114" s="272"/>
      <c r="B114" s="239" t="s">
        <v>471</v>
      </c>
      <c r="C114" s="262"/>
      <c r="D114" s="258"/>
      <c r="E114" s="259"/>
      <c r="F114" s="259"/>
    </row>
    <row r="115" spans="1:6" ht="39.6" x14ac:dyDescent="0.25">
      <c r="A115" s="300"/>
      <c r="B115" s="239" t="s">
        <v>299</v>
      </c>
      <c r="C115" s="262"/>
      <c r="D115" s="258"/>
      <c r="E115" s="259"/>
      <c r="F115" s="259"/>
    </row>
    <row r="116" spans="1:6" ht="34.200000000000003" customHeight="1" x14ac:dyDescent="0.25">
      <c r="A116" s="272"/>
      <c r="B116" s="239" t="s">
        <v>472</v>
      </c>
      <c r="C116" s="262"/>
      <c r="D116" s="258"/>
      <c r="E116" s="259"/>
      <c r="F116" s="259"/>
    </row>
    <row r="117" spans="1:6" x14ac:dyDescent="0.25">
      <c r="A117" s="300"/>
      <c r="B117" s="239" t="s">
        <v>300</v>
      </c>
      <c r="C117" s="262"/>
      <c r="D117" s="258"/>
      <c r="E117" s="259"/>
      <c r="F117" s="259"/>
    </row>
    <row r="118" spans="1:6" x14ac:dyDescent="0.25">
      <c r="A118" s="272"/>
      <c r="B118" s="239" t="s">
        <v>442</v>
      </c>
      <c r="C118" s="262"/>
      <c r="D118" s="258"/>
      <c r="E118" s="259"/>
      <c r="F118" s="259"/>
    </row>
    <row r="119" spans="1:6" ht="15.6" x14ac:dyDescent="0.25">
      <c r="A119" s="300"/>
      <c r="B119" s="239" t="s">
        <v>443</v>
      </c>
      <c r="C119" s="262" t="s">
        <v>295</v>
      </c>
      <c r="D119" s="258">
        <f>D104</f>
        <v>70</v>
      </c>
      <c r="E119" s="259"/>
      <c r="F119" s="259">
        <f t="shared" ref="F119:F123" si="5">D119*E119</f>
        <v>0</v>
      </c>
    </row>
    <row r="120" spans="1:6" ht="15.6" x14ac:dyDescent="0.25">
      <c r="A120" s="272"/>
      <c r="B120" s="239" t="s">
        <v>438</v>
      </c>
      <c r="C120" s="262" t="s">
        <v>295</v>
      </c>
      <c r="D120" s="258">
        <f>D105</f>
        <v>42</v>
      </c>
      <c r="E120" s="259"/>
      <c r="F120" s="259">
        <f t="shared" si="5"/>
        <v>0</v>
      </c>
    </row>
    <row r="121" spans="1:6" ht="15.6" x14ac:dyDescent="0.25">
      <c r="A121" s="300"/>
      <c r="B121" s="239" t="s">
        <v>439</v>
      </c>
      <c r="C121" s="262" t="s">
        <v>295</v>
      </c>
      <c r="D121" s="258">
        <f>D106</f>
        <v>30</v>
      </c>
      <c r="E121" s="259"/>
      <c r="F121" s="259">
        <f t="shared" si="5"/>
        <v>0</v>
      </c>
    </row>
    <row r="122" spans="1:6" ht="15.6" x14ac:dyDescent="0.25">
      <c r="A122" s="272"/>
      <c r="B122" s="239" t="s">
        <v>440</v>
      </c>
      <c r="C122" s="262" t="s">
        <v>295</v>
      </c>
      <c r="D122" s="258">
        <f>D107</f>
        <v>3</v>
      </c>
      <c r="E122" s="259"/>
      <c r="F122" s="259">
        <f t="shared" si="5"/>
        <v>0</v>
      </c>
    </row>
    <row r="123" spans="1:6" ht="15.6" x14ac:dyDescent="0.25">
      <c r="A123" s="300"/>
      <c r="B123" s="239" t="s">
        <v>441</v>
      </c>
      <c r="C123" s="262" t="s">
        <v>295</v>
      </c>
      <c r="D123" s="258">
        <f>D108</f>
        <v>40</v>
      </c>
      <c r="E123" s="259"/>
      <c r="F123" s="259">
        <f t="shared" si="5"/>
        <v>0</v>
      </c>
    </row>
    <row r="124" spans="1:6" x14ac:dyDescent="0.25">
      <c r="A124" s="295"/>
      <c r="C124" s="262"/>
      <c r="D124" s="258"/>
      <c r="E124" s="259"/>
      <c r="F124" s="259"/>
    </row>
    <row r="125" spans="1:6" x14ac:dyDescent="0.25">
      <c r="A125" s="313">
        <v>15</v>
      </c>
      <c r="B125" s="314" t="s">
        <v>301</v>
      </c>
      <c r="C125" s="298"/>
      <c r="D125" s="298"/>
      <c r="E125" s="298"/>
      <c r="F125" s="298"/>
    </row>
    <row r="126" spans="1:6" x14ac:dyDescent="0.25">
      <c r="A126" s="313"/>
      <c r="B126" s="314" t="s">
        <v>275</v>
      </c>
      <c r="C126" s="315" t="s">
        <v>7</v>
      </c>
      <c r="D126" s="316">
        <v>1</v>
      </c>
      <c r="E126" s="317"/>
      <c r="F126" s="318">
        <f t="shared" ref="F126" si="6">D126*E126</f>
        <v>0</v>
      </c>
    </row>
    <row r="127" spans="1:6" x14ac:dyDescent="0.25">
      <c r="A127" s="313"/>
      <c r="B127" s="314"/>
      <c r="C127" s="315"/>
      <c r="D127" s="316"/>
      <c r="E127" s="317"/>
      <c r="F127" s="318"/>
    </row>
    <row r="128" spans="1:6" ht="118.8" x14ac:dyDescent="0.25">
      <c r="A128" s="313">
        <v>16</v>
      </c>
      <c r="B128" s="239" t="s">
        <v>444</v>
      </c>
      <c r="C128" s="297"/>
      <c r="D128" s="298"/>
      <c r="E128" s="319"/>
      <c r="F128" s="299"/>
    </row>
    <row r="129" spans="1:6" x14ac:dyDescent="0.25">
      <c r="A129" s="295"/>
      <c r="B129" s="294" t="s">
        <v>445</v>
      </c>
      <c r="C129" s="297"/>
      <c r="D129" s="298"/>
      <c r="E129" s="319"/>
      <c r="F129" s="299"/>
    </row>
    <row r="130" spans="1:6" x14ac:dyDescent="0.25">
      <c r="A130" s="295"/>
      <c r="B130" s="294" t="s">
        <v>446</v>
      </c>
      <c r="C130" s="297"/>
      <c r="D130" s="298"/>
      <c r="E130" s="319"/>
      <c r="F130" s="299"/>
    </row>
    <row r="131" spans="1:6" ht="15.6" x14ac:dyDescent="0.25">
      <c r="A131" s="295"/>
      <c r="B131" s="294" t="s">
        <v>447</v>
      </c>
      <c r="C131" s="315" t="s">
        <v>290</v>
      </c>
      <c r="D131" s="316">
        <v>1</v>
      </c>
      <c r="E131" s="317"/>
      <c r="F131" s="318">
        <f>D131*E131</f>
        <v>0</v>
      </c>
    </row>
    <row r="132" spans="1:6" x14ac:dyDescent="0.25">
      <c r="A132" s="295"/>
      <c r="B132" s="294"/>
      <c r="C132" s="297"/>
      <c r="D132" s="298"/>
      <c r="E132" s="319"/>
      <c r="F132" s="299"/>
    </row>
    <row r="133" spans="1:6" ht="52.8" x14ac:dyDescent="0.25">
      <c r="A133" s="313">
        <f>A128+1</f>
        <v>17</v>
      </c>
      <c r="B133" s="314" t="s">
        <v>302</v>
      </c>
      <c r="C133" s="315" t="s">
        <v>7</v>
      </c>
      <c r="D133" s="316">
        <v>21</v>
      </c>
      <c r="E133" s="317"/>
      <c r="F133" s="318">
        <f t="shared" ref="F133" si="7">D133*E133</f>
        <v>0</v>
      </c>
    </row>
    <row r="134" spans="1:6" x14ac:dyDescent="0.25">
      <c r="A134" s="295"/>
      <c r="B134" s="239"/>
      <c r="C134" s="262"/>
      <c r="D134" s="258"/>
      <c r="E134" s="259"/>
      <c r="F134" s="259"/>
    </row>
    <row r="135" spans="1:6" ht="66" x14ac:dyDescent="0.25">
      <c r="A135" s="272">
        <f>A133+1</f>
        <v>18</v>
      </c>
      <c r="B135" s="266" t="s">
        <v>303</v>
      </c>
      <c r="C135" s="261" t="s">
        <v>304</v>
      </c>
      <c r="D135" s="267">
        <v>8</v>
      </c>
      <c r="E135" s="268"/>
      <c r="F135" s="259">
        <f>D135*E135</f>
        <v>0</v>
      </c>
    </row>
    <row r="136" spans="1:6" x14ac:dyDescent="0.25">
      <c r="A136" s="295"/>
      <c r="B136" s="243"/>
      <c r="C136" s="297"/>
      <c r="D136" s="298"/>
      <c r="E136" s="319"/>
      <c r="F136" s="299"/>
    </row>
    <row r="137" spans="1:6" ht="39.6" x14ac:dyDescent="0.25">
      <c r="A137" s="272">
        <f>A135+1</f>
        <v>19</v>
      </c>
      <c r="B137" s="266" t="s">
        <v>305</v>
      </c>
      <c r="C137" s="261" t="s">
        <v>231</v>
      </c>
      <c r="D137" s="267">
        <v>1</v>
      </c>
      <c r="E137" s="268"/>
      <c r="F137" s="259">
        <f>D137*E137</f>
        <v>0</v>
      </c>
    </row>
    <row r="138" spans="1:6" x14ac:dyDescent="0.25">
      <c r="A138" s="272"/>
      <c r="B138" s="266"/>
      <c r="C138" s="261"/>
      <c r="D138" s="267"/>
      <c r="E138" s="268"/>
      <c r="F138" s="268"/>
    </row>
    <row r="139" spans="1:6" ht="39.6" x14ac:dyDescent="0.25">
      <c r="A139" s="265">
        <f>A137+1</f>
        <v>20</v>
      </c>
      <c r="B139" s="314" t="s">
        <v>306</v>
      </c>
      <c r="C139" s="261" t="s">
        <v>231</v>
      </c>
      <c r="D139" s="267">
        <v>2</v>
      </c>
      <c r="E139" s="268"/>
      <c r="F139" s="259">
        <f>D139*E139</f>
        <v>0</v>
      </c>
    </row>
    <row r="140" spans="1:6" x14ac:dyDescent="0.25">
      <c r="A140" s="295"/>
      <c r="B140" s="243"/>
      <c r="C140" s="297"/>
      <c r="D140" s="298"/>
      <c r="E140" s="319"/>
      <c r="F140" s="299"/>
    </row>
    <row r="141" spans="1:6" ht="26.4" x14ac:dyDescent="0.25">
      <c r="A141" s="320">
        <f>A139+1</f>
        <v>21</v>
      </c>
      <c r="B141" s="321" t="s">
        <v>307</v>
      </c>
      <c r="C141" s="322"/>
      <c r="D141" s="322"/>
      <c r="E141" s="322"/>
      <c r="F141" s="322"/>
    </row>
    <row r="142" spans="1:6" x14ac:dyDescent="0.25">
      <c r="A142" s="320"/>
      <c r="B142" s="323" t="s">
        <v>308</v>
      </c>
      <c r="C142" s="324" t="s">
        <v>7</v>
      </c>
      <c r="D142" s="311">
        <v>8</v>
      </c>
      <c r="E142" s="238"/>
      <c r="F142" s="325"/>
    </row>
    <row r="143" spans="1:6" x14ac:dyDescent="0.25">
      <c r="A143" s="320"/>
      <c r="B143" s="323" t="s">
        <v>309</v>
      </c>
      <c r="C143" s="324" t="s">
        <v>7</v>
      </c>
      <c r="D143" s="311">
        <v>2</v>
      </c>
      <c r="E143" s="238"/>
      <c r="F143" s="325"/>
    </row>
    <row r="144" spans="1:6" x14ac:dyDescent="0.25">
      <c r="A144" s="320"/>
      <c r="B144" s="326" t="s">
        <v>310</v>
      </c>
      <c r="C144" s="327" t="s">
        <v>7</v>
      </c>
      <c r="D144" s="328">
        <v>1</v>
      </c>
      <c r="E144" s="238"/>
      <c r="F144" s="325"/>
    </row>
    <row r="145" spans="1:6" x14ac:dyDescent="0.25">
      <c r="A145" s="272"/>
      <c r="B145" s="266"/>
      <c r="C145" s="261" t="s">
        <v>231</v>
      </c>
      <c r="D145" s="267">
        <v>1</v>
      </c>
      <c r="E145" s="268"/>
      <c r="F145" s="259"/>
    </row>
    <row r="146" spans="1:6" x14ac:dyDescent="0.25">
      <c r="A146" s="272"/>
      <c r="B146" s="266"/>
      <c r="C146" s="261"/>
      <c r="D146" s="267"/>
      <c r="E146" s="268"/>
      <c r="F146" s="259"/>
    </row>
    <row r="147" spans="1:6" ht="26.4" x14ac:dyDescent="0.25">
      <c r="A147" s="329">
        <f>A141+1</f>
        <v>22</v>
      </c>
      <c r="B147" s="330" t="s">
        <v>311</v>
      </c>
      <c r="C147" s="331" t="s">
        <v>231</v>
      </c>
      <c r="D147" s="332">
        <v>2</v>
      </c>
      <c r="E147" s="333"/>
      <c r="F147" s="334">
        <f>D147*E147</f>
        <v>0</v>
      </c>
    </row>
    <row r="148" spans="1:6" ht="16.2" x14ac:dyDescent="0.25">
      <c r="A148" s="329"/>
      <c r="B148" s="323" t="s">
        <v>448</v>
      </c>
      <c r="C148" s="335" t="s">
        <v>295</v>
      </c>
      <c r="D148" s="336">
        <v>210</v>
      </c>
      <c r="E148" s="333"/>
      <c r="F148" s="334">
        <f t="shared" ref="F148:F149" si="8">D148*E148</f>
        <v>0</v>
      </c>
    </row>
    <row r="149" spans="1:6" x14ac:dyDescent="0.25">
      <c r="A149" s="329"/>
      <c r="B149" s="323" t="s">
        <v>312</v>
      </c>
      <c r="C149" s="335" t="s">
        <v>313</v>
      </c>
      <c r="D149" s="336">
        <v>15</v>
      </c>
      <c r="E149" s="333"/>
      <c r="F149" s="334">
        <f t="shared" si="8"/>
        <v>0</v>
      </c>
    </row>
    <row r="150" spans="1:6" x14ac:dyDescent="0.25">
      <c r="A150" s="272"/>
      <c r="B150" s="266"/>
      <c r="C150" s="261"/>
      <c r="D150" s="267"/>
      <c r="E150" s="268"/>
      <c r="F150" s="268"/>
    </row>
    <row r="151" spans="1:6" x14ac:dyDescent="0.25">
      <c r="A151" s="272"/>
      <c r="B151" s="266"/>
      <c r="C151" s="261"/>
      <c r="D151" s="267"/>
      <c r="E151" s="268"/>
      <c r="F151" s="268"/>
    </row>
    <row r="152" spans="1:6" x14ac:dyDescent="0.25">
      <c r="A152" s="235" t="str">
        <f>A27</f>
        <v>2.</v>
      </c>
      <c r="B152" s="236" t="str">
        <f>B27</f>
        <v>Strojarske instalacije</v>
      </c>
      <c r="C152" s="273" t="s">
        <v>237</v>
      </c>
      <c r="D152" s="274"/>
      <c r="E152" s="275"/>
      <c r="F152" s="276">
        <f>SUM(F59:F150)</f>
        <v>0</v>
      </c>
    </row>
    <row r="153" spans="1:6" x14ac:dyDescent="0.25">
      <c r="A153" s="261"/>
      <c r="B153" s="260"/>
      <c r="C153" s="261"/>
      <c r="D153" s="271"/>
      <c r="E153" s="268"/>
      <c r="F153" s="268"/>
    </row>
    <row r="154" spans="1:6" x14ac:dyDescent="0.25">
      <c r="A154" s="255" t="s">
        <v>2</v>
      </c>
      <c r="B154" s="256" t="s">
        <v>314</v>
      </c>
      <c r="C154" s="261"/>
      <c r="D154" s="271"/>
      <c r="E154" s="268"/>
      <c r="F154" s="268"/>
    </row>
    <row r="155" spans="1:6" x14ac:dyDescent="0.25">
      <c r="A155" s="261"/>
      <c r="B155" s="304"/>
      <c r="C155" s="261"/>
      <c r="D155" s="271"/>
      <c r="E155" s="268"/>
      <c r="F155" s="268"/>
    </row>
    <row r="156" spans="1:6" ht="409.2" x14ac:dyDescent="0.25">
      <c r="A156" s="265">
        <v>1</v>
      </c>
      <c r="B156" s="266" t="s">
        <v>473</v>
      </c>
      <c r="C156" s="300"/>
      <c r="D156" s="271"/>
      <c r="E156" s="268"/>
      <c r="F156" s="259"/>
    </row>
    <row r="157" spans="1:6" x14ac:dyDescent="0.25">
      <c r="A157" s="265"/>
      <c r="B157" s="266"/>
      <c r="C157" s="300"/>
      <c r="D157" s="271"/>
      <c r="E157" s="268"/>
      <c r="F157" s="259"/>
    </row>
    <row r="158" spans="1:6" x14ac:dyDescent="0.25">
      <c r="A158" s="265" t="s">
        <v>315</v>
      </c>
      <c r="B158" s="266" t="s">
        <v>474</v>
      </c>
      <c r="C158" s="300" t="s">
        <v>316</v>
      </c>
      <c r="D158" s="271"/>
      <c r="E158" s="268"/>
      <c r="F158" s="259"/>
    </row>
    <row r="159" spans="1:6" x14ac:dyDescent="0.25">
      <c r="A159" s="265"/>
      <c r="B159" s="266" t="s">
        <v>243</v>
      </c>
      <c r="C159" s="300" t="s">
        <v>252</v>
      </c>
      <c r="D159" s="271"/>
      <c r="E159" s="268"/>
      <c r="F159" s="259"/>
    </row>
    <row r="160" spans="1:6" x14ac:dyDescent="0.25">
      <c r="A160" s="265"/>
      <c r="B160" s="266" t="s">
        <v>317</v>
      </c>
      <c r="C160" s="300" t="s">
        <v>318</v>
      </c>
      <c r="D160" s="271"/>
      <c r="E160" s="268"/>
      <c r="F160" s="259"/>
    </row>
    <row r="161" spans="1:6" x14ac:dyDescent="0.25">
      <c r="A161" s="265"/>
      <c r="B161" s="266" t="s">
        <v>475</v>
      </c>
      <c r="C161" s="300" t="s">
        <v>319</v>
      </c>
      <c r="D161" s="271"/>
      <c r="E161" s="268"/>
      <c r="F161" s="259"/>
    </row>
    <row r="162" spans="1:6" x14ac:dyDescent="0.25">
      <c r="A162" s="265"/>
      <c r="B162" s="266" t="s">
        <v>462</v>
      </c>
      <c r="C162" s="300" t="s">
        <v>320</v>
      </c>
      <c r="D162" s="271"/>
      <c r="E162" s="268"/>
      <c r="F162" s="259"/>
    </row>
    <row r="163" spans="1:6" x14ac:dyDescent="0.25">
      <c r="A163" s="265"/>
      <c r="B163" s="266" t="s">
        <v>463</v>
      </c>
      <c r="C163" s="300" t="s">
        <v>321</v>
      </c>
      <c r="D163" s="271"/>
      <c r="E163" s="268"/>
      <c r="F163" s="259"/>
    </row>
    <row r="164" spans="1:6" x14ac:dyDescent="0.25">
      <c r="A164" s="265"/>
      <c r="B164" s="266" t="s">
        <v>464</v>
      </c>
      <c r="C164" s="300" t="s">
        <v>322</v>
      </c>
      <c r="D164" s="271"/>
      <c r="E164" s="268"/>
      <c r="F164" s="259"/>
    </row>
    <row r="165" spans="1:6" x14ac:dyDescent="0.25">
      <c r="A165" s="265"/>
      <c r="B165" s="337" t="s">
        <v>476</v>
      </c>
      <c r="C165" s="338" t="s">
        <v>323</v>
      </c>
      <c r="D165" s="271"/>
      <c r="E165" s="268"/>
      <c r="F165" s="259"/>
    </row>
    <row r="166" spans="1:6" x14ac:dyDescent="0.25">
      <c r="A166" s="265"/>
      <c r="B166" s="266" t="s">
        <v>324</v>
      </c>
      <c r="C166" s="300" t="s">
        <v>290</v>
      </c>
      <c r="D166" s="271">
        <v>1</v>
      </c>
      <c r="E166" s="268"/>
      <c r="F166" s="259">
        <f>D166*E166</f>
        <v>0</v>
      </c>
    </row>
    <row r="167" spans="1:6" x14ac:dyDescent="0.25">
      <c r="A167" s="265"/>
      <c r="B167" s="266"/>
      <c r="C167" s="300"/>
      <c r="D167" s="271"/>
      <c r="E167" s="268"/>
      <c r="F167" s="259"/>
    </row>
    <row r="168" spans="1:6" x14ac:dyDescent="0.25">
      <c r="A168" s="265" t="s">
        <v>325</v>
      </c>
      <c r="B168" s="266" t="s">
        <v>474</v>
      </c>
      <c r="C168" s="300" t="s">
        <v>326</v>
      </c>
      <c r="D168" s="271"/>
      <c r="E168" s="268"/>
      <c r="F168" s="259"/>
    </row>
    <row r="169" spans="1:6" x14ac:dyDescent="0.25">
      <c r="A169" s="265"/>
      <c r="B169" s="266" t="s">
        <v>243</v>
      </c>
      <c r="C169" s="300" t="s">
        <v>252</v>
      </c>
      <c r="D169" s="271"/>
      <c r="E169" s="268"/>
      <c r="F169" s="259"/>
    </row>
    <row r="170" spans="1:6" x14ac:dyDescent="0.25">
      <c r="A170" s="265"/>
      <c r="B170" s="266" t="s">
        <v>317</v>
      </c>
      <c r="C170" s="300" t="s">
        <v>318</v>
      </c>
      <c r="D170" s="271"/>
      <c r="E170" s="268"/>
      <c r="F170" s="259"/>
    </row>
    <row r="171" spans="1:6" x14ac:dyDescent="0.25">
      <c r="A171" s="265"/>
      <c r="B171" s="266" t="s">
        <v>475</v>
      </c>
      <c r="C171" s="300" t="s">
        <v>327</v>
      </c>
      <c r="D171" s="271"/>
      <c r="E171" s="268"/>
      <c r="F171" s="259"/>
    </row>
    <row r="172" spans="1:6" x14ac:dyDescent="0.25">
      <c r="A172" s="265"/>
      <c r="B172" s="266" t="s">
        <v>462</v>
      </c>
      <c r="C172" s="300" t="s">
        <v>328</v>
      </c>
      <c r="D172" s="271"/>
      <c r="E172" s="268"/>
      <c r="F172" s="259"/>
    </row>
    <row r="173" spans="1:6" x14ac:dyDescent="0.25">
      <c r="A173" s="265"/>
      <c r="B173" s="266" t="s">
        <v>463</v>
      </c>
      <c r="C173" s="300" t="s">
        <v>321</v>
      </c>
      <c r="D173" s="271"/>
      <c r="E173" s="268"/>
      <c r="F173" s="259"/>
    </row>
    <row r="174" spans="1:6" x14ac:dyDescent="0.25">
      <c r="A174" s="265"/>
      <c r="B174" s="266" t="s">
        <v>464</v>
      </c>
      <c r="C174" s="300" t="s">
        <v>322</v>
      </c>
      <c r="D174" s="271"/>
      <c r="E174" s="268"/>
      <c r="F174" s="259"/>
    </row>
    <row r="175" spans="1:6" x14ac:dyDescent="0.25">
      <c r="A175" s="265"/>
      <c r="B175" s="337" t="s">
        <v>476</v>
      </c>
      <c r="C175" s="338" t="s">
        <v>329</v>
      </c>
      <c r="D175" s="271"/>
      <c r="E175" s="268"/>
      <c r="F175" s="259"/>
    </row>
    <row r="176" spans="1:6" x14ac:dyDescent="0.25">
      <c r="A176" s="265"/>
      <c r="B176" s="266" t="s">
        <v>324</v>
      </c>
      <c r="C176" s="300" t="s">
        <v>290</v>
      </c>
      <c r="D176" s="271">
        <v>12</v>
      </c>
      <c r="E176" s="268"/>
      <c r="F176" s="259">
        <f>D176*E176</f>
        <v>0</v>
      </c>
    </row>
    <row r="177" spans="1:6" x14ac:dyDescent="0.25">
      <c r="A177" s="265"/>
      <c r="B177" s="266"/>
      <c r="C177" s="300"/>
      <c r="D177" s="271"/>
      <c r="E177" s="268"/>
      <c r="F177" s="259"/>
    </row>
    <row r="178" spans="1:6" x14ac:dyDescent="0.25">
      <c r="A178" s="265" t="s">
        <v>330</v>
      </c>
      <c r="B178" s="266" t="s">
        <v>474</v>
      </c>
      <c r="C178" s="300" t="s">
        <v>331</v>
      </c>
      <c r="D178" s="271"/>
      <c r="E178" s="268"/>
      <c r="F178" s="259"/>
    </row>
    <row r="179" spans="1:6" x14ac:dyDescent="0.25">
      <c r="A179" s="265"/>
      <c r="B179" s="266" t="s">
        <v>243</v>
      </c>
      <c r="C179" s="300" t="s">
        <v>252</v>
      </c>
      <c r="D179" s="271"/>
      <c r="E179" s="268"/>
      <c r="F179" s="259"/>
    </row>
    <row r="180" spans="1:6" x14ac:dyDescent="0.25">
      <c r="A180" s="265"/>
      <c r="B180" s="266" t="s">
        <v>317</v>
      </c>
      <c r="C180" s="300" t="s">
        <v>318</v>
      </c>
      <c r="D180" s="271"/>
      <c r="E180" s="268"/>
      <c r="F180" s="259"/>
    </row>
    <row r="181" spans="1:6" x14ac:dyDescent="0.25">
      <c r="A181" s="265"/>
      <c r="B181" s="266" t="s">
        <v>475</v>
      </c>
      <c r="C181" s="300" t="s">
        <v>332</v>
      </c>
      <c r="D181" s="271"/>
      <c r="E181" s="268"/>
      <c r="F181" s="259"/>
    </row>
    <row r="182" spans="1:6" x14ac:dyDescent="0.25">
      <c r="A182" s="265"/>
      <c r="B182" s="266" t="s">
        <v>462</v>
      </c>
      <c r="C182" s="300" t="s">
        <v>260</v>
      </c>
      <c r="D182" s="271"/>
      <c r="E182" s="268"/>
      <c r="F182" s="259"/>
    </row>
    <row r="183" spans="1:6" x14ac:dyDescent="0.25">
      <c r="A183" s="265"/>
      <c r="B183" s="266" t="s">
        <v>463</v>
      </c>
      <c r="C183" s="300" t="s">
        <v>321</v>
      </c>
      <c r="D183" s="271"/>
      <c r="E183" s="268"/>
      <c r="F183" s="259"/>
    </row>
    <row r="184" spans="1:6" x14ac:dyDescent="0.25">
      <c r="A184" s="265"/>
      <c r="B184" s="266" t="s">
        <v>464</v>
      </c>
      <c r="C184" s="300" t="s">
        <v>322</v>
      </c>
      <c r="D184" s="271"/>
      <c r="E184" s="268"/>
      <c r="F184" s="259"/>
    </row>
    <row r="185" spans="1:6" x14ac:dyDescent="0.25">
      <c r="A185" s="265"/>
      <c r="B185" s="337" t="s">
        <v>476</v>
      </c>
      <c r="C185" s="338" t="s">
        <v>329</v>
      </c>
      <c r="D185" s="271"/>
      <c r="E185" s="268"/>
      <c r="F185" s="259"/>
    </row>
    <row r="186" spans="1:6" x14ac:dyDescent="0.25">
      <c r="A186" s="265"/>
      <c r="B186" s="266" t="s">
        <v>324</v>
      </c>
      <c r="C186" s="300" t="s">
        <v>290</v>
      </c>
      <c r="D186" s="271">
        <v>6</v>
      </c>
      <c r="E186" s="268"/>
      <c r="F186" s="259">
        <f>D186*E186</f>
        <v>0</v>
      </c>
    </row>
    <row r="187" spans="1:6" x14ac:dyDescent="0.25">
      <c r="A187" s="265"/>
      <c r="B187" s="266"/>
      <c r="C187" s="300"/>
      <c r="D187" s="271"/>
      <c r="E187" s="268"/>
      <c r="F187" s="259"/>
    </row>
    <row r="188" spans="1:6" x14ac:dyDescent="0.25">
      <c r="A188" s="265" t="s">
        <v>333</v>
      </c>
      <c r="B188" s="266" t="s">
        <v>474</v>
      </c>
      <c r="C188" s="300" t="s">
        <v>334</v>
      </c>
      <c r="D188" s="271"/>
      <c r="E188" s="268"/>
      <c r="F188" s="259"/>
    </row>
    <row r="189" spans="1:6" x14ac:dyDescent="0.25">
      <c r="A189" s="265"/>
      <c r="B189" s="266" t="s">
        <v>243</v>
      </c>
      <c r="C189" s="300" t="s">
        <v>252</v>
      </c>
      <c r="D189" s="271"/>
      <c r="E189" s="268"/>
      <c r="F189" s="259"/>
    </row>
    <row r="190" spans="1:6" x14ac:dyDescent="0.25">
      <c r="A190" s="265"/>
      <c r="B190" s="266" t="s">
        <v>317</v>
      </c>
      <c r="C190" s="300" t="s">
        <v>318</v>
      </c>
      <c r="D190" s="271"/>
      <c r="E190" s="268"/>
      <c r="F190" s="259"/>
    </row>
    <row r="191" spans="1:6" x14ac:dyDescent="0.25">
      <c r="A191" s="265"/>
      <c r="B191" s="266" t="s">
        <v>475</v>
      </c>
      <c r="C191" s="300" t="s">
        <v>335</v>
      </c>
      <c r="D191" s="271"/>
      <c r="E191" s="268"/>
      <c r="F191" s="259"/>
    </row>
    <row r="192" spans="1:6" x14ac:dyDescent="0.25">
      <c r="A192" s="265"/>
      <c r="B192" s="266" t="s">
        <v>462</v>
      </c>
      <c r="C192" s="300" t="s">
        <v>260</v>
      </c>
      <c r="D192" s="271"/>
      <c r="E192" s="268"/>
      <c r="F192" s="259"/>
    </row>
    <row r="193" spans="1:6" x14ac:dyDescent="0.25">
      <c r="A193" s="265"/>
      <c r="B193" s="266" t="s">
        <v>463</v>
      </c>
      <c r="C193" s="300" t="s">
        <v>321</v>
      </c>
      <c r="D193" s="271"/>
      <c r="E193" s="268"/>
      <c r="F193" s="259"/>
    </row>
    <row r="194" spans="1:6" x14ac:dyDescent="0.25">
      <c r="A194" s="265"/>
      <c r="B194" s="266" t="s">
        <v>464</v>
      </c>
      <c r="C194" s="300" t="s">
        <v>322</v>
      </c>
      <c r="D194" s="271"/>
      <c r="E194" s="268"/>
      <c r="F194" s="259"/>
    </row>
    <row r="195" spans="1:6" x14ac:dyDescent="0.25">
      <c r="A195" s="265"/>
      <c r="B195" s="337" t="s">
        <v>476</v>
      </c>
      <c r="C195" s="338" t="s">
        <v>336</v>
      </c>
      <c r="D195" s="271"/>
      <c r="E195" s="268"/>
      <c r="F195" s="259"/>
    </row>
    <row r="196" spans="1:6" x14ac:dyDescent="0.25">
      <c r="A196" s="265"/>
      <c r="B196" s="266" t="s">
        <v>324</v>
      </c>
      <c r="C196" s="300" t="s">
        <v>290</v>
      </c>
      <c r="D196" s="271">
        <v>1</v>
      </c>
      <c r="E196" s="268"/>
      <c r="F196" s="259">
        <f>D196*E196</f>
        <v>0</v>
      </c>
    </row>
    <row r="197" spans="1:6" x14ac:dyDescent="0.25">
      <c r="A197" s="265"/>
      <c r="B197" s="266"/>
      <c r="C197" s="300"/>
      <c r="D197" s="271"/>
      <c r="E197" s="268"/>
      <c r="F197" s="259"/>
    </row>
    <row r="198" spans="1:6" x14ac:dyDescent="0.25">
      <c r="A198" s="265" t="s">
        <v>337</v>
      </c>
      <c r="B198" s="266" t="s">
        <v>474</v>
      </c>
      <c r="C198" s="300" t="s">
        <v>338</v>
      </c>
      <c r="D198" s="271"/>
      <c r="E198" s="268"/>
      <c r="F198" s="259"/>
    </row>
    <row r="199" spans="1:6" x14ac:dyDescent="0.25">
      <c r="A199" s="265"/>
      <c r="B199" s="266" t="s">
        <v>243</v>
      </c>
      <c r="C199" s="300" t="s">
        <v>252</v>
      </c>
      <c r="D199" s="271"/>
      <c r="E199" s="268"/>
      <c r="F199" s="259"/>
    </row>
    <row r="200" spans="1:6" x14ac:dyDescent="0.25">
      <c r="A200" s="265"/>
      <c r="B200" s="266" t="s">
        <v>317</v>
      </c>
      <c r="C200" s="300" t="s">
        <v>318</v>
      </c>
      <c r="D200" s="271"/>
      <c r="E200" s="268"/>
      <c r="F200" s="259"/>
    </row>
    <row r="201" spans="1:6" x14ac:dyDescent="0.25">
      <c r="A201" s="265"/>
      <c r="B201" s="266" t="s">
        <v>475</v>
      </c>
      <c r="C201" s="300" t="s">
        <v>332</v>
      </c>
      <c r="D201" s="271"/>
      <c r="E201" s="268"/>
      <c r="F201" s="259"/>
    </row>
    <row r="202" spans="1:6" x14ac:dyDescent="0.25">
      <c r="A202" s="265"/>
      <c r="B202" s="266" t="s">
        <v>462</v>
      </c>
      <c r="C202" s="300" t="s">
        <v>339</v>
      </c>
      <c r="D202" s="271"/>
      <c r="E202" s="268"/>
      <c r="F202" s="259"/>
    </row>
    <row r="203" spans="1:6" x14ac:dyDescent="0.25">
      <c r="A203" s="265"/>
      <c r="B203" s="266" t="s">
        <v>463</v>
      </c>
      <c r="C203" s="300" t="s">
        <v>321</v>
      </c>
      <c r="D203" s="271"/>
      <c r="E203" s="268"/>
      <c r="F203" s="259"/>
    </row>
    <row r="204" spans="1:6" x14ac:dyDescent="0.25">
      <c r="A204" s="265"/>
      <c r="B204" s="266" t="s">
        <v>464</v>
      </c>
      <c r="C204" s="300" t="s">
        <v>322</v>
      </c>
      <c r="D204" s="271"/>
      <c r="E204" s="268"/>
      <c r="F204" s="259"/>
    </row>
    <row r="205" spans="1:6" x14ac:dyDescent="0.25">
      <c r="A205" s="265"/>
      <c r="B205" s="337" t="s">
        <v>476</v>
      </c>
      <c r="C205" s="338" t="s">
        <v>340</v>
      </c>
      <c r="D205" s="271"/>
      <c r="E205" s="268"/>
      <c r="F205" s="259"/>
    </row>
    <row r="206" spans="1:6" x14ac:dyDescent="0.25">
      <c r="A206" s="265"/>
      <c r="B206" s="266" t="s">
        <v>324</v>
      </c>
      <c r="C206" s="300" t="s">
        <v>290</v>
      </c>
      <c r="D206" s="271">
        <v>1</v>
      </c>
      <c r="E206" s="268"/>
      <c r="F206" s="259">
        <f>D206*E206</f>
        <v>0</v>
      </c>
    </row>
    <row r="207" spans="1:6" x14ac:dyDescent="0.25">
      <c r="A207" s="265"/>
      <c r="B207" s="266"/>
      <c r="C207" s="300"/>
      <c r="D207" s="271"/>
      <c r="E207" s="268"/>
      <c r="F207" s="259"/>
    </row>
    <row r="208" spans="1:6" ht="132" x14ac:dyDescent="0.25">
      <c r="A208" s="265">
        <f>A156+1</f>
        <v>2</v>
      </c>
      <c r="B208" s="266" t="s">
        <v>341</v>
      </c>
      <c r="C208" s="300"/>
      <c r="D208" s="271"/>
      <c r="E208" s="268"/>
      <c r="F208" s="259"/>
    </row>
    <row r="209" spans="1:6" x14ac:dyDescent="0.25">
      <c r="A209" s="265"/>
      <c r="B209" s="266"/>
      <c r="C209" s="300" t="s">
        <v>290</v>
      </c>
      <c r="D209" s="271">
        <v>21</v>
      </c>
      <c r="E209" s="268"/>
      <c r="F209" s="259">
        <f>D209*E209</f>
        <v>0</v>
      </c>
    </row>
    <row r="210" spans="1:6" x14ac:dyDescent="0.25">
      <c r="A210" s="272"/>
      <c r="B210" s="339"/>
      <c r="C210" s="340"/>
      <c r="D210" s="271"/>
      <c r="E210" s="268"/>
      <c r="F210" s="268"/>
    </row>
    <row r="211" spans="1:6" ht="26.4" x14ac:dyDescent="0.25">
      <c r="A211" s="265">
        <f>A208+1</f>
        <v>3</v>
      </c>
      <c r="B211" s="306" t="s">
        <v>273</v>
      </c>
      <c r="C211" s="341"/>
      <c r="D211" s="271"/>
      <c r="E211" s="268"/>
      <c r="F211" s="268"/>
    </row>
    <row r="212" spans="1:6" x14ac:dyDescent="0.25">
      <c r="A212" s="305"/>
      <c r="B212" s="301" t="s">
        <v>342</v>
      </c>
      <c r="C212" s="300" t="s">
        <v>343</v>
      </c>
      <c r="D212" s="271">
        <f>21*2</f>
        <v>42</v>
      </c>
      <c r="E212" s="268"/>
      <c r="F212" s="259">
        <f t="shared" ref="F212" si="9">D212*E212</f>
        <v>0</v>
      </c>
    </row>
    <row r="213" spans="1:6" x14ac:dyDescent="0.25">
      <c r="A213" s="305"/>
      <c r="B213" s="239"/>
      <c r="C213" s="300"/>
      <c r="D213" s="271"/>
      <c r="E213" s="268"/>
      <c r="F213" s="268"/>
    </row>
    <row r="214" spans="1:6" ht="92.4" x14ac:dyDescent="0.25">
      <c r="A214" s="272">
        <v>4</v>
      </c>
      <c r="B214" s="342" t="s">
        <v>344</v>
      </c>
      <c r="C214" s="300"/>
      <c r="D214" s="271"/>
      <c r="E214" s="268"/>
      <c r="F214" s="268"/>
    </row>
    <row r="215" spans="1:6" x14ac:dyDescent="0.25">
      <c r="A215" s="272"/>
      <c r="B215" s="266"/>
      <c r="C215" s="300" t="s">
        <v>290</v>
      </c>
      <c r="D215" s="271">
        <v>1</v>
      </c>
      <c r="E215" s="268"/>
      <c r="F215" s="259">
        <f>D215*E215</f>
        <v>0</v>
      </c>
    </row>
    <row r="216" spans="1:6" x14ac:dyDescent="0.25">
      <c r="A216" s="272"/>
      <c r="B216" s="266"/>
      <c r="C216" s="300"/>
      <c r="D216" s="271"/>
      <c r="E216" s="268"/>
      <c r="F216" s="259"/>
    </row>
    <row r="217" spans="1:6" x14ac:dyDescent="0.25">
      <c r="A217" s="272">
        <v>5</v>
      </c>
      <c r="B217" s="342" t="s">
        <v>345</v>
      </c>
      <c r="C217" s="300"/>
      <c r="D217" s="271"/>
      <c r="E217" s="268"/>
      <c r="F217" s="268"/>
    </row>
    <row r="218" spans="1:6" ht="66" x14ac:dyDescent="0.25">
      <c r="A218" s="272"/>
      <c r="B218" s="266" t="s">
        <v>346</v>
      </c>
      <c r="C218" s="300"/>
      <c r="D218" s="271"/>
      <c r="E218" s="268"/>
      <c r="F218" s="259"/>
    </row>
    <row r="219" spans="1:6" x14ac:dyDescent="0.25">
      <c r="A219" s="272"/>
      <c r="B219" s="266" t="s">
        <v>347</v>
      </c>
      <c r="C219" s="300" t="s">
        <v>295</v>
      </c>
      <c r="D219" s="271">
        <v>21</v>
      </c>
      <c r="E219" s="268"/>
      <c r="F219" s="259">
        <f>D219*E219</f>
        <v>0</v>
      </c>
    </row>
    <row r="220" spans="1:6" ht="26.4" x14ac:dyDescent="0.25">
      <c r="A220" s="272"/>
      <c r="B220" s="342" t="s">
        <v>348</v>
      </c>
      <c r="C220" s="300"/>
      <c r="D220" s="271"/>
      <c r="E220" s="268"/>
      <c r="F220" s="268"/>
    </row>
    <row r="221" spans="1:6" x14ac:dyDescent="0.25">
      <c r="A221" s="272"/>
      <c r="B221" s="266" t="s">
        <v>349</v>
      </c>
      <c r="C221" s="300" t="s">
        <v>295</v>
      </c>
      <c r="D221" s="271">
        <v>45</v>
      </c>
      <c r="E221" s="268"/>
      <c r="F221" s="259">
        <f t="shared" ref="F221:F222" si="10">D221*E221</f>
        <v>0</v>
      </c>
    </row>
    <row r="222" spans="1:6" x14ac:dyDescent="0.25">
      <c r="A222" s="272"/>
      <c r="B222" s="266" t="s">
        <v>350</v>
      </c>
      <c r="C222" s="300" t="s">
        <v>295</v>
      </c>
      <c r="D222" s="271">
        <v>38</v>
      </c>
      <c r="E222" s="268"/>
      <c r="F222" s="259">
        <f t="shared" si="10"/>
        <v>0</v>
      </c>
    </row>
    <row r="223" spans="1:6" ht="52.8" x14ac:dyDescent="0.25">
      <c r="A223" s="272"/>
      <c r="B223" s="266" t="s">
        <v>351</v>
      </c>
      <c r="C223" s="300"/>
      <c r="D223" s="271"/>
      <c r="E223" s="268"/>
      <c r="F223" s="259"/>
    </row>
    <row r="224" spans="1:6" x14ac:dyDescent="0.25">
      <c r="A224" s="272"/>
      <c r="B224" s="343" t="s">
        <v>352</v>
      </c>
      <c r="C224" s="300" t="s">
        <v>295</v>
      </c>
      <c r="D224" s="271">
        <f>D221</f>
        <v>45</v>
      </c>
      <c r="E224" s="268"/>
      <c r="F224" s="259">
        <f t="shared" ref="F224:F225" si="11">D224*E224</f>
        <v>0</v>
      </c>
    </row>
    <row r="225" spans="1:6" x14ac:dyDescent="0.25">
      <c r="A225" s="272"/>
      <c r="B225" s="344" t="s">
        <v>353</v>
      </c>
      <c r="C225" s="300" t="s">
        <v>295</v>
      </c>
      <c r="D225" s="271">
        <f>D222</f>
        <v>38</v>
      </c>
      <c r="E225" s="268"/>
      <c r="F225" s="268">
        <f t="shared" si="11"/>
        <v>0</v>
      </c>
    </row>
    <row r="226" spans="1:6" ht="52.8" x14ac:dyDescent="0.25">
      <c r="A226" s="272"/>
      <c r="B226" s="266" t="s">
        <v>354</v>
      </c>
      <c r="C226" s="300" t="s">
        <v>290</v>
      </c>
      <c r="D226" s="271">
        <v>1</v>
      </c>
      <c r="E226" s="268"/>
      <c r="F226" s="259">
        <f>D226*E226</f>
        <v>0</v>
      </c>
    </row>
    <row r="227" spans="1:6" x14ac:dyDescent="0.25">
      <c r="A227" s="272"/>
      <c r="B227" s="342"/>
      <c r="C227" s="300"/>
      <c r="D227" s="271"/>
      <c r="E227" s="268"/>
      <c r="F227" s="268"/>
    </row>
    <row r="228" spans="1:6" ht="26.4" x14ac:dyDescent="0.25">
      <c r="A228" s="272">
        <f>A217+1</f>
        <v>6</v>
      </c>
      <c r="B228" s="266" t="s">
        <v>355</v>
      </c>
      <c r="C228" s="300" t="s">
        <v>313</v>
      </c>
      <c r="D228" s="271">
        <v>80</v>
      </c>
      <c r="E228" s="268"/>
      <c r="F228" s="259">
        <f>D228*E228</f>
        <v>0</v>
      </c>
    </row>
    <row r="229" spans="1:6" x14ac:dyDescent="0.25">
      <c r="A229" s="272"/>
      <c r="B229" s="266"/>
      <c r="C229" s="300"/>
      <c r="D229" s="271"/>
      <c r="E229" s="268"/>
      <c r="F229" s="259"/>
    </row>
    <row r="230" spans="1:6" ht="79.2" x14ac:dyDescent="0.25">
      <c r="A230" s="272">
        <v>7</v>
      </c>
      <c r="B230" s="266" t="s">
        <v>449</v>
      </c>
      <c r="C230" s="300" t="s">
        <v>343</v>
      </c>
      <c r="D230" s="271">
        <v>4</v>
      </c>
      <c r="E230" s="268"/>
      <c r="F230" s="259">
        <f>D230*E230</f>
        <v>0</v>
      </c>
    </row>
    <row r="231" spans="1:6" x14ac:dyDescent="0.25">
      <c r="A231" s="295"/>
      <c r="B231" s="239"/>
      <c r="C231" s="341"/>
      <c r="D231" s="258"/>
      <c r="E231" s="259"/>
      <c r="F231" s="259"/>
    </row>
    <row r="232" spans="1:6" ht="26.4" x14ac:dyDescent="0.25">
      <c r="A232" s="272">
        <f>A230+1</f>
        <v>8</v>
      </c>
      <c r="B232" s="314" t="s">
        <v>356</v>
      </c>
      <c r="C232" s="300" t="s">
        <v>290</v>
      </c>
      <c r="D232" s="271">
        <v>1</v>
      </c>
      <c r="E232" s="317"/>
      <c r="F232" s="318">
        <f>D232*E232</f>
        <v>0</v>
      </c>
    </row>
    <row r="233" spans="1:6" x14ac:dyDescent="0.25">
      <c r="A233" s="345"/>
      <c r="B233" s="346"/>
      <c r="C233" s="345"/>
      <c r="D233" s="347"/>
      <c r="E233" s="348"/>
      <c r="F233" s="348"/>
    </row>
    <row r="234" spans="1:6" x14ac:dyDescent="0.25">
      <c r="A234" s="345"/>
      <c r="B234" s="346"/>
      <c r="C234" s="345"/>
      <c r="D234" s="347"/>
      <c r="E234" s="348"/>
      <c r="F234" s="348"/>
    </row>
    <row r="235" spans="1:6" x14ac:dyDescent="0.25">
      <c r="A235" s="240" t="str">
        <f>A154</f>
        <v>3.</v>
      </c>
      <c r="B235" s="241" t="str">
        <f>B154</f>
        <v>Instalacija ventilatorskih konvektora</v>
      </c>
      <c r="C235" s="349" t="s">
        <v>237</v>
      </c>
      <c r="D235" s="347"/>
      <c r="E235" s="348"/>
      <c r="F235" s="350">
        <f>SUM(F159:F232)</f>
        <v>0</v>
      </c>
    </row>
    <row r="236" spans="1:6" x14ac:dyDescent="0.25">
      <c r="A236" s="351"/>
      <c r="B236" s="242"/>
      <c r="C236" s="351"/>
      <c r="D236" s="352"/>
      <c r="E236" s="353"/>
      <c r="F236" s="354"/>
    </row>
    <row r="237" spans="1:6" x14ac:dyDescent="0.25">
      <c r="A237" s="255" t="s">
        <v>3</v>
      </c>
      <c r="B237" s="256" t="s">
        <v>357</v>
      </c>
      <c r="C237" s="261"/>
      <c r="D237" s="271"/>
      <c r="E237" s="268"/>
      <c r="F237" s="268"/>
    </row>
    <row r="238" spans="1:6" x14ac:dyDescent="0.25">
      <c r="A238" s="261"/>
      <c r="B238" s="304"/>
      <c r="C238" s="261"/>
      <c r="D238" s="271"/>
      <c r="E238" s="268"/>
      <c r="F238" s="268"/>
    </row>
    <row r="239" spans="1:6" ht="355.2" customHeight="1" x14ac:dyDescent="0.25">
      <c r="A239" s="272">
        <v>1</v>
      </c>
      <c r="B239" s="314" t="s">
        <v>477</v>
      </c>
      <c r="C239" s="300"/>
      <c r="D239" s="271"/>
      <c r="E239" s="317"/>
      <c r="F239" s="318"/>
    </row>
    <row r="240" spans="1:6" ht="237.6" x14ac:dyDescent="0.25">
      <c r="A240" s="272"/>
      <c r="B240" s="314" t="s">
        <v>478</v>
      </c>
      <c r="C240" s="300" t="s">
        <v>7</v>
      </c>
      <c r="D240" s="271">
        <v>3</v>
      </c>
      <c r="E240" s="317"/>
      <c r="F240" s="318">
        <f>D240*E240</f>
        <v>0</v>
      </c>
    </row>
    <row r="241" spans="1:6" x14ac:dyDescent="0.25">
      <c r="A241" s="272"/>
      <c r="B241" s="314"/>
      <c r="C241" s="300"/>
      <c r="D241" s="271"/>
      <c r="E241" s="317"/>
      <c r="F241" s="318"/>
    </row>
    <row r="242" spans="1:6" x14ac:dyDescent="0.25">
      <c r="A242" s="272">
        <f>A239+1</f>
        <v>2</v>
      </c>
      <c r="B242" s="314" t="s">
        <v>358</v>
      </c>
      <c r="C242" s="300" t="s">
        <v>7</v>
      </c>
      <c r="D242" s="271">
        <v>1</v>
      </c>
      <c r="E242" s="317"/>
      <c r="F242" s="318">
        <f>D242*E242</f>
        <v>0</v>
      </c>
    </row>
    <row r="243" spans="1:6" x14ac:dyDescent="0.25">
      <c r="A243" s="272"/>
      <c r="B243" s="314"/>
      <c r="C243" s="300"/>
      <c r="D243" s="271"/>
      <c r="E243" s="317"/>
      <c r="F243" s="318"/>
    </row>
    <row r="244" spans="1:6" ht="26.4" x14ac:dyDescent="0.25">
      <c r="A244" s="272">
        <f>A242+1</f>
        <v>3</v>
      </c>
      <c r="B244" s="314" t="s">
        <v>359</v>
      </c>
      <c r="C244" s="300" t="s">
        <v>7</v>
      </c>
      <c r="D244" s="271">
        <v>1</v>
      </c>
      <c r="E244" s="317"/>
      <c r="F244" s="318">
        <f>D244*E244</f>
        <v>0</v>
      </c>
    </row>
    <row r="245" spans="1:6" x14ac:dyDescent="0.25">
      <c r="A245" s="272"/>
      <c r="B245" s="314"/>
      <c r="C245" s="300"/>
      <c r="D245" s="271"/>
      <c r="E245" s="317"/>
      <c r="F245" s="318"/>
    </row>
    <row r="246" spans="1:6" ht="52.8" x14ac:dyDescent="0.25">
      <c r="A246" s="272">
        <f>A244+1</f>
        <v>4</v>
      </c>
      <c r="B246" s="314" t="s">
        <v>360</v>
      </c>
      <c r="C246" s="300" t="s">
        <v>7</v>
      </c>
      <c r="D246" s="271">
        <v>1</v>
      </c>
      <c r="E246" s="317"/>
      <c r="F246" s="318">
        <f>D246*E246</f>
        <v>0</v>
      </c>
    </row>
    <row r="247" spans="1:6" x14ac:dyDescent="0.25">
      <c r="A247" s="272"/>
      <c r="B247" s="314"/>
      <c r="C247" s="300"/>
      <c r="D247" s="271"/>
      <c r="E247" s="317"/>
      <c r="F247" s="318"/>
    </row>
    <row r="248" spans="1:6" x14ac:dyDescent="0.25">
      <c r="A248" s="272">
        <f>A244+1</f>
        <v>4</v>
      </c>
      <c r="B248" s="314" t="s">
        <v>361</v>
      </c>
      <c r="C248" s="300" t="s">
        <v>7</v>
      </c>
      <c r="D248" s="271">
        <v>2</v>
      </c>
      <c r="E248" s="317"/>
      <c r="F248" s="318">
        <f>D248*E248</f>
        <v>0</v>
      </c>
    </row>
    <row r="249" spans="1:6" x14ac:dyDescent="0.25">
      <c r="A249" s="272"/>
      <c r="B249" s="314"/>
      <c r="C249" s="300"/>
      <c r="D249" s="271"/>
      <c r="E249" s="317"/>
      <c r="F249" s="318"/>
    </row>
    <row r="250" spans="1:6" x14ac:dyDescent="0.25">
      <c r="A250" s="272">
        <f>A246+1</f>
        <v>5</v>
      </c>
      <c r="B250" s="314" t="s">
        <v>362</v>
      </c>
      <c r="C250" s="300" t="s">
        <v>7</v>
      </c>
      <c r="D250" s="271">
        <v>6</v>
      </c>
      <c r="E250" s="317"/>
      <c r="F250" s="318">
        <f>D250*E250</f>
        <v>0</v>
      </c>
    </row>
    <row r="251" spans="1:6" x14ac:dyDescent="0.25">
      <c r="A251" s="272"/>
      <c r="B251" s="314"/>
      <c r="C251" s="300"/>
      <c r="D251" s="271"/>
      <c r="E251" s="317"/>
      <c r="F251" s="318"/>
    </row>
    <row r="252" spans="1:6" ht="39.6" x14ac:dyDescent="0.25">
      <c r="A252" s="272">
        <f>A250+1</f>
        <v>6</v>
      </c>
      <c r="B252" s="314" t="s">
        <v>479</v>
      </c>
      <c r="C252" s="300" t="s">
        <v>7</v>
      </c>
      <c r="D252" s="271">
        <v>1</v>
      </c>
      <c r="E252" s="317"/>
      <c r="F252" s="318">
        <f>D252*E252</f>
        <v>0</v>
      </c>
    </row>
    <row r="253" spans="1:6" x14ac:dyDescent="0.25">
      <c r="A253" s="272"/>
      <c r="B253" s="314"/>
      <c r="C253" s="300"/>
      <c r="D253" s="271"/>
      <c r="E253" s="317"/>
      <c r="F253" s="318"/>
    </row>
    <row r="254" spans="1:6" ht="250.8" x14ac:dyDescent="0.25">
      <c r="A254" s="272">
        <v>7</v>
      </c>
      <c r="B254" s="314" t="s">
        <v>480</v>
      </c>
      <c r="C254" s="300" t="s">
        <v>7</v>
      </c>
      <c r="D254" s="271">
        <v>1</v>
      </c>
      <c r="E254" s="317"/>
      <c r="F254" s="318">
        <f>D254*E254</f>
        <v>0</v>
      </c>
    </row>
    <row r="255" spans="1:6" x14ac:dyDescent="0.25">
      <c r="A255" s="272"/>
      <c r="B255" s="314"/>
      <c r="C255" s="300"/>
      <c r="D255" s="271"/>
      <c r="E255" s="317"/>
      <c r="F255" s="318"/>
    </row>
    <row r="256" spans="1:6" ht="52.8" x14ac:dyDescent="0.25">
      <c r="A256" s="272">
        <f>A254+1</f>
        <v>8</v>
      </c>
      <c r="B256" s="314" t="s">
        <v>363</v>
      </c>
      <c r="C256" s="300" t="s">
        <v>7</v>
      </c>
      <c r="D256" s="271">
        <v>1</v>
      </c>
      <c r="E256" s="317"/>
      <c r="F256" s="318">
        <f>D256*E256</f>
        <v>0</v>
      </c>
    </row>
    <row r="257" spans="1:6" x14ac:dyDescent="0.25">
      <c r="A257" s="272"/>
      <c r="B257" s="314"/>
      <c r="C257" s="300"/>
      <c r="D257" s="271"/>
      <c r="E257" s="317"/>
      <c r="F257" s="318"/>
    </row>
    <row r="258" spans="1:6" x14ac:dyDescent="0.25">
      <c r="A258" s="272">
        <f>A256+1</f>
        <v>9</v>
      </c>
      <c r="B258" s="314" t="s">
        <v>364</v>
      </c>
      <c r="C258" s="300" t="s">
        <v>7</v>
      </c>
      <c r="D258" s="271">
        <v>1</v>
      </c>
      <c r="E258" s="317"/>
      <c r="F258" s="318">
        <f>D258*E258</f>
        <v>0</v>
      </c>
    </row>
    <row r="259" spans="1:6" x14ac:dyDescent="0.25">
      <c r="A259" s="272"/>
      <c r="B259" s="314"/>
      <c r="C259" s="300"/>
      <c r="D259" s="271"/>
      <c r="E259" s="317"/>
      <c r="F259" s="318"/>
    </row>
    <row r="260" spans="1:6" x14ac:dyDescent="0.25">
      <c r="A260" s="272">
        <f>A258+1</f>
        <v>10</v>
      </c>
      <c r="B260" s="314" t="s">
        <v>365</v>
      </c>
      <c r="C260" s="300" t="s">
        <v>7</v>
      </c>
      <c r="D260" s="271">
        <v>1</v>
      </c>
      <c r="E260" s="317"/>
      <c r="F260" s="318">
        <f>D260*E260</f>
        <v>0</v>
      </c>
    </row>
    <row r="261" spans="1:6" x14ac:dyDescent="0.25">
      <c r="A261" s="272"/>
      <c r="B261" s="314"/>
      <c r="C261" s="300"/>
      <c r="D261" s="271"/>
      <c r="E261" s="317"/>
      <c r="F261" s="318"/>
    </row>
    <row r="262" spans="1:6" ht="39.6" x14ac:dyDescent="0.25">
      <c r="A262" s="272">
        <f>A260+1</f>
        <v>11</v>
      </c>
      <c r="B262" s="314" t="s">
        <v>481</v>
      </c>
      <c r="C262" s="300" t="s">
        <v>7</v>
      </c>
      <c r="D262" s="271">
        <v>1</v>
      </c>
      <c r="E262" s="317"/>
      <c r="F262" s="318">
        <f>D262*E262</f>
        <v>0</v>
      </c>
    </row>
    <row r="263" spans="1:6" x14ac:dyDescent="0.25">
      <c r="A263" s="272"/>
      <c r="B263" s="314"/>
      <c r="C263" s="300"/>
      <c r="D263" s="271"/>
      <c r="E263" s="317"/>
      <c r="F263" s="318"/>
    </row>
    <row r="264" spans="1:6" ht="382.8" x14ac:dyDescent="0.25">
      <c r="A264" s="272">
        <f>A262+1</f>
        <v>12</v>
      </c>
      <c r="B264" s="314" t="s">
        <v>482</v>
      </c>
      <c r="C264" s="300" t="s">
        <v>7</v>
      </c>
      <c r="D264" s="271">
        <v>1</v>
      </c>
      <c r="E264" s="317"/>
      <c r="F264" s="318">
        <f>D264*E264</f>
        <v>0</v>
      </c>
    </row>
    <row r="265" spans="1:6" x14ac:dyDescent="0.25">
      <c r="A265" s="272"/>
      <c r="B265" s="314"/>
      <c r="C265" s="300"/>
      <c r="D265" s="271"/>
      <c r="E265" s="317"/>
      <c r="F265" s="318"/>
    </row>
    <row r="266" spans="1:6" x14ac:dyDescent="0.25">
      <c r="A266" s="272">
        <f>A264+1</f>
        <v>13</v>
      </c>
      <c r="B266" s="314" t="s">
        <v>366</v>
      </c>
      <c r="C266" s="300" t="s">
        <v>7</v>
      </c>
      <c r="D266" s="271">
        <v>1</v>
      </c>
      <c r="E266" s="317"/>
      <c r="F266" s="318">
        <f>D266*E266</f>
        <v>0</v>
      </c>
    </row>
    <row r="267" spans="1:6" x14ac:dyDescent="0.25">
      <c r="A267" s="272"/>
      <c r="B267" s="314"/>
      <c r="C267" s="300"/>
      <c r="D267" s="271"/>
      <c r="E267" s="317"/>
      <c r="F267" s="318"/>
    </row>
    <row r="268" spans="1:6" ht="26.4" x14ac:dyDescent="0.25">
      <c r="A268" s="272">
        <f>A266+1</f>
        <v>14</v>
      </c>
      <c r="B268" s="314" t="s">
        <v>367</v>
      </c>
      <c r="C268" s="300" t="s">
        <v>7</v>
      </c>
      <c r="D268" s="271">
        <v>1</v>
      </c>
      <c r="E268" s="317"/>
      <c r="F268" s="318">
        <f>D268*E268</f>
        <v>0</v>
      </c>
    </row>
    <row r="269" spans="1:6" ht="21" customHeight="1" x14ac:dyDescent="0.25">
      <c r="A269" s="272"/>
      <c r="B269" s="314"/>
      <c r="C269" s="300"/>
      <c r="D269" s="271"/>
      <c r="E269" s="317"/>
      <c r="F269" s="318"/>
    </row>
    <row r="270" spans="1:6" ht="369.6" x14ac:dyDescent="0.25">
      <c r="A270" s="272">
        <f>A268+1</f>
        <v>15</v>
      </c>
      <c r="B270" s="314" t="s">
        <v>450</v>
      </c>
      <c r="C270" s="300" t="s">
        <v>7</v>
      </c>
      <c r="D270" s="271">
        <v>1</v>
      </c>
      <c r="E270" s="317"/>
      <c r="F270" s="318">
        <f>D270*E270</f>
        <v>0</v>
      </c>
    </row>
    <row r="271" spans="1:6" x14ac:dyDescent="0.25">
      <c r="A271" s="272"/>
      <c r="B271" s="314"/>
      <c r="C271" s="300"/>
      <c r="D271" s="271"/>
      <c r="E271" s="317"/>
      <c r="F271" s="318"/>
    </row>
    <row r="272" spans="1:6" ht="26.4" x14ac:dyDescent="0.25">
      <c r="A272" s="272">
        <f>A270+1</f>
        <v>16</v>
      </c>
      <c r="B272" s="314" t="s">
        <v>368</v>
      </c>
      <c r="C272" s="300" t="s">
        <v>7</v>
      </c>
      <c r="D272" s="271">
        <v>6</v>
      </c>
      <c r="E272" s="317"/>
      <c r="F272" s="318">
        <f>D272*E272</f>
        <v>0</v>
      </c>
    </row>
    <row r="273" spans="1:6" x14ac:dyDescent="0.25">
      <c r="A273" s="272"/>
      <c r="B273" s="314"/>
      <c r="C273" s="300"/>
      <c r="D273" s="271"/>
      <c r="E273" s="317"/>
      <c r="F273" s="318"/>
    </row>
    <row r="274" spans="1:6" ht="26.4" x14ac:dyDescent="0.25">
      <c r="A274" s="272">
        <f>A272+1</f>
        <v>17</v>
      </c>
      <c r="B274" s="314" t="s">
        <v>369</v>
      </c>
      <c r="C274" s="300" t="s">
        <v>7</v>
      </c>
      <c r="D274" s="271">
        <v>2</v>
      </c>
      <c r="E274" s="317"/>
      <c r="F274" s="318">
        <f>D274*E274</f>
        <v>0</v>
      </c>
    </row>
    <row r="275" spans="1:6" x14ac:dyDescent="0.25">
      <c r="A275" s="272"/>
      <c r="B275" s="314"/>
      <c r="C275" s="300"/>
      <c r="D275" s="271"/>
      <c r="E275" s="317"/>
      <c r="F275" s="318"/>
    </row>
    <row r="276" spans="1:6" ht="39.6" x14ac:dyDescent="0.25">
      <c r="A276" s="272">
        <f>A274+1</f>
        <v>18</v>
      </c>
      <c r="B276" s="314" t="s">
        <v>370</v>
      </c>
      <c r="C276" s="300"/>
      <c r="D276" s="271"/>
      <c r="E276" s="317"/>
      <c r="F276" s="318"/>
    </row>
    <row r="277" spans="1:6" x14ac:dyDescent="0.25">
      <c r="A277" s="272"/>
      <c r="B277" s="314" t="s">
        <v>371</v>
      </c>
      <c r="C277" s="300" t="s">
        <v>295</v>
      </c>
      <c r="D277" s="271">
        <v>20</v>
      </c>
      <c r="E277" s="317"/>
      <c r="F277" s="318">
        <f>D277*E277</f>
        <v>0</v>
      </c>
    </row>
    <row r="278" spans="1:6" x14ac:dyDescent="0.25">
      <c r="A278" s="272"/>
      <c r="B278" s="314"/>
      <c r="C278" s="300"/>
      <c r="D278" s="271"/>
      <c r="E278" s="317"/>
      <c r="F278" s="318"/>
    </row>
    <row r="279" spans="1:6" ht="92.4" x14ac:dyDescent="0.25">
      <c r="A279" s="272">
        <f>A276+1</f>
        <v>19</v>
      </c>
      <c r="B279" s="314" t="s">
        <v>451</v>
      </c>
      <c r="C279" s="300" t="s">
        <v>295</v>
      </c>
      <c r="D279" s="271">
        <f>D277</f>
        <v>20</v>
      </c>
      <c r="E279" s="317"/>
      <c r="F279" s="318">
        <f>D279*E279</f>
        <v>0</v>
      </c>
    </row>
    <row r="280" spans="1:6" x14ac:dyDescent="0.25">
      <c r="A280" s="272"/>
      <c r="B280" s="314"/>
      <c r="C280" s="300"/>
      <c r="D280" s="271"/>
      <c r="E280" s="317"/>
      <c r="F280" s="318"/>
    </row>
    <row r="281" spans="1:6" ht="39.6" x14ac:dyDescent="0.25">
      <c r="A281" s="272">
        <f>A279+1</f>
        <v>20</v>
      </c>
      <c r="B281" s="314" t="s">
        <v>283</v>
      </c>
      <c r="C281" s="300"/>
      <c r="D281" s="271"/>
      <c r="E281" s="317"/>
      <c r="F281" s="318"/>
    </row>
    <row r="282" spans="1:6" x14ac:dyDescent="0.25">
      <c r="A282" s="272"/>
      <c r="B282" s="314" t="s">
        <v>284</v>
      </c>
      <c r="C282" s="300"/>
      <c r="D282" s="271"/>
      <c r="E282" s="317"/>
      <c r="F282" s="318"/>
    </row>
    <row r="283" spans="1:6" x14ac:dyDescent="0.25">
      <c r="A283" s="272"/>
      <c r="B283" s="314" t="s">
        <v>372</v>
      </c>
      <c r="C283" s="300" t="s">
        <v>7</v>
      </c>
      <c r="D283" s="271">
        <v>3</v>
      </c>
      <c r="E283" s="317"/>
      <c r="F283" s="318">
        <f t="shared" ref="F283:F294" si="12">D283*E283</f>
        <v>0</v>
      </c>
    </row>
    <row r="284" spans="1:6" x14ac:dyDescent="0.25">
      <c r="A284" s="272"/>
      <c r="B284" s="355" t="s">
        <v>373</v>
      </c>
      <c r="C284" s="300" t="s">
        <v>7</v>
      </c>
      <c r="D284" s="271">
        <v>1</v>
      </c>
      <c r="E284" s="317"/>
      <c r="F284" s="318">
        <f t="shared" si="12"/>
        <v>0</v>
      </c>
    </row>
    <row r="285" spans="1:6" x14ac:dyDescent="0.25">
      <c r="A285" s="272"/>
      <c r="B285" s="355" t="s">
        <v>374</v>
      </c>
      <c r="C285" s="300" t="s">
        <v>7</v>
      </c>
      <c r="D285" s="271">
        <v>1</v>
      </c>
      <c r="E285" s="317"/>
      <c r="F285" s="318">
        <f t="shared" si="12"/>
        <v>0</v>
      </c>
    </row>
    <row r="286" spans="1:6" x14ac:dyDescent="0.25">
      <c r="A286" s="272"/>
      <c r="B286" s="355" t="s">
        <v>375</v>
      </c>
      <c r="C286" s="300" t="s">
        <v>7</v>
      </c>
      <c r="D286" s="271">
        <v>1</v>
      </c>
      <c r="E286" s="317"/>
      <c r="F286" s="318">
        <f t="shared" si="12"/>
        <v>0</v>
      </c>
    </row>
    <row r="287" spans="1:6" x14ac:dyDescent="0.25">
      <c r="A287" s="272"/>
      <c r="B287" s="314" t="s">
        <v>376</v>
      </c>
      <c r="C287" s="300" t="s">
        <v>7</v>
      </c>
      <c r="D287" s="271">
        <v>1</v>
      </c>
      <c r="E287" s="317"/>
      <c r="F287" s="318">
        <f t="shared" si="12"/>
        <v>0</v>
      </c>
    </row>
    <row r="288" spans="1:6" x14ac:dyDescent="0.25">
      <c r="A288" s="272"/>
      <c r="B288" s="314" t="s">
        <v>287</v>
      </c>
      <c r="C288" s="300" t="s">
        <v>7</v>
      </c>
      <c r="D288" s="271">
        <v>1</v>
      </c>
      <c r="E288" s="317"/>
      <c r="F288" s="318">
        <f t="shared" si="12"/>
        <v>0</v>
      </c>
    </row>
    <row r="289" spans="1:6" x14ac:dyDescent="0.25">
      <c r="A289" s="272"/>
      <c r="B289" s="314" t="s">
        <v>377</v>
      </c>
      <c r="C289" s="300" t="s">
        <v>7</v>
      </c>
      <c r="D289" s="271">
        <v>1</v>
      </c>
      <c r="E289" s="317"/>
      <c r="F289" s="318">
        <f t="shared" si="12"/>
        <v>0</v>
      </c>
    </row>
    <row r="290" spans="1:6" x14ac:dyDescent="0.25">
      <c r="A290" s="272"/>
      <c r="B290" s="314" t="s">
        <v>378</v>
      </c>
      <c r="C290" s="300" t="s">
        <v>7</v>
      </c>
      <c r="D290" s="271">
        <v>1</v>
      </c>
      <c r="E290" s="317"/>
      <c r="F290" s="318">
        <f t="shared" si="12"/>
        <v>0</v>
      </c>
    </row>
    <row r="291" spans="1:6" x14ac:dyDescent="0.25">
      <c r="A291" s="272"/>
      <c r="B291" s="355" t="s">
        <v>379</v>
      </c>
      <c r="C291" s="300" t="s">
        <v>7</v>
      </c>
      <c r="D291" s="271">
        <v>1</v>
      </c>
      <c r="E291" s="317"/>
      <c r="F291" s="318">
        <f t="shared" si="12"/>
        <v>0</v>
      </c>
    </row>
    <row r="292" spans="1:6" x14ac:dyDescent="0.25">
      <c r="A292" s="272"/>
      <c r="B292" s="314" t="s">
        <v>380</v>
      </c>
      <c r="C292" s="300" t="s">
        <v>7</v>
      </c>
      <c r="D292" s="271">
        <v>1</v>
      </c>
      <c r="E292" s="317"/>
      <c r="F292" s="318">
        <f t="shared" si="12"/>
        <v>0</v>
      </c>
    </row>
    <row r="293" spans="1:6" ht="26.4" x14ac:dyDescent="0.25">
      <c r="A293" s="272"/>
      <c r="B293" s="314" t="s">
        <v>381</v>
      </c>
      <c r="C293" s="300" t="s">
        <v>7</v>
      </c>
      <c r="D293" s="271">
        <v>1</v>
      </c>
      <c r="E293" s="317"/>
      <c r="F293" s="318">
        <f t="shared" si="12"/>
        <v>0</v>
      </c>
    </row>
    <row r="294" spans="1:6" ht="26.4" x14ac:dyDescent="0.25">
      <c r="A294" s="272"/>
      <c r="B294" s="314" t="s">
        <v>289</v>
      </c>
      <c r="C294" s="300" t="s">
        <v>290</v>
      </c>
      <c r="D294" s="271">
        <v>1</v>
      </c>
      <c r="E294" s="317"/>
      <c r="F294" s="318">
        <f t="shared" si="12"/>
        <v>0</v>
      </c>
    </row>
    <row r="295" spans="1:6" x14ac:dyDescent="0.25">
      <c r="A295" s="272"/>
      <c r="B295" s="314"/>
      <c r="C295" s="300"/>
      <c r="D295" s="271"/>
      <c r="E295" s="317"/>
      <c r="F295" s="318"/>
    </row>
    <row r="296" spans="1:6" ht="79.2" x14ac:dyDescent="0.25">
      <c r="A296" s="272">
        <f>A281+1</f>
        <v>21</v>
      </c>
      <c r="B296" s="314" t="s">
        <v>483</v>
      </c>
      <c r="C296" s="300" t="s">
        <v>7</v>
      </c>
      <c r="D296" s="271">
        <v>1</v>
      </c>
      <c r="E296" s="317"/>
      <c r="F296" s="318">
        <f>D296*E296</f>
        <v>0</v>
      </c>
    </row>
    <row r="297" spans="1:6" x14ac:dyDescent="0.25">
      <c r="A297" s="272"/>
      <c r="B297" s="314"/>
      <c r="C297" s="300"/>
      <c r="D297" s="271"/>
      <c r="E297" s="317"/>
      <c r="F297" s="318"/>
    </row>
    <row r="298" spans="1:6" ht="52.8" x14ac:dyDescent="0.25">
      <c r="A298" s="272">
        <f>A296+1</f>
        <v>22</v>
      </c>
      <c r="B298" s="314" t="s">
        <v>382</v>
      </c>
      <c r="C298" s="300" t="s">
        <v>290</v>
      </c>
      <c r="D298" s="271">
        <v>1</v>
      </c>
      <c r="E298" s="317"/>
      <c r="F298" s="318">
        <f>D298*E298</f>
        <v>0</v>
      </c>
    </row>
    <row r="299" spans="1:6" x14ac:dyDescent="0.25">
      <c r="A299" s="295"/>
      <c r="B299" s="243"/>
      <c r="C299" s="297"/>
      <c r="D299" s="298"/>
      <c r="E299" s="319"/>
      <c r="F299" s="299"/>
    </row>
    <row r="300" spans="1:6" ht="26.4" x14ac:dyDescent="0.25">
      <c r="A300" s="272">
        <f>A298+1</f>
        <v>23</v>
      </c>
      <c r="B300" s="314" t="s">
        <v>356</v>
      </c>
      <c r="C300" s="300" t="s">
        <v>290</v>
      </c>
      <c r="D300" s="271">
        <v>1</v>
      </c>
      <c r="E300" s="317"/>
      <c r="F300" s="318">
        <f>D300*E300</f>
        <v>0</v>
      </c>
    </row>
    <row r="301" spans="1:6" x14ac:dyDescent="0.25">
      <c r="A301" s="272"/>
      <c r="B301" s="314"/>
      <c r="C301" s="300"/>
      <c r="D301" s="271"/>
      <c r="E301" s="317"/>
      <c r="F301" s="318"/>
    </row>
    <row r="302" spans="1:6" x14ac:dyDescent="0.25">
      <c r="A302" s="240" t="str">
        <f>A237</f>
        <v>4.</v>
      </c>
      <c r="B302" s="241" t="str">
        <f>B237</f>
        <v>Solarni sustav</v>
      </c>
      <c r="C302" s="349" t="s">
        <v>237</v>
      </c>
      <c r="D302" s="347"/>
      <c r="E302" s="348"/>
      <c r="F302" s="350">
        <f>SUM(F239:F301)</f>
        <v>0</v>
      </c>
    </row>
    <row r="303" spans="1:6" x14ac:dyDescent="0.25">
      <c r="A303" s="261"/>
      <c r="B303" s="356"/>
      <c r="C303" s="357"/>
      <c r="D303" s="271"/>
      <c r="E303" s="268"/>
      <c r="F303" s="268"/>
    </row>
    <row r="304" spans="1:6" x14ac:dyDescent="0.25">
      <c r="A304" s="261"/>
      <c r="B304" s="356"/>
      <c r="C304" s="357"/>
      <c r="D304" s="271"/>
      <c r="E304" s="268"/>
      <c r="F304" s="268"/>
    </row>
    <row r="305" spans="1:6" x14ac:dyDescent="0.25">
      <c r="A305" s="261"/>
      <c r="B305" s="356"/>
      <c r="C305" s="357"/>
      <c r="D305" s="271"/>
      <c r="E305" s="268"/>
      <c r="F305" s="268"/>
    </row>
    <row r="306" spans="1:6" x14ac:dyDescent="0.25">
      <c r="A306" s="261"/>
      <c r="B306" s="356"/>
      <c r="C306" s="357"/>
      <c r="D306" s="271"/>
      <c r="E306" s="268"/>
      <c r="F306" s="268"/>
    </row>
    <row r="307" spans="1:6" x14ac:dyDescent="0.25">
      <c r="A307" s="257"/>
      <c r="B307" s="256" t="s">
        <v>11</v>
      </c>
      <c r="C307" s="257"/>
      <c r="D307" s="258"/>
      <c r="E307" s="259"/>
      <c r="F307" s="259"/>
    </row>
    <row r="308" spans="1:6" x14ac:dyDescent="0.25">
      <c r="A308" s="257"/>
      <c r="B308" s="260"/>
      <c r="C308" s="257"/>
      <c r="D308" s="258"/>
      <c r="E308" s="259"/>
      <c r="F308" s="259"/>
    </row>
    <row r="309" spans="1:6" x14ac:dyDescent="0.25">
      <c r="A309" s="255" t="str">
        <f>A24</f>
        <v>1.</v>
      </c>
      <c r="B309" s="358" t="str">
        <f>B24</f>
        <v>Pripremno-završni radovi</v>
      </c>
      <c r="C309" s="257"/>
      <c r="D309" s="258"/>
      <c r="E309" s="259"/>
      <c r="F309" s="259">
        <f>F24</f>
        <v>0</v>
      </c>
    </row>
    <row r="310" spans="1:6" x14ac:dyDescent="0.25">
      <c r="A310" s="257"/>
      <c r="B310" s="260"/>
      <c r="C310" s="257"/>
      <c r="D310" s="258"/>
      <c r="E310" s="259"/>
      <c r="F310" s="259"/>
    </row>
    <row r="311" spans="1:6" x14ac:dyDescent="0.25">
      <c r="A311" s="255" t="str">
        <f>A152</f>
        <v>2.</v>
      </c>
      <c r="B311" s="358" t="str">
        <f>B152</f>
        <v>Strojarske instalacije</v>
      </c>
      <c r="C311" s="257"/>
      <c r="D311" s="359"/>
      <c r="E311" s="259"/>
      <c r="F311" s="259">
        <f>F152</f>
        <v>0</v>
      </c>
    </row>
    <row r="312" spans="1:6" x14ac:dyDescent="0.25">
      <c r="A312" s="257"/>
      <c r="B312" s="260"/>
      <c r="C312" s="257"/>
      <c r="D312" s="359"/>
      <c r="E312" s="259"/>
      <c r="F312" s="259"/>
    </row>
    <row r="313" spans="1:6" x14ac:dyDescent="0.25">
      <c r="A313" s="255" t="str">
        <f>A235</f>
        <v>3.</v>
      </c>
      <c r="B313" s="358" t="str">
        <f>B235</f>
        <v>Instalacija ventilatorskih konvektora</v>
      </c>
      <c r="C313" s="257"/>
      <c r="D313" s="359"/>
      <c r="E313" s="259"/>
      <c r="F313" s="259">
        <f>F235</f>
        <v>0</v>
      </c>
    </row>
    <row r="314" spans="1:6" x14ac:dyDescent="0.25">
      <c r="A314" s="257"/>
      <c r="B314" s="260"/>
      <c r="C314" s="257"/>
      <c r="D314" s="359"/>
      <c r="E314" s="259"/>
      <c r="F314" s="259"/>
    </row>
    <row r="315" spans="1:6" x14ac:dyDescent="0.25">
      <c r="A315" s="360" t="s">
        <v>3</v>
      </c>
      <c r="B315" s="350" t="s">
        <v>357</v>
      </c>
      <c r="C315" s="361"/>
      <c r="D315" s="362"/>
      <c r="E315" s="363"/>
      <c r="F315" s="363">
        <f>F302</f>
        <v>0</v>
      </c>
    </row>
    <row r="316" spans="1:6" x14ac:dyDescent="0.25">
      <c r="A316" s="257"/>
      <c r="B316" s="260"/>
      <c r="C316" s="257"/>
      <c r="D316" s="359"/>
      <c r="E316" s="259"/>
      <c r="F316" s="259"/>
    </row>
    <row r="317" spans="1:6" x14ac:dyDescent="0.25">
      <c r="A317" s="257"/>
      <c r="B317" s="260"/>
      <c r="C317" s="359" t="s">
        <v>383</v>
      </c>
      <c r="D317" s="359"/>
      <c r="E317" s="259"/>
      <c r="F317" s="358">
        <f>SUM(F309:F316)</f>
        <v>0</v>
      </c>
    </row>
    <row r="318" spans="1:6" x14ac:dyDescent="0.25">
      <c r="A318" s="257"/>
      <c r="B318" s="260"/>
      <c r="C318" s="359" t="s">
        <v>13</v>
      </c>
      <c r="D318" s="258"/>
      <c r="E318" s="259"/>
      <c r="F318" s="259">
        <f>F317*0.25</f>
        <v>0</v>
      </c>
    </row>
    <row r="319" spans="1:6" x14ac:dyDescent="0.25">
      <c r="A319" s="257"/>
      <c r="B319" s="259"/>
      <c r="C319" s="359" t="s">
        <v>484</v>
      </c>
      <c r="D319" s="258"/>
      <c r="E319" s="258"/>
      <c r="F319" s="259">
        <f>F317+F318</f>
        <v>0</v>
      </c>
    </row>
    <row r="320" spans="1:6" ht="13.8" x14ac:dyDescent="0.25">
      <c r="A320" s="254"/>
      <c r="B320" s="249"/>
      <c r="C320" s="364"/>
      <c r="D320" s="250"/>
    </row>
    <row r="322" spans="2:6" ht="13.8" x14ac:dyDescent="0.25">
      <c r="B322" s="365"/>
      <c r="C322" s="365"/>
      <c r="D322" s="366"/>
      <c r="E322" s="367"/>
      <c r="F322" s="366"/>
    </row>
    <row r="323" spans="2:6" ht="13.8" x14ac:dyDescent="0.25">
      <c r="B323" s="365"/>
      <c r="C323" s="365"/>
      <c r="D323" s="366"/>
      <c r="E323" s="367"/>
      <c r="F323" s="366"/>
    </row>
    <row r="324" spans="2:6" ht="13.8" x14ac:dyDescent="0.25">
      <c r="B324" s="365"/>
      <c r="C324" s="365"/>
      <c r="D324" s="366"/>
      <c r="E324" s="367"/>
      <c r="F324" s="366"/>
    </row>
    <row r="325" spans="2:6" ht="13.8" x14ac:dyDescent="0.25">
      <c r="B325" s="365"/>
      <c r="C325" s="365"/>
      <c r="D325" s="366"/>
      <c r="E325" s="367"/>
      <c r="F325" s="366"/>
    </row>
  </sheetData>
  <mergeCells count="3">
    <mergeCell ref="B2:E2"/>
    <mergeCell ref="A4:F4"/>
    <mergeCell ref="B29:C29"/>
  </mergeCells>
  <conditionalFormatting sqref="F29:F31">
    <cfRule type="expression" dxfId="1" priority="2" stopIfTrue="1">
      <formula>#REF!=4</formula>
    </cfRule>
  </conditionalFormatting>
  <conditionalFormatting sqref="E32:E58">
    <cfRule type="expression" dxfId="0" priority="1" stopIfTrue="1">
      <formula>$O$4=4</formula>
    </cfRule>
  </conditionalFormatting>
  <pageMargins left="0.7" right="0.7" top="0.83416666666666661" bottom="0.75" header="0.3" footer="0.3"/>
  <pageSetup paperSize="9" scale="88" orientation="portrait" r:id="rId1"/>
  <headerFooter>
    <oddHeader xml:space="preserve">&amp;LGLAVNI PROJEKT ENERGETSKE OBNOVE
POSLOVNA ZGRADA sa sobama za iznajmljivanje i ugostiteljskim sadržajem
FRANA LAUREANA 22, CAVTAT
</oddHeader>
  </headerFooter>
  <rowBreaks count="3" manualBreakCount="3">
    <brk id="153" max="16383" man="1"/>
    <brk id="187" max="16383" man="1"/>
    <brk id="3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view="pageBreakPreview" zoomScaleNormal="100" zoomScaleSheetLayoutView="100" workbookViewId="0">
      <selection activeCell="B1" sqref="B1"/>
    </sheetView>
  </sheetViews>
  <sheetFormatPr defaultRowHeight="13.2" x14ac:dyDescent="0.25"/>
  <cols>
    <col min="1" max="1" width="9.109375" style="2" customWidth="1"/>
    <col min="2" max="2" width="44.6640625" style="2" customWidth="1"/>
    <col min="3" max="3" width="8.6640625" style="2" customWidth="1"/>
    <col min="4" max="4" width="7.6640625" style="2" customWidth="1"/>
    <col min="5" max="5" width="10.5546875" style="2" customWidth="1"/>
    <col min="6" max="6" width="14.44140625" style="2" customWidth="1"/>
    <col min="7" max="16384" width="8.88671875" style="2"/>
  </cols>
  <sheetData>
    <row r="1" spans="1:6" x14ac:dyDescent="0.25">
      <c r="B1" s="248" t="s">
        <v>435</v>
      </c>
      <c r="C1" s="249"/>
      <c r="D1" s="249"/>
      <c r="E1" s="250"/>
    </row>
    <row r="2" spans="1:6" ht="64.8" customHeight="1" x14ac:dyDescent="0.25">
      <c r="B2" s="228" t="s">
        <v>436</v>
      </c>
      <c r="C2" s="228"/>
      <c r="D2" s="228"/>
      <c r="E2" s="228"/>
    </row>
    <row r="4" spans="1:6" ht="13.8" x14ac:dyDescent="0.25">
      <c r="A4" s="375" t="s">
        <v>384</v>
      </c>
      <c r="B4" s="375"/>
      <c r="C4" s="375"/>
      <c r="D4" s="375"/>
      <c r="E4" s="375"/>
      <c r="F4" s="375"/>
    </row>
    <row r="5" spans="1:6" ht="27.6" x14ac:dyDescent="0.25">
      <c r="A5" s="376" t="s">
        <v>385</v>
      </c>
      <c r="B5" s="377" t="s">
        <v>224</v>
      </c>
      <c r="C5" s="376" t="s">
        <v>386</v>
      </c>
      <c r="D5" s="376" t="s">
        <v>226</v>
      </c>
      <c r="E5" s="378" t="s">
        <v>227</v>
      </c>
      <c r="F5" s="376" t="s">
        <v>387</v>
      </c>
    </row>
    <row r="6" spans="1:6" ht="13.8" x14ac:dyDescent="0.25">
      <c r="A6" s="376"/>
      <c r="B6" s="376" t="s">
        <v>388</v>
      </c>
      <c r="C6" s="376"/>
      <c r="D6" s="376"/>
      <c r="E6" s="378"/>
      <c r="F6" s="376"/>
    </row>
    <row r="7" spans="1:6" ht="13.8" x14ac:dyDescent="0.25">
      <c r="A7" s="376"/>
      <c r="B7" s="377" t="s">
        <v>389</v>
      </c>
      <c r="C7" s="376"/>
      <c r="D7" s="376"/>
      <c r="E7" s="378"/>
      <c r="F7" s="376"/>
    </row>
    <row r="8" spans="1:6" ht="26.4" x14ac:dyDescent="0.25">
      <c r="A8" s="379" t="s">
        <v>0</v>
      </c>
      <c r="B8" s="369" t="s">
        <v>390</v>
      </c>
      <c r="C8" s="380" t="s">
        <v>7</v>
      </c>
      <c r="D8" s="381">
        <v>118</v>
      </c>
      <c r="E8" s="382"/>
      <c r="F8" s="383">
        <f>D8*E8</f>
        <v>0</v>
      </c>
    </row>
    <row r="9" spans="1:6" ht="79.2" x14ac:dyDescent="0.25">
      <c r="A9" s="379" t="s">
        <v>1</v>
      </c>
      <c r="B9" s="369" t="s">
        <v>485</v>
      </c>
      <c r="C9" s="379" t="s">
        <v>7</v>
      </c>
      <c r="D9" s="379">
        <v>13</v>
      </c>
      <c r="E9" s="384"/>
      <c r="F9" s="383">
        <f t="shared" ref="F9:F20" si="0">D9*E9</f>
        <v>0</v>
      </c>
    </row>
    <row r="10" spans="1:6" ht="79.2" x14ac:dyDescent="0.25">
      <c r="A10" s="379" t="s">
        <v>2</v>
      </c>
      <c r="B10" s="369" t="s">
        <v>486</v>
      </c>
      <c r="C10" s="379" t="s">
        <v>7</v>
      </c>
      <c r="D10" s="379">
        <v>22</v>
      </c>
      <c r="E10" s="384"/>
      <c r="F10" s="383">
        <f t="shared" si="0"/>
        <v>0</v>
      </c>
    </row>
    <row r="11" spans="1:6" ht="79.2" x14ac:dyDescent="0.25">
      <c r="A11" s="379" t="s">
        <v>3</v>
      </c>
      <c r="B11" s="369" t="s">
        <v>487</v>
      </c>
      <c r="C11" s="379" t="s">
        <v>7</v>
      </c>
      <c r="D11" s="379">
        <v>16</v>
      </c>
      <c r="E11" s="384"/>
      <c r="F11" s="383">
        <f t="shared" si="0"/>
        <v>0</v>
      </c>
    </row>
    <row r="12" spans="1:6" ht="105.6" x14ac:dyDescent="0.25">
      <c r="A12" s="379" t="s">
        <v>391</v>
      </c>
      <c r="B12" s="370" t="s">
        <v>488</v>
      </c>
      <c r="C12" s="379" t="s">
        <v>7</v>
      </c>
      <c r="D12" s="379">
        <v>3</v>
      </c>
      <c r="E12" s="384"/>
      <c r="F12" s="383">
        <f t="shared" si="0"/>
        <v>0</v>
      </c>
    </row>
    <row r="13" spans="1:6" ht="79.2" x14ac:dyDescent="0.25">
      <c r="A13" s="379" t="s">
        <v>392</v>
      </c>
      <c r="B13" s="371" t="s">
        <v>489</v>
      </c>
      <c r="C13" s="379" t="s">
        <v>7</v>
      </c>
      <c r="D13" s="379">
        <v>13</v>
      </c>
      <c r="E13" s="384"/>
      <c r="F13" s="383">
        <f t="shared" si="0"/>
        <v>0</v>
      </c>
    </row>
    <row r="14" spans="1:6" ht="105.6" x14ac:dyDescent="0.25">
      <c r="A14" s="379" t="s">
        <v>393</v>
      </c>
      <c r="B14" s="370" t="s">
        <v>490</v>
      </c>
      <c r="C14" s="379" t="s">
        <v>7</v>
      </c>
      <c r="D14" s="379">
        <v>10</v>
      </c>
      <c r="E14" s="384"/>
      <c r="F14" s="383">
        <f t="shared" si="0"/>
        <v>0</v>
      </c>
    </row>
    <row r="15" spans="1:6" ht="118.8" x14ac:dyDescent="0.25">
      <c r="A15" s="379" t="s">
        <v>394</v>
      </c>
      <c r="B15" s="370" t="s">
        <v>491</v>
      </c>
      <c r="C15" s="379" t="s">
        <v>7</v>
      </c>
      <c r="D15" s="379">
        <v>2</v>
      </c>
      <c r="E15" s="384"/>
      <c r="F15" s="383">
        <f t="shared" si="0"/>
        <v>0</v>
      </c>
    </row>
    <row r="16" spans="1:6" ht="105.6" x14ac:dyDescent="0.25">
      <c r="A16" s="379" t="s">
        <v>395</v>
      </c>
      <c r="B16" s="372" t="s">
        <v>492</v>
      </c>
      <c r="C16" s="385" t="s">
        <v>7</v>
      </c>
      <c r="D16" s="385">
        <v>7</v>
      </c>
      <c r="E16" s="386"/>
      <c r="F16" s="383">
        <f t="shared" si="0"/>
        <v>0</v>
      </c>
    </row>
    <row r="17" spans="1:6" ht="79.2" x14ac:dyDescent="0.25">
      <c r="A17" s="379" t="s">
        <v>396</v>
      </c>
      <c r="B17" s="370" t="s">
        <v>493</v>
      </c>
      <c r="C17" s="385" t="s">
        <v>7</v>
      </c>
      <c r="D17" s="385">
        <v>14</v>
      </c>
      <c r="E17" s="386"/>
      <c r="F17" s="383">
        <f t="shared" si="0"/>
        <v>0</v>
      </c>
    </row>
    <row r="18" spans="1:6" ht="79.2" x14ac:dyDescent="0.25">
      <c r="A18" s="379" t="s">
        <v>397</v>
      </c>
      <c r="B18" s="372" t="s">
        <v>494</v>
      </c>
      <c r="C18" s="385" t="s">
        <v>7</v>
      </c>
      <c r="D18" s="385">
        <v>26</v>
      </c>
      <c r="E18" s="386"/>
      <c r="F18" s="383">
        <f t="shared" si="0"/>
        <v>0</v>
      </c>
    </row>
    <row r="19" spans="1:6" ht="105.6" x14ac:dyDescent="0.25">
      <c r="A19" s="379" t="s">
        <v>398</v>
      </c>
      <c r="B19" s="371" t="s">
        <v>495</v>
      </c>
      <c r="C19" s="385" t="s">
        <v>7</v>
      </c>
      <c r="D19" s="385">
        <v>2</v>
      </c>
      <c r="E19" s="386"/>
      <c r="F19" s="383">
        <f t="shared" si="0"/>
        <v>0</v>
      </c>
    </row>
    <row r="20" spans="1:6" ht="133.19999999999999" x14ac:dyDescent="0.25">
      <c r="A20" s="379" t="s">
        <v>399</v>
      </c>
      <c r="B20" s="372" t="s">
        <v>502</v>
      </c>
      <c r="C20" s="385" t="s">
        <v>7</v>
      </c>
      <c r="D20" s="385">
        <v>6</v>
      </c>
      <c r="E20" s="386"/>
      <c r="F20" s="383">
        <f t="shared" si="0"/>
        <v>0</v>
      </c>
    </row>
    <row r="21" spans="1:6" x14ac:dyDescent="0.25">
      <c r="A21" s="379"/>
      <c r="B21" s="372"/>
      <c r="C21" s="385"/>
      <c r="D21" s="385"/>
      <c r="E21" s="386"/>
      <c r="F21" s="383"/>
    </row>
    <row r="22" spans="1:6" ht="13.8" x14ac:dyDescent="0.25">
      <c r="A22" s="379"/>
      <c r="B22" s="377" t="s">
        <v>400</v>
      </c>
      <c r="C22" s="385"/>
      <c r="D22" s="385"/>
      <c r="E22" s="386"/>
      <c r="F22" s="383"/>
    </row>
    <row r="23" spans="1:6" ht="26.4" x14ac:dyDescent="0.25">
      <c r="A23" s="379" t="s">
        <v>401</v>
      </c>
      <c r="B23" s="369" t="s">
        <v>402</v>
      </c>
      <c r="C23" s="380" t="s">
        <v>7</v>
      </c>
      <c r="D23" s="381">
        <v>47</v>
      </c>
      <c r="E23" s="382"/>
      <c r="F23" s="383">
        <f>D23*E23</f>
        <v>0</v>
      </c>
    </row>
    <row r="24" spans="1:6" ht="79.2" x14ac:dyDescent="0.25">
      <c r="A24" s="379" t="s">
        <v>403</v>
      </c>
      <c r="B24" s="370" t="s">
        <v>496</v>
      </c>
      <c r="C24" s="385" t="s">
        <v>7</v>
      </c>
      <c r="D24" s="385">
        <v>39</v>
      </c>
      <c r="E24" s="386"/>
      <c r="F24" s="383">
        <f t="shared" ref="F24:F28" si="1">D24*E24</f>
        <v>0</v>
      </c>
    </row>
    <row r="25" spans="1:6" ht="105.6" x14ac:dyDescent="0.25">
      <c r="A25" s="379" t="s">
        <v>404</v>
      </c>
      <c r="B25" s="370" t="s">
        <v>497</v>
      </c>
      <c r="C25" s="385" t="s">
        <v>7</v>
      </c>
      <c r="D25" s="385">
        <v>1</v>
      </c>
      <c r="E25" s="386"/>
      <c r="F25" s="383">
        <f t="shared" si="1"/>
        <v>0</v>
      </c>
    </row>
    <row r="26" spans="1:6" ht="118.8" x14ac:dyDescent="0.25">
      <c r="A26" s="379" t="s">
        <v>405</v>
      </c>
      <c r="B26" s="373" t="s">
        <v>498</v>
      </c>
      <c r="C26" s="385" t="s">
        <v>7</v>
      </c>
      <c r="D26" s="385">
        <v>9</v>
      </c>
      <c r="E26" s="386"/>
      <c r="F26" s="383">
        <f t="shared" si="1"/>
        <v>0</v>
      </c>
    </row>
    <row r="27" spans="1:6" ht="79.2" x14ac:dyDescent="0.25">
      <c r="A27" s="379" t="s">
        <v>406</v>
      </c>
      <c r="B27" s="373" t="s">
        <v>499</v>
      </c>
      <c r="C27" s="385" t="s">
        <v>7</v>
      </c>
      <c r="D27" s="385">
        <v>2</v>
      </c>
      <c r="E27" s="386"/>
      <c r="F27" s="383">
        <f t="shared" si="1"/>
        <v>0</v>
      </c>
    </row>
    <row r="28" spans="1:6" ht="92.4" x14ac:dyDescent="0.25">
      <c r="A28" s="379" t="s">
        <v>407</v>
      </c>
      <c r="B28" s="374" t="s">
        <v>500</v>
      </c>
      <c r="C28" s="385" t="s">
        <v>7</v>
      </c>
      <c r="D28" s="385">
        <v>7</v>
      </c>
      <c r="E28" s="386"/>
      <c r="F28" s="383">
        <f t="shared" si="1"/>
        <v>0</v>
      </c>
    </row>
    <row r="29" spans="1:6" x14ac:dyDescent="0.25">
      <c r="A29" s="368"/>
      <c r="B29" s="387"/>
      <c r="C29" s="335"/>
      <c r="D29" s="335"/>
      <c r="E29" s="238"/>
      <c r="F29" s="388"/>
    </row>
    <row r="30" spans="1:6" x14ac:dyDescent="0.25">
      <c r="A30" s="368"/>
      <c r="B30" s="387"/>
      <c r="C30" s="335"/>
      <c r="D30" s="335"/>
      <c r="E30" s="238"/>
      <c r="F30" s="388"/>
    </row>
    <row r="31" spans="1:6" x14ac:dyDescent="0.25">
      <c r="A31" s="368"/>
      <c r="B31" s="387"/>
      <c r="C31" s="335"/>
      <c r="D31" s="335"/>
      <c r="E31" s="238"/>
      <c r="F31" s="388"/>
    </row>
    <row r="32" spans="1:6" x14ac:dyDescent="0.25">
      <c r="A32" s="368"/>
      <c r="B32" s="387"/>
      <c r="C32" s="335"/>
      <c r="D32" s="335"/>
      <c r="E32" s="238"/>
      <c r="F32" s="388"/>
    </row>
    <row r="33" spans="1:6" ht="17.399999999999999" x14ac:dyDescent="0.25">
      <c r="A33" s="368"/>
      <c r="B33" s="389" t="s">
        <v>408</v>
      </c>
      <c r="C33" s="335"/>
      <c r="D33" s="335"/>
      <c r="E33" s="238"/>
      <c r="F33" s="388"/>
    </row>
    <row r="34" spans="1:6" x14ac:dyDescent="0.25">
      <c r="A34" s="368"/>
      <c r="B34" s="390" t="s">
        <v>389</v>
      </c>
      <c r="C34" s="391"/>
      <c r="D34" s="391"/>
      <c r="E34" s="392"/>
      <c r="F34" s="383">
        <f>SUM(F8:F20)</f>
        <v>0</v>
      </c>
    </row>
    <row r="35" spans="1:6" x14ac:dyDescent="0.25">
      <c r="A35" s="368"/>
      <c r="B35" s="393" t="s">
        <v>400</v>
      </c>
      <c r="C35" s="393"/>
      <c r="D35" s="390"/>
      <c r="E35" s="392"/>
      <c r="F35" s="383">
        <f>SUM(F23:F28)</f>
        <v>0</v>
      </c>
    </row>
    <row r="36" spans="1:6" ht="15.6" x14ac:dyDescent="0.25">
      <c r="A36" s="206"/>
      <c r="B36" s="394" t="s">
        <v>5</v>
      </c>
      <c r="C36" s="395"/>
      <c r="D36" s="395"/>
      <c r="E36" s="396"/>
      <c r="F36" s="397">
        <f>F34+F35</f>
        <v>0</v>
      </c>
    </row>
    <row r="37" spans="1:6" ht="15.6" x14ac:dyDescent="0.25">
      <c r="B37" s="2" t="s">
        <v>13</v>
      </c>
      <c r="E37" s="206"/>
      <c r="F37" s="397">
        <f>F36*0.25</f>
        <v>0</v>
      </c>
    </row>
    <row r="38" spans="1:6" ht="15.6" x14ac:dyDescent="0.25">
      <c r="B38" s="2" t="s">
        <v>501</v>
      </c>
      <c r="F38" s="397">
        <f>F36+F37</f>
        <v>0</v>
      </c>
    </row>
    <row r="39" spans="1:6" ht="13.8" x14ac:dyDescent="0.25">
      <c r="A39" s="230"/>
      <c r="C39" s="244"/>
      <c r="D39" s="245"/>
      <c r="E39" s="229"/>
      <c r="F39" s="229"/>
    </row>
  </sheetData>
  <mergeCells count="5">
    <mergeCell ref="A4:F4"/>
    <mergeCell ref="B34:D34"/>
    <mergeCell ref="B35:D35"/>
    <mergeCell ref="B36:E36"/>
    <mergeCell ref="B2:E2"/>
  </mergeCells>
  <pageMargins left="0.7" right="0.7" top="0.8621875" bottom="0.75" header="0.3" footer="0.3"/>
  <pageSetup paperSize="9" scale="88" orientation="portrait" r:id="rId1"/>
  <headerFooter>
    <oddHeader>&amp;LGLAVNI PROJEKT ENERGETSKE OBNOVE
POSLOVNA ZGRADA sa sobama za iznajmljivanje i ugostiteljskim sadržajem
FRANA LAUREANA 22, CAVTAT</oddHeader>
  </headerFooter>
  <rowBreaks count="1" manualBreakCount="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16"/>
  <sheetViews>
    <sheetView view="pageBreakPreview" zoomScaleNormal="100" zoomScaleSheetLayoutView="100" workbookViewId="0">
      <selection activeCell="A2" sqref="A2"/>
    </sheetView>
  </sheetViews>
  <sheetFormatPr defaultRowHeight="13.2" x14ac:dyDescent="0.25"/>
  <cols>
    <col min="1" max="3" width="8.88671875" style="2"/>
    <col min="4" max="4" width="16.33203125" style="2" customWidth="1"/>
    <col min="5" max="5" width="17" style="2" customWidth="1"/>
    <col min="6" max="16384" width="8.88671875" style="2"/>
  </cols>
  <sheetData>
    <row r="2" spans="1:5" x14ac:dyDescent="0.25">
      <c r="A2" s="2" t="s">
        <v>11</v>
      </c>
    </row>
    <row r="5" spans="1:5" s="14" customFormat="1" x14ac:dyDescent="0.25">
      <c r="B5" s="20" t="s">
        <v>409</v>
      </c>
      <c r="C5" s="21"/>
      <c r="D5" s="22"/>
      <c r="E5" s="23"/>
    </row>
    <row r="6" spans="1:5" s="14" customFormat="1" x14ac:dyDescent="0.25">
      <c r="B6" s="24"/>
      <c r="C6" s="25"/>
      <c r="D6" s="18"/>
      <c r="E6" s="18"/>
    </row>
    <row r="7" spans="1:5" s="14" customFormat="1" x14ac:dyDescent="0.25">
      <c r="B7" s="24" t="s">
        <v>410</v>
      </c>
      <c r="C7" s="25"/>
      <c r="D7" s="18"/>
      <c r="E7" s="26"/>
    </row>
    <row r="8" spans="1:5" s="14" customFormat="1" x14ac:dyDescent="0.25">
      <c r="B8" s="24"/>
      <c r="C8" s="25"/>
      <c r="D8" s="25"/>
      <c r="E8" s="126"/>
    </row>
    <row r="9" spans="1:5" s="14" customFormat="1" x14ac:dyDescent="0.25">
      <c r="B9" s="24" t="s">
        <v>411</v>
      </c>
      <c r="C9" s="25"/>
      <c r="D9" s="25"/>
      <c r="E9" s="127"/>
    </row>
    <row r="10" spans="1:5" s="14" customFormat="1" ht="13.8" thickBot="1" x14ac:dyDescent="0.3">
      <c r="B10" s="27"/>
      <c r="C10" s="17"/>
      <c r="D10" s="19"/>
      <c r="E10" s="19"/>
    </row>
    <row r="11" spans="1:5" s="14" customFormat="1" ht="13.8" thickTop="1" x14ac:dyDescent="0.25">
      <c r="B11" s="24" t="s">
        <v>12</v>
      </c>
      <c r="C11" s="25"/>
      <c r="D11" s="18"/>
      <c r="E11" s="26">
        <f>SUM(E5:E9)</f>
        <v>0</v>
      </c>
    </row>
    <row r="12" spans="1:5" s="14" customFormat="1" ht="12" customHeight="1" x14ac:dyDescent="0.25">
      <c r="B12" s="24"/>
      <c r="C12" s="25"/>
      <c r="D12" s="18"/>
      <c r="E12" s="26"/>
    </row>
    <row r="13" spans="1:5" s="14" customFormat="1" x14ac:dyDescent="0.25">
      <c r="B13" s="24" t="s">
        <v>13</v>
      </c>
      <c r="C13" s="25"/>
      <c r="D13" s="18"/>
      <c r="E13" s="26">
        <f>E11*0.25</f>
        <v>0</v>
      </c>
    </row>
    <row r="14" spans="1:5" s="14" customFormat="1" ht="12.75" customHeight="1" x14ac:dyDescent="0.25">
      <c r="B14" s="24"/>
      <c r="C14" s="25"/>
      <c r="D14" s="18"/>
      <c r="E14" s="18"/>
    </row>
    <row r="15" spans="1:5" s="14" customFormat="1" x14ac:dyDescent="0.25">
      <c r="B15" s="28" t="s">
        <v>15</v>
      </c>
      <c r="C15" s="29"/>
      <c r="D15" s="30"/>
      <c r="E15" s="31">
        <f>SUM(E11:E13)</f>
        <v>0</v>
      </c>
    </row>
    <row r="16" spans="1:5" s="14" customFormat="1" x14ac:dyDescent="0.25"/>
  </sheetData>
  <pageMargins left="0.7" right="0.7" top="1.0104166666666667" bottom="0.75" header="0.3" footer="0.3"/>
  <pageSetup paperSize="256" orientation="portrait" r:id="rId1"/>
  <headerFooter>
    <oddHeader>&amp;LGLAVNI PROJEKT ENERGETSKE OBNOVE
POSLOVNA ZGRADA sa sobama za iznajmljivanje i ugostiteljskim sadržajem
FRANA LAUREANA 22, CAVTAT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NASLOVNICA</vt:lpstr>
      <vt:lpstr>OPCI UVJETI ZA GO RADOVE</vt:lpstr>
      <vt:lpstr>GRAĐEVINSKO OBRTNIČKI RADOVI</vt:lpstr>
      <vt:lpstr>STROJARSKE INSTALAC</vt:lpstr>
      <vt:lpstr>ELEKTROINSTALACIJE</vt:lpstr>
      <vt:lpstr>REKAPITULACIJA SVIH RADOVA</vt:lpstr>
      <vt:lpstr>ELEKTROINSTALACIJE!Print_Area</vt:lpstr>
      <vt:lpstr>'GRAĐEVINSKO OBRTNIČKI RADOVI'!Print_Area</vt:lpstr>
      <vt:lpstr>NASLOVNICA!Print_Area</vt:lpstr>
      <vt:lpstr>'OPCI UVJETI ZA GO RADOVE'!Print_Area</vt:lpstr>
      <vt:lpstr>'REKAPITULACIJA SVIH RADOVA'!Print_Area</vt:lpstr>
      <vt:lpstr>'STROJARSKE INSTALAC'!Print_Area</vt:lpstr>
    </vt:vector>
  </TitlesOfParts>
  <Company>APZ inženjering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Troskovnik</dc:title>
  <dc:subject>Psihijatrijska bolnica Vrapče</dc:subject>
  <dc:creator>Miro</dc:creator>
  <cp:lastModifiedBy>Zvonko</cp:lastModifiedBy>
  <cp:lastPrinted>2018-02-22T09:03:31Z</cp:lastPrinted>
  <dcterms:created xsi:type="dcterms:W3CDTF">2001-07-09T14:28:26Z</dcterms:created>
  <dcterms:modified xsi:type="dcterms:W3CDTF">2019-08-30T17:08:05Z</dcterms:modified>
</cp:coreProperties>
</file>