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8_{F9E3D589-44F8-4E1F-B9D3-DD85D57F2578}" xr6:coauthVersionLast="43" xr6:coauthVersionMax="43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12" i="1"/>
  <c r="G5" i="1" l="1"/>
  <c r="G6" i="1"/>
  <c r="G7" i="1"/>
  <c r="G8" i="1"/>
  <c r="G9" i="1"/>
  <c r="G10" i="1"/>
  <c r="G11" i="1"/>
  <c r="G13" i="1"/>
  <c r="G15" i="1"/>
  <c r="G4" i="1"/>
  <c r="G17" i="1" l="1"/>
  <c r="G18" i="1" s="1"/>
  <c r="G19" i="1" s="1"/>
</calcChain>
</file>

<file path=xl/sharedStrings.xml><?xml version="1.0" encoding="utf-8"?>
<sst xmlns="http://schemas.openxmlformats.org/spreadsheetml/2006/main" count="47" uniqueCount="38">
  <si>
    <t>Usluga razvoja novog računalnog sustava</t>
  </si>
  <si>
    <t>Usluga razvoja softvera i hardvera za novu kameru</t>
  </si>
  <si>
    <t>Usluga razvoja sustava blica</t>
  </si>
  <si>
    <t>Usluga razvoja antena za poboljšanje signala</t>
  </si>
  <si>
    <t>Izrada dizajna aparatne ploče i cijele elektronike unutar Look@ uređaja</t>
  </si>
  <si>
    <t>4G industrijski modul/modem</t>
  </si>
  <si>
    <t>Nabava elektroničkih kontrolera</t>
  </si>
  <si>
    <t>Stavka</t>
  </si>
  <si>
    <t>Količina</t>
  </si>
  <si>
    <t>Jedinična cijena (kn)</t>
  </si>
  <si>
    <t>Cijena (kn)</t>
  </si>
  <si>
    <t>PDV (25%)</t>
  </si>
  <si>
    <t>Ukupno bez PDV-a (kn)</t>
  </si>
  <si>
    <t>Detaljniji opis</t>
  </si>
  <si>
    <t>Red. br.</t>
  </si>
  <si>
    <t>Ukupno s PDV-om (kn)</t>
  </si>
  <si>
    <t>Prilog I - Troškovnik/Tehničke specifikacije</t>
  </si>
  <si>
    <t>Jedinica mjere</t>
  </si>
  <si>
    <t>usluga</t>
  </si>
  <si>
    <t>kom</t>
  </si>
  <si>
    <t>Kamera modul</t>
  </si>
  <si>
    <t>Računalo na modu SBC
(Single Board Computer)</t>
  </si>
  <si>
    <t>Hladnjak za računalo
SBC</t>
  </si>
  <si>
    <t xml:space="preserve">Usluga obuhvaća razvoj namjenske antene za postizanjeg jačeg Wi-Fi signala. Potrebno je proračunati i napraviti simulaciju propagacije EM signala antene te na temelju dobivenih rezultata optimirati oblik i smještaj antene unutar kučista, a sve s ciljem postizanja najboljeg mogućeg Wi- Fi signala. </t>
  </si>
  <si>
    <t xml:space="preserve">Usluga obuhvaća razvoj i redizajn aparatne ploče kako bi kompletan sustav elektronike za upravljanje i praćenje potrošnje prilagodili novom dizajnu stupa. Ovo uključuje i razvoj podrške za elektroniku koja upravlja i nadzire sustav solar-baterija i one koja upravlja napajanjem računala i kamere te prilagodbu kompletne elektronike i programskog sustava koji istu pokreće. </t>
  </si>
  <si>
    <t>Nabava hladnjaka za računalo pod točkom 6.</t>
  </si>
  <si>
    <t xml:space="preserve">Nabava 4G industrijskog modema koji se može integrirati u računalo računalnog sustava pod točkom 1. ili spojiti putem USB/RS-232 sučelja. </t>
  </si>
  <si>
    <r>
      <t xml:space="preserve">Usluga obuhvaća razvoj novog računalnog sustava na kojem će se vrtiti Look@ softverska platforma </t>
    </r>
    <r>
      <rPr>
        <i/>
        <sz val="11"/>
        <rFont val="Calibri"/>
        <family val="2"/>
        <charset val="238"/>
        <scheme val="minor"/>
      </rPr>
      <t>(backend).</t>
    </r>
    <r>
      <rPr>
        <sz val="11"/>
        <rFont val="Calibri"/>
        <family val="2"/>
        <scheme val="minor"/>
      </rPr>
      <t xml:space="preserve"> Navedena platforma komunicira i omogućuje izmjenu podataka između kamere i korisnika (mobitela) te upravlja i nadzire rad ostale hardverske periferije stupa (sustav za praćenje potrošnje - točka 5). 
Predlaže se rješenje temeljeno na SBC-Single Board Computer arhitekturi prilagođeno potrebama Look@ stup koje bi zamjenilo postojeće industrijsko računalo (Advantech UNO 2722). 
Novi računalni sustav (sa OS) mora podržavati i starije verzije </t>
    </r>
    <r>
      <rPr>
        <i/>
        <sz val="11"/>
        <rFont val="Calibri"/>
        <family val="2"/>
        <charset val="238"/>
        <scheme val="minor"/>
      </rPr>
      <t>(backward compatibility</t>
    </r>
    <r>
      <rPr>
        <sz val="11"/>
        <rFont val="Calibri"/>
        <family val="2"/>
        <scheme val="minor"/>
      </rPr>
      <t>) softverskog backend rješenja Look@ platforme i biti kompatibilno s hardverskom periferijom stare verzije stupa (točka 5).</t>
    </r>
  </si>
  <si>
    <t>Usluga obuhvaća razvoj, testiranje i sinkronizaciju sustava blica pomoću LED svjetiljki za novu kameru. 
Dodatni zahtjev: potrebno je razviti sustav koji će detektirati vremenske uvjete kako bi uređaj znao kada će upaliti blic.</t>
  </si>
  <si>
    <t xml:space="preserve">Usluga obuhvaća razvoj novog rješenja kao zamjena za postojeće rješenje za kameru (akcijska kamera Xiaomi Yi). Osnovni zahtjev je razviti/integrirati industrijsku USB kameru te razviti i/ili prilagoditi drivere i softvare kako bi se kamera povezala sa računalnim sustavom (točka 1.). 
Dodatni zahtjev je smanjenje potrošnje novog rješenja za minimalno 30%. </t>
  </si>
  <si>
    <t>Nabavka računala potrebnog za razvoj računalnog i zadovoljenje zahtjeva računalnog sustava pod točkom 1. 
Treba ponuditi rješenje poput NVIDIA TX1 SOM ili jednakovrijedno.</t>
  </si>
  <si>
    <t>Nabava kamera modula za industrijsku kameru koja će se razvijati pod točkom 2. Korištenje senzora IMX377 ili jednakovrijedno.
Treba ponuditi rješenje poput LI-JETSON-CB-IMX377M12 ili jednakovrijedno.</t>
  </si>
  <si>
    <t>Nabava kontrolera za upravljanje i nadzor potrošnjom infokioska za sustav definiran pod točkom 5. Kontroleri trebaju komunicirati sa PC putem USB/RS-232 protokola te podržavati industrijski Modbus protokol ili jednakovrijedno. Izvedba treba biti unutar industrijskog robusnog kučišta od nezapaljivog ABS.</t>
  </si>
  <si>
    <t>Leće za kameru</t>
  </si>
  <si>
    <t>Komplet sitne elektronike (el. kabeli i sl)</t>
  </si>
  <si>
    <t>Nabava leća za montažu na industrijsku kameru koja će se razvijati pod točkom 2.
Treba ponuditi rješenje poput TIP 5.4mm f/2.5 60d ili jednakovrijedno.</t>
  </si>
  <si>
    <t>Nabava kompleta spojnog materijala za povezivanje elektronike i ostalog elektro materijala:
* 2 x 1 m USB kabel tip A micro - standard
* 3 x 2 m SiF 0,25mm2 silikonski kabel
* DIN šina 35mm 1,5 m
* kabelski kanali 1,5 m
* 2 x osigurač DC 6A sa podnožjem</t>
  </si>
  <si>
    <t>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</si>
</sst>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2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topLeftCell="A10" zoomScale="85" zoomScaleNormal="85" workbookViewId="0">
      <selection activeCell="C15" sqref="C15"/>
    </sheetView>
  </sheetViews>
  <sheetFormatPr defaultRowHeight="14.4" x14ac:dyDescent="0.3"/>
  <cols>
    <col min="1" max="1" width="8.109375" customWidth="1"/>
    <col min="2" max="2" width="23.88671875" bestFit="1" customWidth="1"/>
    <col min="3" max="3" width="57.21875" customWidth="1"/>
    <col min="4" max="4" width="15.6640625" customWidth="1"/>
    <col min="6" max="6" width="22.77734375" customWidth="1"/>
    <col min="7" max="7" width="22.44140625" customWidth="1"/>
  </cols>
  <sheetData>
    <row r="1" spans="1:7" ht="18.600000000000001" thickBot="1" x14ac:dyDescent="0.4">
      <c r="A1" s="19" t="s">
        <v>16</v>
      </c>
      <c r="B1" s="20"/>
      <c r="C1" s="20"/>
      <c r="D1" s="20"/>
      <c r="E1" s="20"/>
      <c r="F1" s="20"/>
      <c r="G1" s="21"/>
    </row>
    <row r="3" spans="1:7" ht="15.6" x14ac:dyDescent="0.3">
      <c r="A3" s="15" t="s">
        <v>14</v>
      </c>
      <c r="B3" s="16" t="s">
        <v>7</v>
      </c>
      <c r="C3" s="17" t="s">
        <v>13</v>
      </c>
      <c r="D3" s="16" t="s">
        <v>17</v>
      </c>
      <c r="E3" s="16" t="s">
        <v>8</v>
      </c>
      <c r="F3" s="16" t="s">
        <v>9</v>
      </c>
      <c r="G3" s="16" t="s">
        <v>10</v>
      </c>
    </row>
    <row r="4" spans="1:7" ht="172.8" x14ac:dyDescent="0.3">
      <c r="A4" s="5">
        <v>1</v>
      </c>
      <c r="B4" s="18" t="s">
        <v>0</v>
      </c>
      <c r="C4" s="3" t="s">
        <v>27</v>
      </c>
      <c r="D4" s="1" t="s">
        <v>18</v>
      </c>
      <c r="E4" s="4">
        <v>1</v>
      </c>
      <c r="F4" s="10"/>
      <c r="G4" s="10">
        <f t="shared" ref="G4:G15" si="0">E4*F4</f>
        <v>0</v>
      </c>
    </row>
    <row r="5" spans="1:7" ht="100.8" x14ac:dyDescent="0.3">
      <c r="A5" s="5">
        <v>2</v>
      </c>
      <c r="B5" s="18" t="s">
        <v>1</v>
      </c>
      <c r="C5" s="3" t="s">
        <v>29</v>
      </c>
      <c r="D5" s="1" t="s">
        <v>18</v>
      </c>
      <c r="E5" s="4">
        <v>1</v>
      </c>
      <c r="F5" s="10"/>
      <c r="G5" s="10">
        <f t="shared" si="0"/>
        <v>0</v>
      </c>
    </row>
    <row r="6" spans="1:7" ht="63" customHeight="1" x14ac:dyDescent="0.3">
      <c r="A6" s="5">
        <v>3</v>
      </c>
      <c r="B6" s="18" t="s">
        <v>2</v>
      </c>
      <c r="C6" s="3" t="s">
        <v>28</v>
      </c>
      <c r="D6" s="1" t="s">
        <v>18</v>
      </c>
      <c r="E6" s="4">
        <v>1</v>
      </c>
      <c r="F6" s="10"/>
      <c r="G6" s="10">
        <f t="shared" si="0"/>
        <v>0</v>
      </c>
    </row>
    <row r="7" spans="1:7" ht="72" x14ac:dyDescent="0.3">
      <c r="A7" s="5">
        <v>4</v>
      </c>
      <c r="B7" s="18" t="s">
        <v>3</v>
      </c>
      <c r="C7" s="3" t="s">
        <v>23</v>
      </c>
      <c r="D7" s="1" t="s">
        <v>18</v>
      </c>
      <c r="E7" s="4">
        <v>1</v>
      </c>
      <c r="F7" s="10"/>
      <c r="G7" s="10">
        <f t="shared" si="0"/>
        <v>0</v>
      </c>
    </row>
    <row r="8" spans="1:7" ht="86.4" x14ac:dyDescent="0.3">
      <c r="A8" s="5">
        <v>5</v>
      </c>
      <c r="B8" s="18" t="s">
        <v>4</v>
      </c>
      <c r="C8" s="3" t="s">
        <v>24</v>
      </c>
      <c r="D8" s="1" t="s">
        <v>18</v>
      </c>
      <c r="E8" s="1">
        <v>1</v>
      </c>
      <c r="F8" s="11"/>
      <c r="G8" s="10">
        <f t="shared" si="0"/>
        <v>0</v>
      </c>
    </row>
    <row r="9" spans="1:7" ht="46.8" x14ac:dyDescent="0.3">
      <c r="A9" s="5">
        <v>6</v>
      </c>
      <c r="B9" s="18" t="s">
        <v>21</v>
      </c>
      <c r="C9" s="3" t="s">
        <v>30</v>
      </c>
      <c r="D9" s="1" t="s">
        <v>19</v>
      </c>
      <c r="E9" s="4">
        <v>3</v>
      </c>
      <c r="F9" s="10"/>
      <c r="G9" s="10">
        <f t="shared" si="0"/>
        <v>0</v>
      </c>
    </row>
    <row r="10" spans="1:7" ht="31.2" x14ac:dyDescent="0.3">
      <c r="A10" s="5">
        <v>7</v>
      </c>
      <c r="B10" s="18" t="s">
        <v>22</v>
      </c>
      <c r="C10" s="3" t="s">
        <v>25</v>
      </c>
      <c r="D10" s="1" t="s">
        <v>19</v>
      </c>
      <c r="E10" s="4">
        <v>3</v>
      </c>
      <c r="F10" s="10"/>
      <c r="G10" s="10">
        <f t="shared" si="0"/>
        <v>0</v>
      </c>
    </row>
    <row r="11" spans="1:7" ht="57.6" x14ac:dyDescent="0.3">
      <c r="A11" s="5">
        <v>8</v>
      </c>
      <c r="B11" s="18" t="s">
        <v>20</v>
      </c>
      <c r="C11" s="3" t="s">
        <v>31</v>
      </c>
      <c r="D11" s="1" t="s">
        <v>19</v>
      </c>
      <c r="E11" s="4">
        <v>3</v>
      </c>
      <c r="F11" s="10"/>
      <c r="G11" s="10">
        <f t="shared" si="0"/>
        <v>0</v>
      </c>
    </row>
    <row r="12" spans="1:7" ht="57.6" x14ac:dyDescent="0.3">
      <c r="A12" s="5">
        <v>9</v>
      </c>
      <c r="B12" s="18" t="s">
        <v>33</v>
      </c>
      <c r="C12" s="3" t="s">
        <v>35</v>
      </c>
      <c r="D12" s="1" t="s">
        <v>19</v>
      </c>
      <c r="E12" s="4">
        <v>3</v>
      </c>
      <c r="F12" s="10"/>
      <c r="G12" s="10">
        <f t="shared" si="0"/>
        <v>0</v>
      </c>
    </row>
    <row r="13" spans="1:7" ht="43.2" x14ac:dyDescent="0.3">
      <c r="A13" s="5">
        <v>10</v>
      </c>
      <c r="B13" s="18" t="s">
        <v>5</v>
      </c>
      <c r="C13" s="3" t="s">
        <v>26</v>
      </c>
      <c r="D13" s="1" t="s">
        <v>19</v>
      </c>
      <c r="E13" s="4">
        <v>3</v>
      </c>
      <c r="F13" s="10"/>
      <c r="G13" s="10">
        <f t="shared" si="0"/>
        <v>0</v>
      </c>
    </row>
    <row r="14" spans="1:7" ht="100.8" x14ac:dyDescent="0.3">
      <c r="A14" s="5">
        <v>11</v>
      </c>
      <c r="B14" s="18" t="s">
        <v>34</v>
      </c>
      <c r="C14" s="3" t="s">
        <v>36</v>
      </c>
      <c r="D14" s="1" t="s">
        <v>37</v>
      </c>
      <c r="E14" s="4">
        <v>3</v>
      </c>
      <c r="F14" s="10"/>
      <c r="G14" s="10">
        <f t="shared" si="0"/>
        <v>0</v>
      </c>
    </row>
    <row r="15" spans="1:7" ht="75" customHeight="1" x14ac:dyDescent="0.3">
      <c r="A15" s="5">
        <v>12</v>
      </c>
      <c r="B15" s="18" t="s">
        <v>6</v>
      </c>
      <c r="C15" s="3" t="s">
        <v>32</v>
      </c>
      <c r="D15" s="1" t="s">
        <v>19</v>
      </c>
      <c r="E15" s="4">
        <v>3</v>
      </c>
      <c r="F15" s="10"/>
      <c r="G15" s="10">
        <f t="shared" si="0"/>
        <v>0</v>
      </c>
    </row>
    <row r="16" spans="1:7" ht="15" thickBot="1" x14ac:dyDescent="0.35">
      <c r="D16" s="2"/>
      <c r="F16" s="2"/>
    </row>
    <row r="17" spans="5:7" ht="15.6" x14ac:dyDescent="0.3">
      <c r="E17" s="6"/>
      <c r="F17" s="7" t="s">
        <v>12</v>
      </c>
      <c r="G17" s="12">
        <f>SUM(G4:G15)</f>
        <v>0</v>
      </c>
    </row>
    <row r="18" spans="5:7" ht="15.6" x14ac:dyDescent="0.3">
      <c r="E18" s="6"/>
      <c r="F18" s="8" t="s">
        <v>11</v>
      </c>
      <c r="G18" s="13">
        <f>G17*0.25</f>
        <v>0</v>
      </c>
    </row>
    <row r="19" spans="5:7" ht="16.2" thickBot="1" x14ac:dyDescent="0.35">
      <c r="E19" s="6"/>
      <c r="F19" s="9" t="s">
        <v>15</v>
      </c>
      <c r="G19" s="14">
        <f>G17+G18</f>
        <v>0</v>
      </c>
    </row>
  </sheetData>
  <mergeCells count="1">
    <mergeCell ref="A1:G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2019-06-07T08:05:20Z</dcterms:modified>
</cp:coreProperties>
</file>