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9390"/>
  </bookViews>
  <sheets>
    <sheet name="HF Belišće - troškovnik" sheetId="1" r:id="rId1"/>
  </sheets>
  <definedNames>
    <definedName name="_xlnm.Print_Area" localSheetId="0">'HF Belišće - troškovnik'!$A$1:$F$109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/>
  <c r="F57" l="1"/>
  <c r="F42"/>
  <c r="D17"/>
  <c r="D16"/>
  <c r="F56" l="1"/>
  <c r="F58"/>
  <c r="F44"/>
  <c r="F28"/>
  <c r="D18" l="1"/>
  <c r="F55" l="1"/>
  <c r="F74" l="1"/>
  <c r="F84"/>
  <c r="F82"/>
  <c r="F80"/>
  <c r="F71"/>
  <c r="F69"/>
  <c r="F85" l="1"/>
  <c r="C104" s="1"/>
  <c r="F54"/>
  <c r="F59"/>
  <c r="F50" l="1"/>
  <c r="F49"/>
  <c r="F8" l="1"/>
  <c r="F9" s="1"/>
  <c r="F93" l="1"/>
  <c r="F92"/>
  <c r="F91" l="1"/>
  <c r="F90"/>
  <c r="F89"/>
  <c r="F88"/>
  <c r="F64"/>
  <c r="F63"/>
  <c r="F51"/>
  <c r="F48"/>
  <c r="F47"/>
  <c r="F46"/>
  <c r="F45"/>
  <c r="F43"/>
  <c r="F41"/>
  <c r="F36"/>
  <c r="F35"/>
  <c r="F34"/>
  <c r="F33"/>
  <c r="F60" l="1"/>
  <c r="C102" s="1"/>
  <c r="F94"/>
  <c r="C105" s="1"/>
  <c r="F65"/>
  <c r="C103" s="1"/>
  <c r="F37"/>
  <c r="C101" s="1"/>
  <c r="F25"/>
  <c r="F18"/>
  <c r="F17"/>
  <c r="F16"/>
  <c r="F15"/>
  <c r="F14"/>
  <c r="C98"/>
  <c r="F20" l="1"/>
  <c r="C99" s="1"/>
  <c r="F30"/>
  <c r="C100" s="1"/>
  <c r="C107" l="1"/>
  <c r="C108" s="1"/>
  <c r="C109" s="1"/>
</calcChain>
</file>

<file path=xl/sharedStrings.xml><?xml version="1.0" encoding="utf-8"?>
<sst xmlns="http://schemas.openxmlformats.org/spreadsheetml/2006/main" count="149" uniqueCount="95">
  <si>
    <t>R.br.</t>
  </si>
  <si>
    <t>Opis</t>
  </si>
  <si>
    <t>jed. mj.</t>
  </si>
  <si>
    <t>količina</t>
  </si>
  <si>
    <t>jed. cijena</t>
  </si>
  <si>
    <t>ukupno</t>
  </si>
  <si>
    <t>1.</t>
  </si>
  <si>
    <t>2.</t>
  </si>
  <si>
    <t>Dobava i montaža nosive konstrukcije fotonaponskih modula</t>
  </si>
  <si>
    <t>Aluminijski profil za prihvat  FN modula, 40x40x6000 mm</t>
  </si>
  <si>
    <t>kom</t>
  </si>
  <si>
    <t>Nosač aluminijskog profila za spoj profila sa krovnim pokrovom</t>
  </si>
  <si>
    <t>Platični poklopci za aluminijski profil za prihvat FN modula</t>
  </si>
  <si>
    <t>3.</t>
  </si>
  <si>
    <t>4.</t>
  </si>
  <si>
    <t>m</t>
  </si>
  <si>
    <t>Dobava, isporuka, polaganje i pogonsko priključenje konektora za spajanje nizova modula MC4 priključak +</t>
  </si>
  <si>
    <t>Dobava, isporuka, polaganje i pogonsko priključenjel konektora za spajanje nizova modula MC4 priključak -</t>
  </si>
  <si>
    <t>5.</t>
  </si>
  <si>
    <t>5.1.</t>
  </si>
  <si>
    <t>AC razvod fotonaponskog sustava</t>
  </si>
  <si>
    <t>Izrada i spajanje ormara uključujući sav sitnopotrošni materijal</t>
  </si>
  <si>
    <t>6.</t>
  </si>
  <si>
    <t>Dobava materijala, izrada izjednačenja potencijala FN sustava po pravilima struke sa svim spojnim materijalnom i priborom</t>
  </si>
  <si>
    <t>7.</t>
  </si>
  <si>
    <t>Puštanje u rad te ispitivanje funkcionalnosti kompletne elektroinstalacije FN elektrane, parametriranje elektrane</t>
  </si>
  <si>
    <t>Ispitivanje elektrane u skladu s HEP-ovim  tipskim programom ispitivanja elektrane u paralelnom pogonu s mrežom u pokusnom radu, te izrada izvješća i prateće dokumentacije</t>
  </si>
  <si>
    <t>UKUPNO 1.</t>
  </si>
  <si>
    <t>UKUPNO 2.</t>
  </si>
  <si>
    <t>UKUPNO 3.</t>
  </si>
  <si>
    <t>Dobava, isporuka, polaganje i pogonsko priključenje fotonaponskog DC kabela PV1-F 6 mm² minimalnog presjeka 6mm², komplet sa priključnicama te sitnopotrošnim materijalom</t>
  </si>
  <si>
    <t>UKUPNO 4.</t>
  </si>
  <si>
    <t>5.2.</t>
  </si>
  <si>
    <t>UKUPNO 5.</t>
  </si>
  <si>
    <t>REKAPITULACIJA</t>
  </si>
  <si>
    <t>komplet sitnopotrošni materijal (spojnice , vijci , matice)</t>
  </si>
  <si>
    <t>Srednja kopča za spajanje FN modula sa aluminijskim profilom - za brzu montažu</t>
  </si>
  <si>
    <t>Dobava i montaža fotonaponskih modula na nosivu konstrukciju, sljedećih navedenih ili jednakovrijednih karakteristika:</t>
  </si>
  <si>
    <t>Dobava, montaža i priključenje fotonaponskih izmjenjivača, do potpune funkcionalnosti, sljedećih navedenih ili jednakovrijednih karakteristika</t>
  </si>
  <si>
    <t>Dobava materijala, izrada i priključenje DC razvoda fotonaponskog sustava sa svim elementima sljedećih navedenih ili jednakovrijednih karakteristika</t>
  </si>
  <si>
    <t>Krajnja kopča za spajanje FN modula sa aluminijskim profilom - za brzu montažu</t>
  </si>
  <si>
    <t>PDV 25%:</t>
  </si>
  <si>
    <t>UKUPNO (kn):</t>
  </si>
  <si>
    <t>SVEUKUPNO  sa PDV-om (kn):</t>
  </si>
  <si>
    <t>Dobava, isporuka i polaganje instalacijskih PK kanalica odgovarajućih dimenzija sa poklopcima ili kaoflex cijevi</t>
  </si>
  <si>
    <t>Dobava, izrada i priključenje ormara AC zaštite zajedno sa svim sitnim materijalom i priborom</t>
  </si>
  <si>
    <t xml:space="preserve"> - odvodnik prenapona B/C 275/12,5 kA klasa zaštite TI+TII/B+C, maks. struja pražnjenja 50kA, nazivna odvodna struja 20kA </t>
  </si>
  <si>
    <t xml:space="preserve"> - tipkalo za isključenje elektrane</t>
  </si>
  <si>
    <t>kpl</t>
  </si>
  <si>
    <t xml:space="preserve">Razvod trase AC kabela komplet sa  spojnim materijalom i priborom </t>
  </si>
  <si>
    <t>Dobava, polaganje i spajanje kabela PF 16 mm2 za izjednačenja potencijala</t>
  </si>
  <si>
    <t>UKUPNO 6.</t>
  </si>
  <si>
    <t>Regulacija, ispitivanje i puštanje u pogon fotonaponske elektrane</t>
  </si>
  <si>
    <t xml:space="preserve">Beznaponska i naponska ispitivanja instalacije FN elektrane zajedno sa izradom izvješća i prateće dokumentacije:
 - ispitivanje električne instalacije vizualnim pregledom
 - mjerenje otpora izolacije
 - mjerenje otpora uzemljenja
 - mjerenje otpora petlje
 - ispitivanje neprekidnosti zaštitnog vodiča
 - ispitivanje funkcionalnosti diferencijalnih strujnih zaštitnih sklopki (RCD)
 - pregled i mjerenje instalacije zaštite od djelovanja munje 
</t>
  </si>
  <si>
    <t>UKUPNO 7.</t>
  </si>
  <si>
    <t>Elaborat utjecaja elektrane na mrežu</t>
  </si>
  <si>
    <t>Elaborat podešenja zaštite</t>
  </si>
  <si>
    <t>Dobava i montaža nosive konstrukcije fotonaponskih modula, sljedećih navedenih ili jednakovrijednih karakteristika:</t>
  </si>
  <si>
    <t xml:space="preserve"> - spajanje priključnih kabela sa priključnim mjernim mjestom, izvedeno, izolirano po pravlima struke komplet zajedno sa svim potrošnim materijalom </t>
  </si>
  <si>
    <t xml:space="preserve"> - zaštitna sklopka diferencijalne struje (FID) 63-4-03, tip A</t>
  </si>
  <si>
    <t>Sustav za nadzor, izvještavanje i detekciju kvara fotonaponske elektrane</t>
  </si>
  <si>
    <t>Licenca za softver za nadzor, vizualizaciju podatka i udaljeno upravljanje radom fotonaponske elektrane:</t>
  </si>
  <si>
    <t>8.</t>
  </si>
  <si>
    <t>3.1.</t>
  </si>
  <si>
    <t>UKUPNO 8.</t>
  </si>
  <si>
    <t>3. FOTONAPONSKI IZMJENJIVAČI/PRETVARAČI</t>
  </si>
  <si>
    <t xml:space="preserve"> - dobava, isporuka, polaganje i pogonsko priključenje kabela od izmjenjivača do razvodnog ormara NYY-J 5x16 mm2</t>
  </si>
  <si>
    <t xml:space="preserve"> - zaštitni prekidač , B karakteristika, 6A, 1-polni</t>
  </si>
  <si>
    <t>3.2.</t>
  </si>
  <si>
    <t xml:space="preserve"> - dobava, isporuka, polaganje i pogonsko priključenje kabela od izmjenjivača do razvodnog ormara NYY-J 5x10 mm2</t>
  </si>
  <si>
    <t xml:space="preserve">INVESTITOR: Harburg-Freudenberger Belišće d.o.o., Radnička 5, 31551 Belišće </t>
  </si>
  <si>
    <t>Aluminijska podkonstukcija za instalaciju fotonaponskih modula na kosom krovu sa pokrovom trapezni lim, zajedno sa svim spojnim materijalom:</t>
  </si>
  <si>
    <t xml:space="preserve"> - 4polni zaštitni osigurač sa svojstvima rastavljača 80A, C karakteristika, prekidna moć 20kA</t>
  </si>
  <si>
    <t xml:space="preserve"> - 3polni zaštitni osigurač 63A, C karakteristika, prekidna moć 10kA</t>
  </si>
  <si>
    <t xml:space="preserve"> - 3polni zaštitni osigurač 50A, C karakteristika, prekidna moć 10kA</t>
  </si>
  <si>
    <t xml:space="preserve"> - kompaktni prekidač snage 4P/500A/50kA</t>
  </si>
  <si>
    <t xml:space="preserve"> - rastavna sklopka 4P, 500A sa osiguračima 500A i kratkospojnikom</t>
  </si>
  <si>
    <t xml:space="preserve"> - dobava, isporuka, polaganje i pogonsko priključenje kabela od centralnog razvodnog ormara elektrane do centralnog razvodnog ormara objekta NYY-0 4x25 mm2</t>
  </si>
  <si>
    <t xml:space="preserve"> - dobava, isporuka, polaganje i pogonsko priključenje kabela od centralnog razvodnog ormara elektrane do centralnog razvodnog ormara objekta NYY-0 4x120 mm2</t>
  </si>
  <si>
    <t xml:space="preserve"> - zidni ormar, metalni, 1200x1000x300 (VxŠxD), IP66, sa uvodnicama za uvod kabela</t>
  </si>
  <si>
    <t xml:space="preserve"> - dobava, isporuka i polaganje instalacijskih kanalica PK 100 sa poklopcima</t>
  </si>
  <si>
    <t>LOKACIJA: Valpovo (k.č.br. 2790/2, k.o. Valpovo)</t>
  </si>
  <si>
    <t>Troškovnik za: Fotonaponska elektrana za vlastitu potrošnju Harburg-Freudenberger Belišće</t>
  </si>
  <si>
    <r>
      <t xml:space="preserve"> - Polikristalna izvedba
 - Garancija: minimalno 15 godina na proizvod, minimalno 90% izlazne snage u 12 godina, a minimalno 80% u 25 godina
 - Certifikati: IEC 61215 i IEC 61730 - 1, IEC 61730 - 2, - IEC EN 61701:2011, IEC EN 62716, ili jednakovrijedni
 - IEC 62804 - Zadovoljava PID test, ili jednakovrijedan
</t>
    </r>
    <r>
      <rPr>
        <b/>
        <sz val="10"/>
        <rFont val="Calibri"/>
        <family val="2"/>
        <charset val="238"/>
        <scheme val="minor"/>
      </rPr>
      <t>Električne karakteristike:</t>
    </r>
    <r>
      <rPr>
        <sz val="10"/>
        <rFont val="Calibri"/>
        <family val="2"/>
        <charset val="238"/>
        <scheme val="minor"/>
      </rPr>
      <t xml:space="preserve">
 - Izvedba: polikristalni
 - Vršna snaga (Pmpp): minimalno 270 W
 - Broj ćelija: 60
</t>
    </r>
    <r>
      <rPr>
        <b/>
        <sz val="10"/>
        <rFont val="Calibri"/>
        <family val="2"/>
        <charset val="238"/>
        <scheme val="minor"/>
      </rPr>
      <t>Mehaničke karakteristike:</t>
    </r>
    <r>
      <rPr>
        <sz val="10"/>
        <rFont val="Calibri"/>
        <family val="2"/>
        <charset val="238"/>
        <scheme val="minor"/>
      </rPr>
      <t xml:space="preserve">
 - Dimenzije u mm: 1650x992x40 ± 2%</t>
    </r>
  </si>
  <si>
    <r>
      <rPr>
        <b/>
        <sz val="10"/>
        <rFont val="Calibri"/>
        <family val="2"/>
        <charset val="238"/>
        <scheme val="minor"/>
      </rPr>
      <t xml:space="preserve">Ulazne veličine:
</t>
    </r>
    <r>
      <rPr>
        <sz val="10"/>
        <rFont val="Calibri"/>
        <family val="2"/>
        <charset val="238"/>
        <scheme val="minor"/>
      </rPr>
      <t xml:space="preserve">Maximalna PV snaga (Ppv): 28,6 ± 2% kW
Maksimalna DC snaga (PDC, MAX): 28,6 ± 2% kW
Maksimalni DC napon (UDC, MAX): 1000 V
Maksimalna struja (IMAX): 64 ± 2% A
Prenaponska zaštita: DA
Nadziranje kvara uzemljenja: DA
Zaštita zamjene polova: DA
</t>
    </r>
    <r>
      <rPr>
        <b/>
        <sz val="10"/>
        <rFont val="Calibri"/>
        <family val="2"/>
        <charset val="238"/>
        <scheme val="minor"/>
      </rPr>
      <t>Izlazne veličine:</t>
    </r>
    <r>
      <rPr>
        <sz val="10"/>
        <rFont val="Calibri"/>
        <family val="2"/>
        <charset val="238"/>
        <scheme val="minor"/>
      </rPr>
      <t xml:space="preserve">
Maksimalna AC snaga (PAC, MAX): 27,6 ± 2% kW
Struja (IAC,NOM): 45,0 ± 2% A
Radno područje, napon mreže (UAC): 400 V
</t>
    </r>
    <r>
      <rPr>
        <b/>
        <sz val="10"/>
        <rFont val="Calibri"/>
        <family val="2"/>
        <charset val="238"/>
        <scheme val="minor"/>
      </rPr>
      <t xml:space="preserve">Stupanj korisnog djelovanja: </t>
    </r>
    <r>
      <rPr>
        <sz val="10"/>
        <rFont val="Calibri"/>
        <family val="2"/>
        <charset val="238"/>
        <scheme val="minor"/>
      </rPr>
      <t xml:space="preserve">
Maksimalni stupanj korisnosti: minimalno 98,2%
Europski stupanj korisnosti: minimalno 98,0%
</t>
    </r>
    <r>
      <rPr>
        <b/>
        <sz val="10"/>
        <rFont val="Calibri"/>
        <family val="2"/>
        <charset val="238"/>
        <scheme val="minor"/>
      </rPr>
      <t>Certifikati:</t>
    </r>
    <r>
      <rPr>
        <sz val="10"/>
        <rFont val="Calibri"/>
        <family val="2"/>
        <charset val="238"/>
        <scheme val="minor"/>
      </rPr>
      <t xml:space="preserve"> EN 62109-1, EN 62109-2, AS/NZS3100, EN 61000-6-2, EN 61000-6-3, EN 61000-3-2, EN 61000-3-3, ili jednakovrijedni
</t>
    </r>
    <r>
      <rPr>
        <b/>
        <sz val="10"/>
        <rFont val="Calibri"/>
        <family val="2"/>
        <charset val="238"/>
        <scheme val="minor"/>
      </rPr>
      <t>Mrežni standardi:</t>
    </r>
    <r>
      <rPr>
        <sz val="10"/>
        <rFont val="Calibri"/>
        <family val="2"/>
        <charset val="238"/>
        <scheme val="minor"/>
      </rPr>
      <t xml:space="preserve"> CEI 0-21, CEI 0-16, DIN V VDE V 0126-1-1, VDE-AR-N 4105, G83/2, G59/3, RD 1699, RD 413, NRS-097-2-1, AS 4777, IEC 61727, IEC 62116, VFR 2014, ili jednakovrijedni
</t>
    </r>
    <r>
      <rPr>
        <b/>
        <sz val="10"/>
        <rFont val="Calibri"/>
        <family val="2"/>
        <charset val="238"/>
        <scheme val="minor"/>
      </rPr>
      <t>Jamstvo</t>
    </r>
    <r>
      <rPr>
        <sz val="10"/>
        <rFont val="Calibri"/>
        <family val="2"/>
        <charset val="238"/>
        <scheme val="minor"/>
      </rPr>
      <t>: minimalno 10 godina</t>
    </r>
  </si>
  <si>
    <r>
      <rPr>
        <b/>
        <sz val="10"/>
        <rFont val="Calibri"/>
        <family val="2"/>
        <charset val="238"/>
        <scheme val="minor"/>
      </rPr>
      <t xml:space="preserve">Ulazne veličine:
</t>
    </r>
    <r>
      <rPr>
        <sz val="10"/>
        <rFont val="Calibri"/>
        <family val="2"/>
        <charset val="238"/>
        <scheme val="minor"/>
      </rPr>
      <t xml:space="preserve">Maximalna PV snaga (Ppv): 20,75 ± 2% kW
Maksimalna DC snaga (PDC, MAX): 20,75 ± 2% kW
Maksimalni DC napon (UDC, MAX): 1000 V
Maksimalna struja (IMAX): 50 ± 2% A
Prenaponska zaštita: DA
Nadziranje kvara uzemljenja: DA
Zaštita zamjene polova: DA
</t>
    </r>
    <r>
      <rPr>
        <b/>
        <sz val="10"/>
        <rFont val="Calibri"/>
        <family val="2"/>
        <charset val="238"/>
        <scheme val="minor"/>
      </rPr>
      <t xml:space="preserve">Izlazne veličine:
</t>
    </r>
    <r>
      <rPr>
        <sz val="10"/>
        <rFont val="Calibri"/>
        <family val="2"/>
        <charset val="238"/>
        <scheme val="minor"/>
      </rPr>
      <t xml:space="preserve">Maksimalna AC snaga (PAC, MAX): 20,0 ± 2% kW
Struja (IAC,NOM): 33,0 ± 2% A
Radno područje, napon mreže (UAC): 400 V
</t>
    </r>
    <r>
      <rPr>
        <b/>
        <sz val="10"/>
        <rFont val="Calibri"/>
        <family val="2"/>
        <charset val="238"/>
        <scheme val="minor"/>
      </rPr>
      <t xml:space="preserve">Stupanj korisnog djelovanja: 
</t>
    </r>
    <r>
      <rPr>
        <sz val="10"/>
        <rFont val="Calibri"/>
        <family val="2"/>
        <charset val="238"/>
        <scheme val="minor"/>
      </rPr>
      <t xml:space="preserve">Maksimalni stupanj korisnosti: minimalno 98,2%
Europski stupanj korisnosti: minimalno 98,0%
</t>
    </r>
    <r>
      <rPr>
        <b/>
        <sz val="10"/>
        <rFont val="Calibri"/>
        <family val="2"/>
        <charset val="238"/>
        <scheme val="minor"/>
      </rPr>
      <t>Certifikati:</t>
    </r>
    <r>
      <rPr>
        <sz val="10"/>
        <rFont val="Calibri"/>
        <family val="2"/>
        <charset val="238"/>
        <scheme val="minor"/>
      </rPr>
      <t xml:space="preserve"> EN 62109-1, EN 62109-2, AS/NZS3100, EN 61000-6-2, EN 61000-6-3, EN 61000-3-2, EN 61000-3-3, ili jednakovrijedni
</t>
    </r>
    <r>
      <rPr>
        <b/>
        <sz val="10"/>
        <rFont val="Calibri"/>
        <family val="2"/>
        <charset val="238"/>
        <scheme val="minor"/>
      </rPr>
      <t>Mrežni standardi:</t>
    </r>
    <r>
      <rPr>
        <sz val="10"/>
        <rFont val="Calibri"/>
        <family val="2"/>
        <charset val="238"/>
        <scheme val="minor"/>
      </rPr>
      <t xml:space="preserve"> CEI 0-21, CEI 0-16, DIN V VDE V 0126-1-1, VDE-AR-N 4105, G83/2, G59/3, RD 1699, RD 413, NRS-097-2-1, AS 4777, IEC 61727, IEC 62116, VFR 2014, ili jednakovrijedni
</t>
    </r>
    <r>
      <rPr>
        <b/>
        <sz val="10"/>
        <rFont val="Calibri"/>
        <family val="2"/>
        <charset val="238"/>
        <scheme val="minor"/>
      </rPr>
      <t>Jamstvo</t>
    </r>
    <r>
      <rPr>
        <sz val="10"/>
        <rFont val="Calibri"/>
        <family val="2"/>
        <charset val="238"/>
        <scheme val="minor"/>
      </rPr>
      <t>: minimalno 10 godina</t>
    </r>
  </si>
  <si>
    <t>GPRS modul:
- GPRS antena za GMS signal,
- slot za SIM karticu za podatkovni promet,
- integrirani GPRS modul za uspostavu podatkovne veze
- jamstvo minimalno 5 godina</t>
  </si>
  <si>
    <t xml:space="preserve"> - mogućnost unosa dokumenata vezanih uz fotonaponsku elektranu kao što su plan stringova, jamstveni listovi ili tehnička dokumentacija koja je onda uvijek dostupna online,
- slanje upozorenja ili alarma putem e-maila,
- detaljan grafički prikaz vlastite potrošnje lokacije,
- uključena FTP licenca za backup slanje podataka na cloud server
- vijek trajanja: minimalno 5 godina
</t>
  </si>
  <si>
    <t>Dobava i isporuka podatkovne SIM kartice sa minimalnim prometom od 1 GB mjesečno
- vijek trajanja: minimalno 5 godina</t>
  </si>
  <si>
    <t>ICT Cloud Server u svrhu sigurnosne pohrane podataka rada fotonaponskog sustava zbog izvještavanja o rezultatima ostvarenih mjera suklano Uputi za prijavitelje, minimalne konfiguracije :
 - Operativni sustav Windows
 - 1 vCPU
 - 2 GB RAM
 - 50 GB HDD basic
 - 10 Mbps Cloud Interface (Internet interface)
 - Backup na dnevnoj razini
 - vijek trajanja: minimalno 5 godina</t>
  </si>
  <si>
    <t>Izrada elaborata kvalitete napona po EN 50160-2012 ili jednakovrijedno što uključuje mjerenje kvalitete napona na priključnom mjestu 7 dana prije priključenja elektrane te 7 dana sa priključenom elektranom.</t>
  </si>
  <si>
    <t xml:space="preserve"> - WEB bazirani softver,
 - mogućnost udaljenog pristupa inverterima te udaljene konfiguracije,
 - mogućnost integracije korisničkog HTML koda,
 - analiza prikupljenih podataka te automatski sustav za upozoravanje na moguće probleme rada elektrane,
 - automatski prikaz i dojava eventualnih devijacija u radu elektrane,</t>
  </si>
  <si>
    <t xml:space="preserve"> - integrirani “log book” za praćenje svih aktivnosti na pojedinoj fotonaponskoj elektrani,
 - prikaz proizvodnje i potrošnje elektrane na dnevnoj, mjesečnoj i godišnjoj razini,
- prikaz svih statusnih poruka i grešaka u kronološkom redu sa mogućnošću sortiranja i filtracije,
 - dinamički prikaz sa svim relevantnim podacima za vrijeme rada elektrane, kao što su trenutna snaga, ukupna dnevna proizvodnja, doprinos u smanjenju CO2 emisija te trenutna i dvodnevna vremenska prognoza za lokaciju na kojoj se nalazi elektrana,</t>
  </si>
  <si>
    <r>
      <t>Pametno brojilo (</t>
    </r>
    <r>
      <rPr>
        <i/>
        <sz val="10"/>
        <color indexed="8"/>
        <rFont val="Calibri"/>
        <family val="2"/>
        <charset val="238"/>
      </rPr>
      <t xml:space="preserve">Smart meter):
</t>
    </r>
    <r>
      <rPr>
        <sz val="10"/>
        <color indexed="8"/>
        <rFont val="Calibri"/>
        <family val="2"/>
        <charset val="238"/>
      </rPr>
      <t>- trofazno pametno brojilo,
- maksimalna struja 6A,
- raspon mjerenja od 6mA do 5 A,
- frekvencija 50Hz,
- IP51 zaštita,
- prikaz aktivne i reaktivne snage,
- prikaz energije u dva smjera,
- prikaz: I, U, P, S, F, cos fi,
- jamstvo minimalno 2 godine
- norme: EN 50470-1, EN 50470-2, IEC 62052-11, IEC 62053-21, IEC 62053-21, CLC/TR 50579, ili jednakovrijedne
- u kompletu sa strujnim mjernim transformatorima 800/5A ili jednakovrijedno</t>
    </r>
  </si>
  <si>
    <t>Centralni uređaj za prikupljanje i obradu podataka:
- 1 x Ethernet, Bluetooth, 1 x RS485/RS422, 1 x USB sučelje,
- praćenje rada stringa/MPPT-a invertera,
- detekcija kvara, greške, praćenje stanja i proizvodnje invertera,
- mogućnost slanja e-maila ili SMS-a za dojavu kvara,
- predviđanje proizvodnje,
- mogućnost spajanja pametnog brojila za prikaz vlastite potrošnje objekta,
- smanjenje snage invertera do određenog postotka ovisno o stanju trenutne proizvodnje i potrošnje kako bi se zadovoljila ograničenja snage definirane PEES-om,
- mogućnost FTP prijenosa podataka,
- minimalno 2GB memorijska kartica za neograničenu pohranu podataka,
- jamstvo minimalno 5 godina
- norme : EN 61000-6-3, EN 61000-6-1, EN 60950-1, u skladu sa EMV direktivom 2004/108/CEE i NN direktivom 2006/94/CEE, ili jednakovrijedne</t>
  </si>
</sst>
</file>

<file path=xl/styles.xml><?xml version="1.0" encoding="utf-8"?>
<styleSheet xmlns="http://schemas.openxmlformats.org/spreadsheetml/2006/main">
  <numFmts count="2">
    <numFmt numFmtId="164" formatCode="_-* #,##0.00\ [$kn-41A]_-;\-* #,##0.00\ [$kn-41A]_-;_-* &quot;-&quot;??\ [$kn-41A]_-;_-@_-"/>
    <numFmt numFmtId="165" formatCode="#,##0.00_ ;\-#,##0.00\ "/>
  </numFmts>
  <fonts count="1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2" fillId="0" borderId="0" xfId="2" applyFont="1" applyFill="1" applyBorder="1" applyAlignment="1">
      <alignment wrapText="1"/>
    </xf>
    <xf numFmtId="164" fontId="0" fillId="0" borderId="0" xfId="0" applyNumberFormat="1"/>
    <xf numFmtId="0" fontId="2" fillId="0" borderId="0" xfId="2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Font="1"/>
    <xf numFmtId="0" fontId="3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vertical="top"/>
    </xf>
    <xf numFmtId="49" fontId="5" fillId="0" borderId="0" xfId="2" applyNumberFormat="1" applyFont="1" applyBorder="1" applyAlignment="1">
      <alignment horizontal="center" vertical="top"/>
    </xf>
    <xf numFmtId="0" fontId="6" fillId="0" borderId="0" xfId="2" applyFont="1" applyBorder="1" applyAlignment="1">
      <alignment vertical="top"/>
    </xf>
    <xf numFmtId="0" fontId="5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Border="1"/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0" fontId="5" fillId="0" borderId="0" xfId="2" applyFont="1" applyFill="1" applyBorder="1" applyAlignment="1">
      <alignment vertical="top" wrapText="1"/>
    </xf>
    <xf numFmtId="0" fontId="6" fillId="0" borderId="0" xfId="2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3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4" fontId="6" fillId="0" borderId="0" xfId="2" applyNumberFormat="1" applyFont="1" applyBorder="1" applyAlignment="1">
      <alignment vertical="top" wrapText="1"/>
    </xf>
    <xf numFmtId="0" fontId="4" fillId="0" borderId="0" xfId="0" applyFont="1"/>
    <xf numFmtId="164" fontId="4" fillId="0" borderId="0" xfId="0" applyNumberFormat="1" applyFont="1"/>
    <xf numFmtId="0" fontId="3" fillId="0" borderId="0" xfId="0" applyFont="1" applyAlignment="1">
      <alignment vertical="top"/>
    </xf>
    <xf numFmtId="165" fontId="4" fillId="3" borderId="0" xfId="0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164" fontId="4" fillId="0" borderId="0" xfId="0" applyNumberFormat="1" applyFont="1" applyBorder="1"/>
    <xf numFmtId="0" fontId="4" fillId="4" borderId="2" xfId="0" applyFont="1" applyFill="1" applyBorder="1" applyAlignment="1">
      <alignment vertical="top"/>
    </xf>
    <xf numFmtId="0" fontId="5" fillId="4" borderId="2" xfId="2" applyFont="1" applyFill="1" applyBorder="1" applyAlignment="1">
      <alignment vertical="top"/>
    </xf>
    <xf numFmtId="0" fontId="4" fillId="4" borderId="2" xfId="0" applyFont="1" applyFill="1" applyBorder="1"/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5" fillId="0" borderId="1" xfId="2" applyFont="1" applyFill="1" applyBorder="1" applyAlignment="1">
      <alignment vertical="top" wrapText="1"/>
    </xf>
    <xf numFmtId="164" fontId="4" fillId="0" borderId="1" xfId="0" applyNumberFormat="1" applyFont="1" applyBorder="1"/>
    <xf numFmtId="0" fontId="5" fillId="0" borderId="0" xfId="2" applyFont="1" applyFill="1" applyBorder="1" applyAlignment="1">
      <alignment horizontal="right" vertical="top" wrapText="1"/>
    </xf>
    <xf numFmtId="164" fontId="5" fillId="0" borderId="0" xfId="2" applyNumberFormat="1" applyFont="1" applyFill="1" applyBorder="1" applyAlignment="1">
      <alignment wrapText="1"/>
    </xf>
    <xf numFmtId="165" fontId="4" fillId="0" borderId="0" xfId="0" applyNumberFormat="1" applyFont="1" applyFill="1" applyBorder="1" applyAlignment="1">
      <alignment horizontal="center"/>
    </xf>
  </cellXfs>
  <cellStyles count="3">
    <cellStyle name="Normal 2 2 4" xfId="1"/>
    <cellStyle name="Normal_troš 06-300" xfId="2"/>
    <cellStyle name="Obično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0"/>
  <sheetViews>
    <sheetView tabSelected="1" zoomScaleNormal="100" zoomScaleSheetLayoutView="70" workbookViewId="0">
      <selection activeCell="N59" sqref="N59"/>
    </sheetView>
  </sheetViews>
  <sheetFormatPr defaultRowHeight="15"/>
  <cols>
    <col min="1" max="1" width="4.85546875" style="4" bestFit="1" customWidth="1"/>
    <col min="2" max="2" width="50.5703125" style="4" customWidth="1"/>
    <col min="3" max="3" width="14.85546875" bestFit="1" customWidth="1"/>
    <col min="4" max="4" width="6.85546875" bestFit="1" customWidth="1"/>
    <col min="5" max="5" width="12.28515625" bestFit="1" customWidth="1"/>
    <col min="6" max="6" width="14.85546875" style="2" customWidth="1"/>
    <col min="7" max="7" width="13.42578125" bestFit="1" customWidth="1"/>
  </cols>
  <sheetData>
    <row r="1" spans="1:6">
      <c r="A1" s="11"/>
      <c r="B1" s="12" t="s">
        <v>82</v>
      </c>
      <c r="C1" s="13"/>
      <c r="D1" s="14"/>
      <c r="E1" s="15"/>
      <c r="F1" s="16"/>
    </row>
    <row r="2" spans="1:6">
      <c r="A2" s="11"/>
      <c r="B2" s="12" t="s">
        <v>70</v>
      </c>
      <c r="C2" s="13"/>
      <c r="D2" s="14"/>
      <c r="E2" s="15"/>
      <c r="F2" s="16"/>
    </row>
    <row r="3" spans="1:6">
      <c r="A3" s="11"/>
      <c r="B3" s="12" t="s">
        <v>81</v>
      </c>
      <c r="C3" s="13"/>
      <c r="D3" s="14"/>
      <c r="E3" s="15"/>
      <c r="F3" s="16"/>
    </row>
    <row r="4" spans="1:6">
      <c r="A4" s="10"/>
      <c r="B4" s="10"/>
      <c r="C4" s="16"/>
      <c r="D4" s="16"/>
      <c r="E4" s="16"/>
      <c r="F4" s="16"/>
    </row>
    <row r="5" spans="1:6" ht="15.75" thickBot="1">
      <c r="A5" s="17" t="s">
        <v>0</v>
      </c>
      <c r="B5" s="17" t="s">
        <v>1</v>
      </c>
      <c r="C5" s="18" t="s">
        <v>2</v>
      </c>
      <c r="D5" s="18" t="s">
        <v>3</v>
      </c>
      <c r="E5" s="18" t="s">
        <v>4</v>
      </c>
      <c r="F5" s="18" t="s">
        <v>5</v>
      </c>
    </row>
    <row r="6" spans="1:6" ht="39" thickTop="1">
      <c r="A6" s="6" t="s">
        <v>6</v>
      </c>
      <c r="B6" s="19" t="s">
        <v>37</v>
      </c>
      <c r="C6" s="16"/>
      <c r="D6" s="16"/>
      <c r="E6" s="16"/>
      <c r="F6" s="16"/>
    </row>
    <row r="7" spans="1:6" ht="214.15" customHeight="1">
      <c r="A7" s="6"/>
      <c r="B7" s="20" t="s">
        <v>83</v>
      </c>
      <c r="C7" s="7"/>
      <c r="D7" s="7"/>
      <c r="E7" s="9"/>
      <c r="F7" s="9"/>
    </row>
    <row r="8" spans="1:6">
      <c r="A8" s="6"/>
      <c r="B8" s="21"/>
      <c r="C8" s="7" t="s">
        <v>10</v>
      </c>
      <c r="D8" s="7">
        <v>1305</v>
      </c>
      <c r="E8" s="9"/>
      <c r="F8" s="9">
        <f>E8*D8</f>
        <v>0</v>
      </c>
    </row>
    <row r="9" spans="1:6">
      <c r="A9" s="22"/>
      <c r="B9" s="23" t="s">
        <v>27</v>
      </c>
      <c r="C9" s="24"/>
      <c r="D9" s="24"/>
      <c r="E9" s="25"/>
      <c r="F9" s="26">
        <f>F8</f>
        <v>0</v>
      </c>
    </row>
    <row r="10" spans="1:6">
      <c r="A10" s="6"/>
      <c r="B10" s="10"/>
      <c r="C10" s="7"/>
      <c r="D10" s="7"/>
      <c r="E10" s="9"/>
      <c r="F10" s="9"/>
    </row>
    <row r="11" spans="1:6" ht="25.5">
      <c r="A11" s="6" t="s">
        <v>7</v>
      </c>
      <c r="B11" s="19" t="s">
        <v>57</v>
      </c>
      <c r="C11" s="7"/>
      <c r="D11" s="7"/>
      <c r="E11" s="9"/>
      <c r="F11" s="9"/>
    </row>
    <row r="12" spans="1:6" ht="38.25">
      <c r="A12" s="6"/>
      <c r="B12" s="27" t="s">
        <v>71</v>
      </c>
      <c r="C12" s="7"/>
      <c r="D12" s="7"/>
      <c r="E12" s="9"/>
      <c r="F12" s="9"/>
    </row>
    <row r="13" spans="1:6">
      <c r="A13" s="6"/>
      <c r="B13" s="27"/>
      <c r="C13" s="7"/>
      <c r="D13" s="7"/>
      <c r="E13" s="9"/>
      <c r="F13" s="9"/>
    </row>
    <row r="14" spans="1:6">
      <c r="A14" s="6"/>
      <c r="B14" s="27" t="s">
        <v>9</v>
      </c>
      <c r="C14" s="7" t="s">
        <v>10</v>
      </c>
      <c r="D14" s="7">
        <v>500</v>
      </c>
      <c r="E14" s="9"/>
      <c r="F14" s="9">
        <f>E14*D14</f>
        <v>0</v>
      </c>
    </row>
    <row r="15" spans="1:6" ht="25.5">
      <c r="A15" s="6"/>
      <c r="B15" s="27" t="s">
        <v>11</v>
      </c>
      <c r="C15" s="7" t="s">
        <v>10</v>
      </c>
      <c r="D15" s="7">
        <f>D14*8</f>
        <v>4000</v>
      </c>
      <c r="E15" s="9"/>
      <c r="F15" s="9">
        <f>E15*D15</f>
        <v>0</v>
      </c>
    </row>
    <row r="16" spans="1:6" ht="25.5">
      <c r="A16" s="6"/>
      <c r="B16" s="27" t="s">
        <v>40</v>
      </c>
      <c r="C16" s="7" t="s">
        <v>10</v>
      </c>
      <c r="D16" s="7">
        <f>16+24+24+20+20</f>
        <v>104</v>
      </c>
      <c r="E16" s="9"/>
      <c r="F16" s="9">
        <f>E16*D16</f>
        <v>0</v>
      </c>
    </row>
    <row r="17" spans="1:6" ht="25.5">
      <c r="A17" s="6"/>
      <c r="B17" s="27" t="s">
        <v>36</v>
      </c>
      <c r="C17" s="7" t="s">
        <v>10</v>
      </c>
      <c r="D17" s="7">
        <f>434+640+642+542+300</f>
        <v>2558</v>
      </c>
      <c r="E17" s="9"/>
      <c r="F17" s="9">
        <f>E17*D17</f>
        <v>0</v>
      </c>
    </row>
    <row r="18" spans="1:6">
      <c r="A18" s="6"/>
      <c r="B18" s="27" t="s">
        <v>12</v>
      </c>
      <c r="C18" s="7" t="s">
        <v>10</v>
      </c>
      <c r="D18" s="7">
        <f>D16</f>
        <v>104</v>
      </c>
      <c r="E18" s="9"/>
      <c r="F18" s="9">
        <f>E18*D18</f>
        <v>0</v>
      </c>
    </row>
    <row r="19" spans="1:6">
      <c r="A19" s="6"/>
      <c r="B19" s="21"/>
      <c r="C19" s="7"/>
      <c r="D19" s="7"/>
      <c r="E19" s="9"/>
      <c r="F19" s="9"/>
    </row>
    <row r="20" spans="1:6">
      <c r="A20" s="22"/>
      <c r="B20" s="23" t="s">
        <v>28</v>
      </c>
      <c r="C20" s="24"/>
      <c r="D20" s="24"/>
      <c r="E20" s="25"/>
      <c r="F20" s="26">
        <f>SUM(F14:F18)</f>
        <v>0</v>
      </c>
    </row>
    <row r="21" spans="1:6">
      <c r="A21" s="6"/>
      <c r="B21" s="10"/>
      <c r="C21" s="7"/>
      <c r="D21" s="7"/>
      <c r="E21" s="9"/>
      <c r="F21" s="9"/>
    </row>
    <row r="22" spans="1:6">
      <c r="A22" s="6"/>
      <c r="B22" s="21" t="s">
        <v>65</v>
      </c>
      <c r="C22" s="7"/>
      <c r="D22" s="7"/>
      <c r="E22" s="9"/>
      <c r="F22" s="9"/>
    </row>
    <row r="23" spans="1:6" ht="38.25">
      <c r="A23" s="6" t="s">
        <v>63</v>
      </c>
      <c r="B23" s="19" t="s">
        <v>38</v>
      </c>
      <c r="C23" s="7"/>
      <c r="D23" s="7"/>
      <c r="E23" s="9"/>
      <c r="F23" s="9"/>
    </row>
    <row r="24" spans="1:6" ht="306.60000000000002" customHeight="1">
      <c r="A24" s="6"/>
      <c r="B24" s="20" t="s">
        <v>84</v>
      </c>
      <c r="C24" s="28"/>
      <c r="D24" s="28"/>
      <c r="E24" s="28"/>
      <c r="F24" s="29"/>
    </row>
    <row r="25" spans="1:6">
      <c r="A25" s="6"/>
      <c r="B25" s="30"/>
      <c r="C25" s="7" t="s">
        <v>10</v>
      </c>
      <c r="D25" s="7">
        <v>5</v>
      </c>
      <c r="E25" s="9"/>
      <c r="F25" s="9">
        <f>E25*D25</f>
        <v>0</v>
      </c>
    </row>
    <row r="26" spans="1:6" ht="38.25">
      <c r="A26" s="6" t="s">
        <v>68</v>
      </c>
      <c r="B26" s="19" t="s">
        <v>38</v>
      </c>
      <c r="C26" s="7"/>
      <c r="D26" s="7"/>
      <c r="E26" s="9"/>
      <c r="F26" s="9"/>
    </row>
    <row r="27" spans="1:6" ht="306" customHeight="1">
      <c r="A27" s="6"/>
      <c r="B27" s="20" t="s">
        <v>85</v>
      </c>
      <c r="C27" s="28"/>
      <c r="D27" s="28"/>
      <c r="E27" s="28"/>
      <c r="F27" s="29"/>
    </row>
    <row r="28" spans="1:6">
      <c r="A28" s="6"/>
      <c r="B28" s="30"/>
      <c r="C28" s="7" t="s">
        <v>10</v>
      </c>
      <c r="D28" s="7">
        <v>7</v>
      </c>
      <c r="E28" s="9"/>
      <c r="F28" s="9">
        <f>E28*D28</f>
        <v>0</v>
      </c>
    </row>
    <row r="29" spans="1:6">
      <c r="A29" s="6"/>
      <c r="B29" s="30"/>
      <c r="C29" s="7"/>
      <c r="D29" s="7"/>
      <c r="E29" s="9"/>
      <c r="F29" s="9"/>
    </row>
    <row r="30" spans="1:6">
      <c r="A30" s="22"/>
      <c r="B30" s="23" t="s">
        <v>29</v>
      </c>
      <c r="C30" s="24"/>
      <c r="D30" s="24"/>
      <c r="E30" s="25"/>
      <c r="F30" s="26">
        <f>SUM(F24:F29)</f>
        <v>0</v>
      </c>
    </row>
    <row r="31" spans="1:6">
      <c r="A31" s="6"/>
      <c r="B31" s="10"/>
      <c r="C31" s="7"/>
      <c r="D31" s="7"/>
      <c r="E31" s="9"/>
      <c r="F31" s="9"/>
    </row>
    <row r="32" spans="1:6" ht="38.25">
      <c r="A32" s="6" t="s">
        <v>14</v>
      </c>
      <c r="B32" s="19" t="s">
        <v>39</v>
      </c>
      <c r="C32" s="7"/>
      <c r="D32" s="7"/>
      <c r="E32" s="8"/>
      <c r="F32" s="9"/>
    </row>
    <row r="33" spans="1:6" ht="25.5">
      <c r="A33" s="6"/>
      <c r="B33" s="20" t="s">
        <v>44</v>
      </c>
      <c r="C33" s="7" t="s">
        <v>15</v>
      </c>
      <c r="D33" s="7">
        <v>120</v>
      </c>
      <c r="E33" s="8"/>
      <c r="F33" s="9">
        <f>E33*D33</f>
        <v>0</v>
      </c>
    </row>
    <row r="34" spans="1:6" ht="51">
      <c r="A34" s="6"/>
      <c r="B34" s="20" t="s">
        <v>30</v>
      </c>
      <c r="C34" s="7" t="s">
        <v>15</v>
      </c>
      <c r="D34" s="7">
        <v>9000</v>
      </c>
      <c r="E34" s="8"/>
      <c r="F34" s="9">
        <f>E34*D34</f>
        <v>0</v>
      </c>
    </row>
    <row r="35" spans="1:6" ht="25.5">
      <c r="A35" s="6"/>
      <c r="B35" s="20" t="s">
        <v>16</v>
      </c>
      <c r="C35" s="7" t="s">
        <v>10</v>
      </c>
      <c r="D35" s="7">
        <v>36</v>
      </c>
      <c r="E35" s="8"/>
      <c r="F35" s="9">
        <f>E35*D35</f>
        <v>0</v>
      </c>
    </row>
    <row r="36" spans="1:6" ht="25.5">
      <c r="A36" s="6"/>
      <c r="B36" s="20" t="s">
        <v>17</v>
      </c>
      <c r="C36" s="7" t="s">
        <v>10</v>
      </c>
      <c r="D36" s="7">
        <v>36</v>
      </c>
      <c r="E36" s="8"/>
      <c r="F36" s="9">
        <f>E36*D36</f>
        <v>0</v>
      </c>
    </row>
    <row r="37" spans="1:6">
      <c r="A37" s="22"/>
      <c r="B37" s="23" t="s">
        <v>31</v>
      </c>
      <c r="C37" s="24"/>
      <c r="D37" s="24"/>
      <c r="E37" s="31"/>
      <c r="F37" s="26">
        <f>SUM(F33:F36)</f>
        <v>0</v>
      </c>
    </row>
    <row r="38" spans="1:6">
      <c r="A38" s="6"/>
      <c r="B38" s="10"/>
      <c r="C38" s="7"/>
      <c r="D38" s="7"/>
      <c r="E38" s="8"/>
      <c r="F38" s="9"/>
    </row>
    <row r="39" spans="1:6">
      <c r="A39" s="6" t="s">
        <v>18</v>
      </c>
      <c r="B39" s="19" t="s">
        <v>20</v>
      </c>
      <c r="C39" s="7"/>
      <c r="D39" s="7"/>
      <c r="E39" s="8"/>
      <c r="F39" s="9"/>
    </row>
    <row r="40" spans="1:6" ht="25.5">
      <c r="A40" s="6" t="s">
        <v>19</v>
      </c>
      <c r="B40" s="20" t="s">
        <v>45</v>
      </c>
      <c r="C40" s="7"/>
      <c r="D40" s="7"/>
      <c r="E40" s="8"/>
      <c r="F40" s="9"/>
    </row>
    <row r="41" spans="1:6" ht="25.5">
      <c r="A41" s="6"/>
      <c r="B41" s="20" t="s">
        <v>79</v>
      </c>
      <c r="C41" s="7" t="s">
        <v>10</v>
      </c>
      <c r="D41" s="7">
        <v>1</v>
      </c>
      <c r="E41" s="8"/>
      <c r="F41" s="9">
        <f t="shared" ref="F41:F51" si="0">E41*D41</f>
        <v>0</v>
      </c>
    </row>
    <row r="42" spans="1:6" ht="25.5">
      <c r="A42" s="6"/>
      <c r="B42" s="32" t="s">
        <v>72</v>
      </c>
      <c r="C42" s="7" t="s">
        <v>10</v>
      </c>
      <c r="D42" s="7">
        <v>1</v>
      </c>
      <c r="E42" s="8"/>
      <c r="F42" s="9">
        <f t="shared" ref="F42" si="1">E42*D42</f>
        <v>0</v>
      </c>
    </row>
    <row r="43" spans="1:6" ht="25.5">
      <c r="A43" s="6"/>
      <c r="B43" s="32" t="s">
        <v>73</v>
      </c>
      <c r="C43" s="7" t="s">
        <v>10</v>
      </c>
      <c r="D43" s="7">
        <v>5</v>
      </c>
      <c r="E43" s="8"/>
      <c r="F43" s="9">
        <f t="shared" si="0"/>
        <v>0</v>
      </c>
    </row>
    <row r="44" spans="1:6" ht="25.5">
      <c r="A44" s="6"/>
      <c r="B44" s="32" t="s">
        <v>74</v>
      </c>
      <c r="C44" s="7" t="s">
        <v>10</v>
      </c>
      <c r="D44" s="7">
        <v>7</v>
      </c>
      <c r="E44" s="8"/>
      <c r="F44" s="9">
        <f t="shared" ref="F44" si="2">E44*D44</f>
        <v>0</v>
      </c>
    </row>
    <row r="45" spans="1:6" ht="31.15" customHeight="1">
      <c r="A45" s="6"/>
      <c r="B45" s="20" t="s">
        <v>59</v>
      </c>
      <c r="C45" s="7" t="s">
        <v>10</v>
      </c>
      <c r="D45" s="7">
        <v>12</v>
      </c>
      <c r="E45" s="8"/>
      <c r="F45" s="9">
        <f t="shared" si="0"/>
        <v>0</v>
      </c>
    </row>
    <row r="46" spans="1:6" ht="38.25">
      <c r="A46" s="6"/>
      <c r="B46" s="20" t="s">
        <v>46</v>
      </c>
      <c r="C46" s="7" t="s">
        <v>10</v>
      </c>
      <c r="D46" s="7">
        <v>2</v>
      </c>
      <c r="E46" s="8"/>
      <c r="F46" s="9">
        <f t="shared" si="0"/>
        <v>0</v>
      </c>
    </row>
    <row r="47" spans="1:6">
      <c r="A47" s="6"/>
      <c r="B47" s="20" t="s">
        <v>67</v>
      </c>
      <c r="C47" s="7" t="s">
        <v>10</v>
      </c>
      <c r="D47" s="7">
        <v>1</v>
      </c>
      <c r="E47" s="8"/>
      <c r="F47" s="9">
        <f t="shared" si="0"/>
        <v>0</v>
      </c>
    </row>
    <row r="48" spans="1:6">
      <c r="A48" s="6"/>
      <c r="B48" s="20" t="s">
        <v>47</v>
      </c>
      <c r="C48" s="7" t="s">
        <v>10</v>
      </c>
      <c r="D48" s="7">
        <v>1</v>
      </c>
      <c r="E48" s="8"/>
      <c r="F48" s="9">
        <f t="shared" si="0"/>
        <v>0</v>
      </c>
    </row>
    <row r="49" spans="1:7" s="5" customFormat="1">
      <c r="A49" s="6"/>
      <c r="B49" s="32" t="s">
        <v>75</v>
      </c>
      <c r="C49" s="7" t="s">
        <v>10</v>
      </c>
      <c r="D49" s="7">
        <v>1</v>
      </c>
      <c r="E49" s="8"/>
      <c r="F49" s="9">
        <f t="shared" si="0"/>
        <v>0</v>
      </c>
      <c r="G49"/>
    </row>
    <row r="50" spans="1:7" s="5" customFormat="1" ht="25.5">
      <c r="A50" s="6"/>
      <c r="B50" s="32" t="s">
        <v>76</v>
      </c>
      <c r="C50" s="7" t="s">
        <v>10</v>
      </c>
      <c r="D50" s="7">
        <v>2</v>
      </c>
      <c r="E50" s="8"/>
      <c r="F50" s="9">
        <f t="shared" si="0"/>
        <v>0</v>
      </c>
      <c r="G50"/>
    </row>
    <row r="51" spans="1:7" ht="25.5">
      <c r="A51" s="6"/>
      <c r="B51" s="20" t="s">
        <v>21</v>
      </c>
      <c r="C51" s="7" t="s">
        <v>48</v>
      </c>
      <c r="D51" s="7">
        <v>2</v>
      </c>
      <c r="E51" s="8"/>
      <c r="F51" s="9">
        <f t="shared" si="0"/>
        <v>0</v>
      </c>
    </row>
    <row r="52" spans="1:7">
      <c r="A52" s="6"/>
      <c r="B52" s="10"/>
      <c r="C52" s="7"/>
      <c r="D52" s="7"/>
      <c r="E52" s="8"/>
      <c r="F52" s="9"/>
    </row>
    <row r="53" spans="1:7">
      <c r="A53" s="6" t="s">
        <v>32</v>
      </c>
      <c r="B53" s="12" t="s">
        <v>49</v>
      </c>
      <c r="C53" s="7"/>
      <c r="D53" s="7"/>
      <c r="E53" s="8"/>
      <c r="F53" s="9"/>
    </row>
    <row r="54" spans="1:7" s="5" customFormat="1" ht="25.5">
      <c r="A54" s="6"/>
      <c r="B54" s="20" t="s">
        <v>80</v>
      </c>
      <c r="C54" s="7" t="s">
        <v>15</v>
      </c>
      <c r="D54" s="7">
        <v>120</v>
      </c>
      <c r="E54" s="8"/>
      <c r="F54" s="9">
        <f t="shared" ref="F54" si="3">E54*D54</f>
        <v>0</v>
      </c>
      <c r="G54"/>
    </row>
    <row r="55" spans="1:7" s="5" customFormat="1" ht="38.25">
      <c r="A55" s="6"/>
      <c r="B55" s="20" t="s">
        <v>66</v>
      </c>
      <c r="C55" s="7" t="s">
        <v>15</v>
      </c>
      <c r="D55" s="7">
        <v>40</v>
      </c>
      <c r="E55" s="8"/>
      <c r="F55" s="9">
        <f t="shared" ref="F55" si="4">E55*D55</f>
        <v>0</v>
      </c>
      <c r="G55"/>
    </row>
    <row r="56" spans="1:7" s="5" customFormat="1" ht="38.25">
      <c r="A56" s="6"/>
      <c r="B56" s="20" t="s">
        <v>69</v>
      </c>
      <c r="C56" s="7" t="s">
        <v>15</v>
      </c>
      <c r="D56" s="7">
        <v>70</v>
      </c>
      <c r="E56" s="8"/>
      <c r="F56" s="9">
        <f t="shared" ref="F56:F57" si="5">E56*D56</f>
        <v>0</v>
      </c>
      <c r="G56"/>
    </row>
    <row r="57" spans="1:7" s="5" customFormat="1" ht="38.25">
      <c r="A57" s="6"/>
      <c r="B57" s="20" t="s">
        <v>77</v>
      </c>
      <c r="C57" s="7" t="s">
        <v>15</v>
      </c>
      <c r="D57" s="7">
        <v>120</v>
      </c>
      <c r="E57" s="50"/>
      <c r="F57" s="9">
        <f t="shared" si="5"/>
        <v>0</v>
      </c>
      <c r="G57"/>
    </row>
    <row r="58" spans="1:7" s="5" customFormat="1" ht="38.25">
      <c r="A58" s="6"/>
      <c r="B58" s="20" t="s">
        <v>78</v>
      </c>
      <c r="C58" s="7" t="s">
        <v>15</v>
      </c>
      <c r="D58" s="7">
        <v>40</v>
      </c>
      <c r="E58" s="50"/>
      <c r="F58" s="9">
        <f t="shared" ref="F58:F59" si="6">E58*D58</f>
        <v>0</v>
      </c>
      <c r="G58"/>
    </row>
    <row r="59" spans="1:7" s="5" customFormat="1" ht="38.25">
      <c r="A59" s="6"/>
      <c r="B59" s="20" t="s">
        <v>58</v>
      </c>
      <c r="C59" s="7" t="s">
        <v>48</v>
      </c>
      <c r="D59" s="7">
        <v>1</v>
      </c>
      <c r="E59" s="8"/>
      <c r="F59" s="9">
        <f t="shared" si="6"/>
        <v>0</v>
      </c>
      <c r="G59"/>
    </row>
    <row r="60" spans="1:7">
      <c r="A60" s="22"/>
      <c r="B60" s="23" t="s">
        <v>33</v>
      </c>
      <c r="C60" s="24"/>
      <c r="D60" s="24"/>
      <c r="E60" s="31"/>
      <c r="F60" s="26">
        <f>SUM(F41:F59)</f>
        <v>0</v>
      </c>
    </row>
    <row r="61" spans="1:7">
      <c r="A61" s="6"/>
      <c r="B61" s="10"/>
      <c r="C61" s="7"/>
      <c r="D61" s="7"/>
      <c r="E61" s="8"/>
      <c r="F61" s="9"/>
    </row>
    <row r="62" spans="1:7" ht="25.5">
      <c r="A62" s="6" t="s">
        <v>22</v>
      </c>
      <c r="B62" s="19" t="s">
        <v>23</v>
      </c>
      <c r="C62" s="7"/>
      <c r="D62" s="7"/>
      <c r="E62" s="8"/>
      <c r="F62" s="9"/>
    </row>
    <row r="63" spans="1:7" ht="25.5">
      <c r="A63" s="6"/>
      <c r="B63" s="20" t="s">
        <v>50</v>
      </c>
      <c r="C63" s="7" t="s">
        <v>15</v>
      </c>
      <c r="D63" s="7">
        <v>100</v>
      </c>
      <c r="E63" s="8"/>
      <c r="F63" s="9">
        <f>E63*D63</f>
        <v>0</v>
      </c>
    </row>
    <row r="64" spans="1:7">
      <c r="A64" s="6"/>
      <c r="B64" s="20" t="s">
        <v>35</v>
      </c>
      <c r="C64" s="7" t="s">
        <v>48</v>
      </c>
      <c r="D64" s="7">
        <v>1</v>
      </c>
      <c r="E64" s="8"/>
      <c r="F64" s="9">
        <f>E64*D64</f>
        <v>0</v>
      </c>
    </row>
    <row r="65" spans="1:6">
      <c r="A65" s="22"/>
      <c r="B65" s="23" t="s">
        <v>51</v>
      </c>
      <c r="C65" s="24"/>
      <c r="D65" s="24"/>
      <c r="E65" s="31"/>
      <c r="F65" s="26">
        <f>SUM(F63:F64)</f>
        <v>0</v>
      </c>
    </row>
    <row r="66" spans="1:6">
      <c r="A66" s="6"/>
      <c r="B66" s="10"/>
      <c r="C66" s="7"/>
      <c r="D66" s="7"/>
      <c r="E66" s="8"/>
      <c r="F66" s="9"/>
    </row>
    <row r="67" spans="1:6">
      <c r="A67" s="6" t="s">
        <v>24</v>
      </c>
      <c r="B67" s="33" t="s">
        <v>60</v>
      </c>
      <c r="C67" s="7"/>
      <c r="D67" s="7"/>
      <c r="E67" s="8"/>
      <c r="F67" s="9"/>
    </row>
    <row r="68" spans="1:6" ht="242.25">
      <c r="A68" s="6"/>
      <c r="B68" s="34" t="s">
        <v>94</v>
      </c>
      <c r="C68" s="7"/>
      <c r="D68" s="7"/>
      <c r="E68" s="8"/>
      <c r="F68" s="9"/>
    </row>
    <row r="69" spans="1:6">
      <c r="A69" s="6"/>
      <c r="B69" s="35"/>
      <c r="C69" s="7" t="s">
        <v>10</v>
      </c>
      <c r="D69" s="7">
        <v>1</v>
      </c>
      <c r="E69" s="8"/>
      <c r="F69" s="9">
        <f>E69*D69</f>
        <v>0</v>
      </c>
    </row>
    <row r="70" spans="1:6" ht="63.75">
      <c r="A70" s="6"/>
      <c r="B70" s="34" t="s">
        <v>86</v>
      </c>
      <c r="C70" s="7"/>
      <c r="D70" s="7"/>
      <c r="E70" s="8"/>
      <c r="F70" s="9"/>
    </row>
    <row r="71" spans="1:6">
      <c r="A71" s="6"/>
      <c r="B71" s="35"/>
      <c r="C71" s="7" t="s">
        <v>10</v>
      </c>
      <c r="D71" s="7">
        <v>1</v>
      </c>
      <c r="E71" s="8"/>
      <c r="F71" s="9">
        <f>E71*D71</f>
        <v>0</v>
      </c>
    </row>
    <row r="72" spans="1:6">
      <c r="A72" s="6"/>
      <c r="B72" s="10"/>
      <c r="C72" s="7"/>
      <c r="D72" s="7"/>
      <c r="E72" s="8"/>
      <c r="F72" s="9"/>
    </row>
    <row r="73" spans="1:6" ht="195.6" customHeight="1">
      <c r="A73" s="6"/>
      <c r="B73" s="34" t="s">
        <v>93</v>
      </c>
      <c r="C73" s="7"/>
      <c r="D73" s="7"/>
      <c r="E73" s="8"/>
      <c r="F73" s="9"/>
    </row>
    <row r="74" spans="1:6">
      <c r="A74" s="6"/>
      <c r="B74" s="35"/>
      <c r="C74" s="7" t="s">
        <v>10</v>
      </c>
      <c r="D74" s="7">
        <v>2</v>
      </c>
      <c r="E74" s="8"/>
      <c r="F74" s="9">
        <f>E74*D74</f>
        <v>0</v>
      </c>
    </row>
    <row r="75" spans="1:6">
      <c r="A75" s="6"/>
      <c r="B75" s="10"/>
      <c r="C75" s="7"/>
      <c r="D75" s="7"/>
      <c r="E75" s="8"/>
      <c r="F75" s="9"/>
    </row>
    <row r="76" spans="1:6" ht="30.75" customHeight="1">
      <c r="A76" s="6"/>
      <c r="B76" s="36" t="s">
        <v>61</v>
      </c>
      <c r="C76" s="7"/>
      <c r="D76" s="7"/>
      <c r="E76" s="8"/>
      <c r="F76" s="9"/>
    </row>
    <row r="77" spans="1:6" ht="102">
      <c r="A77" s="6"/>
      <c r="B77" s="36" t="s">
        <v>91</v>
      </c>
      <c r="C77" s="7"/>
      <c r="D77" s="7"/>
      <c r="E77" s="8"/>
      <c r="F77" s="9"/>
    </row>
    <row r="78" spans="1:6" ht="140.25">
      <c r="A78" s="6"/>
      <c r="B78" s="36" t="s">
        <v>92</v>
      </c>
      <c r="C78" s="7"/>
      <c r="D78" s="7"/>
      <c r="E78" s="8"/>
      <c r="F78" s="9"/>
    </row>
    <row r="79" spans="1:6" ht="114.75">
      <c r="A79" s="6"/>
      <c r="B79" s="34" t="s">
        <v>87</v>
      </c>
      <c r="C79" s="7"/>
      <c r="D79" s="7"/>
      <c r="E79" s="8"/>
      <c r="F79" s="9"/>
    </row>
    <row r="80" spans="1:6">
      <c r="A80" s="6"/>
      <c r="B80" s="37"/>
      <c r="C80" s="7" t="s">
        <v>10</v>
      </c>
      <c r="D80" s="7">
        <v>1</v>
      </c>
      <c r="E80" s="8"/>
      <c r="F80" s="9">
        <f>E80*D80</f>
        <v>0</v>
      </c>
    </row>
    <row r="81" spans="1:6">
      <c r="A81" s="6"/>
      <c r="B81" s="38"/>
      <c r="C81" s="7"/>
      <c r="D81" s="7"/>
      <c r="E81" s="8"/>
      <c r="F81" s="9"/>
    </row>
    <row r="82" spans="1:6" ht="38.25">
      <c r="A82" s="6"/>
      <c r="B82" s="34" t="s">
        <v>88</v>
      </c>
      <c r="C82" s="7" t="s">
        <v>10</v>
      </c>
      <c r="D82" s="7">
        <v>1</v>
      </c>
      <c r="E82" s="8"/>
      <c r="F82" s="9">
        <f>E82*D82</f>
        <v>0</v>
      </c>
    </row>
    <row r="83" spans="1:6">
      <c r="A83" s="6"/>
      <c r="B83" s="10"/>
      <c r="C83" s="7"/>
      <c r="D83" s="7"/>
      <c r="E83" s="8"/>
      <c r="F83" s="9"/>
    </row>
    <row r="84" spans="1:6" ht="160.9" customHeight="1">
      <c r="A84" s="6"/>
      <c r="B84" s="34" t="s">
        <v>89</v>
      </c>
      <c r="C84" s="7" t="s">
        <v>48</v>
      </c>
      <c r="D84" s="7">
        <v>1</v>
      </c>
      <c r="E84" s="8"/>
      <c r="F84" s="9">
        <f>E84*D84</f>
        <v>0</v>
      </c>
    </row>
    <row r="85" spans="1:6">
      <c r="A85" s="22"/>
      <c r="B85" s="23" t="s">
        <v>54</v>
      </c>
      <c r="C85" s="24"/>
      <c r="D85" s="24"/>
      <c r="E85" s="31"/>
      <c r="F85" s="26">
        <f>SUM(F67:F84)</f>
        <v>0</v>
      </c>
    </row>
    <row r="86" spans="1:6">
      <c r="A86" s="6"/>
      <c r="B86" s="10"/>
      <c r="C86" s="7"/>
      <c r="D86" s="7"/>
      <c r="E86" s="8"/>
      <c r="F86" s="9"/>
    </row>
    <row r="87" spans="1:6">
      <c r="A87" s="6" t="s">
        <v>62</v>
      </c>
      <c r="B87" s="33" t="s">
        <v>52</v>
      </c>
      <c r="C87" s="7"/>
      <c r="D87" s="7"/>
      <c r="E87" s="8"/>
      <c r="F87" s="9"/>
    </row>
    <row r="88" spans="1:6" ht="140.25">
      <c r="A88" s="6"/>
      <c r="B88" s="20" t="s">
        <v>53</v>
      </c>
      <c r="C88" s="7" t="s">
        <v>10</v>
      </c>
      <c r="D88" s="7">
        <v>1</v>
      </c>
      <c r="E88" s="8"/>
      <c r="F88" s="9">
        <f t="shared" ref="F88:F93" si="7">E88*D88</f>
        <v>0</v>
      </c>
    </row>
    <row r="89" spans="1:6" ht="25.5">
      <c r="A89" s="6"/>
      <c r="B89" s="20" t="s">
        <v>25</v>
      </c>
      <c r="C89" s="7" t="s">
        <v>10</v>
      </c>
      <c r="D89" s="7">
        <v>1</v>
      </c>
      <c r="E89" s="8"/>
      <c r="F89" s="9">
        <f t="shared" si="7"/>
        <v>0</v>
      </c>
    </row>
    <row r="90" spans="1:6" ht="51">
      <c r="A90" s="6"/>
      <c r="B90" s="20" t="s">
        <v>90</v>
      </c>
      <c r="C90" s="7" t="s">
        <v>10</v>
      </c>
      <c r="D90" s="7">
        <v>1</v>
      </c>
      <c r="E90" s="8"/>
      <c r="F90" s="9">
        <f t="shared" si="7"/>
        <v>0</v>
      </c>
    </row>
    <row r="91" spans="1:6" ht="51">
      <c r="A91" s="6"/>
      <c r="B91" s="20" t="s">
        <v>26</v>
      </c>
      <c r="C91" s="7" t="s">
        <v>10</v>
      </c>
      <c r="D91" s="7">
        <v>1</v>
      </c>
      <c r="E91" s="8"/>
      <c r="F91" s="9">
        <f t="shared" si="7"/>
        <v>0</v>
      </c>
    </row>
    <row r="92" spans="1:6">
      <c r="A92" s="6"/>
      <c r="B92" s="39" t="s">
        <v>55</v>
      </c>
      <c r="C92" s="7" t="s">
        <v>10</v>
      </c>
      <c r="D92" s="7">
        <v>1</v>
      </c>
      <c r="E92" s="8"/>
      <c r="F92" s="9">
        <f t="shared" si="7"/>
        <v>0</v>
      </c>
    </row>
    <row r="93" spans="1:6">
      <c r="A93" s="6"/>
      <c r="B93" s="39" t="s">
        <v>56</v>
      </c>
      <c r="C93" s="7" t="s">
        <v>10</v>
      </c>
      <c r="D93" s="7">
        <v>1</v>
      </c>
      <c r="E93" s="8"/>
      <c r="F93" s="9">
        <f t="shared" si="7"/>
        <v>0</v>
      </c>
    </row>
    <row r="94" spans="1:6">
      <c r="A94" s="22"/>
      <c r="B94" s="23" t="s">
        <v>64</v>
      </c>
      <c r="C94" s="24"/>
      <c r="D94" s="24"/>
      <c r="E94" s="25"/>
      <c r="F94" s="26">
        <f>SUM(F88:F93)</f>
        <v>0</v>
      </c>
    </row>
    <row r="95" spans="1:6">
      <c r="A95" s="10"/>
      <c r="B95" s="10"/>
      <c r="C95" s="16"/>
      <c r="D95" s="16"/>
      <c r="E95" s="16"/>
      <c r="F95" s="40"/>
    </row>
    <row r="96" spans="1:6">
      <c r="A96" s="38"/>
      <c r="B96" s="38"/>
      <c r="C96" s="28"/>
      <c r="D96" s="28"/>
      <c r="E96" s="28"/>
      <c r="F96" s="29"/>
    </row>
    <row r="97" spans="1:6">
      <c r="A97" s="41"/>
      <c r="B97" s="42" t="s">
        <v>34</v>
      </c>
      <c r="C97" s="43"/>
      <c r="D97" s="28"/>
      <c r="E97" s="28"/>
      <c r="F97" s="29"/>
    </row>
    <row r="98" spans="1:6" ht="38.25">
      <c r="A98" s="44" t="s">
        <v>6</v>
      </c>
      <c r="B98" s="19" t="s">
        <v>37</v>
      </c>
      <c r="C98" s="29">
        <f>F9</f>
        <v>0</v>
      </c>
      <c r="D98" s="28"/>
      <c r="E98" s="28"/>
      <c r="F98" s="29"/>
    </row>
    <row r="99" spans="1:6">
      <c r="A99" s="44" t="s">
        <v>7</v>
      </c>
      <c r="B99" s="33" t="s">
        <v>8</v>
      </c>
      <c r="C99" s="29">
        <f>F20</f>
        <v>0</v>
      </c>
      <c r="D99" s="28"/>
      <c r="E99" s="28"/>
      <c r="F99" s="29"/>
    </row>
    <row r="100" spans="1:6" ht="38.25">
      <c r="A100" s="44" t="s">
        <v>13</v>
      </c>
      <c r="B100" s="19" t="s">
        <v>38</v>
      </c>
      <c r="C100" s="29">
        <f>F30</f>
        <v>0</v>
      </c>
      <c r="D100" s="28"/>
      <c r="E100" s="28"/>
      <c r="F100" s="29"/>
    </row>
    <row r="101" spans="1:6" ht="38.25">
      <c r="A101" s="44" t="s">
        <v>14</v>
      </c>
      <c r="B101" s="19" t="s">
        <v>39</v>
      </c>
      <c r="C101" s="29">
        <f>F37</f>
        <v>0</v>
      </c>
      <c r="D101" s="28"/>
      <c r="E101" s="28"/>
      <c r="F101" s="29"/>
    </row>
    <row r="102" spans="1:6">
      <c r="A102" s="44" t="s">
        <v>18</v>
      </c>
      <c r="B102" s="19" t="s">
        <v>20</v>
      </c>
      <c r="C102" s="29">
        <f>F60</f>
        <v>0</v>
      </c>
      <c r="D102" s="28"/>
      <c r="E102" s="28"/>
      <c r="F102" s="29"/>
    </row>
    <row r="103" spans="1:6" ht="25.5">
      <c r="A103" s="44" t="s">
        <v>22</v>
      </c>
      <c r="B103" s="19" t="s">
        <v>23</v>
      </c>
      <c r="C103" s="29">
        <f>F65</f>
        <v>0</v>
      </c>
      <c r="D103" s="28"/>
      <c r="E103" s="28"/>
      <c r="F103" s="29"/>
    </row>
    <row r="104" spans="1:6" ht="25.5">
      <c r="A104" s="44" t="s">
        <v>24</v>
      </c>
      <c r="B104" s="19" t="s">
        <v>60</v>
      </c>
      <c r="C104" s="29">
        <f>F85</f>
        <v>0</v>
      </c>
      <c r="D104" s="28"/>
      <c r="E104" s="28"/>
      <c r="F104" s="29"/>
    </row>
    <row r="105" spans="1:6" ht="26.25" thickBot="1">
      <c r="A105" s="45">
        <v>8</v>
      </c>
      <c r="B105" s="46" t="s">
        <v>52</v>
      </c>
      <c r="C105" s="47">
        <f>F94</f>
        <v>0</v>
      </c>
      <c r="D105" s="28"/>
      <c r="E105" s="28"/>
      <c r="F105" s="29"/>
    </row>
    <row r="106" spans="1:6" ht="15.75" thickTop="1">
      <c r="A106" s="38"/>
      <c r="B106" s="38"/>
      <c r="C106" s="29"/>
      <c r="D106" s="28"/>
      <c r="E106" s="28"/>
      <c r="F106" s="29"/>
    </row>
    <row r="107" spans="1:6">
      <c r="A107" s="38"/>
      <c r="B107" s="48" t="s">
        <v>42</v>
      </c>
      <c r="C107" s="49">
        <f>SUM(C98:C105)</f>
        <v>0</v>
      </c>
      <c r="D107" s="28"/>
      <c r="E107" s="28"/>
      <c r="F107" s="29"/>
    </row>
    <row r="108" spans="1:6">
      <c r="A108" s="38"/>
      <c r="B108" s="48" t="s">
        <v>41</v>
      </c>
      <c r="C108" s="49">
        <f>C107*0.25</f>
        <v>0</v>
      </c>
      <c r="D108" s="28"/>
      <c r="E108" s="28"/>
      <c r="F108" s="29"/>
    </row>
    <row r="109" spans="1:6">
      <c r="A109" s="38"/>
      <c r="B109" s="48" t="s">
        <v>43</v>
      </c>
      <c r="C109" s="49">
        <f>C107+C108</f>
        <v>0</v>
      </c>
      <c r="D109" s="28"/>
      <c r="E109" s="28"/>
      <c r="F109" s="29"/>
    </row>
    <row r="110" spans="1:6">
      <c r="B110" s="3"/>
      <c r="C110" s="1"/>
      <c r="D110" s="1"/>
    </row>
  </sheetData>
  <conditionalFormatting sqref="A1:D3 B110:D110 B51">
    <cfRule type="cellIs" dxfId="33" priority="93" stopIfTrue="1" operator="equal">
      <formula>0</formula>
    </cfRule>
  </conditionalFormatting>
  <conditionalFormatting sqref="B6">
    <cfRule type="cellIs" dxfId="32" priority="92" stopIfTrue="1" operator="equal">
      <formula>0</formula>
    </cfRule>
  </conditionalFormatting>
  <conditionalFormatting sqref="B11:B18">
    <cfRule type="cellIs" dxfId="31" priority="90" stopIfTrue="1" operator="equal">
      <formula>0</formula>
    </cfRule>
  </conditionalFormatting>
  <conditionalFormatting sqref="B23">
    <cfRule type="cellIs" dxfId="30" priority="89" stopIfTrue="1" operator="equal">
      <formula>0</formula>
    </cfRule>
  </conditionalFormatting>
  <conditionalFormatting sqref="B24">
    <cfRule type="cellIs" dxfId="29" priority="88" stopIfTrue="1" operator="equal">
      <formula>0</formula>
    </cfRule>
  </conditionalFormatting>
  <conditionalFormatting sqref="B32">
    <cfRule type="cellIs" dxfId="28" priority="68" stopIfTrue="1" operator="equal">
      <formula>0</formula>
    </cfRule>
  </conditionalFormatting>
  <conditionalFormatting sqref="B62">
    <cfRule type="cellIs" dxfId="27" priority="65" stopIfTrue="1" operator="equal">
      <formula>0</formula>
    </cfRule>
  </conditionalFormatting>
  <conditionalFormatting sqref="B40">
    <cfRule type="cellIs" dxfId="26" priority="67" stopIfTrue="1" operator="equal">
      <formula>0</formula>
    </cfRule>
  </conditionalFormatting>
  <conditionalFormatting sqref="B53">
    <cfRule type="cellIs" dxfId="25" priority="66" stopIfTrue="1" operator="equal">
      <formula>0</formula>
    </cfRule>
  </conditionalFormatting>
  <conditionalFormatting sqref="B87">
    <cfRule type="cellIs" dxfId="24" priority="64" stopIfTrue="1" operator="equal">
      <formula>0</formula>
    </cfRule>
  </conditionalFormatting>
  <conditionalFormatting sqref="B43">
    <cfRule type="cellIs" dxfId="23" priority="63" stopIfTrue="1" operator="equal">
      <formula>0</formula>
    </cfRule>
  </conditionalFormatting>
  <conditionalFormatting sqref="B107:C109">
    <cfRule type="cellIs" dxfId="22" priority="62" stopIfTrue="1" operator="equal">
      <formula>0</formula>
    </cfRule>
  </conditionalFormatting>
  <conditionalFormatting sqref="B98">
    <cfRule type="cellIs" dxfId="21" priority="60" stopIfTrue="1" operator="equal">
      <formula>0</formula>
    </cfRule>
  </conditionalFormatting>
  <conditionalFormatting sqref="B99">
    <cfRule type="cellIs" dxfId="20" priority="59" stopIfTrue="1" operator="equal">
      <formula>0</formula>
    </cfRule>
  </conditionalFormatting>
  <conditionalFormatting sqref="B100">
    <cfRule type="cellIs" dxfId="19" priority="58" stopIfTrue="1" operator="equal">
      <formula>0</formula>
    </cfRule>
  </conditionalFormatting>
  <conditionalFormatting sqref="B101">
    <cfRule type="cellIs" dxfId="18" priority="57" stopIfTrue="1" operator="equal">
      <formula>0</formula>
    </cfRule>
  </conditionalFormatting>
  <conditionalFormatting sqref="B102">
    <cfRule type="cellIs" dxfId="17" priority="56" stopIfTrue="1" operator="equal">
      <formula>0</formula>
    </cfRule>
  </conditionalFormatting>
  <conditionalFormatting sqref="B7">
    <cfRule type="cellIs" dxfId="16" priority="70" stopIfTrue="1" operator="equal">
      <formula>0</formula>
    </cfRule>
  </conditionalFormatting>
  <conditionalFormatting sqref="B33:B36 B39 B41 B63:B64 B88:B93 B45:B48">
    <cfRule type="cellIs" dxfId="15" priority="69" stopIfTrue="1" operator="equal">
      <formula>0</formula>
    </cfRule>
  </conditionalFormatting>
  <conditionalFormatting sqref="B97">
    <cfRule type="cellIs" dxfId="14" priority="61" stopIfTrue="1" operator="equal">
      <formula>0</formula>
    </cfRule>
  </conditionalFormatting>
  <conditionalFormatting sqref="B103:B104">
    <cfRule type="cellIs" dxfId="13" priority="55" stopIfTrue="1" operator="equal">
      <formula>0</formula>
    </cfRule>
  </conditionalFormatting>
  <conditionalFormatting sqref="B105">
    <cfRule type="cellIs" dxfId="12" priority="54" stopIfTrue="1" operator="equal">
      <formula>0</formula>
    </cfRule>
  </conditionalFormatting>
  <conditionalFormatting sqref="B49:B50">
    <cfRule type="cellIs" dxfId="11" priority="53" stopIfTrue="1" operator="equal">
      <formula>0</formula>
    </cfRule>
  </conditionalFormatting>
  <conditionalFormatting sqref="B59">
    <cfRule type="cellIs" dxfId="10" priority="50" stopIfTrue="1" operator="equal">
      <formula>0</formula>
    </cfRule>
  </conditionalFormatting>
  <conditionalFormatting sqref="B58">
    <cfRule type="cellIs" dxfId="9" priority="49" stopIfTrue="1" operator="equal">
      <formula>0</formula>
    </cfRule>
  </conditionalFormatting>
  <conditionalFormatting sqref="B54">
    <cfRule type="cellIs" dxfId="8" priority="47" stopIfTrue="1" operator="equal">
      <formula>0</formula>
    </cfRule>
  </conditionalFormatting>
  <conditionalFormatting sqref="B67">
    <cfRule type="cellIs" dxfId="7" priority="27" stopIfTrue="1" operator="equal">
      <formula>0</formula>
    </cfRule>
  </conditionalFormatting>
  <conditionalFormatting sqref="B55">
    <cfRule type="cellIs" dxfId="6" priority="26" stopIfTrue="1" operator="equal">
      <formula>0</formula>
    </cfRule>
  </conditionalFormatting>
  <conditionalFormatting sqref="B26">
    <cfRule type="cellIs" dxfId="5" priority="7" stopIfTrue="1" operator="equal">
      <formula>0</formula>
    </cfRule>
  </conditionalFormatting>
  <conditionalFormatting sqref="B44">
    <cfRule type="cellIs" dxfId="4" priority="5" stopIfTrue="1" operator="equal">
      <formula>0</formula>
    </cfRule>
  </conditionalFormatting>
  <conditionalFormatting sqref="B56">
    <cfRule type="cellIs" dxfId="3" priority="4" stopIfTrue="1" operator="equal">
      <formula>0</formula>
    </cfRule>
  </conditionalFormatting>
  <conditionalFormatting sqref="B42">
    <cfRule type="cellIs" dxfId="2" priority="3" stopIfTrue="1" operator="equal">
      <formula>0</formula>
    </cfRule>
  </conditionalFormatting>
  <conditionalFormatting sqref="B57">
    <cfRule type="cellIs" dxfId="1" priority="2" stopIfTrue="1" operator="equal">
      <formula>0</formula>
    </cfRule>
  </conditionalFormatting>
  <conditionalFormatting sqref="B27">
    <cfRule type="cellIs" dxfId="0" priority="1" stopIfTrue="1" operator="equal">
      <formula>0</formula>
    </cfRule>
  </conditionalFormatting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HF Belišće - troškovnik</vt:lpstr>
      <vt:lpstr>'HF Belišće - troškovnik'!Podrucje_ispisa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spoljarica</cp:lastModifiedBy>
  <dcterms:created xsi:type="dcterms:W3CDTF">2016-09-19T13:27:04Z</dcterms:created>
  <dcterms:modified xsi:type="dcterms:W3CDTF">2019-02-04T10:46:27Z</dcterms:modified>
</cp:coreProperties>
</file>