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90" activeTab="0"/>
  </bookViews>
  <sheets>
    <sheet name="1 ARHITEKTONSKI PROJEKT" sheetId="1" r:id="rId1"/>
    <sheet name="2 STROJARSKI RADOVI" sheetId="2" r:id="rId2"/>
    <sheet name="3 ELEKTROTEHNIČKI RADOVI" sheetId="3" r:id="rId3"/>
    <sheet name="4 TROŠKOVNIK DIZALA" sheetId="4" r:id="rId4"/>
    <sheet name="REKAPITULACIJA" sheetId="5" r:id="rId5"/>
  </sheets>
  <definedNames>
    <definedName name="_Toc532263130" localSheetId="0">'1 ARHITEKTONSKI PROJEKT'!#REF!</definedName>
    <definedName name="_Toc532263132" localSheetId="0">'1 ARHITEKTONSKI PROJEKT'!#REF!</definedName>
    <definedName name="_Toc532286383" localSheetId="0">'1 ARHITEKTONSKI PROJEKT'!#REF!</definedName>
    <definedName name="_Toc532286385" localSheetId="0">'1 ARHITEKTONSKI PROJEKT'!#REF!</definedName>
    <definedName name="_xlnm.Print_Titles" localSheetId="0">'1 ARHITEKTONSKI PROJEKT'!$1:$4</definedName>
    <definedName name="_xlnm.Print_Titles" localSheetId="1">'2 STROJARSKI RADOVI'!$200:$201</definedName>
    <definedName name="_xlnm.Print_Area" localSheetId="0">'1 ARHITEKTONSKI PROJEKT'!$A$1:$F$188</definedName>
  </definedNames>
  <calcPr fullCalcOnLoad="1" fullPrecision="0"/>
</workbook>
</file>

<file path=xl/sharedStrings.xml><?xml version="1.0" encoding="utf-8"?>
<sst xmlns="http://schemas.openxmlformats.org/spreadsheetml/2006/main" count="1475" uniqueCount="942">
  <si>
    <t>E.</t>
  </si>
  <si>
    <t>A.</t>
  </si>
  <si>
    <t>B.</t>
  </si>
  <si>
    <t>D.</t>
  </si>
  <si>
    <t>Broj stavke</t>
  </si>
  <si>
    <t>Opis stavke</t>
  </si>
  <si>
    <t>JM</t>
  </si>
  <si>
    <t>Količina</t>
  </si>
  <si>
    <t>J. C.</t>
  </si>
  <si>
    <t>Iznos</t>
  </si>
  <si>
    <t>m2</t>
  </si>
  <si>
    <t>Obračun radova:</t>
  </si>
  <si>
    <t>PRIPREMNI RADOVI</t>
  </si>
  <si>
    <t>1.</t>
  </si>
  <si>
    <t>UKUPNI IZNOS (Kn)</t>
  </si>
  <si>
    <t>F.</t>
  </si>
  <si>
    <t>m1</t>
  </si>
  <si>
    <t>kom</t>
  </si>
  <si>
    <t>2</t>
  </si>
  <si>
    <t>3</t>
  </si>
  <si>
    <t>4</t>
  </si>
  <si>
    <t>5</t>
  </si>
  <si>
    <t>6</t>
  </si>
  <si>
    <t>VANJSKI ZIDOVI</t>
  </si>
  <si>
    <t>ZIDOVI I GRAĐEVNI DIJELOVI PREMA TAVANU</t>
  </si>
  <si>
    <t>STROPOVI PREMA TAVANU</t>
  </si>
  <si>
    <r>
      <t>Obračun po m</t>
    </r>
    <r>
      <rPr>
        <vertAlign val="superscript"/>
        <sz val="11"/>
        <rFont val="Arial"/>
        <family val="2"/>
      </rPr>
      <t>2</t>
    </r>
    <r>
      <rPr>
        <sz val="11"/>
        <rFont val="Arial"/>
        <family val="2"/>
      </rPr>
      <t>.</t>
    </r>
  </si>
  <si>
    <t>VRATA I PROZORI</t>
  </si>
  <si>
    <t>PDV</t>
  </si>
  <si>
    <t xml:space="preserve">UKUPNO </t>
  </si>
  <si>
    <t>A.  PRIPREMNI RADOVI</t>
  </si>
  <si>
    <t>IZOLACIJA KROVNE KOSINE S UNUTARNJE STRANE</t>
  </si>
  <si>
    <t>Preklapanje svih izolacionih folija (najmanje 100 mm) izvesti na objektu uz mehaničko učvršćenje i potrebnu toplinsku izolaciju. Izvoditelj radova obavezan je ispravno izabrati sve izolacijske materijale na unutarnjoj i vanjskoj strani fasade i to biti u stanju dokazati.                                                         U cijeni stavke uključiti komplet sav potreban rad i materijal prema opisu u troškovniku, kao i sve dodatne radove i materijale potrebne da se ugradi otvor kao oblikovna i funkcionalna cjelina. Svi spojni limovi, opšavi, toplinske izolacije, hidroizolacije i parne brane koje se prema pravilima struke ugrađuju, sastavni su dio ove stavke. Prije izgradnje uzeti mjere na licu mjesta.</t>
  </si>
  <si>
    <t>prozor:  vel.207/216, pozicija 1</t>
  </si>
  <si>
    <t>prozor:  vel. 216/160, pozicija 2</t>
  </si>
  <si>
    <t>prozor:  vel. 208/224, pozicija 3</t>
  </si>
  <si>
    <t>prozor:  vel. 147/235, pozicija 4</t>
  </si>
  <si>
    <t>prozor:  vel.240/211, pozicija 5</t>
  </si>
  <si>
    <t>prozor:  vel. 245/450, pozicija 6</t>
  </si>
  <si>
    <t>prozor:  vel. 240/132, pozicija 7</t>
  </si>
  <si>
    <t>puna vrata:  vel. 100/220, pozicija 8</t>
  </si>
  <si>
    <t>Obračun po komadu</t>
  </si>
  <si>
    <t>Doprema, montaža, demontaža i otprema fasadne skele oko objekta. Skela se izvodi prema pravilima struke i važećim mjerama zaštite na radu i osiguranjima. Uključivo radne platforme i zaštitne ograde, sva potrebna ukrućenja i sidrenja.Cijenom je obuhvaćena i dobava, te prema potrebi postava na vanjski dio skele jutenih ili plastificiranih traka kao zaštita od pada predmeta, prašenja i sl. Trake se međusobno vežu i fiksiraju na nosivu konstrukciju skele.Prije izvedbe skele izvođač je dužan izraditi projekt i statički proračun skele sa svim mjerama zaštite radnika.Obračun po m2 vertikalne projekcije skele visine 1,0 m iznad  ruba krova. Skela mora biti propisno uzemljenja, montirana do pune visine fasade objekta. Stavka podrazumijeva vremenski angažman skele potreban za izvedbu svih potrebnih radova na vanjskoj strani objekta.</t>
  </si>
  <si>
    <t>B.  VANJSKI ZIDOVI</t>
  </si>
  <si>
    <t>C.</t>
  </si>
  <si>
    <t>ZIDOVI PREMA TAVANU</t>
  </si>
  <si>
    <t>D.  KOSI KROV IZNAD GRIJANOG</t>
  </si>
  <si>
    <t>C.  ZIDOVI I STROPOVI PREMA TAVANU</t>
  </si>
  <si>
    <t>KOSI KROV IZNAD GRIJANOG</t>
  </si>
  <si>
    <t>ZAVRŠNI OBRTNIČKI RADOVI</t>
  </si>
  <si>
    <t>vertikale Ø125mm</t>
  </si>
  <si>
    <t>IZRADA, DOBAVA I UGRADNJA HORIZONTALNIH LIMENIH OLUKA</t>
  </si>
  <si>
    <t>IZRADA, DOBAVA I UGRADNJA VERTIKALNIH OLUČNIH CIJEVI</t>
  </si>
  <si>
    <t>VANJSKE KLUPČICE</t>
  </si>
  <si>
    <t>OBLAGANJE PODGLEDA</t>
  </si>
  <si>
    <t>NOVA VRATA I PROZORI</t>
  </si>
  <si>
    <t>LIČILAČKI RADOVI</t>
  </si>
  <si>
    <t>Obračun po m'  ugrađene horizontale Ø150mm</t>
  </si>
  <si>
    <t>E.  VRATA I PROZORI</t>
  </si>
  <si>
    <t>F.  ZAVRŠNI OBRTNIČKI RADOVI</t>
  </si>
  <si>
    <t xml:space="preserve">REKAPITULACIJA SVIH RADOVA </t>
  </si>
  <si>
    <t>KATOLIČKA OSNOVNA ŠKOLA U VIROVITICI I KATOLIČKA KLASIČNA GIMANZIJA S PRAVOM JAVNOSTI</t>
  </si>
  <si>
    <t>Zaštita sve vanjske građevinske stolarije PE folijom tijekom izvođenja radova na vanjskom zidu.</t>
  </si>
  <si>
    <t>Zidarska obrada unutarnjih špaleta oko prozora i vrata koji se zamjenjuju. Stavka uključuje sve radove do potpune gotovosti; sadrže grubo i fino žbukanje uz rub doprozornika po dužini i širini cijele špalete, gletanje i bojanje postojanim bojama uključivo i čišćenje.</t>
  </si>
  <si>
    <t>Ukupno  F - OBRTNIČKO-GRAĐEVINSKI RADOVA</t>
  </si>
  <si>
    <t>DEMONTAŽA STARIH OTVORA</t>
  </si>
  <si>
    <r>
      <t>Investitor:</t>
    </r>
    <r>
      <rPr>
        <b/>
        <i/>
        <sz val="8"/>
        <rFont val="Calibri"/>
        <family val="2"/>
      </rPr>
      <t xml:space="preserve">    </t>
    </r>
  </si>
  <si>
    <t>POŽEŠKA BISKUPIJA</t>
  </si>
  <si>
    <t>ODGOJNO OBRAZOVNI CENTAR POŽEŠKE BISKUPIJE</t>
  </si>
  <si>
    <t>Ulica Pape Ivana Pavla II.6</t>
  </si>
  <si>
    <t xml:space="preserve">                    </t>
  </si>
  <si>
    <t>34000 Požega</t>
  </si>
  <si>
    <t>OIB: 16015698482</t>
  </si>
  <si>
    <r>
      <t>Građevina</t>
    </r>
    <r>
      <rPr>
        <b/>
        <i/>
        <sz val="8"/>
        <rFont val="Calibri"/>
        <family val="2"/>
      </rPr>
      <t xml:space="preserve">: </t>
    </r>
  </si>
  <si>
    <t>ZGRADA KATOLIČKE OSNOVNE ŠKOLE U VIROVITICI</t>
  </si>
  <si>
    <t>I KATOLIČKE KLASIČNE GIMNAZIJE S PRAVOM JAVNOSTI</t>
  </si>
  <si>
    <r>
      <t>Lokacija:</t>
    </r>
    <r>
      <rPr>
        <b/>
        <i/>
        <sz val="8"/>
        <rFont val="Calibri"/>
        <family val="2"/>
      </rPr>
      <t xml:space="preserve"> </t>
    </r>
  </si>
  <si>
    <t>Trg Lj. Patačića 3; 33000 Virovitica</t>
  </si>
  <si>
    <t>k.č.br. 965/2; k.o. Virovitica-centar</t>
  </si>
  <si>
    <t>Naziv proj. dijela:</t>
  </si>
  <si>
    <t>Projekt energetske obnove</t>
  </si>
  <si>
    <t>- mjera ugradnje novog učinkovitog sustava grijanja</t>
  </si>
  <si>
    <t xml:space="preserve">ZOP: </t>
  </si>
  <si>
    <t>47/2017-PEO</t>
  </si>
  <si>
    <t xml:space="preserve">T.D. </t>
  </si>
  <si>
    <t>47/2017</t>
  </si>
  <si>
    <t xml:space="preserve">MAPA: </t>
  </si>
  <si>
    <t xml:space="preserve">TROŠKOVNIK </t>
  </si>
  <si>
    <t>UZ GLAVNI STROJARSKI PROJEKT</t>
  </si>
  <si>
    <t>Projektant:</t>
  </si>
  <si>
    <t>Ivo Meštrović dipl.ing.stroj. - S1741</t>
  </si>
  <si>
    <t>Virovitica, prosinac 2017. godine</t>
  </si>
  <si>
    <t>Opći uvjeti izvođenja radova</t>
  </si>
  <si>
    <t xml:space="preserve">U ovom troškovniku izložene cijene odnose se na jediničnu mjeru izvršenog rada. Prema tome, </t>
  </si>
  <si>
    <t xml:space="preserve">jedinične cijene obuhvaćaju sav rad, opremu, materijal, režiju gradilišta i uprave poduzeća, </t>
  </si>
  <si>
    <t xml:space="preserve">sva davanja te zaradu poduzeća. U cijene ulaze svi troškovi potrebni za izvedbu predmetnih </t>
  </si>
  <si>
    <t xml:space="preserve">radova uključujući dobavu potrebnih materijala, pomoćnim radovima, pomoćnim napravama </t>
  </si>
  <si>
    <t xml:space="preserve">U stavkama su uračunati svi radovi potrebni za ispravno dovršenje predmetnih radova, </t>
  </si>
  <si>
    <t xml:space="preserve">na osnovi normi, propisa i priznatih pravila tehničke struke. </t>
  </si>
  <si>
    <t xml:space="preserve">Tako su u stavkama uračunati troškovi propisnog zbrinjavanja viška materijala, nabave </t>
  </si>
  <si>
    <t>ukratko, sve što je posredno ili neposredno potrebno za izvršenje radova po projektu.</t>
  </si>
  <si>
    <t xml:space="preserve">Ponuđač je dužan izvršiti pregled budućeg gradilišta kako bi ponuđena cijena obuhvaćala </t>
  </si>
  <si>
    <t xml:space="preserve">sve troškove izvedbe radova. </t>
  </si>
  <si>
    <t xml:space="preserve">Ponuđač je dužan proučiti ponudbenu dokumentaciju te u slučaju nejasnoća ili grešaka </t>
  </si>
  <si>
    <t xml:space="preserve">dostaviti upit investitoru. </t>
  </si>
  <si>
    <t xml:space="preserve">Nakon dovršenja gradnje Izvoditelj će predati posve uređeno gradilište i okolinu građevine </t>
  </si>
  <si>
    <t xml:space="preserve">predstavniku Investitora uz prisutnost Nadzornog inženjera. </t>
  </si>
  <si>
    <t xml:space="preserve">Obveza Izvoditelja je na propisan način zbrinuti višak materijala  što je obuhvaćeno </t>
  </si>
  <si>
    <t xml:space="preserve">jediničnim cijenama Troškovnika. </t>
  </si>
  <si>
    <t xml:space="preserve">Ta obveza također podrazumijeva pronalaženje lokacija odlagališta, izradu projekta njihova </t>
  </si>
  <si>
    <t xml:space="preserve">uređenja te pribavljanje pripadajućih suglasnosti nadležnih institucija, Nadzora, </t>
  </si>
  <si>
    <t xml:space="preserve">U svim slučajevima potrebe izmjena ili nadopuna projekta ili njegovih dijelova odluku </t>
  </si>
  <si>
    <t xml:space="preserve">o tome donositi će sporazumno Projektant, Nadzorni inženjer (kao predstavnik </t>
  </si>
  <si>
    <t>Investitora) i predstavnik Izvođača, a tu svoju odluku unosit će u Građevinski dnevnik.</t>
  </si>
  <si>
    <t xml:space="preserve">Sve izmjene i dopune Projekta ili njegovih dijelova, za koje se po Građevinskom </t>
  </si>
  <si>
    <t xml:space="preserve">dnevniku ne može dokazati da su vjerodostojni opisanom postupku neće se obračunati </t>
  </si>
  <si>
    <t xml:space="preserve">niti u privremenom, niti u konačnom obračunu. </t>
  </si>
  <si>
    <t>REKAPITULACIJA - STROJARSKE INSTALACIJE</t>
  </si>
  <si>
    <t>DEMONTAŽNI RADOVI</t>
  </si>
  <si>
    <t>2.</t>
  </si>
  <si>
    <t>INSTALACIJA PRIRODNOG (ZEMNOG) PLINA</t>
  </si>
  <si>
    <t>2.1.</t>
  </si>
  <si>
    <t>PLINSKI (KUĆNI) PRIKLJUČAK</t>
  </si>
  <si>
    <t>2.2.</t>
  </si>
  <si>
    <t>SAMOSTOJEĆA MJERNO REDUKCIJSKA STANICA</t>
  </si>
  <si>
    <t>2.3.</t>
  </si>
  <si>
    <t>INSTALACIJA MJERENOG PRIRODNOG PLINA</t>
  </si>
  <si>
    <t>2.4.</t>
  </si>
  <si>
    <t>GRAĐEVINSKI RADOVI POTREBNI ZA IZVOĐENJE PLINSKE INSTALACIJE</t>
  </si>
  <si>
    <t>3.</t>
  </si>
  <si>
    <t>INSTALACIJA RADIJATORSKOG GRIJANJA</t>
  </si>
  <si>
    <t>3.1.</t>
  </si>
  <si>
    <t>IZVOR TOPLINE - GENERATOR TOPLINE ZA VANJSKU UGRADNJU</t>
  </si>
  <si>
    <t>3.2.</t>
  </si>
  <si>
    <t>INSTALACIJA RADIJATORSKOG SUSTAVA GRIJANJA</t>
  </si>
  <si>
    <t>4.</t>
  </si>
  <si>
    <t>OSTALI RADOVI</t>
  </si>
  <si>
    <t>UKUPNO:</t>
  </si>
  <si>
    <t>PDV (25%)</t>
  </si>
  <si>
    <t>SVEUKUPAN IZNOS:</t>
  </si>
  <si>
    <t>Slovima:</t>
  </si>
  <si>
    <t>Datum izrade:</t>
  </si>
  <si>
    <t>Sastavio:</t>
  </si>
  <si>
    <t>Redni br.</t>
  </si>
  <si>
    <t>Opis stavke troškovnika</t>
  </si>
  <si>
    <t>Jed. mjere</t>
  </si>
  <si>
    <t>Jed. cijena</t>
  </si>
  <si>
    <t>Ukupno</t>
  </si>
  <si>
    <t>1.1.</t>
  </si>
  <si>
    <t>kompl.</t>
  </si>
  <si>
    <t>1.2.</t>
  </si>
  <si>
    <t xml:space="preserve">Pražnjenje postojećih sustava etažnog grijanja u svrhu demontaže istih. </t>
  </si>
  <si>
    <t>1.3.</t>
  </si>
  <si>
    <t>Demontaža postojećih čeličnih pločastih radijatora, komplet s demontažom radijatorskih ventila, prigušnica i nosivih konzola.</t>
  </si>
  <si>
    <t>1.4.</t>
  </si>
  <si>
    <t>1.5.</t>
  </si>
  <si>
    <t>UKUPNO DEMONTAŽNI RADOVI:</t>
  </si>
  <si>
    <t>2.1.1.</t>
  </si>
  <si>
    <t xml:space="preserve">Dobava i ugradnja plinskog priključka iz cijevi od tvrdog polietilena visoke gustoće PE-HD, za plinovode radnog pritiska do 4 bara, u kolutu.                                                                                                                 Dimenzije:                                                                                                  </t>
  </si>
  <si>
    <t>- PE 100; d63x5.8mm; SDR11; PN10</t>
  </si>
  <si>
    <t>m'</t>
  </si>
  <si>
    <t>2.1.2.</t>
  </si>
  <si>
    <t>Dobava i ugradnja standardnih fazonskih komada izrađenih od tvrdog polietilena visoke gustoće za elektrofuzijsko zavarivanje.</t>
  </si>
  <si>
    <t>- elektro redukcija PE100, d90/63; SDR11</t>
  </si>
  <si>
    <t>- elektro spojnica PE100, d63; SDR11</t>
  </si>
  <si>
    <t>- prijelazni komad polietilen/čelik, dimenzije d63/DN50</t>
  </si>
  <si>
    <t>2.1.3.</t>
  </si>
  <si>
    <t xml:space="preserve">Dobava i ugradnja čelične bešavne cijevi za plinsku instalaciju. Čelične cijevi  izolirane samoljeplivom crnom trakom za antikorozivnu  zaštitu instalacije izrađena od polietilenske folije na koju je s unutarnje strane nanesen sloj specijalnog ljepila na bazi sintetičkog kaučuka uz prethodno premazivanje pripremnim premazom, dimenzije:                                                                             </t>
  </si>
  <si>
    <t>-DN50 ( ø60.3 x 2.9 mm )</t>
  </si>
  <si>
    <t>2.1.4.</t>
  </si>
  <si>
    <t xml:space="preserve">Dobava i ugradnja čelične bešavne cijevi komplet s crnim fitinzima (cijevni priključcima, lukovima, nazuvicama, T-komadima i redukcijama). Dimenzije:                                                  </t>
  </si>
  <si>
    <t>2.1.5.</t>
  </si>
  <si>
    <t xml:space="preserve">Dobava i ugradnja prirubničke kuglaste slavine za maksimalni radni tlak do 16 bar za  plinovode i plinska postrojenja komplet s protuprirubnicama, brtvom i vijcima, dimenzije:                                                 </t>
  </si>
  <si>
    <t>-DN50 PN16</t>
  </si>
  <si>
    <t>2.1.6.</t>
  </si>
  <si>
    <t xml:space="preserve">Dobava i ugradnja zaštitne PE cijevi na izlazu plinovoda iz zemlje prema pravilima struke, brtvljenjem međuprostora između čelične i PE cijevi,  dužine, L=1000 mm, dimenzije:                                               </t>
  </si>
  <si>
    <t>-D75</t>
  </si>
  <si>
    <t>2.1.7.</t>
  </si>
  <si>
    <t>Ispitivanje plinske instalacije na nepropusnost prema posebnim uvjetima iz projektne dokumentacije.</t>
  </si>
  <si>
    <t>UKUPNO PLINSKI (KUĆNI) PRIKLJUČAK:</t>
  </si>
  <si>
    <t>SAMOSTOJEĆA MJERNO-REDUKCIJSKA STANICA</t>
  </si>
  <si>
    <t>2.2.1.</t>
  </si>
  <si>
    <t xml:space="preserve">Dobava i ugradnja čelične bešavne cijevi komplet s crnim fitinzima (cijevni priključcima, lukovima, nazuvicama, T-komadima i redukcijama). Dimenzije:                                                                                         </t>
  </si>
  <si>
    <t>2.2.2.</t>
  </si>
  <si>
    <t xml:space="preserve">Dobava i ugradnja prirubničke kuglaste slavine za maksimalni radni tlak do 16 bar za  plinovode i plinska postrojenja komplet s protuprirubnicama, brtvom i vijcima, dimenzije:                                              </t>
  </si>
  <si>
    <t>2.2.3.</t>
  </si>
  <si>
    <t xml:space="preserve">Dobava i ugradnja prirubničkog kutnog filtera za plin, radne temperature od -10°C do +70°C i maksimalne brzine strujanja u cijevima do 20 m/s. Stupanj filtriranja 91% sintetičkog praha, dimenzije:                                              </t>
  </si>
  <si>
    <r>
      <t xml:space="preserve">Ponuđeni </t>
    </r>
    <r>
      <rPr>
        <i/>
        <sz val="8"/>
        <rFont val="Calibri"/>
        <family val="2"/>
      </rPr>
      <t>proizvod:</t>
    </r>
  </si>
  <si>
    <t>2.2.4.</t>
  </si>
  <si>
    <t>2.2.5.</t>
  </si>
  <si>
    <t xml:space="preserve">Dobava i ugradnja elektronskog korektora tlaka i temperature s fleksibilnim pohranjivanjem podataka i podesivim serijskim sučeljem.        </t>
  </si>
  <si>
    <t>2.2.6.</t>
  </si>
  <si>
    <t>2.2.7.</t>
  </si>
  <si>
    <t>2.2.8.</t>
  </si>
  <si>
    <r>
      <t>m</t>
    </r>
    <r>
      <rPr>
        <i/>
        <vertAlign val="superscript"/>
        <sz val="8"/>
        <rFont val="Calibri"/>
        <family val="2"/>
      </rPr>
      <t>2</t>
    </r>
  </si>
  <si>
    <t>UKUPNO SAMOSTOJEĆA MJERNO-REDUKCIJSKA STANICA:</t>
  </si>
  <si>
    <t>2.3.1.</t>
  </si>
  <si>
    <t>Dobava i ugradnja regulatora tlaka plina, ulaznog tlaka 100 mbar i izlaznog tlaka 50 mbar, dimenzije DN 40.</t>
  </si>
  <si>
    <t>2.3.2.</t>
  </si>
  <si>
    <t>Dobava i ugradnja regulatora tlaka plina, ulaznog tlaka 100 mbar i izlaznog tlaka 22 mbar, dimenzije DN 25.</t>
  </si>
  <si>
    <r>
      <t>Ponuđeni</t>
    </r>
    <r>
      <rPr>
        <b/>
        <i/>
        <sz val="8"/>
        <rFont val="Calibri"/>
        <family val="2"/>
      </rPr>
      <t xml:space="preserve"> </t>
    </r>
    <r>
      <rPr>
        <i/>
        <sz val="8"/>
        <rFont val="Calibri"/>
        <family val="2"/>
      </rPr>
      <t>proizvod:</t>
    </r>
  </si>
  <si>
    <t>2.3.3.</t>
  </si>
  <si>
    <t xml:space="preserve">Dobava i ugradnja instalacije mjerenog plina iz cijevi od tvrdog polietilena visoke gustoće PE-HD, za plinovode radnog pritiska do 4 bara, u kolutu. Dimenzije:                                                                                                  </t>
  </si>
  <si>
    <t>2.3.4.</t>
  </si>
  <si>
    <t>- elektro koljeno 90°, PE100, d63; SDR11</t>
  </si>
  <si>
    <t>2.3.5.</t>
  </si>
  <si>
    <r>
      <t xml:space="preserve">Dobava i ugradnja zaštitne cijevi za prolaz instalacije mjerenog plina ispod cestovnog kolnika iz cijevi od tvrdog polietilena visoke gustoće PE-HD. Dužine: 22m.                                                                      Dimenzije:                                                                                                                       </t>
    </r>
    <r>
      <rPr>
        <b/>
        <i/>
        <sz val="8"/>
        <rFont val="Calibri"/>
        <family val="2"/>
      </rPr>
      <t>PE 100; d110x10.0mm; SDR11; PN10</t>
    </r>
  </si>
  <si>
    <t>2.3.6.</t>
  </si>
  <si>
    <t>2.3.7.</t>
  </si>
  <si>
    <t>2.3.8.</t>
  </si>
  <si>
    <t>2.3.9.</t>
  </si>
  <si>
    <t xml:space="preserve">Dobava i ugradnja čelične bešavne cijevi za plinsku instalaciju komplet s crnim fitinzima (cijevni priključcima, lukovima, nazuvicama, T-komadima i redukcijama). Dimenzije:                                                     </t>
  </si>
  <si>
    <t>-DN40 ( ø48.3 x 2.6 mm )</t>
  </si>
  <si>
    <t>-DN20 ( ø26.9 x 2.3 mm )</t>
  </si>
  <si>
    <t>2.3.10.</t>
  </si>
  <si>
    <t>2.3.11.</t>
  </si>
  <si>
    <t xml:space="preserve">Dobava i ugradnja navojne plinske kuglaste slavine zemnog plina. Dimenzije:                   </t>
  </si>
  <si>
    <t>-DN40</t>
  </si>
  <si>
    <t>-DN25</t>
  </si>
  <si>
    <t>-DN20</t>
  </si>
  <si>
    <t>2.3.12.</t>
  </si>
  <si>
    <t xml:space="preserve">Dobava i ugradnja navojne plinske kuglaste slavine zemnog plina s termičkim plinskim zapornim osiguračem. Dimenzije:                   </t>
  </si>
  <si>
    <t>-DN15</t>
  </si>
  <si>
    <t>2.3.13.</t>
  </si>
  <si>
    <t xml:space="preserve">Dobava i ugradnja "Y" plinskog filtera, navojnog. Kućište izrađeno od mesinga, a mrežica iz nehrđajućeg čelika veličine otvora ≤ 50µm.                                   </t>
  </si>
  <si>
    <t>2.3.14.</t>
  </si>
  <si>
    <t>-G3/4"</t>
  </si>
  <si>
    <t>2.3.15.</t>
  </si>
  <si>
    <t>Dobava i ugradnja rastavljivog holendera, navojni spoj, komplet s brtvom, dimenzije:</t>
  </si>
  <si>
    <t>-DN32</t>
  </si>
  <si>
    <t>2.3.16.</t>
  </si>
  <si>
    <t>Dobava i ugradnja cijevne gumi obujmice za ovjes plinske instalacije, komplet s navojnim šipkama i tiplama.</t>
  </si>
  <si>
    <t>-DN50</t>
  </si>
  <si>
    <t>2.3.17.</t>
  </si>
  <si>
    <t>Bušenje zidova za prolaz plinske instalacije, dimenzije zida do 80cm, zbog ugradnje proturne čelične cijevi, komplet sa zapunjavanjem prodora prema detalju koji su sastavni dio projektne dokumentacije.</t>
  </si>
  <si>
    <t>2.3.18.</t>
  </si>
  <si>
    <t>2.3.19.</t>
  </si>
  <si>
    <t>UKUPNO INSTALACIJA MJERENOG PRIRODNOG PLINA:</t>
  </si>
  <si>
    <t>2.4.1.</t>
  </si>
  <si>
    <r>
      <t>m</t>
    </r>
    <r>
      <rPr>
        <i/>
        <vertAlign val="superscript"/>
        <sz val="8"/>
        <rFont val="Calibri"/>
        <family val="2"/>
      </rPr>
      <t>3</t>
    </r>
  </si>
  <si>
    <t>2.4.2.</t>
  </si>
  <si>
    <t>- ručni iskop 15%</t>
  </si>
  <si>
    <t>- strojni iskop 85%</t>
  </si>
  <si>
    <t>2.4.3.</t>
  </si>
  <si>
    <r>
      <t>Ručno planiranje dna rova prema projektiranoj širini  koje se izvodi s točnošću ± 2,0 cm. Obračun po m</t>
    </r>
    <r>
      <rPr>
        <i/>
        <vertAlign val="superscript"/>
        <sz val="8"/>
        <rFont val="Calibri"/>
        <family val="2"/>
      </rPr>
      <t>2</t>
    </r>
    <r>
      <rPr>
        <i/>
        <sz val="8"/>
        <rFont val="Calibri"/>
        <family val="2"/>
      </rPr>
      <t xml:space="preserve"> uređenog tla.</t>
    </r>
  </si>
  <si>
    <t>2.4.4.</t>
  </si>
  <si>
    <r>
      <t>Nabava, doprema i razastiranje pijeska granulacije 0-5 mm za izradu posteljice debljine 10 cm, te obloge iznad tjemena cijevi debljine 10 cm.  Pijesak nabiti gaženjem između cijevi uz stjenke kanala. Obračun po m</t>
    </r>
    <r>
      <rPr>
        <i/>
        <vertAlign val="superscript"/>
        <sz val="8"/>
        <rFont val="Calibri"/>
        <family val="2"/>
      </rPr>
      <t>3</t>
    </r>
    <r>
      <rPr>
        <i/>
        <sz val="8"/>
        <rFont val="Calibri"/>
        <family val="2"/>
      </rPr>
      <t xml:space="preserve"> pijeska.</t>
    </r>
  </si>
  <si>
    <t>2.4.5.</t>
  </si>
  <si>
    <r>
      <t>Zatrpavanje rova i građevne jame materijalom iz iskopa u slojevima od 30 cm uz pažljivo zbijanje. Zatrpavanje se vrši nakon ispitivanja.                                                                                                                  Obračun po m</t>
    </r>
    <r>
      <rPr>
        <i/>
        <vertAlign val="superscript"/>
        <sz val="8"/>
        <rFont val="Calibri"/>
        <family val="2"/>
      </rPr>
      <t>3</t>
    </r>
    <r>
      <rPr>
        <i/>
        <sz val="8"/>
        <rFont val="Calibri"/>
        <family val="2"/>
      </rPr>
      <t xml:space="preserve"> ugrađenog i zbijenog materijala.</t>
    </r>
  </si>
  <si>
    <t>2.4.6.</t>
  </si>
  <si>
    <t>2.4.7.</t>
  </si>
  <si>
    <t>Dobava i ugradnja plastične trake s natpisom "PAŽNJA PLINOVOD".</t>
  </si>
  <si>
    <t>2.4.8.</t>
  </si>
  <si>
    <t>UKUPNO GRAĐEVINSKI RADOVI POTREBNI ZA IZVOĐENJE PLINSKE INSTALACIJE:</t>
  </si>
  <si>
    <t>3.1.1.</t>
  </si>
  <si>
    <t>NAPOMENA: Obračun plinskog kondenzacijskog generatora topline vrši se prema 40%-om udjelu u ukupnoj cijeni generatora topline, pošto će se isti koristiti i za buduću dogradnju škole.</t>
  </si>
  <si>
    <t>3.1.2.</t>
  </si>
  <si>
    <t>- razdvodni ormar s bravicom - 1 komad</t>
  </si>
  <si>
    <t>- katodni odvodnik prenapona 25kA (8/20) µs kl. II - 4 komada</t>
  </si>
  <si>
    <t>-  jednopolni automatski prekidač 10A, C karakteristike                      8 komada</t>
  </si>
  <si>
    <t>- jednopolni automatski prekidač 16A, C karakteristike- 2 komada</t>
  </si>
  <si>
    <t>- jednopolni automatski prekidač 25A, C karakteristik - 1 komad</t>
  </si>
  <si>
    <t>- tropolni automatski prekidač 32A, C karakteristike- 1 komad</t>
  </si>
  <si>
    <t>- tropolni automatski prekidač 40A, C karakteristike - 1 komad</t>
  </si>
  <si>
    <t>- ZUDS četveropolni 40/0,3A - 1 komad</t>
  </si>
  <si>
    <t xml:space="preserve">- grebenasta sklopka 1-0-2, 25A, 1p, 230VAC </t>
  </si>
  <si>
    <t>ugradnja na vrata - 6 komada</t>
  </si>
  <si>
    <t>- pomoćni sklopnik s 4 preklopna kontakta</t>
  </si>
  <si>
    <t xml:space="preserve"> I=10A, 230V i sa svitkom 230 VAC - 6 komada</t>
  </si>
  <si>
    <t>- sitni i spojni materijal (sabirnice, zaštitne kape, vodiči,</t>
  </si>
  <si>
    <t xml:space="preserve"> stopice, uvodnice i sl.) - komplet 1</t>
  </si>
  <si>
    <t>NAPOMENA: Obračun razvodnog ormara za potrebe plinskog kondenzacijskog generatora topline i sekundarnih krugova grijanja vrši se prema 40%-om udjelu u ukupnoj cijeni razvodnog ormara s pripadajućom gore navedenom opremom i materijalom , pošto će se isti koristiti i za buduće sekundarne krugove grijanja buduće dograđene škole.</t>
  </si>
  <si>
    <t>3.1.3.</t>
  </si>
  <si>
    <t>3.1.4.</t>
  </si>
  <si>
    <t xml:space="preserve">Dobava i ugradnja i spajanje kabela za opdskrbu primarne i sekundarne cirkulacijske crpke, kao i kabela za povezivanje automatike kotla s razvodnim ormarom te ionskog omekšivača. Obračun po m' kabela. </t>
  </si>
  <si>
    <t>3.1.5.</t>
  </si>
  <si>
    <t xml:space="preserve">Dobava i ugradnja i spajanje komunikacijskog kabela za opdskrbu primarne i sekundarne cirkulacijske crpke, automatike kotla s razvodnim ormarom. Obračun po m' kabela. </t>
  </si>
  <si>
    <t>3.1.6.</t>
  </si>
  <si>
    <t>NAPOMENA: Obračun hidrauličke skretnice kondenzacijskog generatora topline vrši se prema 40%-om udjelu u ukupnoj cijeni skretnice, pošto će se ista koristiti i za buduću dogradnju škole.</t>
  </si>
  <si>
    <t>3.1.7.</t>
  </si>
  <si>
    <t>3.1.8.</t>
  </si>
  <si>
    <t>3.1.9.</t>
  </si>
  <si>
    <t>Tekućina:</t>
  </si>
  <si>
    <t>Dizana tekućina:</t>
  </si>
  <si>
    <t>Voda</t>
  </si>
  <si>
    <t>Raspon temperature:</t>
  </si>
  <si>
    <t>-10…110°C</t>
  </si>
  <si>
    <t>Gustoća:</t>
  </si>
  <si>
    <t>1000 kg/m3</t>
  </si>
  <si>
    <t>Tehnički:</t>
  </si>
  <si>
    <t>TF klasa</t>
  </si>
  <si>
    <t>Visina dizanja (maks.)</t>
  </si>
  <si>
    <t>60 dm</t>
  </si>
  <si>
    <t>Montaža:</t>
  </si>
  <si>
    <t>Raspon temp. okoline:</t>
  </si>
  <si>
    <t>0…40°C</t>
  </si>
  <si>
    <t>Maksimalni radni tlak:</t>
  </si>
  <si>
    <t>10 bar</t>
  </si>
  <si>
    <t>Cijevni priključak:</t>
  </si>
  <si>
    <t>DN 40</t>
  </si>
  <si>
    <t>Nazivni tlak:</t>
  </si>
  <si>
    <t>P 6/10</t>
  </si>
  <si>
    <t>Ugradbena duljina:</t>
  </si>
  <si>
    <t>220 mm</t>
  </si>
  <si>
    <t>Električni podaci:</t>
  </si>
  <si>
    <t>Ulaz snage - P1:</t>
  </si>
  <si>
    <t>Frekvencija glavne mreže:</t>
  </si>
  <si>
    <t>50 Hz</t>
  </si>
  <si>
    <t>Nazivni napon:</t>
  </si>
  <si>
    <t>1 x 230 V</t>
  </si>
  <si>
    <t>Maksimalni utrošak  struje:</t>
  </si>
  <si>
    <t>Dimenzija priključka:</t>
  </si>
  <si>
    <t>3.1.10.</t>
  </si>
  <si>
    <r>
      <t xml:space="preserve">Dobava i ugradnja prirubničkog ventila za hidrauličko balansiranje sa proporcionalnom karakteristikom prigušenja, sa mjernim priključcima na instrument za podešavanje protoka, opremljeni ručnim kolom sa numeričkom digitalnom skalom za predpodešavanje i mogućnosti blokiranja podešenog položaja     (sa priključkom za ispust vode ili signalni vod). Stavka obvezno uključuje jednokratno podešavanje protoka pomoću originalnog mjernog instrumenta, i izradu zapisnika o postignutim protocima. Ventili su sa prirubničkim priključkom. U cijenu uračunati protuprirubnice, brtve i vijke s maticama  za vijčani spoj.                                                                                                                                                                                                                                                   </t>
    </r>
    <r>
      <rPr>
        <b/>
        <i/>
        <sz val="8"/>
        <rFont val="Calibri"/>
        <family val="2"/>
      </rPr>
      <t xml:space="preserve">                                                                                                                                     </t>
    </r>
    <r>
      <rPr>
        <i/>
        <sz val="8"/>
        <rFont val="Calibri"/>
        <family val="2"/>
      </rPr>
      <t>Dimenzije:</t>
    </r>
    <r>
      <rPr>
        <b/>
        <i/>
        <sz val="8"/>
        <rFont val="Calibri"/>
        <family val="2"/>
      </rPr>
      <t xml:space="preserve"> </t>
    </r>
    <r>
      <rPr>
        <i/>
        <sz val="8"/>
        <rFont val="Calibri"/>
        <family val="2"/>
      </rPr>
      <t xml:space="preserve">                                                                                                                        </t>
    </r>
  </si>
  <si>
    <t>DN65</t>
  </si>
  <si>
    <t>3.1.11.</t>
  </si>
  <si>
    <t>3.1.12.</t>
  </si>
  <si>
    <t>dim: DN 20</t>
  </si>
  <si>
    <t>3.1.13.</t>
  </si>
  <si>
    <t xml:space="preserve">Dobava i ugradnja Ventila s tipkalom, poniklano, mesing, isključivanje mjerila, mjerenje tlaka samo s uključenim ventilom, 
Ugradnja unutar strojarnice, inače mjerilo nije pod tlakom.                                                                                                                                                                                                                                                                                                                                                                                                                                    </t>
  </si>
  <si>
    <t>3.1.14.</t>
  </si>
  <si>
    <t xml:space="preserve">Dobava i ugradnja manometra, kontrola tlaka u ekspanzijskim posudama, raspon tlaka 0-4 bar s 3 podesiva graničnika za označavanje dopuštenog područja tlaka, donji priključak.                                                                                                                                                                                                                                                                                                                                                                                                                                                           </t>
  </si>
  <si>
    <t>3.1.15.</t>
  </si>
  <si>
    <r>
      <t xml:space="preserve">Tip: </t>
    </r>
    <r>
      <rPr>
        <b/>
        <i/>
        <sz val="8"/>
        <rFont val="Calibri"/>
        <family val="2"/>
      </rPr>
      <t>DN 20 - 3.0bar</t>
    </r>
  </si>
  <si>
    <t>3.1.16.</t>
  </si>
  <si>
    <r>
      <t xml:space="preserve">Dimenzije: </t>
    </r>
    <r>
      <rPr>
        <b/>
        <i/>
        <sz val="8"/>
        <rFont val="Calibri"/>
        <family val="2"/>
      </rPr>
      <t>DN 80</t>
    </r>
  </si>
  <si>
    <t>3.1.17.</t>
  </si>
  <si>
    <t>NAPOMENA: Obračun polazno-povratnog razdjelnika kondenzacijskog generatora topline vrši se prema 40%-om udjelu u ukupnoj cijeni razdjelnika, pošto će se isti koristiti i za buduću dogradnju škole.</t>
  </si>
  <si>
    <t>Protok: od 14-17.8 m3/h - DN 80</t>
  </si>
  <si>
    <t>3.1.18.</t>
  </si>
  <si>
    <t xml:space="preserve">Dobava i ugradnja prirubničke kuglaste slavine za sustav grijanja komplet s protuprirubnicama, brtvom i vijcima za vijčani spoj.                                                                                                                                                                                                                                                                                                                                                                                                                </t>
  </si>
  <si>
    <r>
      <t>Tip:</t>
    </r>
    <r>
      <rPr>
        <b/>
        <i/>
        <sz val="8"/>
        <rFont val="Calibri"/>
        <family val="2"/>
      </rPr>
      <t>DN 65 PN16</t>
    </r>
  </si>
  <si>
    <r>
      <t>Tip:</t>
    </r>
    <r>
      <rPr>
        <b/>
        <i/>
        <sz val="8"/>
        <rFont val="Calibri"/>
        <family val="2"/>
      </rPr>
      <t xml:space="preserve"> DN 80 PN16</t>
    </r>
  </si>
  <si>
    <t>3.1.19.</t>
  </si>
  <si>
    <t xml:space="preserve">Dobava i ugradnja navojne kuglaste slavine za sanitarnu vodu. Boja ručice - zelena. U cijenu uključiti spojni i brtveni materijal.                                                                                                                                                                                                                                      Dimenzija:                                                                                                                                                                                                          </t>
  </si>
  <si>
    <r>
      <t>-</t>
    </r>
    <r>
      <rPr>
        <b/>
        <i/>
        <sz val="8"/>
        <rFont val="Calibri"/>
        <family val="2"/>
      </rPr>
      <t xml:space="preserve"> DN 25</t>
    </r>
  </si>
  <si>
    <t>- DN 15</t>
  </si>
  <si>
    <t>3.1.20.</t>
  </si>
  <si>
    <t xml:space="preserve">Dobava i ugradnja nepovratnog ventila za ogrjevnu vodu, navojni s MS zaklopkom. U cijenu uključiti spojni i brtveni materijal.                                                                                           Dimenzija:                                                                                                                                                                                                          </t>
  </si>
  <si>
    <t>3.1.21.</t>
  </si>
  <si>
    <t xml:space="preserve">Dobava i ugradnja odzračnog lonca od čelične bešavne cijevi dimenzije DN80 komplet s automatskim odzračnim lončićem i nepovratnim ventilom  dimenzije DN 15, kuglastom slavinom dimenzije DN 15  i čelične bešavne cijevi dimenzije DN 15 dužine 1 metar te spojnim i brtvenim materijalom.                                                                                                                                                                                                  </t>
  </si>
  <si>
    <t>kompl</t>
  </si>
  <si>
    <t>3.1.22.</t>
  </si>
  <si>
    <t xml:space="preserve">Dobava i ugradnja mjedene slavine za punjenje/pražnjenje s kapom, lancem i nastavkom za gumeno crijevo, dimenzije 3/4".                                                                                                                                                                                        </t>
  </si>
  <si>
    <t>3.1.23.</t>
  </si>
  <si>
    <t>Dobava i ugradnja čelične bešavne cijevi za razvod ogrjevne vode sustava grijanja. U cijenu uračunati spojni materijal, fazonske komade te holender spojeve i ovjesni materijal.                                                                                                                                                  Dimenzije:</t>
  </si>
  <si>
    <t>-  DN 65 (ø76.1 x 2.9mm)</t>
  </si>
  <si>
    <t>-  DN 80 (ø88.9 x 3.2mm)</t>
  </si>
  <si>
    <t>3.1.24.</t>
  </si>
  <si>
    <t>Dobava i ugradnja pocinčane čelične cijevi komplet s fazonskim  i spojnim komadima te ovjesnim materijalom. Razvod hladne vode za potrebe nadopunjavanja sustava grijanja.                                                                                                                                       Dimenzije:</t>
  </si>
  <si>
    <t>-  DN 25</t>
  </si>
  <si>
    <t>-  DN 15</t>
  </si>
  <si>
    <t>3.1.25.</t>
  </si>
  <si>
    <t>- 13 x 22 mm</t>
  </si>
  <si>
    <t>- 13 x 25 mm</t>
  </si>
  <si>
    <t>- 19 x 76 mm</t>
  </si>
  <si>
    <t>- 19 x 89 mm</t>
  </si>
  <si>
    <t>3.1.26.</t>
  </si>
  <si>
    <t>Mehaničko čišćenje čeličnih cijevi uz premaz aktivnim sredstvom, oprano i osušeno, te premazano temeljnom i završnom bojom u dva sloja.</t>
  </si>
  <si>
    <t>3.1.27.</t>
  </si>
  <si>
    <t>3.1.28.</t>
  </si>
  <si>
    <t>3.1.29.</t>
  </si>
  <si>
    <t>3.1.30.</t>
  </si>
  <si>
    <t>3.1.31.</t>
  </si>
  <si>
    <r>
      <t>Membranski regulator tlaka sanitarne vode, smješten unutar prostora strojarnice na ulazu hladne vode, dimenzije</t>
    </r>
    <r>
      <rPr>
        <b/>
        <i/>
        <sz val="8"/>
        <rFont val="Calibri"/>
        <family val="2"/>
      </rPr>
      <t>DN25.</t>
    </r>
  </si>
  <si>
    <t>3.1.32.</t>
  </si>
  <si>
    <t>koml.</t>
  </si>
  <si>
    <t>3.1.33.</t>
  </si>
  <si>
    <t>3.1.34.</t>
  </si>
  <si>
    <t>3.1.35.</t>
  </si>
  <si>
    <t xml:space="preserve">Ispitivanje cijevne mreže grijanja na nepropusnost, punjenje instalacije omekšanom vodom, topla proba, te balansiranje grana od strane ovlaštene i osposobljene osobe, izrada zapisnika s prikazom dobivenih rezultata mjerenja i postignutih protoka karakterističnih grana. </t>
  </si>
  <si>
    <t>Označavanje opreme unutar prostorije za smještaj razdjelnika i sabirnika sustava grijanja, te postavljanje naljepnica sa smjerom strujanja na cjevovode prema projektnoj dokumentaciji.</t>
  </si>
  <si>
    <t>Puštanje u pogon generatora topline za vanjsku ugradnju od strane ovlaštene i osposobljene osobe, spajanje elektro instalacije, programiranje rada automatike te podešavanja rada svih parametara potrebnih za ispravno, pouzdano funkcioniranje gore navedene opreme.</t>
  </si>
  <si>
    <t>UKUPNO IZVOR TOPLINE - GENERATOR TOPLINE ZA VANJSKU UGRADNJU:</t>
  </si>
  <si>
    <t>3.2.1.</t>
  </si>
  <si>
    <t xml:space="preserve">Motor i regulator elektronike:                                                                          - 4-polni sinkroni motor s permanentnim magnetom                                  - brzina crpke regulirana pomoću integriranog frekvencijskog  pretvarača                                                                                                              - senzori za diferencijalni tlak i temp. ugrađeni u crpku.                                                                                                  </t>
  </si>
  <si>
    <t>100 dm</t>
  </si>
  <si>
    <t>G 2"</t>
  </si>
  <si>
    <t>PN 16</t>
  </si>
  <si>
    <t>180 mm</t>
  </si>
  <si>
    <t>DN 32</t>
  </si>
  <si>
    <t>3.2.2.</t>
  </si>
  <si>
    <r>
      <t xml:space="preserve">Dobava i ugradnja ventila za hidrauličko balansiranje sa proporcionalnom karakteristikom prigušenja, sa mjernim priključcima na instrument za podešavanje protoka, opremljeni ručnim kolom sa numeričkom digitalnom skalom za predpodešavanje i mogućnosti blokiranja podešenog položaja     (sa priključkom za ispust vode ili signalni vod). Stavka obvezno uključuje jednokratno podešavanje protoka pomoću originalnog mjernog instrumenta, i izradu zapisnika o postignutim protocima. Ventili su sa navojnim priključkom.                                                                                                                                                                                                                                           </t>
    </r>
    <r>
      <rPr>
        <b/>
        <i/>
        <sz val="8"/>
        <rFont val="Calibri"/>
        <family val="2"/>
      </rPr>
      <t xml:space="preserve">                                                                                                                                              </t>
    </r>
    <r>
      <rPr>
        <i/>
        <sz val="8"/>
        <rFont val="Calibri"/>
        <family val="2"/>
      </rPr>
      <t xml:space="preserve">                                                                                                                   </t>
    </r>
  </si>
  <si>
    <r>
      <t xml:space="preserve">- </t>
    </r>
    <r>
      <rPr>
        <b/>
        <i/>
        <sz val="8"/>
        <rFont val="Calibri"/>
        <family val="2"/>
      </rPr>
      <t>DN40 / PN 20</t>
    </r>
  </si>
  <si>
    <t>3.2.3.</t>
  </si>
  <si>
    <r>
      <t xml:space="preserve">- </t>
    </r>
    <r>
      <rPr>
        <b/>
        <i/>
        <sz val="8"/>
        <rFont val="Calibri"/>
        <family val="2"/>
      </rPr>
      <t>DN40 / PN 16</t>
    </r>
  </si>
  <si>
    <t>3.2.4.</t>
  </si>
  <si>
    <r>
      <t xml:space="preserve">Dobava i ugradnja troputnog mješajućieg regulacijskog ventila, jednakopostotne karakteristike  A-AB ili linearne karakteristike B-AB, za sustave grijanja /hlađenja, hod ventila za DN 15-20  12mm  i DN25-50  14mm. Tijelo ventila izrađeno od bronze. Navojni priključak.                                                                                                                                                  </t>
    </r>
    <r>
      <rPr>
        <b/>
        <i/>
        <sz val="8"/>
        <rFont val="Calibri"/>
        <family val="2"/>
      </rPr>
      <t xml:space="preserve">                                                                                                                                        </t>
    </r>
    <r>
      <rPr>
        <i/>
        <sz val="8"/>
        <rFont val="Calibri"/>
        <family val="2"/>
      </rPr>
      <t>Dimenzije:</t>
    </r>
    <r>
      <rPr>
        <b/>
        <i/>
        <sz val="8"/>
        <rFont val="Calibri"/>
        <family val="2"/>
      </rPr>
      <t xml:space="preserve"> </t>
    </r>
    <r>
      <rPr>
        <i/>
        <sz val="8"/>
        <rFont val="Calibri"/>
        <family val="2"/>
      </rPr>
      <t xml:space="preserve">                                                                                                                        </t>
    </r>
  </si>
  <si>
    <r>
      <t xml:space="preserve">- </t>
    </r>
    <r>
      <rPr>
        <b/>
        <i/>
        <sz val="8"/>
        <rFont val="Calibri"/>
        <family val="2"/>
      </rPr>
      <t xml:space="preserve">PN 16, DN32, Kvs=16 </t>
    </r>
  </si>
  <si>
    <t>3.2.5.</t>
  </si>
  <si>
    <r>
      <t xml:space="preserve">Dobava i ugradnja visoko efikasnog proporcionalnog pogona s automatskom prilagodbom hoda, za preciznu proporcionalnu ili 3-točkovnu regulaciju. Mogućnost izbora signala 0(2)-10VDC, 4-20 mA pomoću mikro prekidača, napajanje 24V ili 230V   
</t>
    </r>
    <r>
      <rPr>
        <b/>
        <i/>
        <sz val="8"/>
        <rFont val="Calibri"/>
        <family val="2"/>
      </rPr>
      <t xml:space="preserve">230VAC, 3-points                                                                                                                                            </t>
    </r>
    <r>
      <rPr>
        <i/>
        <sz val="8"/>
        <rFont val="Calibri"/>
        <family val="2"/>
      </rPr>
      <t xml:space="preserve">                                                                                                               </t>
    </r>
  </si>
  <si>
    <t>3.2.6.</t>
  </si>
  <si>
    <t xml:space="preserve">Dobava i ugradnja navojne kuglaste slavine za ogrjevnu vodu  s ugrađenim ili bez termometra u ručici ventila. Boja ručice ovisna o    mjestu ugradnje (crvena - polazni vod, plava-povratni vod). U cijenu uključiti spojni i brtveni materijal.  Dimenzija:                                                                                                                                                                                                          </t>
  </si>
  <si>
    <r>
      <t xml:space="preserve">- </t>
    </r>
    <r>
      <rPr>
        <b/>
        <i/>
        <sz val="8"/>
        <rFont val="Calibri"/>
        <family val="2"/>
      </rPr>
      <t>DN 50</t>
    </r>
  </si>
  <si>
    <r>
      <t xml:space="preserve">- </t>
    </r>
    <r>
      <rPr>
        <b/>
        <i/>
        <sz val="8"/>
        <rFont val="Calibri"/>
        <family val="2"/>
      </rPr>
      <t>DN 32</t>
    </r>
  </si>
  <si>
    <t>3.2.7.</t>
  </si>
  <si>
    <t xml:space="preserve">Dobava i ugradnja nepovratnog ventila za ogrjevnu vodu, navojni s MS zaklopkom. U cijenu uključiti spojni i brtveni materijal.       Dimenzija:                                                                                                                                                                                                          </t>
  </si>
  <si>
    <r>
      <t>-</t>
    </r>
    <r>
      <rPr>
        <b/>
        <i/>
        <sz val="8"/>
        <rFont val="Calibri"/>
        <family val="2"/>
      </rPr>
      <t xml:space="preserve"> DN 50</t>
    </r>
  </si>
  <si>
    <t>3.2.8.</t>
  </si>
  <si>
    <r>
      <t xml:space="preserve">- </t>
    </r>
    <r>
      <rPr>
        <b/>
        <i/>
        <sz val="8"/>
        <rFont val="Calibri"/>
        <family val="2"/>
      </rPr>
      <t>12 krugova grijanja + balansni ventil dim. DN20</t>
    </r>
  </si>
  <si>
    <t>3.2.9.</t>
  </si>
  <si>
    <r>
      <t xml:space="preserve">- </t>
    </r>
    <r>
      <rPr>
        <b/>
        <i/>
        <sz val="8"/>
        <rFont val="Calibri"/>
        <family val="2"/>
      </rPr>
      <t>Podžbukni ormarić veličine min. - 1175 mm x 710 mm</t>
    </r>
  </si>
  <si>
    <r>
      <t xml:space="preserve">- </t>
    </r>
    <r>
      <rPr>
        <b/>
        <i/>
        <sz val="8"/>
        <rFont val="Calibri"/>
        <family val="2"/>
      </rPr>
      <t>Podžbukni ormarić veličine min. - 875 mm x 710 mm</t>
    </r>
  </si>
  <si>
    <t>3.2.10.</t>
  </si>
  <si>
    <r>
      <t xml:space="preserve">- </t>
    </r>
    <r>
      <rPr>
        <b/>
        <i/>
        <sz val="8"/>
        <rFont val="Calibri"/>
        <family val="2"/>
      </rPr>
      <t>DN20 / PN 20</t>
    </r>
  </si>
  <si>
    <t>3.2.11.</t>
  </si>
  <si>
    <r>
      <t xml:space="preserve">- </t>
    </r>
    <r>
      <rPr>
        <b/>
        <i/>
        <sz val="8"/>
        <rFont val="Calibri"/>
        <family val="2"/>
      </rPr>
      <t>DN20 / PN 16</t>
    </r>
  </si>
  <si>
    <t>3.2.12.</t>
  </si>
  <si>
    <r>
      <t xml:space="preserve">- </t>
    </r>
    <r>
      <rPr>
        <b/>
        <i/>
        <sz val="8"/>
        <rFont val="Calibri"/>
        <family val="2"/>
      </rPr>
      <t>22V 500 x 1800</t>
    </r>
  </si>
  <si>
    <r>
      <t xml:space="preserve">- </t>
    </r>
    <r>
      <rPr>
        <b/>
        <i/>
        <sz val="8"/>
        <rFont val="Calibri"/>
        <family val="2"/>
      </rPr>
      <t>22V 500 x 1000</t>
    </r>
  </si>
  <si>
    <r>
      <t xml:space="preserve">- </t>
    </r>
    <r>
      <rPr>
        <b/>
        <i/>
        <sz val="8"/>
        <rFont val="Calibri"/>
        <family val="2"/>
      </rPr>
      <t>22V 600 x 2200</t>
    </r>
  </si>
  <si>
    <r>
      <t xml:space="preserve">- </t>
    </r>
    <r>
      <rPr>
        <b/>
        <i/>
        <sz val="8"/>
        <rFont val="Calibri"/>
        <family val="2"/>
      </rPr>
      <t>22V 600 x 2000</t>
    </r>
  </si>
  <si>
    <r>
      <t xml:space="preserve">- </t>
    </r>
    <r>
      <rPr>
        <b/>
        <i/>
        <sz val="8"/>
        <rFont val="Calibri"/>
        <family val="2"/>
      </rPr>
      <t>22V 600 x 1800</t>
    </r>
  </si>
  <si>
    <r>
      <t xml:space="preserve">- </t>
    </r>
    <r>
      <rPr>
        <b/>
        <i/>
        <sz val="8"/>
        <rFont val="Calibri"/>
        <family val="2"/>
      </rPr>
      <t>22V 600 x 1600</t>
    </r>
  </si>
  <si>
    <r>
      <t xml:space="preserve">- </t>
    </r>
    <r>
      <rPr>
        <b/>
        <i/>
        <sz val="8"/>
        <rFont val="Calibri"/>
        <family val="2"/>
      </rPr>
      <t>22V 600 x 1100</t>
    </r>
  </si>
  <si>
    <r>
      <t xml:space="preserve">- </t>
    </r>
    <r>
      <rPr>
        <b/>
        <i/>
        <sz val="8"/>
        <rFont val="Calibri"/>
        <family val="2"/>
      </rPr>
      <t>22V 900 x 800</t>
    </r>
  </si>
  <si>
    <t>3.2.13.</t>
  </si>
  <si>
    <r>
      <t xml:space="preserve">- </t>
    </r>
    <r>
      <rPr>
        <b/>
        <i/>
        <sz val="8"/>
        <rFont val="Calibri"/>
        <family val="2"/>
      </rPr>
      <t>22K 600 x 1400</t>
    </r>
  </si>
  <si>
    <r>
      <t xml:space="preserve">- </t>
    </r>
    <r>
      <rPr>
        <b/>
        <i/>
        <sz val="8"/>
        <rFont val="Calibri"/>
        <family val="2"/>
      </rPr>
      <t>22K 600 x 1500</t>
    </r>
  </si>
  <si>
    <r>
      <t xml:space="preserve">- </t>
    </r>
    <r>
      <rPr>
        <b/>
        <i/>
        <sz val="8"/>
        <rFont val="Calibri"/>
        <family val="2"/>
      </rPr>
      <t>22K 600 x 1600</t>
    </r>
  </si>
  <si>
    <r>
      <t xml:space="preserve">- </t>
    </r>
    <r>
      <rPr>
        <b/>
        <i/>
        <sz val="8"/>
        <rFont val="Calibri"/>
        <family val="2"/>
      </rPr>
      <t>22K 900 x 800</t>
    </r>
  </si>
  <si>
    <r>
      <t xml:space="preserve">- </t>
    </r>
    <r>
      <rPr>
        <b/>
        <i/>
        <sz val="8"/>
        <rFont val="Calibri"/>
        <family val="2"/>
      </rPr>
      <t>22K 900 x 600</t>
    </r>
  </si>
  <si>
    <t>3.2.14.</t>
  </si>
  <si>
    <t>Dobava i ugradnja odzračnog radijatorskog ventila sa navojnim priključkom dimenzije R 1/2".</t>
  </si>
  <si>
    <t>3.2.15.</t>
  </si>
  <si>
    <t>Dobava i ugradnja ispusnog radijat.  ventila dimenzije R 1/2".</t>
  </si>
  <si>
    <t>3.2.16.</t>
  </si>
  <si>
    <t>Dobava i ugradnja priključnog "H" seta za prikjučak cijevnog razvoda na VK radijatore – dvocijevni sustav, kutne ili ravne izvedbe. Tijelo H ventila je iz bronce otporno na koroziju i starenje.</t>
  </si>
  <si>
    <t>3.2.17.</t>
  </si>
  <si>
    <t>3.2.18.</t>
  </si>
  <si>
    <r>
      <t xml:space="preserve">Dobava i ugradnja radijatorske prigušnice i zapornog ventila s mogućnošću dogradnje ispusta za vodu iz radijatora  . Tijelo prigušnice je iz bronce otporno na koroziju i starenje. 
</t>
    </r>
    <r>
      <rPr>
        <i/>
        <sz val="8"/>
        <rFont val="Calibri"/>
        <family val="2"/>
      </rPr>
      <t xml:space="preserve">
</t>
    </r>
  </si>
  <si>
    <t>3.2.19.</t>
  </si>
  <si>
    <r>
      <t xml:space="preserve">Dobava i ugradnja termostatske glave. Termostatska radijatorska glava standardne izvedbe, sa ugrađenim tekućinskim osjetnikom, oznaka zaštitnog položaja protiv smrzavanja, sve otporno na habanje. Glava je opremljena sa graničnikom prekomjerne elongacije povratne opruge i zaštitnim prstenom protiv utjecaja toplinskog zračenja sa ogrjevnog tijela i ventila.  Spoj na tijelo ventila - navojna matica M 30x1.5, područje postavnih vrijednosti 6 do 28 °C, histereza 0.2 K.                                                                                                                                                            </t>
    </r>
    <r>
      <rPr>
        <b/>
        <i/>
        <sz val="8"/>
        <rFont val="Calibri"/>
        <family val="2"/>
      </rPr>
      <t xml:space="preserve"> </t>
    </r>
  </si>
  <si>
    <t>3.2.20.</t>
  </si>
  <si>
    <r>
      <t xml:space="preserve">Dobava i ugradnja ručnog kola, maksimalne radne temperature                                                                                                                                                        od 0-100°C, M30x1.5 priključak.                                                                                                    </t>
    </r>
    <r>
      <rPr>
        <b/>
        <i/>
        <sz val="8"/>
        <rFont val="Calibri"/>
        <family val="2"/>
      </rPr>
      <t xml:space="preserve">   </t>
    </r>
  </si>
  <si>
    <t>3.2.21.</t>
  </si>
  <si>
    <r>
      <t xml:space="preserve">Dobava i ugradnja navojne stege za plastične cijevi za spoj priključnog "H" seta  sa plastičnim cijevima komplet  sa spojnim materijalom. Dimenzije: ø16x2mm   </t>
    </r>
    <r>
      <rPr>
        <b/>
        <i/>
        <sz val="8"/>
        <rFont val="Calibri"/>
        <family val="2"/>
      </rPr>
      <t xml:space="preserve">   </t>
    </r>
  </si>
  <si>
    <t>par</t>
  </si>
  <si>
    <t>3.2.22.</t>
  </si>
  <si>
    <r>
      <t xml:space="preserve">Dobava i ugradnja ventila za hidrauličko balansiranje sa proporcionalnom karakteristikom prigušenja, sa mjernim priključcima na instrument za podešavanje protoka, opremljeni ručnim kolom sa numeričkom digitalnom skalom za predpodešavanje i mogućnosti blokiranja podešenog položaja     (sa priključkom za ispust vode ili signalni vod). Stavka obvezno uključuje jednokratno podešavanje protoka pomoću originalnog mjernog instrumenta, i izradu zapisnika o postignutim protocima. Ventili su sa navojnim priključkom. Ugradnja na granama unutar postojećeg dijela škole.                                                                                                       </t>
    </r>
    <r>
      <rPr>
        <b/>
        <i/>
        <sz val="8"/>
        <rFont val="Calibri"/>
        <family val="2"/>
      </rPr>
      <t xml:space="preserve">                                                                                                                              </t>
    </r>
    <r>
      <rPr>
        <i/>
        <sz val="8"/>
        <rFont val="Calibri"/>
        <family val="2"/>
      </rPr>
      <t>Dimenzije:</t>
    </r>
    <r>
      <rPr>
        <b/>
        <i/>
        <sz val="8"/>
        <rFont val="Calibri"/>
        <family val="2"/>
      </rPr>
      <t xml:space="preserve"> </t>
    </r>
    <r>
      <rPr>
        <i/>
        <sz val="8"/>
        <rFont val="Calibri"/>
        <family val="2"/>
      </rPr>
      <t xml:space="preserve">                                                                                                                        </t>
    </r>
  </si>
  <si>
    <t>3.2.23.</t>
  </si>
  <si>
    <r>
      <t xml:space="preserve">Dobava i ugradnja priključnog kompleta bijelog, ø16x2,0mm uključujući dvije potporne čahure ø11,7mm i klin za učvršćivanje i spojnim materijalom.   </t>
    </r>
    <r>
      <rPr>
        <b/>
        <i/>
        <sz val="8"/>
        <rFont val="Calibri"/>
        <family val="2"/>
      </rPr>
      <t xml:space="preserve">   </t>
    </r>
  </si>
  <si>
    <t>3.2.24.</t>
  </si>
  <si>
    <t>Dobava i ugradnja čelične bešavne cijevi  za razvod ogrjevne vode sustava grijanja. U cijenu uračunati spojni materijal, fazonske komade te holender spojeve i ovjesni materijal.                                                                                                                                                  Dimenzije:</t>
  </si>
  <si>
    <t>3.2.25.</t>
  </si>
  <si>
    <t>Dobava i ugradnja razvoda tople vode za sustav grijanja iz  polipropilenskih cijevi - fusiolen PP-R (80) C-GF, faser-kompozitna cijev. U cijenu uračunati spojni materijal, fazonske komade, holender spojeve, te spojni i pomoćni materijal. Obračun po m' cjevovoda.                                                                                                                                                                     Dimenzije:</t>
  </si>
  <si>
    <t>3.2.26.</t>
  </si>
  <si>
    <t>- 13 x 35 mm</t>
  </si>
  <si>
    <t>- 13 x 42 mm</t>
  </si>
  <si>
    <t>- 13 x 54 mm</t>
  </si>
  <si>
    <t>3.2.27.</t>
  </si>
  <si>
    <r>
      <t xml:space="preserve">Dobava i ugradnja razvoda tople vode za sustav grijanja iz predizoliranih PEX-AL-PEX predizoliranih cijevi, debljine izolacije 6mm. U cijenu uračunati pomoćni materijal. Obračun po m' cjevovoda.                                                                                                                                  </t>
    </r>
    <r>
      <rPr>
        <b/>
        <i/>
        <sz val="8"/>
        <rFont val="Calibri"/>
        <family val="2"/>
      </rPr>
      <t xml:space="preserve">                                                                             </t>
    </r>
    <r>
      <rPr>
        <i/>
        <sz val="8"/>
        <rFont val="Calibri"/>
        <family val="2"/>
      </rPr>
      <t>Dimenzije:</t>
    </r>
  </si>
  <si>
    <t>3.2.29.</t>
  </si>
  <si>
    <t>3.2.30.</t>
  </si>
  <si>
    <t xml:space="preserve">Ispitivanje cijevne mreže grijanja na nepropusnost, punjenje instalacije omekšanom vodom, topla proba, te balansiranje ogrjevnih tijela i grana od strane ovlaštene i osposobljene osobe, izrada zapisnika s prikazom dobivenih rezultata mjerenja i postignutih protoka karakterističnih grana. </t>
  </si>
  <si>
    <t>3.2.31.</t>
  </si>
  <si>
    <t>3.2.32.</t>
  </si>
  <si>
    <t>3.2.33.</t>
  </si>
  <si>
    <t>3.2.36.</t>
  </si>
  <si>
    <t>3.2.37.</t>
  </si>
  <si>
    <r>
      <t xml:space="preserve">Dobava materijala te grubo i fino žbukanje izvedenih šliceva produženom žbukom. Obračun po m' </t>
    </r>
    <r>
      <rPr>
        <i/>
        <sz val="8"/>
        <rFont val="Calibri"/>
        <family val="2"/>
      </rPr>
      <t>ožbukane i obrađene površine.</t>
    </r>
  </si>
  <si>
    <t>3.2.38.</t>
  </si>
  <si>
    <t>UKUPNO INSTALACIJA RADIJATORSKOG SUSTAVA GRIJANJA:</t>
  </si>
  <si>
    <t>4.1.</t>
  </si>
  <si>
    <t>Pregled strojarskih instalacija, koji vrši ovlaštena ustanova, glede primjenjenih pravila zaštite na radu i izdavanje uvjerenja.</t>
  </si>
  <si>
    <t>UKUPNO OSTALI RADOVI:</t>
  </si>
  <si>
    <t>Investitor: Požeška biskupija</t>
  </si>
  <si>
    <t xml:space="preserve">  Ulica Pape Ivana Pavla II. 6, 34000 Požega</t>
  </si>
  <si>
    <t xml:space="preserve">  OIB: 16015698482</t>
  </si>
  <si>
    <t xml:space="preserve">Građevina: KATOLIČKA OSNOVNA ŠKOLA I </t>
  </si>
  <si>
    <t xml:space="preserve">                   KLASIČNA GIMNAZIJA</t>
  </si>
  <si>
    <t>Lokacija: Trg Ljudevita Patačića 3, 33000 Virovitica</t>
  </si>
  <si>
    <t xml:space="preserve">               k.č. 1399/2, k.o. Virovitica-grad</t>
  </si>
  <si>
    <t xml:space="preserve">               z.k.č. 731/1, k.o. Virovitica</t>
  </si>
  <si>
    <t>Z.O.P. 021-3-2017-PEO</t>
  </si>
  <si>
    <t>Tehnički dnevnik broj : 071/2017</t>
  </si>
  <si>
    <t>TROŠKOVNIK UZ GLAVNI PROJEKT</t>
  </si>
  <si>
    <t xml:space="preserve"> -  ELEKTROTEHNIČKI PROJEKT</t>
  </si>
  <si>
    <t>o     Demontaža postojeće opreme</t>
  </si>
  <si>
    <t>o     Rasvjeta</t>
  </si>
  <si>
    <t>o     Kabeli i zaštitne cijevi</t>
  </si>
  <si>
    <t>o     Projekt izvedenog stanja</t>
  </si>
  <si>
    <t>o     Upute i ispitivanje elektrotehničkih instalacija</t>
  </si>
  <si>
    <t>Virovitica, prosinac, 2017. godine</t>
  </si>
  <si>
    <t>mr.sc. Miljenko Rodek dipl.ing.el.</t>
  </si>
  <si>
    <t>Direktor:</t>
  </si>
  <si>
    <t>Petar Pilek</t>
  </si>
  <si>
    <t>OPĆE  NAPOMENE</t>
  </si>
  <si>
    <t xml:space="preserve">Terminski planovi koje predoči investitor, odnosno </t>
  </si>
  <si>
    <t xml:space="preserve">generalni izvođač obvezujući su. Radovi će po potrebi </t>
  </si>
  <si>
    <t xml:space="preserve">uslijediti uz povećan broj osoblja, odnosno radom noću </t>
  </si>
  <si>
    <t xml:space="preserve">ili vikendom. Montaža kao i svi termini trebaju uslijediti </t>
  </si>
  <si>
    <t xml:space="preserve">uz koordinaciju svih tvrtki koje sudjeluju u gradnji. Za </t>
  </si>
  <si>
    <t xml:space="preserve">izvedbu montaže uvijek važe najnoviji i važeći projekti za </t>
  </si>
  <si>
    <t xml:space="preserve">izvođenje. Ukoliko bi se pojavile sumnje u pogledu </t>
  </si>
  <si>
    <t xml:space="preserve">izvedbe, odmah treba o tome pismeno izvijestiti </t>
  </si>
  <si>
    <t>investitora.</t>
  </si>
  <si>
    <t xml:space="preserve">Za izbor materijala i izvedbu važe nacionalne i </t>
  </si>
  <si>
    <t xml:space="preserve">međunarodne norme i odredbe kao i priznata pravila </t>
  </si>
  <si>
    <t>struke.</t>
  </si>
  <si>
    <t xml:space="preserve">Cijene iz ponude su fiksne cijene tijekom cijelog </t>
  </si>
  <si>
    <t xml:space="preserve">vremena gradnje. Promjene cijena ne utječu na </t>
  </si>
  <si>
    <t xml:space="preserve">jedinstvene cijene. </t>
  </si>
  <si>
    <t xml:space="preserve">U jedinstvenoj cijeni svih pozicija sadržani su svi </t>
  </si>
  <si>
    <t>troškovi i materijal potrebni za besprijekornu izvedbu.</t>
  </si>
  <si>
    <t xml:space="preserve">Tehničke ili optičke nedostatke bilo koje vrste, koje </t>
  </si>
  <si>
    <t xml:space="preserve">primijeti investitor, treba izmijeniti bez odgode i bez </t>
  </si>
  <si>
    <t xml:space="preserve">naknade. Nalogoprimac se obvezuje da će za montera </t>
  </si>
  <si>
    <t xml:space="preserve">koji vodi elektromontažne radove angažirati tehnički </t>
  </si>
  <si>
    <t xml:space="preserve">verziranog, kvalificiranog višeg montera, te da će ga na </t>
  </si>
  <si>
    <t>raspolaganje staviti tijekom cijelog vremena gradnje.</t>
  </si>
  <si>
    <t xml:space="preserve">Izjave o sukladnosti ugrađenih materijala i uređaja,  </t>
  </si>
  <si>
    <t xml:space="preserve">mjerne protokole izdane od ovlaštenih institucija i </t>
  </si>
  <si>
    <t xml:space="preserve">projekt izvedenog stanja  treba priložiti prije </t>
  </si>
  <si>
    <t>tehničkog pregleda.</t>
  </si>
  <si>
    <t xml:space="preserve">Jamstvo počinje teći s danom kad investitor ili njegov </t>
  </si>
  <si>
    <t xml:space="preserve">punomoćnik izvrše prijam objekta bez nedostataka. </t>
  </si>
  <si>
    <t xml:space="preserve">Pretpostavka za ovaj prijam je predočenje potvrda o </t>
  </si>
  <si>
    <t>uspjelom tehničkom pregledu i upute za održavnje.</t>
  </si>
  <si>
    <t xml:space="preserve">Izvedba kabelskih trasa treba uslijediti u suglasnosti i uz </t>
  </si>
  <si>
    <t xml:space="preserve">koordinaciju svih sudionika u gradnji. Vodove, koji </t>
  </si>
  <si>
    <t xml:space="preserve">trebaju biti položeni radi održavanja funkcionalnosti, </t>
  </si>
  <si>
    <t xml:space="preserve">treba položiti s odobrenim materijalom za polaganje. </t>
  </si>
  <si>
    <t xml:space="preserve">Sve električne uređaje i postrojenja, osim rashladnih </t>
  </si>
  <si>
    <t xml:space="preserve">uređaja,  treba kabelima spojiti prema shemama </t>
  </si>
  <si>
    <t xml:space="preserve">polaganja kabela. Materijal potreban za to sadržan je u </t>
  </si>
  <si>
    <t xml:space="preserve">odgovarajućim količinama u ovom toškovniku. Sheme </t>
  </si>
  <si>
    <t xml:space="preserve">polaganja kabela treba na odgovarajući način </t>
  </si>
  <si>
    <t>pravodobno zatražiti.</t>
  </si>
  <si>
    <t>Red.
broj</t>
  </si>
  <si>
    <t>Jed.
mjere</t>
  </si>
  <si>
    <t>Jed. cijena                (kn)</t>
  </si>
  <si>
    <t>Ukupno                [kn]</t>
  </si>
  <si>
    <t xml:space="preserve">1) </t>
  </si>
  <si>
    <t>DEMONTAŽA POSTOJEĆE OPREME</t>
  </si>
  <si>
    <t>1.10.</t>
  </si>
  <si>
    <t>Demontaža postojeće nadgradne svjetiljke s fluorescentnim</t>
  </si>
  <si>
    <t>cijevima 2x36W i rasterom.</t>
  </si>
  <si>
    <t>U cijenu uključen sav potreban rad i materijal te predaja</t>
  </si>
  <si>
    <t>1.20.</t>
  </si>
  <si>
    <t>Demontaža postojeće vodotjesna svjetiljke s fluorescentnim</t>
  </si>
  <si>
    <t>cijevima 2x28W.</t>
  </si>
  <si>
    <t>1.30.</t>
  </si>
  <si>
    <t>cijevima 2x24W.</t>
  </si>
  <si>
    <t>1.40.</t>
  </si>
  <si>
    <t>Demontaža postojeće nadgradne sigurnosne svjetiljke.</t>
  </si>
  <si>
    <t>1.50.</t>
  </si>
  <si>
    <t>Demontaža postojeće nadgradne svjetiljke s opalom kuglom</t>
  </si>
  <si>
    <t>i žaruljom 60W.</t>
  </si>
  <si>
    <t>1.60.</t>
  </si>
  <si>
    <t>i dvije žarulje 60W.</t>
  </si>
  <si>
    <t>1.70.</t>
  </si>
  <si>
    <t>Demontaža postojeće ugradne svjetiljke s fluorescentnim</t>
  </si>
  <si>
    <t>cijevima 4x18W i rasterom.</t>
  </si>
  <si>
    <t xml:space="preserve">DEMONTAŽA POSTOJEĆE OPREME </t>
  </si>
  <si>
    <t xml:space="preserve">2) </t>
  </si>
  <si>
    <t>RASVJETA</t>
  </si>
  <si>
    <t>2.10.</t>
  </si>
  <si>
    <t xml:space="preserve">Dobava, montaža na strop i spajanje nadgradnog LED </t>
  </si>
  <si>
    <t>rasvjetnog tijela, sa elektronskim</t>
  </si>
  <si>
    <t xml:space="preserve"> napajanjem, mikroprizmatičnim pokrovom, stupanj zaštite </t>
  </si>
  <si>
    <t>sastavljenog iz sljedećih elemenata:</t>
  </si>
  <si>
    <t xml:space="preserve"> -svjetiljka </t>
  </si>
  <si>
    <t>Oznaka u projektu S1.</t>
  </si>
  <si>
    <t>U cijenu uključen sav potreban rad i materijal.</t>
  </si>
  <si>
    <t>2.20.</t>
  </si>
  <si>
    <t xml:space="preserve">rasvjetnog tijela, sa elektronskim </t>
  </si>
  <si>
    <t xml:space="preserve">napajanjem, parabolični odsijač, stupanj zaštite IP20, </t>
  </si>
  <si>
    <t>sljedećih elemenata:</t>
  </si>
  <si>
    <t xml:space="preserve"> -završna kapa </t>
  </si>
  <si>
    <t xml:space="preserve"> -nosač </t>
  </si>
  <si>
    <t>Oznaka u projektu S2.</t>
  </si>
  <si>
    <t>2.30.</t>
  </si>
  <si>
    <t xml:space="preserve">napajanjem, opalni pokrov, stupanj zaštite IP20, instalirana </t>
  </si>
  <si>
    <t>elemenata:</t>
  </si>
  <si>
    <t>Oznaka u projektu S3.</t>
  </si>
  <si>
    <t>2.40.</t>
  </si>
  <si>
    <t xml:space="preserve">napajanjem, mikroprizmatičnim pokrovom, stupanj zaštite </t>
  </si>
  <si>
    <t>iz sljedećih elemenata:</t>
  </si>
  <si>
    <t>Oznaka u projektu S4.</t>
  </si>
  <si>
    <t>2.50.</t>
  </si>
  <si>
    <t xml:space="preserve">Dobava, montaža na strop i spajanje nadgradnog  </t>
  </si>
  <si>
    <t xml:space="preserve">vodotjesnog LED rasvjetnog tijela, sa </t>
  </si>
  <si>
    <t xml:space="preserve">elektronskim napajanjem, stupanj zaštite IP66, instalirana </t>
  </si>
  <si>
    <t>Oznaka u projektu S5.</t>
  </si>
  <si>
    <t>2.60.</t>
  </si>
  <si>
    <t>Oznaka u projektu S6.</t>
  </si>
  <si>
    <t>2.70.</t>
  </si>
  <si>
    <t xml:space="preserve">Dobava, montaža na zid i spajanje nadgradnog LED </t>
  </si>
  <si>
    <t xml:space="preserve">napajanjem, opalnim pokrovom, stupanj zaštite IP20, </t>
  </si>
  <si>
    <t>Oznaka u projektu S7.</t>
  </si>
  <si>
    <t>2.80.</t>
  </si>
  <si>
    <t xml:space="preserve">Dobava, montaža na strop i spajanje nadgradnog   LED </t>
  </si>
  <si>
    <t>napajanjem, stupanj zaštite IP54, instalirana snaga 19W,</t>
  </si>
  <si>
    <t>Oznaka u projektu S8.</t>
  </si>
  <si>
    <t>2.90.</t>
  </si>
  <si>
    <t xml:space="preserve">Dobava, ugradnja i spajanje sigurnosnog rasvjetnog tijela </t>
  </si>
  <si>
    <t xml:space="preserve">za označavanje smjera kretanja, piktogramska naljepnica </t>
  </si>
  <si>
    <t>- tehnologija izvora svjetlosti: LED</t>
  </si>
  <si>
    <t>- način rada: trajni/pripravni spoj</t>
  </si>
  <si>
    <t>- stupanj električne zaštite: II</t>
  </si>
  <si>
    <t>- stupanj IP zaštite: IP65</t>
  </si>
  <si>
    <t>- način ugradnje: zidna/stropna nadgradna/ugradna</t>
  </si>
  <si>
    <t>2.100.</t>
  </si>
  <si>
    <t xml:space="preserve">Dobava, ugradnja i spajanje sigurnosnog rasvjetnog tijela za </t>
  </si>
  <si>
    <t>- kut isijavanja: širokokutan simetrični</t>
  </si>
  <si>
    <t>- stupanj IP zaštite: IP44</t>
  </si>
  <si>
    <t>- materijal kučišta: PC</t>
  </si>
  <si>
    <t>- način ugradnje: stropna nadgradna</t>
  </si>
  <si>
    <t>2.110.</t>
  </si>
  <si>
    <t>- kut isijavanja: asimetrični</t>
  </si>
  <si>
    <t>- stupanj IP zaštite: IP20</t>
  </si>
  <si>
    <t>2.120.</t>
  </si>
  <si>
    <t xml:space="preserve">označavanje smjera kretanja i signalizaciju, pripravni/trajni </t>
  </si>
  <si>
    <t>- način rada: pripravni/trajni</t>
  </si>
  <si>
    <t>- stupanj IP zaštite: IP54</t>
  </si>
  <si>
    <t>- način ugradnje: zidna/stropna nadgradna</t>
  </si>
  <si>
    <t>2.130.</t>
  </si>
  <si>
    <t xml:space="preserve">za označavanje smjera kretanja i signalizaciju, </t>
  </si>
  <si>
    <t xml:space="preserve">pripravni/trajni načina rada, piktogrami smjera kretanja </t>
  </si>
  <si>
    <t>karakteristikama:</t>
  </si>
  <si>
    <t>2.140.</t>
  </si>
  <si>
    <t>2.150.</t>
  </si>
  <si>
    <t>Dobava, ugradnja i spajanje dodatnog pribora za svjetiljku:</t>
  </si>
  <si>
    <t xml:space="preserve"> - signalizacijski piktogram</t>
  </si>
  <si>
    <t>2.160.</t>
  </si>
  <si>
    <t>2.170.</t>
  </si>
  <si>
    <t xml:space="preserve"> - signalizacijski piktogrami (set)</t>
  </si>
  <si>
    <t>2.180.</t>
  </si>
  <si>
    <t>2.190.</t>
  </si>
  <si>
    <t xml:space="preserve">Dobava, ugradnja i spajanje dodatnog pribora za svjetiljku </t>
  </si>
  <si>
    <t>2.200.</t>
  </si>
  <si>
    <t>2.210.</t>
  </si>
  <si>
    <t xml:space="preserve"> - signalizacijski piktogrami (set) </t>
  </si>
  <si>
    <t xml:space="preserve">RASVJETA </t>
  </si>
  <si>
    <t xml:space="preserve">3) </t>
  </si>
  <si>
    <t>KABELI I ZAŠTITNE CIJEVI</t>
  </si>
  <si>
    <t>3.10.</t>
  </si>
  <si>
    <t>m</t>
  </si>
  <si>
    <t>3.20.</t>
  </si>
  <si>
    <t>3.30.</t>
  </si>
  <si>
    <t xml:space="preserve">4) </t>
  </si>
  <si>
    <t>klp</t>
  </si>
  <si>
    <t xml:space="preserve">UPUTE I ISPITIVANJE ELEKTROTEHNIČKIH </t>
  </si>
  <si>
    <t>INSTALACIJA</t>
  </si>
  <si>
    <t xml:space="preserve">Upute za održavanje elektrotehničkih instalacija </t>
  </si>
  <si>
    <t>kpl</t>
  </si>
  <si>
    <t>(U pisanom obliku navesti uvjete održavanja kompletne</t>
  </si>
  <si>
    <t>ugrađene elektrotehničke opreme i materijala s rokovima</t>
  </si>
  <si>
    <t xml:space="preserve">pregleda, servisiranja, ispitivanja i zamjene pojedinih </t>
  </si>
  <si>
    <t>dijelova elektrotehničke instalacije u roku do 25 godina , te</t>
  </si>
  <si>
    <t>nakon 25 godina od dana tehničkog pregleda)</t>
  </si>
  <si>
    <t>Ispitivanje električnih instalacija</t>
  </si>
  <si>
    <t xml:space="preserve">Ispitivanja obuhvačaju, mjerenje otpora instalacije, </t>
  </si>
  <si>
    <t>ispitivanje napona dodira, provjera rada panik rasvjete,</t>
  </si>
  <si>
    <t>ispitivanje srednje rasvjetljenosti i dr.</t>
  </si>
  <si>
    <t xml:space="preserve">UPUTE I ISPITIVANJE ELEKTROTEHNIČIH </t>
  </si>
  <si>
    <t xml:space="preserve">INSTALACIJA </t>
  </si>
  <si>
    <t>EL.- REKAPITUALCIJA ELEKTROTEHNIČKIH RADOVA</t>
  </si>
  <si>
    <t>1)</t>
  </si>
  <si>
    <t>2)</t>
  </si>
  <si>
    <t>3)</t>
  </si>
  <si>
    <t>4)</t>
  </si>
  <si>
    <t xml:space="preserve">EL  -                                                         </t>
  </si>
  <si>
    <t>SVEUKUPNO bez PDV-a:</t>
  </si>
  <si>
    <t>PDV:</t>
  </si>
  <si>
    <t>SVEUKUPNO s PDV-om:</t>
  </si>
  <si>
    <t>REKAPITULACIJA DIZALO S GRAĐEVINSKO-OBRTNIČKIM RADOVIMA</t>
  </si>
  <si>
    <t>GRAĐEVINSKI RADOVI</t>
  </si>
  <si>
    <t>ZEMLJANI RADOVI</t>
  </si>
  <si>
    <t>kn</t>
  </si>
  <si>
    <t>BETONSKI I AB RADOVI</t>
  </si>
  <si>
    <t>IZOLATERSKI</t>
  </si>
  <si>
    <t>OBRTNIČKI RADOVI</t>
  </si>
  <si>
    <t>LIMARSKI RADOVI</t>
  </si>
  <si>
    <t>FASADERSKI</t>
  </si>
  <si>
    <t>STROJARSKI RADOVI</t>
  </si>
  <si>
    <t>DIZALO</t>
  </si>
  <si>
    <t>SVEUKUPNO:</t>
  </si>
  <si>
    <t>Opći opis</t>
  </si>
  <si>
    <t xml:space="preserve">Prekopavanja ne smije biti i ako izvođač iskopa dublje nego je predviđeno ili loše izravna dno, dužan je loše sravljeni dio popuniti nabijenim betonom  C 12/15. Izrada temeljnih  stopa ne smije otpočeti prije nego nadzorni inženjer ne pregleda i primi iskope.
</t>
  </si>
  <si>
    <r>
      <t>Kombinirani strojno-ručni iskop zemljišta za trakaste temelje do projektirane kote iskopa. Utovar iskopane zemlje u kamion, prijevoz i privremeno odlaganje na lokaciji gradilišta. Obračun po m</t>
    </r>
    <r>
      <rPr>
        <vertAlign val="superscript"/>
        <sz val="10"/>
        <rFont val="Arial"/>
        <family val="2"/>
      </rPr>
      <t>3</t>
    </r>
    <r>
      <rPr>
        <sz val="10"/>
        <rFont val="Arial"/>
        <family val="2"/>
      </rPr>
      <t xml:space="preserve"> iskopane zemlje.</t>
    </r>
  </si>
  <si>
    <r>
      <t>m</t>
    </r>
    <r>
      <rPr>
        <vertAlign val="superscript"/>
        <sz val="10"/>
        <rFont val="Arial"/>
        <family val="2"/>
      </rPr>
      <t>3</t>
    </r>
  </si>
  <si>
    <r>
      <t>Dobava, nasipanje, razastiranje i nabijanje drobljenog kamena u slojevima od 15 cm ispod armirano betonske ploče dizala. Svu tucaničku podlogu zbiti na  Ms= 80 MN/m². Obračun po m</t>
    </r>
    <r>
      <rPr>
        <vertAlign val="superscript"/>
        <sz val="10"/>
        <rFont val="Arial"/>
        <family val="2"/>
      </rPr>
      <t xml:space="preserve">3 </t>
    </r>
    <r>
      <rPr>
        <sz val="10"/>
        <rFont val="Arial"/>
        <family val="2"/>
      </rPr>
      <t xml:space="preserve">u zbijenom stanju. </t>
    </r>
  </si>
  <si>
    <t>Planiranje sa točnosti ±2,0cm i valjanje posteljice ispod cjelokupne površine zgrade, do postizanja potrebne zbijenosti (Ms≥25 MN/m²). Obračun po m² isplanirane i zbijene posteljice.</t>
  </si>
  <si>
    <r>
      <t>m</t>
    </r>
    <r>
      <rPr>
        <vertAlign val="superscript"/>
        <sz val="10"/>
        <rFont val="Arial"/>
        <family val="2"/>
      </rPr>
      <t>2</t>
    </r>
  </si>
  <si>
    <r>
      <t>Ugradba zemljanog materijala dobivenog iz iskopa unutar temeljnih traka, odnosno do visine polaganja posteljice od drobljenog kamena ispod armirano betonske ploče prizemlja. Ugrađenu zemlju zbiti do potrebne zbijenosti (Ms≥25 MN/m²). Obračun po m</t>
    </r>
    <r>
      <rPr>
        <vertAlign val="superscript"/>
        <sz val="10"/>
        <rFont val="Arial"/>
        <family val="2"/>
      </rPr>
      <t>3</t>
    </r>
    <r>
      <rPr>
        <sz val="10"/>
        <rFont val="Arial"/>
        <family val="2"/>
      </rPr>
      <t xml:space="preserve"> u zbijenom stanju. </t>
    </r>
  </si>
  <si>
    <r>
      <t xml:space="preserve">UKUPNO </t>
    </r>
    <r>
      <rPr>
        <b/>
        <sz val="10"/>
        <rFont val="Arial"/>
        <family val="2"/>
      </rPr>
      <t>ZEMLJANI RADOVI:</t>
    </r>
  </si>
  <si>
    <t>BETONSKI I ARMIRANOBETONSKI RADOVI</t>
  </si>
  <si>
    <t>Opći opis:</t>
  </si>
  <si>
    <r>
      <t>Nabava, transport i ugradnja betona C12/15 za betoniranje podložnog sloja betona ipod AB ploče prizemlja od 5 cm, te za betoniranje betona za pad na stropnoj ploči u sloju od 8-18 cm..Površinu zagladiti za polaganje hidroizolacije.  U cijenu uračunat sav potreban materijal, rad i prijenos.  Obračun po m</t>
    </r>
    <r>
      <rPr>
        <vertAlign val="superscript"/>
        <sz val="10"/>
        <rFont val="Arial"/>
        <family val="2"/>
      </rPr>
      <t>3</t>
    </r>
    <r>
      <rPr>
        <sz val="10"/>
        <rFont val="Arial"/>
        <family val="2"/>
      </rPr>
      <t xml:space="preserve"> ugrađenog podložnog betona i po m</t>
    </r>
    <r>
      <rPr>
        <vertAlign val="superscript"/>
        <sz val="10"/>
        <rFont val="Arial"/>
        <family val="2"/>
      </rPr>
      <t>2</t>
    </r>
    <r>
      <rPr>
        <sz val="10"/>
        <rFont val="Arial"/>
        <family val="2"/>
      </rPr>
      <t xml:space="preserve"> ugrađenog  betona za pad</t>
    </r>
  </si>
  <si>
    <t>a)</t>
  </si>
  <si>
    <t>podložni beton</t>
  </si>
  <si>
    <t>b)</t>
  </si>
  <si>
    <t>zaštitni beton</t>
  </si>
  <si>
    <t>c)</t>
  </si>
  <si>
    <t>beton za pad</t>
  </si>
  <si>
    <r>
      <t>Nabava, transport i ugradnja betona C25/30 u armirano betonsku podnu ploču u potrebnoj daščanoj oplati. Ugradnja armature prema statičkom računu. U cijenu uračunat sav potreban materijal, rad i prijenos. Obračun po m</t>
    </r>
    <r>
      <rPr>
        <vertAlign val="superscript"/>
        <sz val="10"/>
        <rFont val="Arial"/>
        <family val="2"/>
      </rPr>
      <t>3</t>
    </r>
    <r>
      <rPr>
        <sz val="10"/>
        <rFont val="Arial"/>
        <family val="2"/>
      </rPr>
      <t xml:space="preserve"> ugrađenog betona i m</t>
    </r>
    <r>
      <rPr>
        <vertAlign val="superscript"/>
        <sz val="10"/>
        <rFont val="Arial"/>
        <family val="2"/>
      </rPr>
      <t>2</t>
    </r>
    <r>
      <rPr>
        <sz val="10"/>
        <rFont val="Arial"/>
        <family val="2"/>
      </rPr>
      <t xml:space="preserve"> oplate.</t>
    </r>
  </si>
  <si>
    <t>beton</t>
  </si>
  <si>
    <t>oplata</t>
  </si>
  <si>
    <r>
      <t>Nabava, transport i ugradnja betona C25/30 za betoniranje AB nosivog zida debljine 30 cm, u potrebnoj dvostranoj daščanoj oplati. Ugradnja armature prema statičkom računu. U cijenu uračunat sav potreban materijal, rad i prijenos te potrebnu radnu skelu. Obračun po m</t>
    </r>
    <r>
      <rPr>
        <vertAlign val="superscript"/>
        <sz val="10"/>
        <rFont val="Arial"/>
        <family val="2"/>
      </rPr>
      <t>3</t>
    </r>
    <r>
      <rPr>
        <sz val="10"/>
        <rFont val="Arial"/>
        <family val="2"/>
      </rPr>
      <t xml:space="preserve"> ugrađenog betona i m</t>
    </r>
    <r>
      <rPr>
        <vertAlign val="superscript"/>
        <sz val="10"/>
        <rFont val="Arial"/>
        <family val="2"/>
      </rPr>
      <t>2</t>
    </r>
    <r>
      <rPr>
        <sz val="10"/>
        <rFont val="Arial"/>
        <family val="2"/>
      </rPr>
      <t xml:space="preserve"> oplate.</t>
    </r>
  </si>
  <si>
    <r>
      <t>Nabava, transport i ugradnja betona C25/30 za betoniranje   armirano betonskih stropne ploče dizala  debljine 20 cm  u potrebnoj daščanoj oplati s podupiranjem do 3,50 m. Na dilataciji uzduž ploče postaviti ekspandirani polistiren debljine 2,0 cm.  U cijenu uračunat sav potreban materijal, rad i prijenos. Obračun po m</t>
    </r>
    <r>
      <rPr>
        <vertAlign val="superscript"/>
        <sz val="10"/>
        <rFont val="Arial"/>
        <family val="2"/>
      </rPr>
      <t>3</t>
    </r>
    <r>
      <rPr>
        <sz val="10"/>
        <rFont val="Arial"/>
        <family val="2"/>
      </rPr>
      <t xml:space="preserve"> ugrađenog betona i m</t>
    </r>
    <r>
      <rPr>
        <vertAlign val="superscript"/>
        <sz val="10"/>
        <rFont val="Arial"/>
        <family val="2"/>
      </rPr>
      <t>2</t>
    </r>
    <r>
      <rPr>
        <sz val="10"/>
        <rFont val="Arial"/>
        <family val="2"/>
      </rPr>
      <t xml:space="preserve"> oplate.</t>
    </r>
  </si>
  <si>
    <t>kg</t>
  </si>
  <si>
    <r>
      <t xml:space="preserve">UKUPNO </t>
    </r>
    <r>
      <rPr>
        <b/>
        <sz val="10"/>
        <rFont val="Arial"/>
        <family val="2"/>
      </rPr>
      <t>BETONSKI I ARMIRANOBETONSKI RADOVI:</t>
    </r>
  </si>
  <si>
    <t>IZOLATERSKI RADOVI</t>
  </si>
  <si>
    <t xml:space="preserve">Dobava i postavljanje horizontalne toplinske izolacije i hidroizolacije stropa dizala. Izolacija se postavlja na izvedenu AB podnu ploču u slojevima, gledano odozgo:
</t>
  </si>
  <si>
    <t xml:space="preserve">- HI mehaničko pričvršćena u AB ploču
- geotekstil 150 - 200 g/m2                                           
- toplinska izolacija 15 cm                                                                                 - parna brana </t>
  </si>
  <si>
    <t>Propisno postavljanje Parne brane - svojstava:  - parna brana PE folija deb. 0,25 mm, s otporom difuzije vodene pare µ &gt; 300.000, sa ljepljenim preklopima 10 cm, polagana slobodno na prethodno izvedenu suhu AB ploču. 
Kod izvođenja radova treba se pridržavati smjernica o primjeni propisanih od strane proizvođača materijala. Obračun se vrši po m² izvedenih potrebnih površina.</t>
  </si>
  <si>
    <r>
      <t>Dobava i postavljanje vertikalne hidroizolacije koja  se postavlja na izvedeni AB zid koji je pod zemljom. Izolaciju podići cca 50 cm iznad zemlje. 
Kod izvođenja radova treba se pridržavati smjernica o primjeni propisanih od strane proizvođača materijala. Obračun se vrši po m</t>
    </r>
    <r>
      <rPr>
        <vertAlign val="superscript"/>
        <sz val="10"/>
        <rFont val="Arial"/>
        <family val="2"/>
      </rPr>
      <t>2</t>
    </r>
    <r>
      <rPr>
        <sz val="10"/>
        <rFont val="Arial"/>
        <family val="2"/>
      </rPr>
      <t xml:space="preserve"> izvedenih potrebnih površina.</t>
    </r>
  </si>
  <si>
    <r>
      <t xml:space="preserve">UKUPNO </t>
    </r>
    <r>
      <rPr>
        <b/>
        <sz val="10"/>
        <rFont val="Arial"/>
        <family val="2"/>
      </rPr>
      <t xml:space="preserve"> IZOLATERSKI RADOVI</t>
    </r>
    <r>
      <rPr>
        <sz val="10"/>
        <rFont val="Arial"/>
        <family val="2"/>
      </rPr>
      <t>:</t>
    </r>
  </si>
  <si>
    <t>Vrsta radova: izrada, dobava i postavljanje limenog opšava stropne ploče dizala</t>
  </si>
  <si>
    <t>TROŠKOVNIČKI OPIS RADOVA</t>
  </si>
  <si>
    <t>IZRADA, DOBAVA I UGRADNJA LIMENOG OPŠAVA STROPNE PLOČE DIZALA</t>
  </si>
  <si>
    <t xml:space="preserve">Izrada, doprema i postavljanje završnog limenog opšava stropne ploče dizala. Za rad i korištene materijale, obavezno je pridržavanje  pravila struke. </t>
  </si>
  <si>
    <t>Cijenom je obuhvaćena postava limarije sa pripadajućim nosačima od trakastog željeza - potpune AKZ zaštite, podkonstrukcija, sva učvršćenja te podložna bitumenska ljepenka.  Pričvršćenje na zid izvesti sukladno Tipskim detaljima usklađenim sa Pokrovnom folijom. Razvijena širina opšava = 360 cm.
Obračun po m' opšava.</t>
  </si>
  <si>
    <r>
      <t>m</t>
    </r>
    <r>
      <rPr>
        <vertAlign val="superscript"/>
        <sz val="10"/>
        <rFont val="Arial"/>
        <family val="2"/>
      </rPr>
      <t>,</t>
    </r>
  </si>
  <si>
    <r>
      <t xml:space="preserve">UKUPNO </t>
    </r>
    <r>
      <rPr>
        <b/>
        <sz val="10"/>
        <rFont val="Arial"/>
        <family val="2"/>
      </rPr>
      <t>LIMARSKI RADOVI</t>
    </r>
    <r>
      <rPr>
        <sz val="10"/>
        <rFont val="Arial"/>
        <family val="2"/>
      </rPr>
      <t>:</t>
    </r>
  </si>
  <si>
    <t>FASADERSKI RADOVI</t>
  </si>
  <si>
    <t>Vrsta radova: izrada fasade sa svim potrebnim postupcima da bi fasada nila trajna i postojana</t>
  </si>
  <si>
    <t>IZRADA SOKLA</t>
  </si>
  <si>
    <t>IZRADA TI TEMELJA</t>
  </si>
  <si>
    <r>
      <t>UKUPNO</t>
    </r>
    <r>
      <rPr>
        <b/>
        <sz val="10"/>
        <rFont val="Arial"/>
        <family val="2"/>
      </rPr>
      <t xml:space="preserve"> FASADERSKI RADOVI</t>
    </r>
    <r>
      <rPr>
        <sz val="10"/>
        <rFont val="Arial"/>
        <family val="2"/>
      </rPr>
      <t>:</t>
    </r>
  </si>
  <si>
    <t>Tehnički podaci:</t>
  </si>
  <si>
    <r>
      <rPr>
        <b/>
        <sz val="10"/>
        <rFont val="Arial"/>
        <family val="2"/>
      </rPr>
      <t>Dizalo</t>
    </r>
    <r>
      <rPr>
        <sz val="10"/>
        <rFont val="Arial"/>
        <family val="2"/>
      </rPr>
      <t>: osobno.</t>
    </r>
  </si>
  <si>
    <r>
      <rPr>
        <b/>
        <sz val="10"/>
        <rFont val="Arial"/>
        <family val="2"/>
      </rPr>
      <t>Vrsta dizala:</t>
    </r>
    <r>
      <rPr>
        <sz val="10"/>
        <rFont val="Arial"/>
        <family val="2"/>
      </rPr>
      <t xml:space="preserve"> električno, dizalo bez strojarnice.</t>
    </r>
  </si>
  <si>
    <r>
      <rPr>
        <b/>
        <sz val="10"/>
        <rFont val="Arial"/>
        <family val="2"/>
      </rPr>
      <t>Visina dizanja:</t>
    </r>
    <r>
      <rPr>
        <sz val="10"/>
        <rFont val="Arial"/>
        <family val="2"/>
      </rPr>
      <t xml:space="preserve"> 7,69 m</t>
    </r>
  </si>
  <si>
    <r>
      <rPr>
        <b/>
        <sz val="10"/>
        <rFont val="Arial"/>
        <family val="2"/>
      </rPr>
      <t xml:space="preserve">Broj stanica/ulaza: </t>
    </r>
    <r>
      <rPr>
        <sz val="10"/>
        <rFont val="Arial"/>
        <family val="2"/>
      </rPr>
      <t>4/4 (ulazi prolazni pod 180°)</t>
    </r>
  </si>
  <si>
    <t xml:space="preserve">Pogonsko postrojenje: </t>
  </si>
  <si>
    <r>
      <rPr>
        <b/>
        <sz val="10"/>
        <rFont val="Arial"/>
        <family val="2"/>
      </rPr>
      <t>Ovjes:</t>
    </r>
    <r>
      <rPr>
        <sz val="10"/>
        <rFont val="Arial"/>
        <family val="2"/>
      </rPr>
      <t xml:space="preserve"> 2:1</t>
    </r>
  </si>
  <si>
    <t xml:space="preserve">Upravljanje: </t>
  </si>
  <si>
    <t>- simplex sabirno - mikroprocesorsko</t>
  </si>
  <si>
    <t>upravljačka grupa smještena u vrhu voznog    okna u voznom oknu, ormar za servis i nadzor u najvišoj stanici.</t>
  </si>
  <si>
    <r>
      <t xml:space="preserve">Napon upravljanja: </t>
    </r>
    <r>
      <rPr>
        <sz val="10"/>
        <rFont val="Arial"/>
        <family val="2"/>
      </rPr>
      <t>110V, AC</t>
    </r>
  </si>
  <si>
    <t>Signalizacija i moduli:</t>
  </si>
  <si>
    <t>-optička potvrda poziva, digitalni LCD pokazivač položaja kabine u kabini i na svim stanicama u pozivnoj kutiji pokazivač, strelice smjera daljnje vožnje, alarm, preopterećenje, nužna rasvjeta, pozivanje dizala na ključ (isporuka 15 kom. Ključeva)</t>
  </si>
  <si>
    <r>
      <t>Instalacija:</t>
    </r>
    <r>
      <rPr>
        <sz val="10"/>
        <rFont val="Arial"/>
        <family val="2"/>
      </rPr>
      <t xml:space="preserve"> za suhi prostor</t>
    </r>
  </si>
  <si>
    <r>
      <rPr>
        <b/>
        <sz val="10"/>
        <rFont val="Arial"/>
        <family val="2"/>
      </rPr>
      <t xml:space="preserve">Napajanje: </t>
    </r>
    <r>
      <rPr>
        <sz val="10"/>
        <rFont val="Arial"/>
        <family val="2"/>
      </rPr>
      <t>TN-C mreža, 1x230V, N, 50 Hz</t>
    </r>
  </si>
  <si>
    <t>Vozno okno:</t>
  </si>
  <si>
    <t>- materijal: armirano - betonska konstrukcija</t>
  </si>
  <si>
    <t>- tlocrtne dimenzije: širina 1940mm, dubina 1940mm</t>
  </si>
  <si>
    <t>- dubina donjeg dijela: 1100 mm</t>
  </si>
  <si>
    <t>- visina gornjeg dijela: 3500 mm</t>
  </si>
  <si>
    <t>-provjetravanje: prema nacrtu</t>
  </si>
  <si>
    <t>Kabina:</t>
  </si>
  <si>
    <t>- svjetle mjere: širina 1100mm, dubina 1400mm, visina 2200mm</t>
  </si>
  <si>
    <t>- vrata: automatska teleskopska vrata, širina 900mm, visina 2100mm, inox brušeni 220, regulirani pogon vrata, zaštita od udara - svjetlosna zavjesa.</t>
  </si>
  <si>
    <t>- obloga stranica: inox brušeni 220</t>
  </si>
  <si>
    <t>- obloga stropa: ravni, inox brušeni 220</t>
  </si>
  <si>
    <t>- obloga poda: protuklizna obloga (svetli krem ton, bone)</t>
  </si>
  <si>
    <t>- rasvjeta: oko upravljačkog panela s mehaničkim tipkalima i reljefnim oznakama</t>
  </si>
  <si>
    <r>
      <rPr>
        <b/>
        <sz val="10"/>
        <rFont val="Arial"/>
        <family val="2"/>
      </rPr>
      <t>Vrsta voznog okna:</t>
    </r>
    <r>
      <rPr>
        <sz val="10"/>
        <rFont val="Arial"/>
        <family val="2"/>
      </rPr>
      <t xml:space="preserve"> automatska teleskopska</t>
    </r>
  </si>
  <si>
    <t>- materijal: čelični lim</t>
  </si>
  <si>
    <t>- svjetle mjere: širina 900mm, visina 2100mm</t>
  </si>
  <si>
    <t>- obloga: inox brušeni 220</t>
  </si>
  <si>
    <t>Smještaj pogonskog stroja:</t>
  </si>
  <si>
    <t>- na vrhu voznog okna u voznom oknu, prilaz s krova kabine iz najviše stanice.</t>
  </si>
  <si>
    <t xml:space="preserve">Protuuteg: </t>
  </si>
  <si>
    <t>- čelični okvir ispunjen elementima</t>
  </si>
  <si>
    <r>
      <t>Smještaj:</t>
    </r>
    <r>
      <rPr>
        <sz val="10"/>
        <rFont val="Arial"/>
        <family val="2"/>
      </rPr>
      <t xml:space="preserve"> sa strane kabine</t>
    </r>
  </si>
  <si>
    <t>Obveze naručitelja:</t>
  </si>
  <si>
    <t xml:space="preserve">- Prednju stijenu voznog okna dizala izvesti u visak (dozvoljena tolerancija +-0,5cm), kako bi se vatrootporna vrata pri ugradnji prislonila na prednju stijenu voznog okna, bez pojave zazora (fuga). Ukoliko se prednja stijena NE izvede kako je navedeno i nakon ugradnje vrata se pojave zazori (fuge) prema voznom oknu, Naručitelj će izvesti vatrootporno brtvljenje prodora zazora (fuga) sukladno eleboratu zaštite od požara. </t>
  </si>
  <si>
    <t>Dizalo</t>
  </si>
  <si>
    <r>
      <t>UKUPNO</t>
    </r>
    <r>
      <rPr>
        <b/>
        <sz val="10"/>
        <rFont val="Arial"/>
        <family val="2"/>
      </rPr>
      <t xml:space="preserve"> DIZALO</t>
    </r>
    <r>
      <rPr>
        <sz val="10"/>
        <rFont val="Arial"/>
        <family val="2"/>
      </rPr>
      <t>:</t>
    </r>
  </si>
  <si>
    <t>ARHITEKTONSKI PROJEKT</t>
  </si>
  <si>
    <t>ELEKTROTEHNIČKI RADOVI</t>
  </si>
  <si>
    <t>TROŠKOVNIK DIZALA</t>
  </si>
  <si>
    <t>STROJARSKI  RADOVI</t>
  </si>
  <si>
    <t>SVEUKUPNA REKAPITULACIJA</t>
  </si>
  <si>
    <t>PDV 25%</t>
  </si>
  <si>
    <t>SVEUKUPNO</t>
  </si>
  <si>
    <t xml:space="preserve">i drugim sredstvima potrebnim za ispravnu izvedbu, te geodetski radovi na iskolčenju predmetnih </t>
  </si>
  <si>
    <t>instalacija kao i geodetski snimak instalacija nakon polaganja istih.</t>
  </si>
  <si>
    <t xml:space="preserve">gradiva, nadzorni, rukovodeći i drugi poslovi poduzeća, troškovi skela, dizalica za potrebe dizanje i </t>
  </si>
  <si>
    <t xml:space="preserve">istovara opreme, alata, sprava i strojeva, svi sitni metalni i drugi dijelovi potrebni kod građenja, potrebna </t>
  </si>
  <si>
    <t xml:space="preserve">osiguranja tijekom radova, signali na građevini danju i noću, čuvanje, dovodi struje i </t>
  </si>
  <si>
    <t xml:space="preserve">Projektanta i Investitora. </t>
  </si>
  <si>
    <t>Demontaža split klima uređaja (jedna vanjska i jedna unutarnja jedinica) komplet s povlaćenjem i rekuperiranjem freona te izdavanjem SD kartice. U cijenu demontaže uključiti demotažu cijevne i elektro instalacije (dužine do 4 m), kao i demontažu nosivih konzola i odvoda kondenzata. Predaja demontiranih klima uređaja predstavniku investitora, odvoz istih na mjesto koje odredi investitor te izrada primopredajnog zapisnika.</t>
  </si>
  <si>
    <t xml:space="preserve">Demontaža postojećih hidrauličkih skretnica sa zapornom armaturom, demontaža pumpe, ekspanzijske posude i cijevne instalacije dužine do 10m unutar postojećih strojarnica. </t>
  </si>
  <si>
    <t>Demontaža kompletnog postojećeg razvoda instalacije radijatorskog grijanja s nosivim elementima postojećeg dijela škole iz Če i Cu cijevi, te odvoz istih na gradski deponij na udaljenosti do 20 km od gradilišta. Stavka uključuje i pražnjenje sustava ogrjevne vode kao i sva potrebna zaštitna sredstva potrebna za zaštitu zidova, podova i namješta prilikom izvođenja radova na pražnjenju i demontaži sustava radijatorskog grijanja. Obračun po dužnom metru demontiranog cjevovoda.</t>
  </si>
  <si>
    <r>
      <t xml:space="preserve">Dobava i ugradnja plinomjera s rotacijskim klipovima, velikog mjernog područja i kompaktne dimenzije, te visoke točnosti mjerenja, tehničkih karakteristika:                                                                                                                - Temperatura plina: -25°C do +70°C                                                                                    - Temperature okoline: -25°C do +70°C                                                                                    - Radni tlak: maks. 20 bar                                                                                                 - Materijal kućišta: aluminij                                                                                                                                                                              U cijenu uključiti protuprirubnice, brtve i vijke za spoj na cijevnu instalaciju).                                                                                                                                                                                                                     dimenzije: </t>
    </r>
    <r>
      <rPr>
        <b/>
        <i/>
        <sz val="8"/>
        <rFont val="Calibri"/>
        <family val="2"/>
      </rPr>
      <t>G-25 DN50 (maksimalnog protoka do 40m</t>
    </r>
    <r>
      <rPr>
        <b/>
        <i/>
        <vertAlign val="superscript"/>
        <sz val="8"/>
        <rFont val="Calibri"/>
        <family val="2"/>
      </rPr>
      <t>3</t>
    </r>
    <r>
      <rPr>
        <b/>
        <i/>
        <sz val="8"/>
        <rFont val="Calibri"/>
        <family val="2"/>
      </rPr>
      <t>/h)</t>
    </r>
    <r>
      <rPr>
        <i/>
        <sz val="8"/>
        <rFont val="Calibri"/>
        <family val="2"/>
      </rPr>
      <t xml:space="preserve">                                                                                                                                                                       </t>
    </r>
  </si>
  <si>
    <r>
      <t>Dobava i ugradnja limenog (INOX) samostojećeg ormara metalne konstrukcije s  vratima i bravicama za zatvaranje. Dno ormarića ispunjeno metalnom rešetkom. Na vratima ormarića s gornje i donje strane izvedeni otvori za zrak. Na vratima je obavezan znak upozorenja: "NE PRILAZI OTVORENIM PLAMENOM"  i "POZOR PLIN".</t>
    </r>
    <r>
      <rPr>
        <b/>
        <i/>
        <sz val="8"/>
        <rFont val="Calibri"/>
        <family val="2"/>
      </rPr>
      <t xml:space="preserve">                                                                                                          -  minimalne dimenzije ormarića: 1400x1000x400 mm.     </t>
    </r>
    <r>
      <rPr>
        <i/>
        <sz val="8"/>
        <rFont val="Calibri"/>
        <family val="2"/>
      </rPr>
      <t xml:space="preserve">                                                                                                                                                                                                                                                       </t>
    </r>
  </si>
  <si>
    <t xml:space="preserve">Čišćenje čeličnih plinskih cijevi dimenzije DN 50, fazonskih komada i zavarenih spojeva, te bojanje istih dva puta temeljnom bojom i dva puta završnom žutom lak bojom (RAL 1021) ili jednakovrijednom ton kartom. </t>
  </si>
  <si>
    <t>Jenakovrijedna ton karta: _______________________________</t>
  </si>
  <si>
    <r>
      <t xml:space="preserve">Dobava i ugradnja zaštitne cijevi na križanjima plinskog (kućnog) priključka instalacije mjerenog plina s drugim instalacijama iz cijevi od tvrdog polietilena visoke gustoće PE-HD, u šiptci. Dimenzije:                                                                                                                          </t>
    </r>
    <r>
      <rPr>
        <b/>
        <i/>
        <sz val="8"/>
        <rFont val="Calibri"/>
        <family val="2"/>
      </rPr>
      <t>- PE 100; d110x10.0 mm; SDR11; PN10; L=6m</t>
    </r>
  </si>
  <si>
    <t>Dobava i ugradnja elektromagnetskog ventila za zemni - prirodni plin, radnog tlaka od 0 do 1000 mbar, Kv=290 Nm3/h, -10….60°C, NC - 230VAC. Dimenzije:</t>
  </si>
  <si>
    <t xml:space="preserve">Čišćenje čeličnih plinskih cijevi dimenzije DN 50, fazonskih komada i zavarenih spojeva, te bojanje istih dva puta temeljnom bojom i dva puta završnom žutom lak bojom (RAL 1021)  ili jednakovrijednom ton kartom.  </t>
  </si>
  <si>
    <t>Iskop uvarne jame u zemlji III kategorije za priključenje plina na ulični plinovod dimenzije 1.5m x 1.5m i dubine 1.5m, osiguranje jame zbog izbjegavanja eventualnih ozljeda, te zatrpavanje  i saniranje tj. vraćanje površine u prvobitno stanje nakon izvedenog priključenjanovog plinskog priključka na ulični plinovod.U cijenu uključiti sav potreban alat i strojeve za izvršenje navedenog iskopa.</t>
  </si>
  <si>
    <r>
      <t>Kombinirani iskop rova u zemljanom materijalu za polaganje plinske instalacije. Materijal iz iskopa odbacivati na min. udaljenost 1,0 m od ruba rova. Rov se izvodi prosječne dubine 0,8-1,2 m i širine 0,4 m. Stavka uključuje i sva potrebna osiguranja rova odurušavanja, razupiranje te eventualno ispumpavanje oborinske vode. Iskop se uglavnom predviđa strojno dok se ručno predviđa na mjestima gdje se iskop ne može izvršiti mehanizacijom.                                                                                                Obračun po m</t>
    </r>
    <r>
      <rPr>
        <i/>
        <vertAlign val="superscript"/>
        <sz val="8"/>
        <rFont val="Calibri"/>
        <family val="2"/>
      </rPr>
      <t xml:space="preserve">3 </t>
    </r>
    <r>
      <rPr>
        <i/>
        <sz val="8"/>
        <rFont val="Calibri"/>
        <family val="2"/>
      </rPr>
      <t>iskopanog materijala u sraslom stanju.</t>
    </r>
  </si>
  <si>
    <r>
      <t>Utovar i odvoz viška materijala iz iskopa nakon izvedenog zatrpavanja na gradsko odlagalište na udaljenosti do 20 km od mjesta gradilišta.Obračun po m</t>
    </r>
    <r>
      <rPr>
        <i/>
        <vertAlign val="superscript"/>
        <sz val="8"/>
        <rFont val="Calibri"/>
        <family val="2"/>
      </rPr>
      <t>3</t>
    </r>
    <r>
      <rPr>
        <i/>
        <sz val="8"/>
        <rFont val="Calibri"/>
        <family val="2"/>
      </rPr>
      <t xml:space="preserve"> viška materijala u sraslom stanju.</t>
    </r>
  </si>
  <si>
    <r>
      <t>AB ploča ispod plinskog ormarića mjerno-redukcijske stanice. Betoniranje AB ploče betonom razreda tlačne čvrstoče C25/30 i minimalne debljine 15 cm. Stavka obuhvaća izradu i postavu oplate, postavu armaturne mreže Q283, nabavu, transport, ugradnju i njegu betona te potrebna ispitivanja i dokaze kvalitete.                                                                                                                                Obračun po m</t>
    </r>
    <r>
      <rPr>
        <i/>
        <vertAlign val="superscript"/>
        <sz val="8"/>
        <rFont val="Calibri"/>
        <family val="2"/>
      </rPr>
      <t>3</t>
    </r>
    <r>
      <rPr>
        <i/>
        <sz val="8"/>
        <rFont val="Calibri"/>
        <family val="2"/>
      </rPr>
      <t xml:space="preserve"> ugrađenog betona.</t>
    </r>
  </si>
  <si>
    <t>Karakteristike kotla:
- visok stupanj iskorištenja
- kompaktne dimenzije
- jednostavno održavanje
- integrirani palemnik s gornje strane
- minimalni hidraulički otpor
- velika površina izmjenjivača topline
- samočisteća površina izmjenjivača</t>
  </si>
  <si>
    <t>Opseg isporuke:
- tijelo kotla s izolacijama
- plamenik s plinskom rampom
- automatska regulacija za upravljanje s 
  jednim direktnim krugom, dva mješajuća kruga grijanja, 
  spremnik za pripremu PTV, prema vanjskoj temperaturi, 
  kaskadno vođenje kotlova
- kontroler automatskog paljenja s nadzorom 
- dimovodna instalacija                                                                                                                                                         - dimovodna instalacija izvan vanjskog plašta kućišta - nadvišenje min. 1m komplet sa završnom kapom 
- ekspanzijska posuda 50 l 
- sigurnosni ventili 3.5 bar 1'' x 1 1/4''
- posuda za sakupljanje i neutralizaciju kondenzata 
- elektro zaštita od smrzavanja hidraulike cjevovoda i kondenzata</t>
  </si>
  <si>
    <t xml:space="preserve">Tehnički podaci:
- maksimalni toplinski učin (40/30°C) 250 kW (+/-10%)
- minimalni toplinski učin ((40/30°C)    49 kW  (+/-10%)
- maksimalni toplinski učin (80/60°C) 231 kW  (+/-10%)
- minimalni toplinski učin ((80/60°C)    44 kW  (+/-10%)
- maksimalni radni tlak 6 bar
</t>
  </si>
  <si>
    <t>Maksimalne dimenzije kotla zbog ograničenog smještaja:
- širina - maksimalna  1.200 mm
- dužina - maksimalna 2.400 mm
- visina (bez dimnjaka) - maksimalna 2.500 mm
- masa maksimalno 1.450 kg
- priključak polaz/povrat min. DN 65/PN6
- priključak plin min. 1 1/2''</t>
  </si>
  <si>
    <t>Dobava i ugradnja razvodnog el. ormara za potrebe ugradnje novog plinskog kondenzacijskog generatora topline za vanjsku ugradnju kao i za potrebe upravljanja sekundarnih krugova grijanja.  Uzidni razvodni ormar tipski testiran. Minimalne dimenzije ormara 360x715x95 mm (š x v  x d), u IP 65 zaštiti, izrađen od dekapiranog lima zaštićen poliestersko-epoksidnim slojem. Na vratima razdjelnika postavljene natpisne pločice s opisom funkcije. Sa unutarnje strana vrata postavljen đžep za držanje shema izvedenog stanja, kabel liste i ostale tehničke listove sklopne i upravljačke opreme. Razdjelni ormar opremljen bravicom s ključem. Razdjelni ormar se sastavlja i oprema slijedećom opremom i materijalom.</t>
  </si>
  <si>
    <t>Dobava i ugradnja i spajanje opskrbnog kabela za razdjelni ormar, kabel sa zaštitnim vodićem za statičnu upotrebu 5x6mm2. Kabel se postavlja u PVC cijev položenu pod žbuku građevine, po potrebi djelomično u kabelske police. U cijenu uključiti sva potrebna šlicanja za ugradnju istog te žbukanje i završna obrada šlica nakon postavljanja kabela, kao i potrebnu PVC rebrastu cijev promjera 40mm. Obračun po m' kabela.</t>
  </si>
  <si>
    <r>
      <t>- kabel dim. 5x6mm</t>
    </r>
    <r>
      <rPr>
        <i/>
        <vertAlign val="superscript"/>
        <sz val="8"/>
        <rFont val="Calibri"/>
        <family val="2"/>
      </rPr>
      <t>2</t>
    </r>
  </si>
  <si>
    <r>
      <t>- kabel dim. 3x1.5mm</t>
    </r>
    <r>
      <rPr>
        <i/>
        <vertAlign val="superscript"/>
        <sz val="8"/>
        <rFont val="Calibri"/>
        <family val="2"/>
      </rPr>
      <t>2</t>
    </r>
  </si>
  <si>
    <r>
      <t>- kabel dim. 3x2.5mm</t>
    </r>
    <r>
      <rPr>
        <i/>
        <vertAlign val="superscript"/>
        <sz val="8"/>
        <rFont val="Calibri"/>
        <family val="2"/>
      </rPr>
      <t>2</t>
    </r>
  </si>
  <si>
    <r>
      <t>- kabel dim. 2x0.8mm</t>
    </r>
    <r>
      <rPr>
        <i/>
        <vertAlign val="superscript"/>
        <sz val="8"/>
        <rFont val="Calibri"/>
        <family val="2"/>
      </rPr>
      <t>2</t>
    </r>
  </si>
  <si>
    <t xml:space="preserve">Dobava i ugradnja hidrauličke skretnice izrađene iz čelika sa spojnim komadima, navojnim kapama i prirubnicama, min. otvorom za čišćenje 2'', automatskim odzračivanjem, priključakom za temperaturni osjetnik ½'', podesivim postoljem i toplinskom izolacijom skretnice.
 Tehnički podaci: 
     - učin ΔT 20°C   min. 280 kW
     - protok    min. 12 m3/h 
     - radni tlak    6,0 bara
     - ispitni tlak    9,0 bara
     - maks. radna temperatura  130°C
     - priključak    DN 80/16  
                                                                                                                                                            </t>
  </si>
  <si>
    <t xml:space="preserve">Dobava i ugradnja modula za proširenje dodatnih funkcija osnovnog regulatora na krug grijanja ili pripremu potrošne s integriranim funkcijama za kontrolu:
- 1 krug grijanja / hlađenja bez miješajućeg ventila
ili
- 1 krug grijanja / hlađenja s miješajućim ventilom
Sastoji se od: ekspanzijskog modula, vodilica za ugradnju dodatne opreme, priključak za mrežni napon, 1 naljegajući osjetnik , L min= 4.0 m, osnovni set za postavljanje modul proširenja, priključak za 230 V izlaz (crpke za direktan ili miješajući krug grijanja), priključak za 2x 230V izlaz (motor miješajućeg ventila), priključak za nadgledanje temperatura u sustavu, 2x priključci za osjetnike, priključak za 0-10 V ulaz.                                                                                                                                                                                                                                                  </t>
  </si>
  <si>
    <t xml:space="preserve">Dobava i ugradnja regulator za upravljanje krugom grijanja I pripremom potrošne tople vode.
 Regulatro s integriranim funkcijama za upravljanje:
- 1 krug grijanja/hlađenja bez miješajućeg ventila ili
- 1 krug grijanja/hlađenja s miješajućim ventilom ili
- 1 krug pripreme potrošne tople vode
- razlišite dodatne funkcije
Sastoji se od:
Regulatora, uključujući 2 pričvrsna instalacijska seta za instalaciju na vodilicu, 2 kom. Uranjajuća osjetnika  L = 5 m, 1 kom. Nalijegajući osjetnik  L = 4 m, osnovni priključni set za modul regulatora, priključak za 230 V izlaz (crpke za direktan ili miješajući krug grijanja), priključak za 2x 230V izlaz (motor miješajućeg ventila), priključak za nadgledanje temperatura u sustavu, 2x priključci za osjetnike, priključak za 0-10 V ulaz.                                                                                                                                                                </t>
  </si>
  <si>
    <t xml:space="preserve">Dobava i ugradnja aplikacije za daljinsko upravljanje sustavom grijanja. Aplikacija omogućuje pristup i rad sa sustavima grijanja preko mobilnih uređaja, tableta i računala u ili izvan objekta, jednostavnom promjenom željenih parametara, osnovnih programa regulacije.
LAN ili WLAN sučelje za povezivanje na ruter kućne mreže.
Sastoji se od:
Mrežnog adaptera za zidnu ugradnju,
antene , pokrova za instalaciju,
mrežnog adaptera 12 V / 6 W sa kabelo, Lmin = 1800 mm.                                                                                                                                                          </t>
  </si>
  <si>
    <r>
      <t>Dobava i ugradnja daljinskog upravljačkog modula za upravljanje s radom svih regulatora sustav grijanja spojenih na sustav (osnovni modul, solarni modul, akumulacijski modul, mjerni modul i modul proširenja krugova grijanja).
Regulator se spaja na priključak  preko utikača ili preko spojnog terminala (max. 0.75 mm</t>
    </r>
    <r>
      <rPr>
        <i/>
        <vertAlign val="superscript"/>
        <sz val="8"/>
        <rFont val="Calibri"/>
        <family val="2"/>
      </rPr>
      <t>2</t>
    </r>
    <r>
      <rPr>
        <i/>
        <sz val="8"/>
        <rFont val="Calibri"/>
        <family val="2"/>
      </rPr>
      <t xml:space="preserve">). Tankog je dizajna s fleksibilnom montažom, na generator topline, na zid ili u prostor objekta. Pregledno sučelje za upravljanje sustavom s tehnologijom osjetljivom na dodir, min. 4.3“ prikazni ekran. 
Sastoji se od:
- upravljačkog modula, 
- stezaljki za pričvršćenje regulatora za upravljački modul i dodatnog adaptera.
- zidnog instalacijskog seta.                                                                                                                                                            </t>
    </r>
  </si>
  <si>
    <t>Dobava i ugradnja cirkulacijske crpke primarnog kruga Pp1. Cirkulacijska crpka sa zatvorenim rotorom (crpka i motor čine jednu integriranu jedinicu bez brtvi vratila i sa samo jednom brtvom za brtvljenje. Podmazivanje ležajeva pomoću vode  koja se crpi.</t>
  </si>
  <si>
    <t>12…194 W (+/-10%)</t>
  </si>
  <si>
    <t>0.11…1.56 A (+/-10%)</t>
  </si>
  <si>
    <t>Volumen posude: min. 200 litara</t>
  </si>
  <si>
    <t xml:space="preserve">Dobava i ugradnja Ekspanzijske posude sustava grijanja.
•čelik, zavareno
• podnožje - prsten za uspravnu montažu i jednostavan transport
• montaža s priključkom na dnu ili na vrhu
• nepropusni mjeh iz butila 
• dodatak antifriza do 50%
                                                                                                                                                                                                                                                                          </t>
  </si>
  <si>
    <t xml:space="preserve">Dobava i ugradnja Servisnog ventila | Održavanje i demontaža ekspanzijskih posuda.
• unutarnji navoj na obje strane, holender spojnica sa strane spoja na posudu
                                                                                                                                                                                                                                                                       </t>
  </si>
  <si>
    <t xml:space="preserve">Dobava i ugradnja Sigurnosnog ventila                                                                                                                                   - Zaštita od prekoračenja tlaka.                                                                                      
                                                                                                                                                                                                                                                                                                                                                                                                                                                         </t>
  </si>
  <si>
    <t xml:space="preserve">Dobava i ugradnja ciklonskog separatora nečistoče.                                                                                                                                                                                                                                                                                                                                                                                                                                               </t>
  </si>
  <si>
    <t xml:space="preserve">Dobava i ugradnja komb. polazno-povratnog razdjelnika - DN80. Kompaktna izvedba sa komorom polaznog voda smještenom   unutar komore povratnog voda i priključcima polaznog i     povratnog voda smješteni jedni uz druge. Razdjelnik opremljen priključcima sa unutarnjim cijevnim navojem za pražnjenje polazne i povratne komore. Antikorozivno zaštićen temeljnom bojom te ispitan tlačnom probom na 12 bara. Toplinski izoliran s oplatom od pocinčanog lima. Prirubnički priključak  - primarni krug s donje i bočne lijeve strane dimenzije DN 80. Priključci za sekundarne krugove s gornje strane, navojni, dimenzije DN50 - 3 kruga grijanja i DN25 - 1 krug grijanja.  U cijenu uključiti podne konzole za učvršćenje razdjelnika na pod strojarnice.                                                                                                                                                                                                                                                                                                                                                                                                                        </t>
  </si>
  <si>
    <r>
      <t xml:space="preserve">Dobava i ugradnja cijevne izolacije za izoliranje instalacije grijanja izrađena od ekspandirane gume. </t>
    </r>
    <r>
      <rPr>
        <i/>
        <sz val="8"/>
        <rFont val="Calibri"/>
        <family val="2"/>
      </rPr>
      <t>Dimenzije:</t>
    </r>
  </si>
  <si>
    <t>Dobava i ugradnja izolacije od kamene vune debljine 50 mm u oblozi od aluminijskog lima min. debljine 0.5mm  za zaštitu toplinske izolacije primarnog kruga grijanja izloženog vanjskom utjecaju atmosfere. Predviđeno oblaganje polaza i povrata instalacije.</t>
  </si>
  <si>
    <t>Dobava i ugradnja aluminijskog lima min. debljine 0.5mm  za zaštitu toplinske izolacije primarnog kruga grijanja unutar grijanog prostora. Predviđeno oblaganje polaza i povrata instalacije.</t>
  </si>
  <si>
    <t>Dobava i ugradnja izolacijske trake od ekspandirane gume, samoljepljiva, debljine 3mm za međusobno spajanje toplinske izolacije sustava grijanja sekundarnih krugova grijanja.</t>
  </si>
  <si>
    <t>Dobava i ugradnja automatskog kompaktnog uređaj aza omekšavanje i opskrbu mekom vodom. Uređaj je opremljen sa automatskim digitalnim mikroprocesorskim ventilom koji vrši automatski cikluse regeneracija i pranja sustava. Kučište je izrađeno od UV stabilnog PVC-a te tlačne posude iz vinyla ojačanog staklenim vlaknima i ispunjene visokokvalitetnom ionskom masom. Regeneracija uređaja se pokreće vremenski / volumetrijski ili po potrebi ručno. Za slanu otopinu koristi se tabletirana sol visoke čistoće. U cijenu uključiti 25 kg tabletirane soli.</t>
  </si>
  <si>
    <t xml:space="preserve">TEHNIČKI PODACI
Nominalni protok uređaja:                 400 lit/h (+/-10%)
Maximalni kratkotrajni protok:          750 lit/h (+/-10%)
Maksimalni radni tlak:                       6 bar
El. priključak:                                     220V/50 Hz
Priključci:                                  
ulaz/izlaz                                      1"
odvod                                           DN25
Kont. tlak vode:                             2-7 bara
Temperatura radne okoline:           +5…+40 °C
</t>
  </si>
  <si>
    <r>
      <t>Dobava i ugradnja mehaničkog filtera DN 25 sa slavinom za ručni ispust nečistoča, maksimalni radni tlak do 10 bar.</t>
    </r>
    <r>
      <rPr>
        <b/>
        <i/>
        <sz val="8"/>
        <rFont val="Calibri"/>
        <family val="2"/>
      </rPr>
      <t xml:space="preserve">                 </t>
    </r>
  </si>
  <si>
    <t xml:space="preserve">Dobava i ugradnja cirkulacijske crpke sekundarnog kruga Ps1. Cirkulacijska crpka sa zatvorenim rotorom (crpka i motor čine jednu integriranu jedinicu bez brtvi vratila i sa samo jednombrtvom za brtvljenje. Podmazivanje ležajeva pomoću vode  koja se crpi. </t>
  </si>
  <si>
    <t>Crpka ima slijedeće značajke:                                                                                                                                                - regulator integriran u kontrolnoj kutiji                                                                                                                                   - kontrolna ploča sa zaslonom na kontrolnoj kutiji                                                                                                                                                                                  - ugrađen senzor diferencijalnog tlaka i temperature                                                                                                    - kućište rotora od kompozitnog materijala ojačano ugljičnim vlaknima                                                                                                                        - pločica ležaja i omotač rotora od nehrđajućeg čelika                                                                                                    - kućište statora od aluminijske legure                                                                                                                            - zračno hlađenje elektroničkih dijelova</t>
  </si>
  <si>
    <t xml:space="preserve">Karakteristične osobine:                                                                                                                                              - samo podešavanje                                                                                                                                                                                                                                                                                                                -  reguliranje srazmjernosti tlaka                                                                                                                                                - reguliranje postojanosti tlaka                                                                                                                                                                           - reguliranje postojanosti temperature                                                             - postojana radna krivulja                                                                                      - maksimalna ili minimalna radna krivulja                                                               - automatsko podešavanje za noćni rad                                                                          - nije potrebna vanjska zaštita motora                                                                    - izolacijska košuljica u isporuci zajedno s crkom.                                                                                                                                  </t>
  </si>
  <si>
    <t xml:space="preserve">Komunikacija:                                                                                                          - bežična                                                                                                                                               - terenska bus komunikacija                                                                                                                 - digitalni ulazi                                                                                                        - relejni izlazi                                                                                                        - analogni ulaz                                                                                                               </t>
  </si>
  <si>
    <t>9…180 W (+/-10%)</t>
  </si>
  <si>
    <t>0.09…1.47 A (+/-10%)</t>
  </si>
  <si>
    <r>
      <t xml:space="preserve">Dobava i ugradnja regulatora diferencijalnog tlaka sa membranom, u kompletu sa kapilarnom cijevi i mjernim priključcima. U navojnoj izvedbi za DN15-50, u prirubničkoj izvedbi za DN65-100. Kontinuirano podešavanje i održavanje razlike tlakova u rasponu 5-25/10-40/10-60 kPa (DN15-25) / 20-80 kPa (DN32-50) / 20-80 kPa ili 40/160 kPa (DN65-100). Stavka obvezno uključuje jednokratno podešavanje regulatora i izradu zapisnika o podešenim parametrima. </t>
    </r>
    <r>
      <rPr>
        <i/>
        <sz val="8"/>
        <rFont val="Calibri"/>
        <family val="2"/>
      </rPr>
      <t>Dimenzije:</t>
    </r>
    <r>
      <rPr>
        <b/>
        <i/>
        <sz val="8"/>
        <rFont val="Calibri"/>
        <family val="2"/>
      </rPr>
      <t xml:space="preserve"> </t>
    </r>
    <r>
      <rPr>
        <i/>
        <sz val="8"/>
        <rFont val="Calibri"/>
        <family val="2"/>
      </rPr>
      <t xml:space="preserve">                                                                                                                        </t>
    </r>
  </si>
  <si>
    <t xml:space="preserve">Dobava i ugradnja razdjelnika za radijatorsko grijanje s mogučnošću jednostavnog i točnog namještanja protoka, s integriranim indikatorom protoka u polazu i  regulacijskim ventilom u povratu prikladnim za montažu svih pogona s navojem  M30x1.5 , priključci povrata i polaza 1“, priključci za cijevi Eurokonus ¾“, materijal rezdijelnika od nehrđajući čelika, od 3 do 12 regulacijskih krugova.                                                                                                                                                       </t>
  </si>
  <si>
    <r>
      <t xml:space="preserve">- </t>
    </r>
    <r>
      <rPr>
        <b/>
        <i/>
        <sz val="8"/>
        <rFont val="Calibri"/>
        <family val="2"/>
      </rPr>
      <t xml:space="preserve">7 krugova grijanja  + balansni ventil DN 20 </t>
    </r>
  </si>
  <si>
    <t xml:space="preserve">Dobava i ugradnja ugradbenog ormarića za razdijelnike izrađen od toplo cinčanog lima ( kučište ),elektrolitički cinčanog lima (okvir i vrata ), mogućnost ugradnje cilindar bravice. Ugradbena dubina razdijelnika min. 110 mm , razdijelnici u ormariću se mogu pozicionirati prema potrebi. Dimenzije ormarića do 12 krugova                                                                                                                                                                                                                                                                                      </t>
  </si>
  <si>
    <r>
      <t xml:space="preserve">Dobava i ugradnja ventila za hidrauličko balansiranje sa proporcionalnom karakteristikom prigušenja, sa mjernim priključcima na instrument za podešavanje protoka, opremljeni ručnim kolom sa numeričkom digitalnom skalom za predpodešavanje i mogućnosti blokiranja podešenog položaja     (sa priključkom za ispust vode ili signalni vod). Stavka obvezno uključuje jednokratno podešavanje protoka pomoću originalnog mjernog instrumenta, i izradu zapisnika o postignutim protocima. Ventili su sa navojnim priključkom.                                                                                                      </t>
    </r>
    <r>
      <rPr>
        <b/>
        <i/>
        <sz val="8"/>
        <rFont val="Calibri"/>
        <family val="2"/>
      </rPr>
      <t xml:space="preserve">                                                                                                                                            </t>
    </r>
    <r>
      <rPr>
        <i/>
        <sz val="8"/>
        <rFont val="Calibri"/>
        <family val="2"/>
      </rPr>
      <t>Dimenzije:</t>
    </r>
    <r>
      <rPr>
        <b/>
        <i/>
        <sz val="8"/>
        <rFont val="Calibri"/>
        <family val="2"/>
      </rPr>
      <t xml:space="preserve"> </t>
    </r>
    <r>
      <rPr>
        <i/>
        <sz val="8"/>
        <rFont val="Calibri"/>
        <family val="2"/>
      </rPr>
      <t xml:space="preserve">                                                                                                                        </t>
    </r>
  </si>
  <si>
    <t>Dobava i ugradnja ventilskih panelnih radijatora izrađenih od hladno valjanog   čeličnog lima površinski zaštićeni, završno lakirani elektrostatskim nanosom praha s ugrađenim odzračnim i ispusnim pipcem te termostatskim ventilom s prednamještanjem. Isporučiti s tipskim ovjesom.                                                                                                                                                                                           Dimenzije:</t>
  </si>
  <si>
    <t>Dobava i ugradnja kompaktnih, panelnih radijatora izrađenih od hladno valjanog   čeličnog lima površinski zaštićeni, završno lakirani elektrostatskim nanosom praha. Isporučiti s tipskim ovjesom.                                                                                                 Dimenzije:</t>
  </si>
  <si>
    <r>
      <t xml:space="preserve">Dobava i ugradnja termostatskog radijatorskog ventila s prednamještanjem  za dvocjevne sustave toplovodnog grijanja sa prisilnom cirkulacijom i normalnom temperaturnom razlikom povratnog i polaznog voda s prednamještanjem. Tijelo ventila otporano na decinfikaciju i starenje. Brtvljenje oko klipa ventila sa dvije O-brtve iz EPDM-a. Zamjena vanjske O-brtve ili kompletnog ventilskog uloška moguća i pod tlakom. Spoj na termostatsku glavu preko navojnog priključka M 30x1.5. 
</t>
    </r>
    <r>
      <rPr>
        <i/>
        <sz val="8"/>
        <rFont val="Calibri"/>
        <family val="2"/>
      </rPr>
      <t xml:space="preserve">
</t>
    </r>
  </si>
  <si>
    <t>-  DN 50 (ø60.3 x 2.9mm)</t>
  </si>
  <si>
    <t>- ø20 x 2.8 mm; SDR 7,4</t>
  </si>
  <si>
    <t>- ø25 x 3.5 mm; SDR 7,4</t>
  </si>
  <si>
    <t>- ø32 x 2.9 mm; SDR 11</t>
  </si>
  <si>
    <t>- ø40 x 3.7 mm; SDR 11</t>
  </si>
  <si>
    <t>- ø50 x 4.6 mm; SDR 11</t>
  </si>
  <si>
    <r>
      <t xml:space="preserve">Dobava i ugradnja cijevne izolacije za izoliranje instalacije grijanja. </t>
    </r>
    <r>
      <rPr>
        <i/>
        <sz val="8"/>
        <rFont val="Calibri"/>
        <family val="2"/>
      </rPr>
      <t>Dimenzije:</t>
    </r>
  </si>
  <si>
    <t>- ø16 x 2.0 mm</t>
  </si>
  <si>
    <t>Bušenje prodora za prolaz instalacije grijanja kroz vanjske i pregradne zidove kao i kroz strop građevine debljine zida/stropa maksimalno 80 cm.</t>
  </si>
  <si>
    <r>
      <t>Razna štemanja i šlicanja zidova i podova za podžbuknu ugradnju instalacije radijatorskog sustava grijanja postojećeg dijela škole. Nakon izvedenog šlicanja u pojedinom prostoru u cijenu uključiti  čišćenje i usisavanje prašine kako bi se ista u što manjoj mjeri širila i raznosila objektom. Obračun po m'</t>
    </r>
    <r>
      <rPr>
        <i/>
        <sz val="8"/>
        <rFont val="Calibri"/>
        <family val="2"/>
      </rPr>
      <t xml:space="preserve"> šlicanja dubine min. 10cm i min. širine 10 cm.</t>
    </r>
  </si>
  <si>
    <t>Dobava i ugradnja revizijskih vrata od pocinčanog čeličnog lima, plastificirana u bijelu boju, s bravicom za zatvaranje. Ugradnja na mjestima račvanja instalacije radijatorskog sustava grijanja u svrhu pristupa zapornim i balans ventilima. Vrata minimalne dimenzije  400 x 400 mm.</t>
  </si>
  <si>
    <t xml:space="preserve">Dobava i ugradnja kotla u kućištu, namjenjenom za vanjsku ugradnju, otpornom na vremenske nepogode, s pristupnim vratima s prednje i bočne strane za nesmetan pristup opremi i kotlu, te kvakama i bravama s ključem, ventilacijskim rešetkama za provjetravanje kućišta, dimovodom za odvod dimnih plinova, ekspanzijskom posudom kotla veličine, sigurnosnim ventilom 3.5 bar i odzrakom. </t>
  </si>
  <si>
    <t>Ugrađen podni vertikalni jednoprolazni kotao s kondenzacijskim principom rada. Komora izgaranja i prolazi dimnih plinova izrađeni iz plemenitog čelika. Izmjenjivač topline izrađen od cijevi iz aluFer® legure. Integrirana zaštita od nedostatka vode. Ugrađen plamenik s površinskim izgaranjem, modulirajući s ventilatorom i venturijevom cijevi, automatskim paljenjem i ionizacijskom zaštitom. Toplinska izolacija od mineralne vune i aluminijske folije. Oplata kotlova od čeličnog lima. Ugrađeni nisko i visoko temperaturni povratni vodovi. Plinska cijev s plinskim ventilom do svakog plamenika. Električna instalacija do svih potrošača , klase zaštite IP 55.  Kućište za vanjsku ugradnju sastoji se iz: podnice od cjevastih profila s pojačanjem za nosivost kotla te limene nagazne površine debljine 30/10; vertikalnih nosivih profila iz ekstrudiranog aluminija 40x40 obojanih u bijelu boju; bočnih stranica od sendvič profila s vanjskim i unutarnjim limom minimalne debljine 1.00 mm te ispunom od kamene vune minimalne debljine 20 mm i minimalne gustoće 100kg/m3; krovne konstrukcije s limenim pokrovom.</t>
  </si>
  <si>
    <t>Dobava i ugradnja gips- kartonske obloge cijevne instalacije - glavnog razvoda instalacije grijanja izvedene pod stropom prizemlja postojećeg dijela škole. Stavka uključuje dobavu materijala i izradu podkonstrukcije od čeličnih (pocinčanih) profila. Dvostruka obloga od gipskartonskih ploča, debljine 2x1.5 mm. Spojeve profila s obodnim konstrukcijama brtviti  brtvenim kitom. Uključivo sav potreban materijal i pribor.</t>
  </si>
  <si>
    <t>Soboslikarska obrada  obloga navedenih u prethodnoj stavci od gips kartonskih ploča disperzivnim bojama. Površine moraju biti očišćene od prašine i drugih nečistoća. Manja oštećenja popraviti kitom izrađenim na bazi vodene disperzije akrilatnih kopolimera (fasadni kit). Čišćenje kompletne površine koja se obrađuje. Dvokratno gletovanje kompletne površine gipskartonskih ploča disperzivnim kitom sa zapunjavanjem sljubnica. Glet masa se nanosi čeličnim gleterom.Nakon sušenja površina se brusi brusnim papirom broj 120 ili 150, te otprašuje. Impregniranje zida izvodi se impregnacijom na bazi vodene disperzije akrilatnih  kopolimera (disperolakril impregnacija). Dvokratni nalič (odnosno do potpune jednolične pokrivenosti) disperzivnom bojom. Prvi nalič se razrjeđuje s 10-15% čiste vode, a drugi s 5%. Nanošenje krznenim valjkom. Kod nanošenja slijediti upute proizvođača.  Obračun po m² izvedene površine.</t>
  </si>
  <si>
    <t>demontiranih svjetiljki investitoru.</t>
  </si>
  <si>
    <t>IP20, instalirana snaga 27W (+/-10%),</t>
  </si>
  <si>
    <t xml:space="preserve">instalirana snaga 51W (+/-10%), sastavljenog iz </t>
  </si>
  <si>
    <t xml:space="preserve">snaga 38W (+/-10%), sastavljenog iz sljedećih </t>
  </si>
  <si>
    <t xml:space="preserve">IP20, instalirana snaga 42W (+/-10%), sastavljenog </t>
  </si>
  <si>
    <t xml:space="preserve">snaga 17W (+/-10%), sastavljenog iz sljedećih </t>
  </si>
  <si>
    <t xml:space="preserve">snaga 31W  (+/-10%), sastavljenog iz sljedećih </t>
  </si>
  <si>
    <t xml:space="preserve">instalirana snaga 32W (+/-10%), sastavljenog iz </t>
  </si>
  <si>
    <t>(+/-10%) sastavljenog iz sljedećih elemenata:</t>
  </si>
  <si>
    <t>dolazi u setu,</t>
  </si>
  <si>
    <t>oznake P6 sa slijedećim karakteristikama:</t>
  </si>
  <si>
    <t>- autonomija (sati): minimalmno 3</t>
  </si>
  <si>
    <t>- snaga: 2W (+/-10%)</t>
  </si>
  <si>
    <t>- udaljenost prepoznavanja piktograma: min.25m</t>
  </si>
  <si>
    <t>sigurnosno osvejtljenje.</t>
  </si>
  <si>
    <t xml:space="preserve">Oznake P12b, sa slijedećim karakteristikama: </t>
  </si>
  <si>
    <t>- autonomija (sati): minimalno 3</t>
  </si>
  <si>
    <t>- snaga: 6W (+/-10%)</t>
  </si>
  <si>
    <t>- stupanj električne zaštite: minimalno II</t>
  </si>
  <si>
    <t>Oznake P14b, sa slijedećim karakteristikama:</t>
  </si>
  <si>
    <t>načina rada, piktogrami smjera kretanja uključeni.</t>
  </si>
  <si>
    <t>Oznaka P31 sa slijedećim karakteristikama:</t>
  </si>
  <si>
    <t>- stupanj električne zaštite: minimalno  II</t>
  </si>
  <si>
    <t>uključeni.</t>
  </si>
  <si>
    <t>Oznaka P1b sa slijedećim</t>
  </si>
  <si>
    <t>Oznaka P1c sa slijedećim karakteristikama:</t>
  </si>
  <si>
    <t>Dobava, ugradnja i spajanje sigurnosnog rasvjetnog</t>
  </si>
  <si>
    <t xml:space="preserve">tijala za označavanje smjera kretanja i signalizaciju, pripravni/trajni </t>
  </si>
  <si>
    <t>Oznaka P2 sa slijedećim karakteristikama:</t>
  </si>
  <si>
    <t>Oznaka P2a sa slijedećim karakteristikama:</t>
  </si>
  <si>
    <t>Oznaka P2b sa slijedećim karakteristikama:</t>
  </si>
  <si>
    <t>Kabel za opskrbu opće i sigurnosne rasvjete. Kabel pogodan za upotrebu u kućanstvu i industriji. Polaže se u, na ili ispod žbuke, u zidove ili u beton, bez naručite mehaničke zaštite, ali ne u suhi ili prednapregnuti beton. Pogodni za suhu, kao i vlažnu i mokru okolinu; za unutarnju i vanjsku upotrebu (samo ako je kabel zaštićen od direktnog sunčevog svijetla). Kabel s zaštitnim vodičem.</t>
  </si>
  <si>
    <t>dimenzije 3x1,5 mm2</t>
  </si>
  <si>
    <t xml:space="preserve"> -zaštitna savitljiva plastična cijevi dim. 25mm s obujmicama</t>
  </si>
  <si>
    <t>Dobava i postava plastične tlačne zaštitne cijevi.</t>
  </si>
  <si>
    <t xml:space="preserve"> -zaštitna krute plastične cijevi dim. DN25 s obujmicama</t>
  </si>
  <si>
    <t>Dobava i postava plastične zaštitne cijevi.</t>
  </si>
  <si>
    <t>4.10.</t>
  </si>
  <si>
    <t>4.20.</t>
  </si>
  <si>
    <t>Kod izvođenja, treba se pridržavati nacrta, statičkog računa i stručnog  nalaza o ispitivanju tla. U koliko bi se prilikom iskopa ustanovilo odstupanje od predviđene nosivosti tla, izvođač  radova  dužan je odmah o tome izvjestiti nadzornog inženjera, radi poduzimanja  potrebnih mjera za eventualne promjene dimenzija ili dubine iskopa tla.
U jediničnim cijenama zemljanih i ostalih radova, uključeni su i svi potrebni pripremni radovi, kao i sva otežanja pri izvođenju              ( podupiranje, crpljenje podzemne  i oborinske vode), pa se ne mogu posebno zaračunavati.
Kopanje pjeskovitog terena podrazumjeva se kao rad u tlu II i III kategorije.  Svaku štetu koju izvođač izazove svojim  nestručnim radom, nepodupiranjem ugroženih djelova, ili iz bilo kojeg drugog razloga proizvedenog njegovom krivicom, dužan je sam snositi i o svom trošku dovesti u red.</t>
  </si>
  <si>
    <r>
      <t>Nakon iskolčenja objekta, a prije početka  radova, izvođač je dužan o svom  trošku, detaljno snimiti teren, a podatke unijeti u građevinsku knjigu. Na isti način postupiti sa izmjerama dubina iskopa.
Obračun svih zemljanih radova vrši se po m</t>
    </r>
    <r>
      <rPr>
        <vertAlign val="superscript"/>
        <sz val="10"/>
        <rFont val="Arial"/>
        <family val="2"/>
      </rPr>
      <t>3</t>
    </r>
    <r>
      <rPr>
        <sz val="10"/>
        <rFont val="Arial"/>
        <family val="2"/>
      </rPr>
      <t xml:space="preserve">  </t>
    </r>
  </si>
  <si>
    <t>Kod izvođenja, treba se pridržavati armaturnih nacrta, statičkog računa i pravila.</t>
  </si>
  <si>
    <t>Dobava, rezanje, savijanje, prijenos, postavljanje i vezivanje betonskog čelika u armirano betonskim konstrukcijama. Betonski čelik izraditi i ugraditi prema armaturnim nacrtima i statičkom proračunu. Ispod čelika postaviti plastične podmetače da se ista odvoji od oplate, te tako osigura propisana debljina zaštitnog sloja betona. Čelik nesmije biti hrđav, a vilice moraju imati projektirane dimenzije i pravilni razmak. Ugrađenu armaturu prije betoniranja mora pregledati nadzorni inženjer i upisom u dnevnik odobriti betoniranje.</t>
  </si>
  <si>
    <r>
      <t>Dobava i postavljanje horizontalne hidroizolacije koja se postavlja ispod AB podne ploče dizala.
Kod izvođenja radova treba se pridržavati smjernica o primjeni propisanih od strane proizvođača materijala. Obračun se vrši po m</t>
    </r>
    <r>
      <rPr>
        <vertAlign val="superscript"/>
        <sz val="10"/>
        <rFont val="Arial"/>
        <family val="2"/>
      </rPr>
      <t>2</t>
    </r>
    <r>
      <rPr>
        <sz val="10"/>
        <rFont val="Arial"/>
        <family val="2"/>
      </rPr>
      <t xml:space="preserve"> izvedenih potrebnih površina.</t>
    </r>
  </si>
  <si>
    <t xml:space="preserve">Stavke izvesti iz pocinčanog plastificiranog lima (propisane debljine, 0.55 mm min. debljina ili druge ovisno o rasponu) - zaštita 25mikrona plastifikacija - spajanje specijalnim tipskim brtvilima-ljepilima. Kod većih dužina izvesti propisane dilatacije. </t>
  </si>
  <si>
    <t xml:space="preserve">F a z e  i z r a d e:                                                                                                                             Postavljanje  završnog "U" profila za podnožje . Pričvršćivanje izvesti nerđajućim vijcima na razmaku svakih 40 do 60 cm. 
L i j e p lj e nj e  ploča nanošenjem morta za lijepljenje i armiranje, trakasto po rubovima i točkasto po sredini ploča (min 40% ravnomjerna pokrivenost ploče). Ploče se min.3-5 dana nakon lijepljenja dodatno mehanički pričvršćuju pričvrsnicama (6-8 kom/m2) prema shemi, odnosno, preporuka je da se to dokaže statičkim izračunom, a kod podloga upitne nosivosti, u starogradnji, provesti ispitivanje nosivosti pričvrsnica i prionjivosti ljepila za podlogu.                                                                                                     Na kutovima objekta izolacijske ploče se preklapaju na izmjeničan vez, a potom se na te bridove, kao i bridove otvora, postavljaju  PVC kutnici sa mrežicom, ili okapni profil na horizontalne bridove (tamo gdje je potrebno).                                                                           Na kutovima otvora,(prozora,vrata,..) obaviti dijagonalna armiranja trakama armaturne mrežice  min. dimenzije 20x40cm.                                                  </t>
  </si>
  <si>
    <t xml:space="preserve">A r m i r a nj e: zupčastim gleterom, nanosi se 3-4 mm morta za lijepljenje i armiranje,  visoke otpornosti na udarac &gt; 10 u koji se utiskuje staklena, alkalno otporna, mrežica za armiranje,(160gr/m2) sa preklopima od 10 cm. Na mrežicu se nanosi drugi sloj (1-2mm) morta za lijepljenje i armiranje.Ukupna debljina armirajućeg sloja ne smije biti manja od 5 mm, a mrežica mora biti smještena u gornjoj trećini armirajućeg sloja.                                                                                            
P r e p o r u k a: na spojevima sa stolarijom,ovisno o dimenzijama i poziciji otvora, te debljini izolacije, ugraditi priključni profil, za kvalitetan i trajan spoj sa stolarijom. Na spojevima sa prozorskim  klupicama, ugraditi izolacijsku traku za fuge 2D (2-6mm).                                                                                     
Sve što nije obuhvaćeno ovim opisom, izvesti prema uputama proizvođača, te nacionalnim normama, i smjernicama za izradu toplinskog sustava.
</t>
  </si>
  <si>
    <t>IZRADA SUSTAVA TOPLINSKE FASADE</t>
  </si>
  <si>
    <t xml:space="preserve">Izrada sustava toplinske fasade sa toplinsko-izolacijskim pločama od prešane mineralne vune debljine 16 cm.
                                                                     Izvedba srednjeslojnog kontaktnog fasadnog sustava sa pločama od kamene vune, debljine određene  proračunom građevinske fizike. U cijenu je potrebno uračunati dobavu materijala, te izradu toplinske fasade prema uputama proizvođača.                                                                                                                                                      
                                      </t>
  </si>
  <si>
    <t>I z v e d b a  z a v r š n e  d e k o r a t i v n e  ž b u k e:                                                                                                              Nakon sušenja (od 10 – 14 dana, ovisno o vremenskim uvjetima), suha i čista podloga premazuje se ravnomjerno i temeljito nerazrijeđenim predpremazom, te se nakon min. 24 sata, nanosi Silikonsko-silikatna završna dekorativna žbuka u granulaciji 1.5mmV ili 2mmV.                                                                                                                      Sve što nije obuhvaćeno ovim opisom, izvesti prema uputama proizvođača komponenti sustava, sukladno nacionalnim normama, te smjernicama za izradu sustava. Obračun po stvarno izvedenoj količini (neto) m2.</t>
  </si>
  <si>
    <t>Izrada sustava toplinske fasade sa toplinsko-izolacijskim pločama od prešane mineralne vune debljine 10 cm.
Opis za izvedbu radova isti kao u st. II./1./a)</t>
  </si>
  <si>
    <r>
      <t>Nabava, doprema materijala i 'Izrada sustava toplinske fasade sa toplinsko-izolacijskim pločama EPS-P 035 izolacijska ploča za podnožja ili styrodur –XPS debljine 10cm, s tim da se zid u toj zoni prethodno obradi dvokomponentnom, hidroizolacijskom masom za izravnavanje, ukoliko ne postoji vertikalna hidroizolacija.                                                                                          Postupak lijepljenja i armiranja izvesti ljepilom za lijepljenje i armiranje kao u st.1.
Nakon sušenja armirajući sloj premazati ravnomjerno i temeljito nerazrijeđenim predpremazom. Zonu podnožja premazati hidroizolacijskom masom do +5 cm iznad razine tla/nogostupa.
Završnu obradu podnožja, nakon sušenja predpremaza od min. 24 sata, izvesti sa  Mozaičnom dekorativnom žbukom za podnožja.
Opcije obrade podnožja prema detalju smjernica. Obračun po m</t>
    </r>
    <r>
      <rPr>
        <vertAlign val="superscript"/>
        <sz val="10"/>
        <rFont val="Arial"/>
        <family val="2"/>
      </rPr>
      <t>2</t>
    </r>
    <r>
      <rPr>
        <sz val="10"/>
        <rFont val="Arial"/>
        <family val="2"/>
      </rPr>
      <t xml:space="preserve">.
</t>
    </r>
  </si>
  <si>
    <r>
      <t>Dobava i postavljanje TI od ekstrudiranog  polistirena (XPS) debljine 10 cm na temelje građevine. Zaštitu TI izvesti čepastom folijom. Obračun po m</t>
    </r>
    <r>
      <rPr>
        <vertAlign val="superscript"/>
        <sz val="10"/>
        <rFont val="Arial"/>
        <family val="2"/>
      </rPr>
      <t>2</t>
    </r>
    <r>
      <rPr>
        <sz val="10"/>
        <rFont val="Arial"/>
        <family val="2"/>
      </rPr>
      <t xml:space="preserve"> sve komplet do potpune gotovosti.</t>
    </r>
  </si>
  <si>
    <t>Dobava i ugradnja električnog dizala, bez strojarnice u skladu s važećim Pravilnikom o sigurnosti dizala, te Sigurnosnim pravilima za konstrukciju i ugradnju dizala, komplet s transporom do radilišta i istovarom, rasvjetom voznog okna (vodovi i rasvjetna tijela) te odvozom izbrinjavanjem otpada (odvoz do odlagališta otpada i reciklažnih dvorišta udaljenosti do 20 km od mjesta gradilišta). Garantni rok za ugrađenu  opremu mora iznositi najmanje dvije (2) godine, računajući od dana primopredaje dizala korisniku. Stavka uključuje: Tehnički pregled dizala - kod ovlaštene pravne osobe, te izvedbena dokumentacija sa certifikatima za ugrađene sigurnosne komponente.</t>
  </si>
  <si>
    <r>
      <rPr>
        <b/>
        <sz val="10"/>
        <rFont val="Arial"/>
        <family val="2"/>
      </rPr>
      <t>Nosivost mase:</t>
    </r>
    <r>
      <rPr>
        <sz val="10"/>
        <rFont val="Arial"/>
        <family val="2"/>
      </rPr>
      <t xml:space="preserve"> min. 630 kg/8 osoba</t>
    </r>
  </si>
  <si>
    <r>
      <rPr>
        <b/>
        <sz val="10"/>
        <rFont val="Arial"/>
        <family val="2"/>
      </rPr>
      <t>Brzina vožnje:</t>
    </r>
    <r>
      <rPr>
        <sz val="10"/>
        <rFont val="Arial"/>
        <family val="2"/>
      </rPr>
      <t xml:space="preserve"> frekvencijski regulirana</t>
    </r>
  </si>
  <si>
    <r>
      <t xml:space="preserve">- frekventno regulirani bezreduktorski sinkroni elektromotor sa permanentnim magnetima na rotoru sa poliuretanskim trakama kao vučnim sredstvom umjesto sajli. </t>
    </r>
    <r>
      <rPr>
        <b/>
        <sz val="10"/>
        <rFont val="Arial"/>
        <family val="2"/>
      </rPr>
      <t>E</t>
    </r>
    <r>
      <rPr>
        <sz val="10"/>
        <rFont val="Arial"/>
        <family val="2"/>
      </rPr>
      <t>rativni pogon sa baterijskim sustavom-omogućuje povrat el.energije i skladištenje u baterije s čime se smanjuje potrošnja do 67%, a potrebna priključna snaga do 96%. Baterije se mogu 90% reciklirati. Omogućuje rad dizala (do 100vožnji) i u slučaju prekida električne energije.</t>
    </r>
  </si>
  <si>
    <t>- vatrootpornost: EI120</t>
  </si>
  <si>
    <t>- ostala oprema: rukohvat, ogledalo nasuprot COP-a u širini i visini COP-a, ručni ventilator, telealarm, svjetlosna zavjesa, Brailleova tipkala, ključ rezervacije vožnje, uređaj za rad dizala kod nestanka el. energije (kapacitet baterije do 100 vožnji). Električni priključak ponuđenog dizala snage 0.5 kW, svi ostali konvencionalni pogoni bez obzira na proizvođača dizala kreću se u rasponu 3.7-5kW. Regenerativni pogon, proizvodnja el. energije i skladištenje u baterije, ušteda smanjenje potrošnje el. energije do 67%.</t>
  </si>
  <si>
    <r>
      <t>m</t>
    </r>
    <r>
      <rPr>
        <vertAlign val="superscript"/>
        <sz val="11"/>
        <rFont val="Arial"/>
        <family val="2"/>
      </rPr>
      <t>2</t>
    </r>
  </si>
  <si>
    <t>Demontaža ugrađenih horizontalnih i vertikalnih oluka, prije izvođenja toplinskog sustava na fasadnim zidovima. Potrebno je ukloniti sve horizontalne oluke i vertikale. U stavku je  uključen  sav potreban rad, skela, utovar i odvoz na gradski deponij na udaljenosti do 10 km. Obračun je po m'.</t>
  </si>
  <si>
    <t xml:space="preserve">Zatvaranje postojećih otvora u vanjskom fasadnom zidu debljine 45 i 55 cm zidanjem zida od male pune opeke  u produžnom cementnom mortu M-10,a za potrebe dogradnje dizala. U cijenu su uključene vrijednosti svih radova i materijala te potrebna skela i rad na visini.  U stavku uključeno grubo i fino žbukanje, gletanje i ličilački radovi; sav potreban materijal i rad do pune gotovosti.  Visina zidanja do maksimalne visine 3.5 m. </t>
  </si>
  <si>
    <r>
      <t>m</t>
    </r>
    <r>
      <rPr>
        <vertAlign val="superscript"/>
        <sz val="11"/>
        <rFont val="HRHelvetica"/>
        <family val="0"/>
      </rPr>
      <t>3</t>
    </r>
  </si>
  <si>
    <t>Probijanje novih otvora dimenzije 100x210cm u vanjskom fasadnom zidu debljine 45cm i 55cm  za potrebe pristupa dograđenom dizalu. Nakon rušenja potrebno je ugraditi armiranobetonski nadvoj iznad otvora, obraditi špaletu otvora, izvršiti kompletnu pripremu zida uključivo i gletanje u dva sloja  te sve radove i potrebni materijal i završne ličilačke radove.</t>
  </si>
  <si>
    <t xml:space="preserve">Demontaža postojećih slojeva kose krovne konstrukcije (K1) iznad grijanog prostora 1.kat, ravne stropne konstrukcije iznad koje je tavanski prostor (S2) te skidanje spuštenog stropa (S3) i svih spuštenih stropova u etaži visokog prizemlja. Stavka uključuje sav potreban materijal i rad do gotovosti koja omogućuje ugradnju slojeva prema projektu i ugradnju spuštenog stropa za potrebe ugradnje nove rasvjete (opisano u zasebnim stavkama) te čišćenje i otpremu građevinskog materijala na deponij na udaljenosti do 10 km. </t>
  </si>
  <si>
    <r>
      <t>m</t>
    </r>
    <r>
      <rPr>
        <vertAlign val="superscript"/>
        <sz val="11"/>
        <rFont val="Arial Narrow"/>
        <family val="2"/>
      </rPr>
      <t>2</t>
    </r>
  </si>
  <si>
    <t>Ukupno  A. - PRIPREMNI RADOVI  (Kn)</t>
  </si>
  <si>
    <t>1</t>
  </si>
  <si>
    <r>
      <t xml:space="preserve">Izrada TOPLINSKOG SUSTAV SA PLOČAMA OD KAMEN VUNE na svim vanjskim fasadnim zidovima. Sustav toplinske fasade sa toplinsko-izolacijskim pločama od prešane mineralne vune karakteristika materijala kako je predviđeno u projektu racionalne uporabe energije i toplinske zaštite zgrade, debljine </t>
    </r>
    <r>
      <rPr>
        <b/>
        <sz val="10"/>
        <rFont val="Arial"/>
        <family val="2"/>
      </rPr>
      <t>16 cm</t>
    </r>
    <r>
      <rPr>
        <sz val="10"/>
        <rFont val="Arial"/>
        <family val="2"/>
      </rPr>
      <t xml:space="preserve">. cijenu je potrebno uračunati dobavu materijala, te izradu prema uputama proizvođača.                                                                                                                                                      
</t>
    </r>
    <r>
      <rPr>
        <b/>
        <sz val="10"/>
        <rFont val="Arial"/>
        <family val="2"/>
      </rPr>
      <t xml:space="preserve">F a z e  i z r a d e:     </t>
    </r>
    <r>
      <rPr>
        <sz val="10"/>
        <rFont val="Arial"/>
        <family val="2"/>
      </rPr>
      <t xml:space="preserve">                                                                                                                        Postavljanje  završnog "U"  profila za podnožje . Pričvršćivanje izvesti nerđajućim vijcima na razmaku svakih 40 do 60 cm. (Alternativa:  PVC okapni profil sa mrežicom)
L i j e p lj e nj e  ploča nanošenjem morta za lijepljenje i armiranje T, trakasto po rubovima i točkasto po sredini ploča (min 40% ravnomjerna pokrivenost ploče). Ploče se min.3-5 dana nakon lijepljenja dodatno mehanički pričvršćuju pričvrsnicama  (6-8 kom/m2) prema shemi, odnosno, preporuka je da se to dokaže statičkim izračunom, a kod podloga upitne nosivosti, u starogradnji, provesti ispitivanje nosivosti pričvrsnica i prionjivosti ljepila za podlogu.  Na kutovima objekta izolacijske ploče se preklapaju na izmjeničan vez, a potom se na te bridove, kao i bridove otvora, postavljaju  PVC kutnici sa mrežicom, ili  okapni profil na horizontalne bridove (tamo gdje je potrebno).                                                                           Na kutovima otvora,(prozora,vrata,..) obaviti dijagonalna armiranja trakama armaturne mrežice  min. dimenzije 20x40cm.                                                                                             </t>
    </r>
    <r>
      <rPr>
        <b/>
        <sz val="10"/>
        <rFont val="Arial"/>
        <family val="2"/>
      </rPr>
      <t xml:space="preserve">A r m i r a nj e: </t>
    </r>
    <r>
      <rPr>
        <sz val="10"/>
        <rFont val="Arial"/>
        <family val="2"/>
      </rPr>
      <t>zupčastim gleterom, nanosi se 3-4 mm morta za lijepljenje i armiranje,  visoke otpornosti na udarac &gt; 10, u koji se utiskuje staklena, alkalno otporna, mrežica za armiranje,(160gr/m</t>
    </r>
    <r>
      <rPr>
        <vertAlign val="superscript"/>
        <sz val="10"/>
        <rFont val="Arial"/>
        <family val="2"/>
      </rPr>
      <t>2</t>
    </r>
    <r>
      <rPr>
        <sz val="10"/>
        <rFont val="Arial"/>
        <family val="2"/>
      </rPr>
      <t xml:space="preserve">)  sa preklopima od 10 cm. Na mrežicu se nanosi drugi sloj (1-2mm) morta za lijepljenje i armiranje. Ukupna debljina armirajućeg sloja ne smije biti manja od 5 mm, a mrežica mora biti smještena u gornjoj trećini armirajućeg sloja.                                                                                            
</t>
    </r>
    <r>
      <rPr>
        <b/>
        <sz val="10"/>
        <rFont val="Arial"/>
        <family val="2"/>
      </rPr>
      <t>P r e p o r u k a:</t>
    </r>
    <r>
      <rPr>
        <sz val="10"/>
        <rFont val="Arial"/>
        <family val="2"/>
      </rPr>
      <t xml:space="preserve"> na spojevima sa stolarijom,ovisno o dimenzijama i poziciji otvora te debljini izolacije, ugraditi priključni profil  za kvalitetan i trajan spoj  sa stolarijom. Na spojevima  sa prozorskim  klupicama, ugraditi  izolacijsku traku za fuge 2D (2-6mm).                                                                                     
Sve što nije obuhvaćeno ovim opisom, izvesti prema uputama proizvođača komponenti certificiranog sustava.
</t>
    </r>
    <r>
      <rPr>
        <b/>
        <sz val="10"/>
        <rFont val="Arial"/>
        <family val="2"/>
      </rPr>
      <t xml:space="preserve">I z v e d b a  z a v r š n e  d e k o r a t i v n e  ž b u k e:  </t>
    </r>
    <r>
      <rPr>
        <sz val="10"/>
        <rFont val="Arial"/>
        <family val="2"/>
      </rPr>
      <t xml:space="preserve">                                                                                                            Nakon sušenja (od 10 – 14 dana, ovisno o vremenskim uvjetima), suha i čista podloga premazuje se ravnomjerno i temeljito nerazrijeđenim predpremazom , te se nakon min. 24 sata, nanosi Silikonsko-silikatna završna dekorativna žbuka   u granulaciji 1.5mmV ili 2mm.                                                                                 Sve što nije obuhvaćeno ovim opisom, izvesti prema uputama proizvođača komponenti certificiranog sustava.                      Obračun po stvarno izvedenoj količini (neto) m</t>
    </r>
    <r>
      <rPr>
        <vertAlign val="superscript"/>
        <sz val="10"/>
        <rFont val="Arial"/>
        <family val="2"/>
      </rPr>
      <t>2</t>
    </r>
    <r>
      <rPr>
        <sz val="10"/>
        <rFont val="Arial"/>
        <family val="2"/>
      </rPr>
      <t xml:space="preserve">.
Napomena: Izrada toplinskog sustava na vanjskim zidovima dizala uključena je u zasebnu stavku (projekt dizala;mapa 4) 
</t>
    </r>
  </si>
  <si>
    <r>
      <t xml:space="preserve">Izrada sustava toplinske fasade sa toplinsko-izolacijskim pločama od prešane mineralne vune na zid prema dograđenom dizalu, debljine </t>
    </r>
    <r>
      <rPr>
        <b/>
        <sz val="11"/>
        <rFont val="Arial"/>
        <family val="2"/>
      </rPr>
      <t>12 cm</t>
    </r>
    <r>
      <rPr>
        <sz val="11"/>
        <rFont val="Arial"/>
        <family val="2"/>
      </rPr>
      <t>. Opis za izvedbu radova isti kao u st. 7 . Na sloj nije potrebno nanosit završni dekorativni sloj fasade.</t>
    </r>
  </si>
  <si>
    <r>
      <t xml:space="preserve">Izvedba sustava toplinske </t>
    </r>
    <r>
      <rPr>
        <u val="single"/>
        <sz val="11"/>
        <rFont val="Arial"/>
        <family val="2"/>
      </rPr>
      <t>izolacije perimetra objekta</t>
    </r>
    <r>
      <rPr>
        <sz val="11"/>
        <rFont val="Arial"/>
        <family val="2"/>
      </rPr>
      <t xml:space="preserve">, odnosno podnožja zgrade do visine prskanja (minimalno 30cm) a na grijanom dijelu zgrade, ploče hrapave strukture i stepenastog ruba od ekstrudiranog polistirena (XPS-a), debljine </t>
    </r>
    <r>
      <rPr>
        <b/>
        <sz val="11"/>
        <rFont val="Arial"/>
        <family val="2"/>
      </rPr>
      <t>14.00cm</t>
    </r>
    <r>
      <rPr>
        <sz val="11"/>
        <rFont val="Arial"/>
        <family val="2"/>
      </rPr>
      <t xml:space="preserve">. U cijenu stavke je potrebno uračunati pripremu podloge, dobavu i ugradnju materijala  toplinske izolacije na podnožja fasade u svemu prema uputama proizvođača materijala i završnu obradu dekorativnim slojem (kulir) završna vodootporna mozaična (polimerna) žbuka.
Faze izvođenja: Ploče se lijepe na sloj vertikalne hidroizolacije s minimalnom visinom 20cm iznad nivoa terena pomoću poliuretanske pjene te se mehanički pričvršćuju pričvrsnicama u zoni iznad hidroizolacije. Na  ploče se nanosi se prvi sloj  ljepila za povezane sustave vanjske toplinske izolacije u sloju od 2mm u koji se utapa certificirana mrežica od staklenih vlakana, alkalno otporna. Zatim slijedi drugi izravnavajući sloj ljepila 2.00 mm te sušenje čitavog armirajućeg sloja minimalno 5 dana. Nakon propisanog sušenja nanosi se pretpremaz za poboljšanje prionljivosti, te završna vodootporna mozaična (polimerna) žbuka.  
</t>
    </r>
  </si>
  <si>
    <r>
      <t xml:space="preserve">Izvedba sustava toplinske izolacije na izlazu iz etaže prizemlja u vanjski prostor i na soklu građevine (nadtemeljno ziđe) od ploča hrapave strukture i stepenastog ruba, od ekstrudiranog polistirena (XPS-a), debljine </t>
    </r>
    <r>
      <rPr>
        <b/>
        <sz val="11"/>
        <rFont val="Arial"/>
        <family val="2"/>
      </rPr>
      <t>8.00cm</t>
    </r>
    <r>
      <rPr>
        <sz val="11"/>
        <rFont val="Arial"/>
        <family val="2"/>
      </rPr>
      <t>. U cijenu stavke je potrebno uračunati pripremu podloge, dobavu i ugradnju materijala   u svemu prema uputama proizvođača materijala i završnu obradu dekorativnim slojem, završna vodootporna mozaična (polimerna) žbuka.   Opis za izvedbu radova isti kao u st. 3</t>
    </r>
  </si>
  <si>
    <r>
      <t xml:space="preserve">Ugradnja sloja toplinske izolacije na zidu između dizala i zgrade, pločama hrapave strukture i stepenastog ruba, od ekstrudiranog polistirena (XPS-a), debljine </t>
    </r>
    <r>
      <rPr>
        <b/>
        <sz val="11"/>
        <rFont val="Arial"/>
        <family val="2"/>
      </rPr>
      <t>6.00cm</t>
    </r>
    <r>
      <rPr>
        <sz val="11"/>
        <rFont val="Arial"/>
        <family val="2"/>
      </rPr>
      <t xml:space="preserve">. Karateristike materijala moraju biti u svemu kako je prikazano u projektu racionalne uporabe energije i toplinske zaštite zgrade. Sloj xps-a ljepi se na postojeći već ugrađeni sloj xps-a, U cijenu stavke je potrebno uračunati pripremu podloge, dobavu i ugradnju materijala  i sav rad u svemu prema uputama proizvođača materijala. Na sloj nije potrebno nanosit završni dekorativni sloj fasade. </t>
    </r>
  </si>
  <si>
    <t>Ukupno  B. - VANJSKI ZIDOVI (Kn)</t>
  </si>
  <si>
    <r>
      <t xml:space="preserve">Izrada sustava toplinske fasade sa toplinsko-izolacijskim pločama od prešane mineralne vune debljine </t>
    </r>
    <r>
      <rPr>
        <b/>
        <sz val="11"/>
        <rFont val="Arial"/>
        <family val="2"/>
      </rPr>
      <t>16cm</t>
    </r>
    <r>
      <rPr>
        <sz val="11"/>
        <rFont val="Arial"/>
        <family val="2"/>
      </rPr>
      <t xml:space="preserve"> na građevnom dijelu Z4 (zid prema tavanu). Opis za izvedbu radova isti kao u st. 7 uz napomenu da nije potrebno izvesti završni dekorativni fasadni sloj. Ustavku uključiti sav potreban materijal, skele i rad.</t>
    </r>
  </si>
  <si>
    <r>
      <t xml:space="preserve">STROP PREMA NEGRIJANOM PROSTORU (TAVANU) – PROHODNI STROP    Dobava i ugradnja svog potrebnog materijala za izvedbu toplinske, zvučne i protupožarne izolacije građevnog dijela  prema negrijanom tavanu (označen u projektu kao mS1).
Na prethodno očišćenu i pripremljenu podlogu stropa postavlja se, po cijeloj površini koja se izolira,  parna brana. Preklope od minimalno 10.00 cm potrebno je lijepiti jednostranom ljepljivom trakom , širine minimalno 60 mm. Parnu branu dići uz obodne zidove koji omeđuju stropnu konstrukciju. Direktno na parnu branu postavljaju se tvrde ploče kamene vune, razreda reakcije na požar A1, gustoće minimalno 100 kg/m3 , λD ≤ 0,035 W/mK,  debljine </t>
    </r>
    <r>
      <rPr>
        <b/>
        <sz val="10"/>
        <rFont val="Arial"/>
        <family val="2"/>
      </rPr>
      <t>20.00 cm</t>
    </r>
    <r>
      <rPr>
        <sz val="10"/>
        <rFont val="Arial"/>
        <family val="2"/>
      </rPr>
      <t>. 
Toplinska izolacija u zahtijevanoj debljini se postavlja u dva ili više slojeva. Drugi sloj postavljamo poprečno na prvi. Izolacijske ploče se postavljaju tijesno jedna uz drugu sa što užim međusobnim spojevima. Preko toplinske, zvučne i protupožarne izolacije se postavlja završna obloga (OSB ploče debljine minimalno 20 mm).
Toplinska izolacija se postavlja između drvenih gredica (8/10 cm) postavljenih u dva reda (roštiljna konstrukcija).  Ispod roštiljne konstrukcije na postojeći drveni grednik ugrađuju se osb ploče minimalne debljine 20mm. U cijenu stavke obuhvaćeno sve komplet; sa svim potrebnim materijalom, priborom, spojnim sredstvima i radovima kao i prethodnim radovima  čišćenja, uklanjanju dotrajalih elemenata(dasaka)  i uređenja podne površine tavana kao pripremi  za polaganje izolacije i izvođenje opisanih radova. Oblaganje podgleda gipskartonskim pločama predmetnog građevnog dijela (S1) obrađeno je u zasebnoj stavki .</t>
    </r>
  </si>
  <si>
    <r>
      <t xml:space="preserve">STROP PREMA NEGRIJANOM PROSTORU (TAVANU) – SUHOMONTAŽNI SPUŠTENI STROP                                     Dobava i ugradnja toplinske, zvučne i protupožarne izolacije iz staklene mineralne vune debljine </t>
    </r>
    <r>
      <rPr>
        <b/>
        <sz val="11"/>
        <rFont val="Arial"/>
        <family val="2"/>
      </rPr>
      <t>20.00cm</t>
    </r>
    <r>
      <rPr>
        <sz val="11"/>
        <rFont val="Arial"/>
        <family val="2"/>
      </rPr>
      <t xml:space="preserve"> (2 x 10.00cm) prema, suhomontažni  stropni sustava. 
Ugraditi samonosivi toplinsko-izolacijski filc od staklene mineralne vune, razreda reakcije na požar A1, toplinske provodljivosti λD ≤ 0,035 W/mK, ukupne debljine 20.00 cm.
Na potkonstrukciju obavezno zrakotijesno postaviti parnu branu. Foliju je obavezno zalijepiti na međusobnim preklopima širine minimalno 10.00 cm, jednostrano ljepljivim trakama. Prilikolijepljenja za vertikalne stijene (zidove), koristiti obostrano ljepljive trake. Preko parne brane postaviti gipskartonske ploče(uključeno u zasebnu stavku)  debljine 12.5 mm/15 mm sukladno tehničkim uputama proizvođača. Oblaganje podgleda gipskartonskim pločama predmetnog građevnog dijela (S1) obrađeno je u zasebnoj stavki .
U cijenu uključiti sav potreban rad i materijal, a sve radove izvesti u skladu s uputama proizvođača.
  </t>
    </r>
  </si>
  <si>
    <t>Ukupno  C. -ZIDOVI I GRAĐEVNI DIJELOVI PREMA TAVNU  (Kn)</t>
  </si>
  <si>
    <r>
      <t xml:space="preserve">Dobava i ugradnja materijala za izolaciju potkrovlja, na način da se prostor između rogova ispunjava krovnim pločama od kamene vune debljine </t>
    </r>
    <r>
      <rPr>
        <b/>
        <sz val="11"/>
        <rFont val="Arial"/>
        <family val="2"/>
      </rPr>
      <t>20,00cm</t>
    </r>
    <r>
      <rPr>
        <sz val="11"/>
        <rFont val="Arial"/>
        <family val="2"/>
      </rPr>
      <t xml:space="preserve">  (2 x 10,00cm) , gustoće materijala min. 45 kg/m3. Kao sekundarni pokrov, izvesti razmaknutu dašćanu oplatu (razmaci cca 0.5 cm), preko koje se postavlja polipropilenska paropropusna-vodonepropusna folija. Poprečno ispod rogova pričvršćujemo drvenu potkonstrukciju između koje postavljamo toplinsku izolaciju od ploča kamene  vune  gustoće materijala 30 kg/m3, kako bi se umanjili negativni utjecaji toplinskih mostova preko drvenih rogova. Na potkonstrukciju obvezno postavljamo parnu branu, PE-foliju debljine 0.19 mm  s preklopima od 10 cm. Zatim se na potkonstrukciju pričvršćuje obloga od gips-kartonskih ploča . Obavezna primjena specijalnih traka za spajanje preklopa parnih brana, te brtvljenje spojeva između parnih brana i bočnih zidova. U cijenu je potrebno uračunati dobavu potrebnog materijala i rada, a radove izvesti prema uputama proizvođača. 
</t>
    </r>
  </si>
  <si>
    <t>Ukupno D. -KOSI KROV IZNAD GRIJANOG</t>
  </si>
  <si>
    <t>Demontaža postojeće vanjske stolarije, utovar u vozilo i odvoz na deponiju građevnog otpada na udaljenosti do 10 km. Uključen sav potrebni rad i materijal.</t>
  </si>
  <si>
    <t>Izrada, dobava i ugradnja PVC stavki izrađeni iz peterokomornih PVC profila te takvih karakteristika da ih je moguće u potpunosti reciklirati. Ugradbena dubina doprozornika i krila 70 mm, vidljive širine dovratnika 59-100 mm, s tri ravnine brtvljenja na krilu, spoj s krilom 120 mm.  Svi ugrađeni sistemi za vanjske stavke moraju zadovoljiti posebni uvjet da koeficijent prolaska topline za svaku pojedinu stavku (poziciju otvora) ne prelazi vrijednost Uw ≤1,4 W/m2K, t vrijednost Ug ≤1,1 W/m2K,
Izvođač radova je dužan iskazati svojstva građevnog proizvoda u izjavi o svojstvima, sukladno Zakonu o građevinskim proizvodima.
Tražena razina zaštite od buke iznosi min. Rw= 37dB. Prema potrebi mjerenjem dokazati utjecaj korekturnih koeficijenata (C, Ctr) na prigušenje buke u ugrađenom stanju. 
Sastavni dio podloga za ponudu bravarskih stavki čine sheme iz projekta  i radionički nacrti, ovjereni od strane glavnog projektanta.</t>
  </si>
  <si>
    <t xml:space="preserve">Profili veći od 800x800mm obavezno sadrži integrirano čelično pojačanje PVC stijenka je debljine 2.8 mm do 3.2 mm. Brtvljenje je izvedesti pomoću dviju EPDM brtvi na spoju krilo-dovratnik (vanjska i unutarnja brtva), te dviju brtvi obostrano oko stakla. U vertikalnom presjeku težina stakla se prenosi na profil preko PVC držača koji ujedno ima funkciju izolatora. Sistem je sa  ugradnjom vanjske obloge od aluminijskog lima, čime se postiže dojam aluminijskog prozora s vanjske strane. Obloga se ugrađuje klipsanjem.
Sistem sadrži žlijeb za ugradnju okova.                      Ostakljenje dvostrukim izo staklom sa jednim slojem low-e premaza ( 4 mm -16mm- 4mm ).
</t>
  </si>
  <si>
    <t xml:space="preserve">Ugradnju prozora izvesti prema smjernicama RAL ili jednakovrijednim smjernicama i smjernicama dobavljača sistema; tzv. RAL ugradnja podrazumijeva:
- ugradnju prozora na pravilnu liniju izoterme (vanjska  strana špalete)
- ugradnju prozora na sistemski PVC bazni profil - nema toplinskog mosta 
- ugradnju hidroizolacijskih paropropusnih folija s vanjske strane
- ugradnju paronepropusnih folija s unutarnje strane priključka
- širinu bočne fuge između štoka i zida širine prema RAL tabeli
- ugradnju stakla s okvirom u skladu sa zahtjevima zaštite od buke                                                                                       </t>
  </si>
  <si>
    <t>- jednakovrijedne smjernice za ugradnju: ___________</t>
  </si>
  <si>
    <t>Izrada, dobava i postavljanje unutarnjih kamenih klupica za zaštitu prozorskih špaleta na sve novougrađene prozore od prirodnog kamena sljedećih karakteristika:       Prostorna masa: min 2.715 t/m3
Poroznost: min 0.5 %
Upijanje vode: maks. 0.187 %                                               Kamen se građuje u širini 39 cm debljine 2cm i postavlja se na fleksibilno ljepilo. U stavku uračunat sav materijal i rad. Mjere pojedinih klupica uzeti na licu mjesta.</t>
  </si>
  <si>
    <t>Ukupno  E -VRATA I PROZORI</t>
  </si>
  <si>
    <t xml:space="preserve">Dobava i postava ravnog spuštenog stropa na svim građevnim dijelovima koji odvajaju grijani prostor 1.kata od negrijanog tavanskog prostora, na kosom dijelu krovišta iznad grijanog prostora 1.kata te nad cijelom etažom visokog prizemlja sa ovješenom podkonstrukcijom i standardnim gips-kartonskim pločama.
Tip stropa sa ovješenom  metalnom podkonstrukcijom i   GK pločama. Veličina 1250 x 2000-3000x12.5mm (stand. dimenzije) koje su slobodno položene i koje su međusobno tupo sudarene. Spoj ploča obrađen kitom,  Dvostruka metalna pocinčana podkonstrukcija ovjesnim elementima pričvršćena na međukatnu konstrukciju sa osnim razmakom 900 mm, nosivi profili podkonstrukcije sa ovjesom, sidrima, montažnim profilima, dilatacijskim profilima i vijcima. U strop se ugrađuju nova rasvjetna tijela (obračunata u zasebnoj stavci;elektrotehničkim instalacijama). Spušteni strop uskladiti postojećem stanju. Provjera kvalitete građevnih slojeva (npr. žbuka na trsci) eventualne nesuglasice dogovoriti sa glavnim nadzornim inžinjerom.
</t>
  </si>
  <si>
    <t>Izrada, dobava i postavljanje vanjskih ALU klupica za zaštitu prozorskih špaleta. Da bi se kiša mogla slijevati, vanjske aluminijske klupice moraju biti ugrađene s blagim nagibom. Na klupice postaviti bočne zatvarače. U stavku uračunat sav materijal i rad do potpune gotovosti. Mjere svake pojedine klupice uzeti na licu mjesta. Obraćun po m' klupice.</t>
  </si>
  <si>
    <t xml:space="preserve">Izrada i montaža vertikalnih olučnih cijevi kružnog presjeka izrađenih od pocinčanog lima min. debljine 0.55 mm. Vertikala se postavlja na spoju postojećeg i novog krila škole na južno pročelje. U cijenu uključiti i potrebne ogrlice i koljena . Za rad i korištene materijale, obavezno je pridržavanje  pravila struke. Stavke izvesti iz pocinčanog plastificiranog lima (propisane debljine, 0,55 mm debljina ili druge ovisno o rasponu) - zaštita 25mikrona plastifikacija  - spajanje specijalnim tipskim brtvilima-ljepilima. Kod većih dužina izvesti propisane dilatacije. Cijenom je obuhvaćena postava limarije sa pripadajućim nosačima od trakastog željeza - potpune AKZ zaštite, podkonstrukcija, sva učvršćenja te podložna bitumenska ljepenka.                                                                        U  cijenu stavke uključena sav rad, materijal, pričvrsni materijala i skela.  Obraćun po m'.   </t>
  </si>
  <si>
    <t xml:space="preserve">Izrada i montaža oluka polukružnog  presjeka  izrađenih od pocinčanog lima debljine 0.55 mm. U cijenu uključiti i potrebne vodilice i vijke. Za rad i korištene materijale, obavezno je pridržavanje  pravila struke. Stavke izvesti iz pocinčanog plastificiranog lima (propisane debljine, 0.55 mm debljina ili druge ovisno o rasponu) - zaštita 25mikrona plastifikacija  - spajanje specijalnim tipskim brtvilima-ljepilima. Kod većih dužina izvesti propisane dilatacije. Cijenom je obuhvaćena postava limarije sa pripadajućim nosačima od trakastog željeza - potpune AKZ zaštite, podkonstrukcija, sva učvršćenja te podložna bitumenska ljepenka.  Pričvršćenje na zid izvesti sukladno Tipskim detaljima uz dokaz sigurnosti! U  cijenu stavke uključena sav rad, materijal, pričvrsni materijala i skela. Obraćun po m'.                                                                         </t>
  </si>
  <si>
    <t>Bojanje svih podgleda obrađenih gipskartonskim pločama. Bojanje visokokvalitetnom ekološkom disperzivnom bojom u dva premaza, uključivo univerzalna impregnacija. U stavku uključeno bandažiranje i obrada svih spojeva zidova međusobno kao i zidova i stropova. Bojanje u boji po izboru investitora. Visina prostora do 3.7 m. U stavci uračunati sav  potreban materijali, rad i potrebnu radnu skelu i čišćenje.</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</si>
</sst>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numFmt numFmtId="169" formatCode="#,##0.00;#,##0.00;&quot;&quot;"/>
    <numFmt numFmtId="170" formatCode="#,##0.00;#,##0.00;#"/>
    <numFmt numFmtId="171" formatCode="0.0"/>
    <numFmt numFmtId="172" formatCode="#,##0.000;#,##0.000;&quot;&quot;"/>
    <numFmt numFmtId="173" formatCode="#,##0.0000;#,##0.0000;&quot;&quot;"/>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41A]d\.\ mmmm\ yyyy"/>
    <numFmt numFmtId="182" formatCode="#.##0.00"/>
    <numFmt numFmtId="183" formatCode="&quot;Da&quot;;&quot;Da&quot;;&quot;Ne&quot;"/>
    <numFmt numFmtId="184" formatCode="&quot;Uključeno&quot;;&quot;Uključeno&quot;;&quot;Isključeno&quot;"/>
    <numFmt numFmtId="185" formatCode="[$¥€-2]\ #,##0.00_);[Red]\([$€-2]\ #,##0.00\)"/>
    <numFmt numFmtId="186" formatCode="#,##0.00\ &quot;kn&quot;"/>
    <numFmt numFmtId="187" formatCode="#,##0.0_ ;\-#,##0.0\ "/>
    <numFmt numFmtId="188" formatCode="_-* #,##0.00_-;\-* #,##0.00_-;_-* &quot;-&quot;??_-;_-@_-"/>
    <numFmt numFmtId="189" formatCode="mmm/dd"/>
  </numFmts>
  <fonts count="110">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10"/>
      <name val="Arial"/>
      <family val="2"/>
    </font>
    <font>
      <b/>
      <sz val="10"/>
      <name val="Arial"/>
      <family val="2"/>
    </font>
    <font>
      <b/>
      <sz val="11"/>
      <name val="Arial"/>
      <family val="2"/>
    </font>
    <font>
      <sz val="11"/>
      <name val="Arial"/>
      <family val="2"/>
    </font>
    <font>
      <sz val="10"/>
      <name val="Arial CE"/>
      <family val="0"/>
    </font>
    <font>
      <sz val="11"/>
      <name val="Arial Narrow"/>
      <family val="2"/>
    </font>
    <font>
      <b/>
      <sz val="11"/>
      <name val="Arial Narrow"/>
      <family val="2"/>
    </font>
    <font>
      <sz val="11"/>
      <name val="HRHelvetica"/>
      <family val="0"/>
    </font>
    <font>
      <vertAlign val="superscript"/>
      <sz val="11"/>
      <name val="Arial"/>
      <family val="2"/>
    </font>
    <font>
      <i/>
      <sz val="11"/>
      <name val="Arial"/>
      <family val="2"/>
    </font>
    <font>
      <u val="single"/>
      <sz val="11"/>
      <name val="Arial"/>
      <family val="2"/>
    </font>
    <font>
      <sz val="11"/>
      <name val="Arial CE"/>
      <family val="0"/>
    </font>
    <font>
      <sz val="11"/>
      <color indexed="9"/>
      <name val="Arial"/>
      <family val="2"/>
    </font>
    <font>
      <sz val="11"/>
      <name val="Tahoma"/>
      <family val="2"/>
    </font>
    <font>
      <b/>
      <sz val="11"/>
      <color indexed="9"/>
      <name val="Arial"/>
      <family val="2"/>
    </font>
    <font>
      <sz val="9"/>
      <name val="Frutiger CE light"/>
      <family val="0"/>
    </font>
    <font>
      <b/>
      <i/>
      <sz val="8"/>
      <name val="Calibri"/>
      <family val="2"/>
    </font>
    <font>
      <sz val="10"/>
      <name val="Tahoma"/>
      <family val="2"/>
    </font>
    <font>
      <sz val="8"/>
      <name val="Tahoma"/>
      <family val="2"/>
    </font>
    <font>
      <i/>
      <sz val="8"/>
      <name val="Calibri"/>
      <family val="2"/>
    </font>
    <font>
      <b/>
      <i/>
      <vertAlign val="superscript"/>
      <sz val="8"/>
      <name val="Calibri"/>
      <family val="2"/>
    </font>
    <font>
      <i/>
      <vertAlign val="superscript"/>
      <sz val="8"/>
      <name val="Calibri"/>
      <family val="2"/>
    </font>
    <font>
      <sz val="10"/>
      <name val="Times New Roman"/>
      <family val="1"/>
    </font>
    <font>
      <b/>
      <sz val="10"/>
      <name val="MS Sans Serif"/>
      <family val="2"/>
    </font>
    <font>
      <sz val="10"/>
      <name val="Times New Roman CE"/>
      <family val="1"/>
    </font>
    <font>
      <b/>
      <sz val="8"/>
      <name val="Arial"/>
      <family val="2"/>
    </font>
    <font>
      <sz val="8"/>
      <name val="Arial"/>
      <family val="2"/>
    </font>
    <font>
      <sz val="10"/>
      <color indexed="10"/>
      <name val="MS Sans Serif"/>
      <family val="2"/>
    </font>
    <font>
      <sz val="8"/>
      <color indexed="10"/>
      <name val="Arial"/>
      <family val="2"/>
    </font>
    <font>
      <b/>
      <sz val="10"/>
      <color indexed="10"/>
      <name val="MS Sans Serif"/>
      <family val="2"/>
    </font>
    <font>
      <b/>
      <sz val="10"/>
      <name val="Times New Roman"/>
      <family val="1"/>
    </font>
    <font>
      <sz val="10"/>
      <color indexed="8"/>
      <name val="Arial "/>
      <family val="0"/>
    </font>
    <font>
      <b/>
      <sz val="12"/>
      <name val="Arial"/>
      <family val="2"/>
    </font>
    <font>
      <u val="single"/>
      <sz val="10"/>
      <color indexed="12"/>
      <name val="Arial"/>
      <family val="2"/>
    </font>
    <font>
      <b/>
      <sz val="8"/>
      <color indexed="12"/>
      <name val="Arial"/>
      <family val="2"/>
    </font>
    <font>
      <vertAlign val="superscript"/>
      <sz val="10"/>
      <name val="Arial"/>
      <family val="2"/>
    </font>
    <font>
      <i/>
      <sz val="8"/>
      <name val="Calibri Light"/>
      <family val="2"/>
    </font>
    <font>
      <vertAlign val="superscript"/>
      <sz val="11"/>
      <name val="HRHelvetica"/>
      <family val="0"/>
    </font>
    <font>
      <vertAlign val="superscript"/>
      <sz val="11"/>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1"/>
      <color indexed="10"/>
      <name val="Arial Narrow"/>
      <family val="2"/>
    </font>
    <font>
      <sz val="11"/>
      <color indexed="10"/>
      <name val="Arial"/>
      <family val="2"/>
    </font>
    <font>
      <b/>
      <sz val="11"/>
      <color indexed="23"/>
      <name val="Arial"/>
      <family val="2"/>
    </font>
    <font>
      <i/>
      <sz val="9"/>
      <name val="Calibri"/>
      <family val="2"/>
    </font>
    <font>
      <i/>
      <sz val="9"/>
      <color indexed="10"/>
      <name val="Calibri"/>
      <family val="2"/>
    </font>
    <font>
      <i/>
      <sz val="8"/>
      <color indexed="10"/>
      <name val="Calibri"/>
      <family val="2"/>
    </font>
    <font>
      <b/>
      <i/>
      <sz val="12"/>
      <name val="Calibri"/>
      <family val="2"/>
    </font>
    <font>
      <sz val="10"/>
      <color indexed="30"/>
      <name val="Tahoma"/>
      <family val="2"/>
    </font>
    <font>
      <sz val="9"/>
      <color indexed="30"/>
      <name val="Frutiger CE light"/>
      <family val="0"/>
    </font>
    <font>
      <sz val="8"/>
      <name val="Cambria"/>
      <family val="1"/>
    </font>
    <font>
      <sz val="9"/>
      <color indexed="30"/>
      <name val="Tahoma"/>
      <family val="2"/>
    </font>
    <font>
      <sz val="10"/>
      <color indexed="10"/>
      <name val="Tahoma"/>
      <family val="2"/>
    </font>
    <font>
      <sz val="10"/>
      <color indexed="10"/>
      <name val="Times New Roman"/>
      <family val="1"/>
    </font>
    <font>
      <b/>
      <sz val="8"/>
      <color indexed="23"/>
      <name val="Arial"/>
      <family val="2"/>
    </font>
    <font>
      <b/>
      <sz val="8"/>
      <color indexed="10"/>
      <name val="Arial"/>
      <family val="2"/>
    </font>
    <font>
      <b/>
      <sz val="11"/>
      <color indexed="17"/>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Arial Narrow"/>
      <family val="2"/>
    </font>
    <font>
      <sz val="11"/>
      <color rgb="FFFF0000"/>
      <name val="Arial"/>
      <family val="2"/>
    </font>
    <font>
      <b/>
      <sz val="11"/>
      <color theme="0" tint="-0.4999699890613556"/>
      <name val="Arial"/>
      <family val="2"/>
    </font>
    <font>
      <i/>
      <sz val="9"/>
      <color rgb="FFFF0000"/>
      <name val="Calibri"/>
      <family val="2"/>
    </font>
    <font>
      <i/>
      <sz val="8"/>
      <color rgb="FFFF0000"/>
      <name val="Calibri"/>
      <family val="2"/>
    </font>
    <font>
      <sz val="10"/>
      <color rgb="FF0070C0"/>
      <name val="Tahoma"/>
      <family val="2"/>
    </font>
    <font>
      <sz val="9"/>
      <color rgb="FF0070C0"/>
      <name val="Frutiger CE light"/>
      <family val="0"/>
    </font>
    <font>
      <sz val="9"/>
      <color rgb="FF0070C0"/>
      <name val="Tahoma"/>
      <family val="2"/>
    </font>
    <font>
      <sz val="10"/>
      <color rgb="FFFF0000"/>
      <name val="Tahoma"/>
      <family val="2"/>
    </font>
    <font>
      <sz val="10"/>
      <color rgb="FFFF0000"/>
      <name val="MS Sans Serif"/>
      <family val="2"/>
    </font>
    <font>
      <sz val="8"/>
      <color rgb="FFFF0000"/>
      <name val="Arial"/>
      <family val="2"/>
    </font>
    <font>
      <sz val="10"/>
      <color rgb="FFFF0000"/>
      <name val="Times New Roman"/>
      <family val="1"/>
    </font>
    <font>
      <b/>
      <sz val="8"/>
      <color theme="0" tint="-0.4999699890613556"/>
      <name val="Arial"/>
      <family val="2"/>
    </font>
    <font>
      <b/>
      <sz val="8"/>
      <color rgb="FFFF0000"/>
      <name val="Arial"/>
      <family val="2"/>
    </font>
    <font>
      <b/>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42"/>
        <bgColor indexed="64"/>
      </patternFill>
    </fill>
    <fill>
      <patternFill patternType="solid">
        <fgColor theme="0" tint="-0.24997000396251678"/>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double"/>
      <right style="double"/>
      <top style="double"/>
      <bottom style="double"/>
    </border>
    <border>
      <left>
        <color indexed="63"/>
      </left>
      <right style="double"/>
      <top style="double"/>
      <bottom style="double"/>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style="double"/>
      <bottom/>
    </border>
    <border>
      <left>
        <color indexed="63"/>
      </left>
      <right>
        <color indexed="63"/>
      </right>
      <top style="thin"/>
      <bottom style="thin"/>
    </border>
    <border>
      <left>
        <color indexed="63"/>
      </left>
      <right>
        <color indexed="63"/>
      </right>
      <top style="double"/>
      <bottom style="double"/>
    </border>
    <border>
      <left style="thin"/>
      <right/>
      <top style="thin"/>
      <bottom style="thin"/>
    </border>
    <border>
      <left>
        <color indexed="63"/>
      </left>
      <right>
        <color indexed="63"/>
      </right>
      <top>
        <color indexed="63"/>
      </top>
      <bottom style="medium"/>
    </border>
    <border>
      <left style="double"/>
      <right>
        <color indexed="63"/>
      </right>
      <top style="double"/>
      <bottom style="double"/>
    </border>
    <border>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6" fillId="0" borderId="0">
      <alignment/>
      <protection/>
    </xf>
    <xf numFmtId="0" fontId="78" fillId="0" borderId="0">
      <alignment/>
      <protection/>
    </xf>
    <xf numFmtId="0" fontId="6" fillId="0" borderId="0">
      <alignment/>
      <protection/>
    </xf>
    <xf numFmtId="0" fontId="6" fillId="0" borderId="0">
      <alignment/>
      <protection/>
    </xf>
    <xf numFmtId="0" fontId="6" fillId="0" borderId="0">
      <alignment/>
      <protection/>
    </xf>
    <xf numFmtId="0" fontId="78" fillId="0" borderId="0">
      <alignment/>
      <protection/>
    </xf>
    <xf numFmtId="0" fontId="10" fillId="0" borderId="0">
      <alignment/>
      <protection/>
    </xf>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9" fillId="0" borderId="0" xfId="55" applyFont="1">
      <alignment/>
      <protection/>
    </xf>
    <xf numFmtId="0" fontId="11" fillId="0" borderId="0" xfId="0" applyFont="1" applyAlignment="1">
      <alignment horizontal="center"/>
    </xf>
    <xf numFmtId="4" fontId="11" fillId="0" borderId="0" xfId="0" applyNumberFormat="1" applyFont="1" applyAlignment="1">
      <alignment/>
    </xf>
    <xf numFmtId="44" fontId="11" fillId="0" borderId="0" xfId="0" applyNumberFormat="1" applyFont="1" applyAlignment="1">
      <alignment/>
    </xf>
    <xf numFmtId="44" fontId="12" fillId="0" borderId="0" xfId="0" applyNumberFormat="1" applyFont="1" applyAlignment="1">
      <alignment/>
    </xf>
    <xf numFmtId="0" fontId="9" fillId="0" borderId="0" xfId="0" applyFont="1" applyAlignment="1">
      <alignment vertical="top" wrapText="1"/>
    </xf>
    <xf numFmtId="49" fontId="9" fillId="0" borderId="0" xfId="0" applyNumberFormat="1" applyFont="1" applyBorder="1" applyAlignment="1">
      <alignment horizontal="left" vertical="top"/>
    </xf>
    <xf numFmtId="0" fontId="9" fillId="0" borderId="0" xfId="0" applyFont="1" applyBorder="1" applyAlignment="1">
      <alignment horizontal="left" vertical="top" wrapText="1"/>
    </xf>
    <xf numFmtId="0" fontId="9" fillId="0" borderId="0" xfId="0" applyFont="1" applyFill="1" applyBorder="1" applyAlignment="1">
      <alignment horizontal="justify" vertical="top" wrapText="1"/>
    </xf>
    <xf numFmtId="0" fontId="13" fillId="0" borderId="0" xfId="0" applyFont="1" applyAlignment="1">
      <alignment/>
    </xf>
    <xf numFmtId="0" fontId="9" fillId="0" borderId="0" xfId="0" applyFont="1" applyAlignment="1">
      <alignment/>
    </xf>
    <xf numFmtId="0" fontId="9" fillId="0" borderId="0" xfId="0" applyFont="1" applyAlignment="1">
      <alignment horizontal="justify" vertical="top" wrapText="1"/>
    </xf>
    <xf numFmtId="0" fontId="9" fillId="0" borderId="0" xfId="0" applyFont="1" applyBorder="1" applyAlignment="1">
      <alignment horizontal="center"/>
    </xf>
    <xf numFmtId="4" fontId="9" fillId="0" borderId="0" xfId="0" applyNumberFormat="1" applyFont="1" applyFill="1" applyBorder="1" applyAlignment="1">
      <alignment horizontal="right" indent="1"/>
    </xf>
    <xf numFmtId="4" fontId="9" fillId="0" borderId="0" xfId="0" applyNumberFormat="1" applyFont="1" applyBorder="1" applyAlignment="1">
      <alignment horizontal="right" indent="1"/>
    </xf>
    <xf numFmtId="0" fontId="9" fillId="0" borderId="0" xfId="0" applyFont="1" applyBorder="1" applyAlignment="1">
      <alignment horizontal="justify" vertical="top" wrapText="1"/>
    </xf>
    <xf numFmtId="49" fontId="8" fillId="0" borderId="0" xfId="0" applyNumberFormat="1" applyFont="1" applyBorder="1" applyAlignment="1">
      <alignment horizontal="left" vertical="top"/>
    </xf>
    <xf numFmtId="0" fontId="8" fillId="0" borderId="0" xfId="0" applyFont="1" applyBorder="1" applyAlignment="1">
      <alignment horizontal="justify" vertical="top" wrapText="1"/>
    </xf>
    <xf numFmtId="4" fontId="95" fillId="0" borderId="0" xfId="0" applyNumberFormat="1" applyFont="1" applyAlignment="1">
      <alignment/>
    </xf>
    <xf numFmtId="0" fontId="9" fillId="0" borderId="0" xfId="54" applyFont="1" applyFill="1" applyBorder="1" applyAlignment="1">
      <alignment horizontal="justify" vertical="top" wrapText="1"/>
      <protection/>
    </xf>
    <xf numFmtId="4" fontId="9" fillId="0" borderId="0" xfId="0" applyNumberFormat="1" applyFont="1" applyAlignment="1">
      <alignment/>
    </xf>
    <xf numFmtId="44"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xf>
    <xf numFmtId="0" fontId="9" fillId="0" borderId="0" xfId="0" applyFont="1" applyFill="1" applyBorder="1" applyAlignment="1">
      <alignment horizontal="center" wrapText="1"/>
    </xf>
    <xf numFmtId="4" fontId="9" fillId="0" borderId="0" xfId="0" applyNumberFormat="1" applyFont="1" applyFill="1" applyBorder="1" applyAlignment="1">
      <alignment horizontal="right" wrapText="1" indent="1"/>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xf>
    <xf numFmtId="44" fontId="11" fillId="0" borderId="0" xfId="0" applyNumberFormat="1" applyFont="1" applyAlignment="1">
      <alignment horizontal="center"/>
    </xf>
    <xf numFmtId="0" fontId="6" fillId="0" borderId="0" xfId="52">
      <alignment/>
      <protection/>
    </xf>
    <xf numFmtId="0" fontId="13" fillId="0" borderId="0" xfId="0" applyFont="1" applyAlignment="1">
      <alignment/>
    </xf>
    <xf numFmtId="0" fontId="9" fillId="0" borderId="0" xfId="55" applyFont="1" applyAlignment="1">
      <alignment horizontal="left" vertical="top"/>
      <protection/>
    </xf>
    <xf numFmtId="0" fontId="9" fillId="0" borderId="0" xfId="52" applyFont="1" applyAlignment="1" applyProtection="1">
      <alignment horizontal="left" wrapText="1"/>
      <protection/>
    </xf>
    <xf numFmtId="0" fontId="9" fillId="0" borderId="0" xfId="52" applyFont="1" applyAlignment="1" applyProtection="1">
      <alignment horizontal="center"/>
      <protection/>
    </xf>
    <xf numFmtId="4" fontId="9" fillId="0" borderId="0" xfId="52" applyNumberFormat="1" applyFont="1" applyFill="1" applyAlignment="1" applyProtection="1">
      <alignment horizontal="right"/>
      <protection/>
    </xf>
    <xf numFmtId="186" fontId="9" fillId="0" borderId="0" xfId="52" applyNumberFormat="1" applyFont="1" applyAlignment="1" applyProtection="1">
      <alignment horizontal="right"/>
      <protection/>
    </xf>
    <xf numFmtId="186" fontId="9" fillId="0" borderId="0" xfId="52" applyNumberFormat="1" applyFont="1" applyProtection="1">
      <alignment/>
      <protection/>
    </xf>
    <xf numFmtId="49" fontId="15"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4" fontId="9" fillId="33"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Border="1" applyAlignment="1">
      <alignment horizontal="left"/>
    </xf>
    <xf numFmtId="0" fontId="9" fillId="0" borderId="0" xfId="0" applyFont="1" applyFill="1" applyAlignment="1">
      <alignment horizontal="justify" vertical="top" wrapText="1"/>
    </xf>
    <xf numFmtId="0" fontId="9" fillId="0" borderId="0" xfId="0" applyFont="1" applyFill="1" applyAlignment="1">
      <alignment horizontal="center"/>
    </xf>
    <xf numFmtId="4" fontId="9" fillId="0" borderId="0" xfId="0" applyNumberFormat="1" applyFont="1" applyFill="1" applyAlignment="1">
      <alignment horizontal="right" indent="1"/>
    </xf>
    <xf numFmtId="4" fontId="9" fillId="0" borderId="0" xfId="0" applyNumberFormat="1" applyFont="1" applyFill="1" applyAlignment="1">
      <alignment horizontal="right"/>
    </xf>
    <xf numFmtId="4" fontId="9" fillId="0" borderId="0" xfId="0" applyNumberFormat="1" applyFont="1" applyFill="1" applyAlignment="1">
      <alignment/>
    </xf>
    <xf numFmtId="0" fontId="8" fillId="34" borderId="0" xfId="0" applyFont="1" applyFill="1" applyBorder="1" applyAlignment="1">
      <alignment vertical="center"/>
    </xf>
    <xf numFmtId="0" fontId="9" fillId="0" borderId="0" xfId="0" applyFont="1" applyBorder="1" applyAlignment="1">
      <alignment/>
    </xf>
    <xf numFmtId="0" fontId="9" fillId="0" borderId="0" xfId="56" applyFont="1">
      <alignment/>
      <protection/>
    </xf>
    <xf numFmtId="0" fontId="9" fillId="34"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0" fontId="17" fillId="0" borderId="0" xfId="58" applyFont="1">
      <alignment/>
      <protection/>
    </xf>
    <xf numFmtId="0" fontId="9" fillId="0" borderId="0" xfId="52" applyFont="1">
      <alignment/>
      <protection/>
    </xf>
    <xf numFmtId="0" fontId="9" fillId="0" borderId="0" xfId="56" applyFont="1" applyAlignment="1">
      <alignment horizontal="left" vertical="top" wrapText="1"/>
      <protection/>
    </xf>
    <xf numFmtId="49" fontId="96" fillId="0" borderId="0" xfId="0" applyNumberFormat="1" applyFont="1" applyBorder="1" applyAlignment="1">
      <alignment horizontal="left" vertical="top"/>
    </xf>
    <xf numFmtId="0" fontId="9" fillId="0" borderId="0" xfId="56" applyFont="1" applyBorder="1" applyAlignment="1">
      <alignment horizontal="left" vertical="top" wrapText="1"/>
      <protection/>
    </xf>
    <xf numFmtId="0" fontId="9" fillId="0" borderId="0" xfId="56" applyFont="1" applyBorder="1" applyAlignment="1" quotePrefix="1">
      <alignment horizontal="left" vertical="top" wrapText="1"/>
      <protection/>
    </xf>
    <xf numFmtId="0" fontId="9" fillId="0" borderId="0" xfId="0" applyFont="1" applyBorder="1" applyAlignment="1" applyProtection="1">
      <alignment/>
      <protection locked="0"/>
    </xf>
    <xf numFmtId="49" fontId="9" fillId="0" borderId="0" xfId="0" applyNumberFormat="1" applyFont="1" applyBorder="1" applyAlignment="1">
      <alignment horizontal="center" vertical="top"/>
    </xf>
    <xf numFmtId="4" fontId="9" fillId="0" borderId="0" xfId="0" applyNumberFormat="1" applyFont="1" applyBorder="1" applyAlignment="1">
      <alignment/>
    </xf>
    <xf numFmtId="4" fontId="18" fillId="0" borderId="0" xfId="0" applyNumberFormat="1" applyFont="1" applyBorder="1" applyAlignment="1">
      <alignment horizontal="right"/>
    </xf>
    <xf numFmtId="4" fontId="18" fillId="0" borderId="0" xfId="0" applyNumberFormat="1" applyFont="1" applyBorder="1" applyAlignment="1">
      <alignment/>
    </xf>
    <xf numFmtId="0" fontId="11" fillId="0" borderId="0" xfId="0" applyFont="1" applyAlignment="1">
      <alignment horizontal="left" vertical="center" indent="15"/>
    </xf>
    <xf numFmtId="4" fontId="9" fillId="0" borderId="0" xfId="0" applyNumberFormat="1" applyFont="1" applyBorder="1" applyAlignment="1">
      <alignment horizontal="right"/>
    </xf>
    <xf numFmtId="0" fontId="11" fillId="0" borderId="0" xfId="0" applyFont="1" applyAlignment="1">
      <alignment vertical="center"/>
    </xf>
    <xf numFmtId="49" fontId="19" fillId="0" borderId="0" xfId="0" applyNumberFormat="1" applyFont="1" applyBorder="1" applyAlignment="1">
      <alignment horizontal="center" vertical="top"/>
    </xf>
    <xf numFmtId="0" fontId="19" fillId="0" borderId="0" xfId="0" applyFont="1" applyBorder="1" applyAlignment="1">
      <alignment horizontal="center"/>
    </xf>
    <xf numFmtId="4" fontId="19" fillId="0" borderId="0" xfId="0" applyNumberFormat="1" applyFont="1" applyBorder="1" applyAlignment="1">
      <alignment/>
    </xf>
    <xf numFmtId="4" fontId="19"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horizontal="justify" vertical="top" wrapText="1"/>
    </xf>
    <xf numFmtId="0" fontId="19" fillId="0" borderId="0" xfId="0" applyFont="1" applyAlignment="1">
      <alignment/>
    </xf>
    <xf numFmtId="49" fontId="19" fillId="0" borderId="0" xfId="0" applyNumberFormat="1" applyFont="1" applyAlignment="1">
      <alignment horizontal="center" vertical="top"/>
    </xf>
    <xf numFmtId="0" fontId="19" fillId="0" borderId="0" xfId="0" applyFont="1" applyAlignment="1">
      <alignment horizontal="center"/>
    </xf>
    <xf numFmtId="4" fontId="19" fillId="0" borderId="0" xfId="0" applyNumberFormat="1" applyFont="1" applyAlignment="1">
      <alignment/>
    </xf>
    <xf numFmtId="4" fontId="19" fillId="0" borderId="0" xfId="0" applyNumberFormat="1" applyFont="1" applyAlignment="1">
      <alignment horizontal="right"/>
    </xf>
    <xf numFmtId="0" fontId="19" fillId="0" borderId="0" xfId="0" applyFont="1" applyAlignment="1">
      <alignment horizontal="justify" vertical="top" wrapText="1"/>
    </xf>
    <xf numFmtId="0" fontId="8" fillId="0" borderId="0" xfId="0" applyFont="1" applyBorder="1" applyAlignment="1">
      <alignment/>
    </xf>
    <xf numFmtId="0" fontId="97" fillId="0" borderId="0" xfId="0" applyFont="1" applyFill="1" applyAlignment="1">
      <alignment horizontal="center" vertical="top" wrapText="1"/>
    </xf>
    <xf numFmtId="0" fontId="9" fillId="0" borderId="0" xfId="54" applyFont="1" applyFill="1" applyBorder="1" applyAlignment="1">
      <alignment horizontal="left" vertical="top" wrapText="1"/>
      <protection/>
    </xf>
    <xf numFmtId="0" fontId="6" fillId="0" borderId="0" xfId="0" applyFont="1" applyAlignment="1">
      <alignment horizontal="justify" vertical="top" wrapText="1"/>
    </xf>
    <xf numFmtId="187" fontId="11" fillId="0" borderId="0" xfId="0" applyNumberFormat="1" applyFont="1" applyAlignment="1">
      <alignment/>
    </xf>
    <xf numFmtId="0" fontId="6" fillId="0" borderId="0" xfId="52" applyFont="1" applyFill="1" applyAlignment="1" applyProtection="1" quotePrefix="1">
      <alignment horizontal="left" vertical="top" wrapText="1"/>
      <protection/>
    </xf>
    <xf numFmtId="0" fontId="25" fillId="0" borderId="0" xfId="0" applyFont="1" applyBorder="1" applyAlignment="1" applyProtection="1">
      <alignment/>
      <protection/>
    </xf>
    <xf numFmtId="0" fontId="25" fillId="0" borderId="0" xfId="0" applyFont="1" applyBorder="1" applyAlignment="1" applyProtection="1">
      <alignment horizontal="left"/>
      <protection/>
    </xf>
    <xf numFmtId="0" fontId="25" fillId="0" borderId="0" xfId="0" applyFont="1" applyBorder="1" applyAlignment="1" applyProtection="1">
      <alignment horizontal="right"/>
      <protection/>
    </xf>
    <xf numFmtId="188" fontId="25" fillId="0" borderId="0" xfId="0" applyNumberFormat="1" applyFont="1" applyBorder="1" applyAlignment="1" applyProtection="1">
      <alignment horizontal="center"/>
      <protection/>
    </xf>
    <xf numFmtId="4" fontId="25" fillId="0" borderId="0" xfId="0" applyNumberFormat="1" applyFont="1" applyBorder="1" applyAlignment="1" applyProtection="1">
      <alignment horizontal="right"/>
      <protection/>
    </xf>
    <xf numFmtId="4" fontId="25" fillId="0" borderId="0" xfId="0" applyNumberFormat="1" applyFont="1" applyBorder="1" applyAlignment="1" applyProtection="1">
      <alignment/>
      <protection/>
    </xf>
    <xf numFmtId="0" fontId="21" fillId="0" borderId="0" xfId="0" applyFont="1" applyAlignment="1">
      <alignment/>
    </xf>
    <xf numFmtId="0" fontId="22" fillId="0" borderId="0" xfId="0" applyFont="1" applyBorder="1" applyAlignment="1" applyProtection="1">
      <alignment horizontal="left"/>
      <protection/>
    </xf>
    <xf numFmtId="0" fontId="25" fillId="0" borderId="0" xfId="0" applyFont="1" applyBorder="1" applyAlignment="1" applyProtection="1">
      <alignment horizontal="center"/>
      <protection/>
    </xf>
    <xf numFmtId="0" fontId="22" fillId="0" borderId="0" xfId="0" applyFont="1" applyBorder="1" applyAlignment="1" applyProtection="1">
      <alignment/>
      <protection/>
    </xf>
    <xf numFmtId="0" fontId="64" fillId="0" borderId="0" xfId="0" applyFont="1" applyBorder="1" applyAlignment="1" applyProtection="1">
      <alignment/>
      <protection/>
    </xf>
    <xf numFmtId="0" fontId="98" fillId="0" borderId="0" xfId="0" applyFont="1" applyBorder="1" applyAlignment="1" applyProtection="1">
      <alignment/>
      <protection/>
    </xf>
    <xf numFmtId="0" fontId="22" fillId="0" borderId="0" xfId="0" applyFont="1" applyBorder="1" applyAlignment="1" applyProtection="1" quotePrefix="1">
      <alignment/>
      <protection/>
    </xf>
    <xf numFmtId="0" fontId="25" fillId="0" borderId="0" xfId="0" applyFont="1" applyFill="1" applyBorder="1" applyAlignment="1" applyProtection="1">
      <alignment/>
      <protection/>
    </xf>
    <xf numFmtId="0" fontId="22" fillId="0" borderId="0" xfId="0" applyFont="1" applyFill="1" applyBorder="1" applyAlignment="1" applyProtection="1">
      <alignment/>
      <protection/>
    </xf>
    <xf numFmtId="0" fontId="99" fillId="0" borderId="0" xfId="0" applyFont="1" applyFill="1" applyBorder="1" applyAlignment="1" applyProtection="1">
      <alignment horizontal="left"/>
      <protection/>
    </xf>
    <xf numFmtId="0" fontId="25" fillId="0" borderId="0" xfId="0" applyFont="1" applyFill="1" applyBorder="1" applyAlignment="1" applyProtection="1">
      <alignment horizontal="center"/>
      <protection/>
    </xf>
    <xf numFmtId="0" fontId="25" fillId="0" borderId="0" xfId="0" applyFont="1" applyFill="1" applyBorder="1" applyAlignment="1" applyProtection="1">
      <alignment horizontal="right"/>
      <protection/>
    </xf>
    <xf numFmtId="4" fontId="25" fillId="0" borderId="0" xfId="0" applyNumberFormat="1" applyFont="1" applyFill="1" applyBorder="1" applyAlignment="1" applyProtection="1">
      <alignment/>
      <protection/>
    </xf>
    <xf numFmtId="0" fontId="21" fillId="0" borderId="0" xfId="0" applyFont="1" applyFill="1" applyAlignment="1">
      <alignment/>
    </xf>
    <xf numFmtId="0" fontId="25" fillId="0" borderId="0" xfId="0" applyFont="1" applyFill="1" applyBorder="1" applyAlignment="1" applyProtection="1">
      <alignment horizontal="left"/>
      <protection/>
    </xf>
    <xf numFmtId="0" fontId="22" fillId="0" borderId="0" xfId="0" applyFont="1" applyFill="1" applyBorder="1" applyAlignment="1" applyProtection="1">
      <alignment horizontal="right"/>
      <protection/>
    </xf>
    <xf numFmtId="16" fontId="22" fillId="0" borderId="0" xfId="0" applyNumberFormat="1" applyFont="1" applyFill="1" applyBorder="1" applyAlignment="1" applyProtection="1">
      <alignment horizontal="left"/>
      <protection/>
    </xf>
    <xf numFmtId="188" fontId="25" fillId="0" borderId="0" xfId="0" applyNumberFormat="1" applyFont="1" applyFill="1" applyBorder="1" applyAlignment="1" applyProtection="1">
      <alignment horizontal="center"/>
      <protection/>
    </xf>
    <xf numFmtId="4" fontId="25" fillId="0" borderId="0" xfId="0" applyNumberFormat="1" applyFont="1" applyFill="1" applyBorder="1" applyAlignment="1" applyProtection="1">
      <alignment horizontal="right"/>
      <protection/>
    </xf>
    <xf numFmtId="0" fontId="22" fillId="0" borderId="0" xfId="0" applyFont="1" applyFill="1" applyBorder="1" applyAlignment="1" applyProtection="1">
      <alignment horizontal="left"/>
      <protection/>
    </xf>
    <xf numFmtId="0" fontId="99" fillId="0" borderId="0" xfId="0" applyFont="1" applyFill="1" applyBorder="1" applyAlignment="1" applyProtection="1">
      <alignment horizontal="right"/>
      <protection/>
    </xf>
    <xf numFmtId="16" fontId="22" fillId="0" borderId="0" xfId="0" applyNumberFormat="1" applyFont="1" applyFill="1" applyBorder="1" applyAlignment="1" applyProtection="1" quotePrefix="1">
      <alignment horizontal="left"/>
      <protection/>
    </xf>
    <xf numFmtId="0" fontId="23" fillId="0" borderId="0" xfId="0" applyFont="1" applyAlignment="1">
      <alignment/>
    </xf>
    <xf numFmtId="0" fontId="24" fillId="0" borderId="0" xfId="0" applyFont="1" applyAlignment="1">
      <alignment/>
    </xf>
    <xf numFmtId="0" fontId="67" fillId="0" borderId="0" xfId="0" applyFont="1" applyBorder="1" applyAlignment="1" applyProtection="1">
      <alignment horizontal="center"/>
      <protection/>
    </xf>
    <xf numFmtId="0" fontId="22" fillId="0" borderId="0" xfId="0" applyFont="1" applyBorder="1" applyAlignment="1" applyProtection="1">
      <alignment horizontal="center"/>
      <protection/>
    </xf>
    <xf numFmtId="4" fontId="25" fillId="0" borderId="0" xfId="0" applyNumberFormat="1" applyFont="1" applyBorder="1" applyAlignment="1" applyProtection="1">
      <alignment/>
      <protection/>
    </xf>
    <xf numFmtId="0" fontId="25" fillId="0" borderId="11" xfId="0" applyFont="1" applyBorder="1" applyAlignment="1" applyProtection="1">
      <alignment/>
      <protection/>
    </xf>
    <xf numFmtId="0" fontId="25" fillId="0" borderId="11" xfId="0" applyFont="1" applyBorder="1" applyAlignment="1" applyProtection="1">
      <alignment horizontal="right"/>
      <protection/>
    </xf>
    <xf numFmtId="188" fontId="25" fillId="0" borderId="11" xfId="0" applyNumberFormat="1" applyFont="1" applyBorder="1" applyAlignment="1" applyProtection="1">
      <alignment horizontal="center"/>
      <protection/>
    </xf>
    <xf numFmtId="4" fontId="25" fillId="0" borderId="11" xfId="0" applyNumberFormat="1" applyFont="1" applyBorder="1" applyAlignment="1" applyProtection="1">
      <alignment horizontal="right"/>
      <protection/>
    </xf>
    <xf numFmtId="4" fontId="25" fillId="0" borderId="11" xfId="0" applyNumberFormat="1" applyFont="1" applyBorder="1" applyAlignment="1" applyProtection="1">
      <alignment/>
      <protection/>
    </xf>
    <xf numFmtId="4" fontId="22" fillId="0" borderId="0" xfId="0" applyNumberFormat="1" applyFont="1" applyBorder="1" applyAlignment="1" applyProtection="1">
      <alignment/>
      <protection/>
    </xf>
    <xf numFmtId="0" fontId="25" fillId="0" borderId="0" xfId="0" applyFont="1" applyBorder="1" applyAlignment="1" applyProtection="1">
      <alignment/>
      <protection locked="0"/>
    </xf>
    <xf numFmtId="0" fontId="25" fillId="0" borderId="0" xfId="0" applyFont="1" applyBorder="1" applyAlignment="1" applyProtection="1">
      <alignment/>
      <protection/>
    </xf>
    <xf numFmtId="0" fontId="25" fillId="0" borderId="0" xfId="0" applyFont="1" applyBorder="1" applyAlignment="1" applyProtection="1">
      <alignment horizontal="center"/>
      <protection/>
    </xf>
    <xf numFmtId="0" fontId="100" fillId="0" borderId="0" xfId="0" applyFont="1" applyAlignment="1">
      <alignment/>
    </xf>
    <xf numFmtId="0" fontId="25" fillId="0" borderId="12" xfId="0" applyFont="1" applyBorder="1" applyAlignment="1" applyProtection="1">
      <alignment/>
      <protection/>
    </xf>
    <xf numFmtId="0" fontId="25" fillId="0" borderId="12" xfId="0" applyFont="1" applyBorder="1" applyAlignment="1" applyProtection="1">
      <alignment horizontal="center"/>
      <protection/>
    </xf>
    <xf numFmtId="4" fontId="25" fillId="0" borderId="12" xfId="0" applyNumberFormat="1" applyFont="1" applyBorder="1" applyAlignment="1" applyProtection="1">
      <alignment horizontal="right" vertical="center"/>
      <protection/>
    </xf>
    <xf numFmtId="4" fontId="25" fillId="0" borderId="12" xfId="0" applyNumberFormat="1" applyFont="1" applyBorder="1" applyAlignment="1" applyProtection="1">
      <alignment horizontal="center"/>
      <protection/>
    </xf>
    <xf numFmtId="4" fontId="25" fillId="0" borderId="0" xfId="0" applyNumberFormat="1" applyFont="1" applyBorder="1" applyAlignment="1" applyProtection="1">
      <alignment horizontal="right" vertical="center"/>
      <protection/>
    </xf>
    <xf numFmtId="0" fontId="25" fillId="0" borderId="0" xfId="0" applyFont="1" applyBorder="1" applyAlignment="1" applyProtection="1">
      <alignment horizontal="left" vertical="top"/>
      <protection/>
    </xf>
    <xf numFmtId="4" fontId="25" fillId="0" borderId="0" xfId="0" applyNumberFormat="1" applyFont="1" applyBorder="1" applyAlignment="1" applyProtection="1">
      <alignment horizontal="right"/>
      <protection locked="0"/>
    </xf>
    <xf numFmtId="0" fontId="101" fillId="0" borderId="0" xfId="0" applyFont="1" applyAlignment="1">
      <alignment/>
    </xf>
    <xf numFmtId="4" fontId="22" fillId="0" borderId="13" xfId="0" applyNumberFormat="1" applyFont="1" applyBorder="1" applyAlignment="1" applyProtection="1">
      <alignment/>
      <protection/>
    </xf>
    <xf numFmtId="0" fontId="22" fillId="0" borderId="0" xfId="0" applyFont="1" applyBorder="1" applyAlignment="1" applyProtection="1">
      <alignment horizontal="right"/>
      <protection/>
    </xf>
    <xf numFmtId="0" fontId="22" fillId="0" borderId="0" xfId="0" applyFont="1" applyBorder="1" applyAlignment="1" applyProtection="1">
      <alignment/>
      <protection/>
    </xf>
    <xf numFmtId="0" fontId="22" fillId="0" borderId="0" xfId="0" applyFont="1" applyBorder="1" applyAlignment="1" applyProtection="1" quotePrefix="1">
      <alignment horizontal="left" vertical="top" wrapText="1"/>
      <protection/>
    </xf>
    <xf numFmtId="0" fontId="25" fillId="0" borderId="0" xfId="0" applyFont="1" applyBorder="1" applyAlignment="1" applyProtection="1">
      <alignment horizontal="left" vertical="top" wrapText="1"/>
      <protection/>
    </xf>
    <xf numFmtId="0" fontId="25" fillId="0" borderId="0" xfId="0" applyFont="1" applyAlignment="1" applyProtection="1">
      <alignment horizontal="center"/>
      <protection/>
    </xf>
    <xf numFmtId="4" fontId="25" fillId="0" borderId="0" xfId="0" applyNumberFormat="1" applyFont="1" applyAlignment="1" applyProtection="1">
      <alignment horizontal="right"/>
      <protection/>
    </xf>
    <xf numFmtId="4" fontId="25" fillId="0" borderId="0" xfId="0" applyNumberFormat="1" applyFont="1" applyAlignment="1" applyProtection="1">
      <alignment/>
      <protection/>
    </xf>
    <xf numFmtId="0" fontId="25" fillId="0" borderId="0" xfId="0" applyFont="1" applyAlignment="1" applyProtection="1">
      <alignment/>
      <protection/>
    </xf>
    <xf numFmtId="0" fontId="22" fillId="0" borderId="0" xfId="0" applyFont="1" applyAlignment="1" applyProtection="1">
      <alignment/>
      <protection/>
    </xf>
    <xf numFmtId="4" fontId="25" fillId="0" borderId="0" xfId="0" applyNumberFormat="1" applyFont="1" applyAlignment="1" applyProtection="1">
      <alignment horizontal="right"/>
      <protection locked="0"/>
    </xf>
    <xf numFmtId="0" fontId="22" fillId="0" borderId="0" xfId="0" applyFont="1" applyAlignment="1" applyProtection="1" quotePrefix="1">
      <alignment horizontal="left" vertical="top" wrapText="1"/>
      <protection/>
    </xf>
    <xf numFmtId="0" fontId="25" fillId="0" borderId="0" xfId="0" applyFont="1" applyAlignment="1" applyProtection="1">
      <alignment horizontal="left" vertical="top" wrapText="1"/>
      <protection/>
    </xf>
    <xf numFmtId="0" fontId="70" fillId="0" borderId="0" xfId="52" applyFont="1" applyAlignment="1" applyProtection="1">
      <alignment horizontal="center"/>
      <protection/>
    </xf>
    <xf numFmtId="0" fontId="25" fillId="0" borderId="0" xfId="52" applyFont="1" applyProtection="1">
      <alignment/>
      <protection/>
    </xf>
    <xf numFmtId="0" fontId="70" fillId="0" borderId="0" xfId="52" applyFont="1" applyAlignment="1" applyProtection="1">
      <alignment horizontal="right"/>
      <protection/>
    </xf>
    <xf numFmtId="4" fontId="70" fillId="0" borderId="0" xfId="52" applyNumberFormat="1" applyFont="1" applyAlignment="1" applyProtection="1">
      <alignment horizontal="center"/>
      <protection/>
    </xf>
    <xf numFmtId="4" fontId="70" fillId="0" borderId="0" xfId="52" applyNumberFormat="1" applyFont="1" applyProtection="1">
      <alignment/>
      <protection/>
    </xf>
    <xf numFmtId="0" fontId="102" fillId="0" borderId="0" xfId="52" applyFont="1">
      <alignment/>
      <protection/>
    </xf>
    <xf numFmtId="0" fontId="25" fillId="0" borderId="14" xfId="0" applyFont="1" applyBorder="1" applyAlignment="1" applyProtection="1">
      <alignment/>
      <protection/>
    </xf>
    <xf numFmtId="0" fontId="25" fillId="0" borderId="14" xfId="0" applyFont="1" applyBorder="1" applyAlignment="1" applyProtection="1">
      <alignment horizontal="right"/>
      <protection/>
    </xf>
    <xf numFmtId="0" fontId="25" fillId="0" borderId="14" xfId="0" applyFont="1" applyBorder="1" applyAlignment="1" applyProtection="1">
      <alignment horizontal="center"/>
      <protection/>
    </xf>
    <xf numFmtId="4" fontId="25" fillId="0" borderId="14" xfId="0" applyNumberFormat="1" applyFont="1" applyBorder="1" applyAlignment="1" applyProtection="1">
      <alignment horizontal="right"/>
      <protection/>
    </xf>
    <xf numFmtId="4" fontId="25" fillId="0" borderId="14" xfId="0" applyNumberFormat="1" applyFont="1" applyBorder="1" applyAlignment="1" applyProtection="1">
      <alignment/>
      <protection/>
    </xf>
    <xf numFmtId="0" fontId="103" fillId="0" borderId="0" xfId="0" applyFont="1" applyAlignment="1">
      <alignment/>
    </xf>
    <xf numFmtId="0" fontId="25" fillId="0" borderId="0" xfId="0" applyFont="1" applyAlignment="1" applyProtection="1">
      <alignment horizontal="left"/>
      <protection/>
    </xf>
    <xf numFmtId="0" fontId="25" fillId="0" borderId="0" xfId="0" applyFont="1" applyAlignment="1" applyProtection="1">
      <alignment horizontal="right"/>
      <protection/>
    </xf>
    <xf numFmtId="188" fontId="25" fillId="0" borderId="0" xfId="0" applyNumberFormat="1" applyFont="1" applyAlignment="1" applyProtection="1">
      <alignment horizontal="center"/>
      <protection/>
    </xf>
    <xf numFmtId="0" fontId="6" fillId="0" borderId="0" xfId="0" applyFont="1" applyAlignment="1">
      <alignment/>
    </xf>
    <xf numFmtId="0" fontId="28" fillId="0" borderId="0" xfId="0" applyFont="1" applyAlignment="1">
      <alignment/>
    </xf>
    <xf numFmtId="0" fontId="22" fillId="0" borderId="0" xfId="0" applyFont="1" applyAlignment="1" applyProtection="1">
      <alignment horizontal="left"/>
      <protection/>
    </xf>
    <xf numFmtId="0" fontId="25" fillId="0" borderId="0" xfId="0" applyFont="1" applyAlignment="1" applyProtection="1" quotePrefix="1">
      <alignment horizontal="left" vertical="top" wrapText="1"/>
      <protection/>
    </xf>
    <xf numFmtId="0" fontId="25" fillId="0" borderId="0" xfId="0" applyFont="1" applyAlignment="1" applyProtection="1">
      <alignment horizontal="right" vertical="top" wrapText="1"/>
      <protection/>
    </xf>
    <xf numFmtId="0" fontId="99" fillId="0" borderId="0" xfId="0" applyFont="1" applyAlignment="1" applyProtection="1">
      <alignment horizontal="center"/>
      <protection/>
    </xf>
    <xf numFmtId="0" fontId="100" fillId="0" borderId="0" xfId="0" applyFont="1" applyAlignment="1" applyProtection="1">
      <alignment/>
      <protection/>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28" fillId="0" borderId="0" xfId="0" applyFont="1" applyAlignment="1">
      <alignment/>
    </xf>
    <xf numFmtId="0" fontId="0" fillId="0" borderId="0" xfId="0" applyFont="1" applyAlignment="1">
      <alignment/>
    </xf>
    <xf numFmtId="0" fontId="104" fillId="0" borderId="0" xfId="0" applyFont="1" applyAlignment="1">
      <alignment/>
    </xf>
    <xf numFmtId="0" fontId="105" fillId="0" borderId="0" xfId="0" applyFont="1" applyAlignment="1">
      <alignment/>
    </xf>
    <xf numFmtId="0" fontId="33" fillId="0" borderId="0" xfId="0" applyFont="1" applyAlignment="1">
      <alignment/>
    </xf>
    <xf numFmtId="0" fontId="106"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Alignment="1">
      <alignment/>
    </xf>
    <xf numFmtId="0" fontId="32" fillId="0" borderId="0" xfId="0" applyFont="1" applyAlignment="1">
      <alignment/>
    </xf>
    <xf numFmtId="0" fontId="0" fillId="0" borderId="0" xfId="0" applyFont="1" applyAlignment="1">
      <alignment/>
    </xf>
    <xf numFmtId="0" fontId="36" fillId="0" borderId="0" xfId="0" applyFont="1" applyAlignment="1">
      <alignment/>
    </xf>
    <xf numFmtId="0" fontId="29" fillId="0" borderId="0" xfId="0" applyFont="1" applyAlignment="1">
      <alignment/>
    </xf>
    <xf numFmtId="0" fontId="31" fillId="0" borderId="0" xfId="0" applyNumberFormat="1" applyFont="1" applyBorder="1" applyAlignment="1" applyProtection="1">
      <alignment horizontal="justify" vertical="top" wrapText="1"/>
      <protection locked="0"/>
    </xf>
    <xf numFmtId="167" fontId="32" fillId="0" borderId="0" xfId="69" applyFont="1" applyFill="1" applyBorder="1" applyAlignment="1" applyProtection="1">
      <alignment/>
      <protection/>
    </xf>
    <xf numFmtId="0" fontId="32" fillId="0" borderId="0" xfId="0" applyFont="1" applyAlignment="1">
      <alignment horizontal="center"/>
    </xf>
    <xf numFmtId="0" fontId="37" fillId="0" borderId="10" xfId="0" applyNumberFormat="1" applyFont="1" applyBorder="1" applyAlignment="1">
      <alignment horizontal="center" vertical="center" wrapText="1"/>
    </xf>
    <xf numFmtId="0" fontId="37" fillId="0" borderId="10" xfId="0" applyNumberFormat="1" applyFont="1" applyBorder="1" applyAlignment="1">
      <alignment horizontal="center" vertical="center"/>
    </xf>
    <xf numFmtId="4" fontId="37" fillId="0" borderId="10" xfId="0" applyNumberFormat="1" applyFont="1" applyBorder="1" applyAlignment="1">
      <alignment horizontal="center" vertical="center" wrapText="1"/>
    </xf>
    <xf numFmtId="4" fontId="37" fillId="0" borderId="10" xfId="0" applyNumberFormat="1" applyFont="1" applyBorder="1" applyAlignment="1">
      <alignment horizontal="center" vertical="center"/>
    </xf>
    <xf numFmtId="4" fontId="37" fillId="0" borderId="10" xfId="0" applyNumberFormat="1" applyFont="1" applyBorder="1" applyAlignment="1" applyProtection="1">
      <alignment horizontal="center" vertical="center" wrapText="1"/>
      <protection locked="0"/>
    </xf>
    <xf numFmtId="0" fontId="31" fillId="0" borderId="0" xfId="0" applyFont="1" applyBorder="1" applyAlignment="1" applyProtection="1">
      <alignment horizontal="justify" vertical="top" wrapText="1"/>
      <protection locked="0"/>
    </xf>
    <xf numFmtId="0" fontId="32" fillId="0" borderId="0" xfId="0" applyFont="1" applyBorder="1" applyAlignment="1" applyProtection="1">
      <alignment horizontal="justify" vertical="top" wrapText="1"/>
      <protection locked="0"/>
    </xf>
    <xf numFmtId="4" fontId="32" fillId="0" borderId="0" xfId="0" applyNumberFormat="1" applyFont="1" applyAlignment="1">
      <alignment/>
    </xf>
    <xf numFmtId="0" fontId="31" fillId="0" borderId="15" xfId="0" applyFont="1" applyBorder="1" applyAlignment="1" applyProtection="1">
      <alignment horizontal="justify" vertical="top" wrapText="1"/>
      <protection locked="0"/>
    </xf>
    <xf numFmtId="0" fontId="31" fillId="0" borderId="15" xfId="0" applyFont="1" applyBorder="1" applyAlignment="1">
      <alignment/>
    </xf>
    <xf numFmtId="0" fontId="32" fillId="0" borderId="15" xfId="0" applyFont="1" applyBorder="1" applyAlignment="1">
      <alignment/>
    </xf>
    <xf numFmtId="4" fontId="31" fillId="0" borderId="15" xfId="69" applyNumberFormat="1" applyFont="1" applyFill="1" applyBorder="1" applyAlignment="1" applyProtection="1">
      <alignment/>
      <protection/>
    </xf>
    <xf numFmtId="49" fontId="32" fillId="0" borderId="0" xfId="53" applyNumberFormat="1" applyFont="1" applyFill="1" applyAlignment="1">
      <alignment horizontal="justify" vertical="top" wrapText="1"/>
      <protection/>
    </xf>
    <xf numFmtId="49" fontId="32" fillId="0" borderId="0" xfId="0" applyNumberFormat="1" applyFont="1" applyFill="1" applyAlignment="1">
      <alignment horizontal="justify" vertical="top" wrapText="1"/>
    </xf>
    <xf numFmtId="0" fontId="32" fillId="0" borderId="0" xfId="0" applyFont="1" applyBorder="1" applyAlignment="1" applyProtection="1">
      <alignment/>
      <protection locked="0"/>
    </xf>
    <xf numFmtId="0" fontId="32" fillId="0" borderId="0" xfId="0" applyFont="1" applyBorder="1" applyAlignment="1" applyProtection="1">
      <alignment/>
      <protection locked="0"/>
    </xf>
    <xf numFmtId="0" fontId="31" fillId="0" borderId="0" xfId="0" applyFont="1" applyBorder="1" applyAlignment="1" applyProtection="1">
      <alignment horizontal="justify" vertical="top" wrapText="1"/>
      <protection locked="0"/>
    </xf>
    <xf numFmtId="0" fontId="31" fillId="0" borderId="0" xfId="0" applyFont="1" applyBorder="1" applyAlignment="1">
      <alignment/>
    </xf>
    <xf numFmtId="0" fontId="32" fillId="0" borderId="0" xfId="0" applyFont="1" applyBorder="1" applyAlignment="1">
      <alignment/>
    </xf>
    <xf numFmtId="4" fontId="31" fillId="0" borderId="0" xfId="69" applyNumberFormat="1" applyFont="1" applyFill="1" applyBorder="1" applyAlignment="1" applyProtection="1">
      <alignment/>
      <protection/>
    </xf>
    <xf numFmtId="0" fontId="31" fillId="0" borderId="0" xfId="0" applyFont="1" applyBorder="1" applyAlignment="1" applyProtection="1">
      <alignment horizontal="left" vertical="center"/>
      <protection locked="0"/>
    </xf>
    <xf numFmtId="189" fontId="32" fillId="0" borderId="0" xfId="0" applyNumberFormat="1" applyFont="1" applyAlignment="1">
      <alignment/>
    </xf>
    <xf numFmtId="0" fontId="32" fillId="0" borderId="0" xfId="0" applyFont="1" applyBorder="1" applyAlignment="1" applyProtection="1">
      <alignment horizontal="left" vertical="center"/>
      <protection locked="0"/>
    </xf>
    <xf numFmtId="0" fontId="32" fillId="0" borderId="0" xfId="0" applyNumberFormat="1" applyFont="1" applyFill="1" applyBorder="1" applyAlignment="1" applyProtection="1">
      <alignment horizontal="center" vertical="center"/>
      <protection/>
    </xf>
    <xf numFmtId="4" fontId="32" fillId="0" borderId="0" xfId="0" applyNumberFormat="1" applyFont="1" applyFill="1" applyBorder="1" applyAlignment="1" applyProtection="1">
      <alignment horizontal="center" vertical="center"/>
      <protection/>
    </xf>
    <xf numFmtId="0" fontId="31" fillId="0" borderId="15" xfId="0" applyNumberFormat="1" applyFont="1" applyBorder="1" applyAlignment="1" applyProtection="1">
      <alignment horizontal="justify" vertical="top" wrapText="1"/>
      <protection locked="0"/>
    </xf>
    <xf numFmtId="0" fontId="0" fillId="0" borderId="0" xfId="0" applyBorder="1" applyAlignment="1">
      <alignment/>
    </xf>
    <xf numFmtId="0" fontId="38" fillId="0" borderId="0" xfId="0" applyFont="1" applyAlignment="1">
      <alignment/>
    </xf>
    <xf numFmtId="0" fontId="31" fillId="0" borderId="16" xfId="0" applyFont="1" applyBorder="1" applyAlignment="1">
      <alignment/>
    </xf>
    <xf numFmtId="0" fontId="31" fillId="0" borderId="16" xfId="0" applyFont="1" applyBorder="1" applyAlignment="1">
      <alignment/>
    </xf>
    <xf numFmtId="4" fontId="32" fillId="0" borderId="15" xfId="0" applyNumberFormat="1" applyFont="1" applyBorder="1" applyAlignment="1">
      <alignment/>
    </xf>
    <xf numFmtId="0" fontId="6" fillId="0" borderId="0" xfId="0" applyFont="1" applyBorder="1" applyAlignment="1">
      <alignment/>
    </xf>
    <xf numFmtId="0" fontId="78" fillId="0" borderId="0" xfId="57">
      <alignment/>
      <protection/>
    </xf>
    <xf numFmtId="0" fontId="6" fillId="0" borderId="0" xfId="52" applyFont="1" applyAlignment="1" applyProtection="1">
      <alignment vertical="top" wrapText="1"/>
      <protection/>
    </xf>
    <xf numFmtId="0" fontId="6" fillId="0" borderId="0" xfId="52" applyFont="1" applyAlignment="1" applyProtection="1">
      <alignment horizontal="center" vertical="top" wrapText="1"/>
      <protection/>
    </xf>
    <xf numFmtId="186" fontId="6" fillId="0" borderId="0" xfId="52" applyNumberFormat="1" applyFont="1" applyAlignment="1" applyProtection="1">
      <alignment vertical="top" wrapText="1"/>
      <protection/>
    </xf>
    <xf numFmtId="0" fontId="6" fillId="0" borderId="0" xfId="52" applyFont="1" applyAlignment="1" applyProtection="1">
      <alignment horizontal="left" vertical="top" wrapText="1"/>
      <protection/>
    </xf>
    <xf numFmtId="0" fontId="6" fillId="0" borderId="0" xfId="52" applyFont="1" applyAlignment="1" applyProtection="1">
      <alignment horizontal="center" wrapText="1"/>
      <protection/>
    </xf>
    <xf numFmtId="0" fontId="6" fillId="0" borderId="0" xfId="52" applyFont="1" applyFill="1" applyBorder="1" applyAlignment="1" applyProtection="1">
      <alignment horizontal="right" wrapText="1"/>
      <protection/>
    </xf>
    <xf numFmtId="0" fontId="6" fillId="0" borderId="0" xfId="52" applyFont="1" applyFill="1" applyBorder="1" applyAlignment="1" applyProtection="1">
      <alignment horizontal="center" wrapText="1"/>
      <protection/>
    </xf>
    <xf numFmtId="186" fontId="6" fillId="0" borderId="0" xfId="52" applyNumberFormat="1" applyFont="1" applyFill="1" applyBorder="1" applyAlignment="1" applyProtection="1">
      <alignment horizontal="right" wrapText="1"/>
      <protection/>
    </xf>
    <xf numFmtId="0" fontId="6" fillId="0" borderId="17" xfId="52" applyFont="1" applyBorder="1" applyAlignment="1" applyProtection="1">
      <alignment horizontal="left" vertical="top" wrapText="1"/>
      <protection/>
    </xf>
    <xf numFmtId="0" fontId="6" fillId="0" borderId="14" xfId="52" applyFont="1" applyBorder="1" applyAlignment="1" applyProtection="1">
      <alignment horizontal="left" vertical="top" wrapText="1"/>
      <protection/>
    </xf>
    <xf numFmtId="0" fontId="7" fillId="0" borderId="0" xfId="52" applyFont="1" applyFill="1" applyAlignment="1" applyProtection="1">
      <alignment horizontal="left" vertical="top" wrapText="1"/>
      <protection/>
    </xf>
    <xf numFmtId="4" fontId="6" fillId="0" borderId="0" xfId="52" applyNumberFormat="1" applyFont="1" applyAlignment="1" applyProtection="1">
      <alignment horizontal="center" wrapText="1"/>
      <protection/>
    </xf>
    <xf numFmtId="186" fontId="7" fillId="0" borderId="0" xfId="52" applyNumberFormat="1" applyFont="1" applyAlignment="1" applyProtection="1">
      <alignment wrapText="1"/>
      <protection/>
    </xf>
    <xf numFmtId="4" fontId="31" fillId="0" borderId="0" xfId="52" applyNumberFormat="1" applyFont="1" applyAlignment="1" applyProtection="1">
      <alignment wrapText="1"/>
      <protection/>
    </xf>
    <xf numFmtId="0" fontId="6" fillId="0" borderId="0" xfId="52" applyFont="1" applyAlignment="1" applyProtection="1">
      <alignment wrapText="1"/>
      <protection/>
    </xf>
    <xf numFmtId="186" fontId="7" fillId="0" borderId="0" xfId="36" applyNumberFormat="1" applyFont="1" applyAlignment="1" applyProtection="1">
      <alignment horizontal="right" wrapText="1"/>
      <protection/>
    </xf>
    <xf numFmtId="4" fontId="40" fillId="0" borderId="0" xfId="36" applyNumberFormat="1" applyFont="1" applyAlignment="1" applyProtection="1">
      <alignment horizontal="right" wrapText="1"/>
      <protection/>
    </xf>
    <xf numFmtId="0" fontId="6" fillId="0" borderId="18" xfId="52" applyFont="1" applyBorder="1" applyAlignment="1" applyProtection="1">
      <alignment horizontal="center" wrapText="1"/>
      <protection/>
    </xf>
    <xf numFmtId="4" fontId="6" fillId="0" borderId="18" xfId="52" applyNumberFormat="1" applyFont="1" applyBorder="1" applyAlignment="1" applyProtection="1">
      <alignment horizontal="center" wrapText="1"/>
      <protection/>
    </xf>
    <xf numFmtId="0" fontId="6" fillId="0" borderId="0" xfId="52" applyFont="1" applyBorder="1" applyAlignment="1" applyProtection="1">
      <alignment horizontal="center" vertical="top" wrapText="1"/>
      <protection/>
    </xf>
    <xf numFmtId="0" fontId="6" fillId="0" borderId="0" xfId="52" applyFont="1" applyBorder="1" applyAlignment="1" applyProtection="1">
      <alignment horizontal="center" wrapText="1"/>
      <protection/>
    </xf>
    <xf numFmtId="4" fontId="6" fillId="0" borderId="0" xfId="52" applyNumberFormat="1" applyFont="1" applyBorder="1" applyAlignment="1" applyProtection="1">
      <alignment horizontal="center" wrapText="1"/>
      <protection/>
    </xf>
    <xf numFmtId="186" fontId="7" fillId="0" borderId="0" xfId="52" applyNumberFormat="1" applyFont="1" applyBorder="1" applyAlignment="1" applyProtection="1">
      <alignment wrapText="1"/>
      <protection/>
    </xf>
    <xf numFmtId="0" fontId="6" fillId="0" borderId="19" xfId="52" applyFont="1" applyBorder="1" applyAlignment="1" applyProtection="1">
      <alignment horizontal="center" vertical="top" wrapText="1"/>
      <protection/>
    </xf>
    <xf numFmtId="0" fontId="6" fillId="0" borderId="19" xfId="52" applyFont="1" applyBorder="1" applyAlignment="1" applyProtection="1">
      <alignment vertical="center" wrapText="1"/>
      <protection/>
    </xf>
    <xf numFmtId="0" fontId="6" fillId="0" borderId="19" xfId="52" applyFont="1" applyBorder="1" applyAlignment="1" applyProtection="1">
      <alignment horizontal="center" wrapText="1"/>
      <protection/>
    </xf>
    <xf numFmtId="4" fontId="6" fillId="0" borderId="19" xfId="52" applyNumberFormat="1" applyFont="1" applyBorder="1" applyAlignment="1" applyProtection="1">
      <alignment horizontal="center" wrapText="1"/>
      <protection/>
    </xf>
    <xf numFmtId="186" fontId="7" fillId="0" borderId="19" xfId="52" applyNumberFormat="1" applyFont="1" applyBorder="1" applyAlignment="1" applyProtection="1">
      <alignment wrapText="1"/>
      <protection/>
    </xf>
    <xf numFmtId="186" fontId="6" fillId="0" borderId="0" xfId="52" applyNumberFormat="1" applyFont="1" applyAlignment="1" applyProtection="1">
      <alignment horizontal="center" wrapText="1"/>
      <protection/>
    </xf>
    <xf numFmtId="186" fontId="6" fillId="0" borderId="0" xfId="52" applyNumberFormat="1" applyFont="1" applyAlignment="1" applyProtection="1">
      <alignment horizontal="right" wrapText="1"/>
      <protection/>
    </xf>
    <xf numFmtId="186" fontId="6" fillId="0" borderId="0" xfId="52" applyNumberFormat="1" applyFont="1" applyBorder="1" applyAlignment="1" applyProtection="1">
      <alignment horizontal="center" wrapText="1"/>
      <protection/>
    </xf>
    <xf numFmtId="0" fontId="6" fillId="0" borderId="0" xfId="52" applyFont="1" applyBorder="1" applyAlignment="1" applyProtection="1">
      <alignment horizontal="center" vertical="center" wrapText="1"/>
      <protection/>
    </xf>
    <xf numFmtId="186" fontId="6" fillId="0" borderId="0" xfId="52" applyNumberFormat="1" applyFont="1" applyBorder="1" applyAlignment="1" applyProtection="1">
      <alignment horizontal="center" vertical="center" wrapText="1"/>
      <protection/>
    </xf>
    <xf numFmtId="186" fontId="6" fillId="0" borderId="0" xfId="52" applyNumberFormat="1" applyFont="1" applyBorder="1" applyAlignment="1" applyProtection="1">
      <alignment horizontal="right" vertical="center" wrapText="1"/>
      <protection/>
    </xf>
    <xf numFmtId="0" fontId="6" fillId="0" borderId="19" xfId="52" applyFont="1" applyBorder="1" applyAlignment="1" applyProtection="1">
      <alignment horizontal="center" vertical="center" wrapText="1"/>
      <protection/>
    </xf>
    <xf numFmtId="186" fontId="6" fillId="0" borderId="19" xfId="52" applyNumberFormat="1" applyFont="1" applyBorder="1" applyAlignment="1" applyProtection="1">
      <alignment horizontal="center" vertical="center" wrapText="1"/>
      <protection/>
    </xf>
    <xf numFmtId="186" fontId="6" fillId="0" borderId="19" xfId="52" applyNumberFormat="1" applyFont="1" applyBorder="1" applyAlignment="1" applyProtection="1">
      <alignment horizontal="right" vertical="center" wrapText="1"/>
      <protection/>
    </xf>
    <xf numFmtId="0" fontId="6" fillId="0" borderId="11" xfId="52" applyFont="1" applyBorder="1" applyAlignment="1" applyProtection="1">
      <alignment horizontal="center" vertical="center" wrapText="1"/>
      <protection/>
    </xf>
    <xf numFmtId="186" fontId="6" fillId="0" borderId="11" xfId="52" applyNumberFormat="1" applyFont="1" applyBorder="1" applyAlignment="1" applyProtection="1">
      <alignment horizontal="center" vertical="center" wrapText="1"/>
      <protection/>
    </xf>
    <xf numFmtId="186" fontId="6" fillId="0" borderId="11" xfId="52" applyNumberFormat="1" applyFont="1" applyBorder="1" applyAlignment="1" applyProtection="1">
      <alignment horizontal="right" vertical="center" wrapText="1"/>
      <protection/>
    </xf>
    <xf numFmtId="0" fontId="6" fillId="0" borderId="18" xfId="52" applyFont="1" applyBorder="1" applyAlignment="1" applyProtection="1">
      <alignment horizontal="center" vertical="center" wrapText="1"/>
      <protection/>
    </xf>
    <xf numFmtId="0" fontId="6" fillId="0" borderId="18" xfId="52" applyFont="1" applyBorder="1" applyAlignment="1" applyProtection="1">
      <alignment vertical="center" wrapText="1"/>
      <protection/>
    </xf>
    <xf numFmtId="186" fontId="6" fillId="0" borderId="18" xfId="52" applyNumberFormat="1" applyFont="1" applyBorder="1" applyAlignment="1" applyProtection="1">
      <alignment horizontal="center" wrapText="1"/>
      <protection/>
    </xf>
    <xf numFmtId="186" fontId="7" fillId="0" borderId="18" xfId="52" applyNumberFormat="1" applyFont="1" applyBorder="1" applyAlignment="1" applyProtection="1">
      <alignment horizontal="right" wrapText="1"/>
      <protection/>
    </xf>
    <xf numFmtId="0" fontId="7" fillId="0" borderId="17" xfId="52" applyFont="1" applyBorder="1" applyAlignment="1" applyProtection="1">
      <alignment horizontal="center" vertical="top" wrapText="1"/>
      <protection/>
    </xf>
    <xf numFmtId="0" fontId="6" fillId="0" borderId="17" xfId="52" applyFont="1" applyBorder="1" applyAlignment="1" applyProtection="1">
      <alignment horizontal="center" wrapText="1"/>
      <protection/>
    </xf>
    <xf numFmtId="4" fontId="6" fillId="0" borderId="17" xfId="52" applyNumberFormat="1" applyFont="1" applyBorder="1" applyAlignment="1" applyProtection="1">
      <alignment horizontal="center" wrapText="1"/>
      <protection/>
    </xf>
    <xf numFmtId="186" fontId="7" fillId="0" borderId="17" xfId="52" applyNumberFormat="1" applyFont="1" applyBorder="1" applyAlignment="1" applyProtection="1">
      <alignment wrapText="1"/>
      <protection/>
    </xf>
    <xf numFmtId="0" fontId="6" fillId="0" borderId="14" xfId="52" applyFont="1" applyBorder="1" applyAlignment="1" applyProtection="1">
      <alignment horizontal="center" wrapText="1"/>
      <protection/>
    </xf>
    <xf numFmtId="4" fontId="6" fillId="0" borderId="14" xfId="52" applyNumberFormat="1" applyFont="1" applyBorder="1" applyAlignment="1" applyProtection="1">
      <alignment horizontal="center" wrapText="1"/>
      <protection/>
    </xf>
    <xf numFmtId="186" fontId="7" fillId="0" borderId="14" xfId="52" applyNumberFormat="1" applyFont="1" applyBorder="1" applyAlignment="1" applyProtection="1">
      <alignment wrapText="1"/>
      <protection/>
    </xf>
    <xf numFmtId="0" fontId="6" fillId="0" borderId="0" xfId="52" applyFont="1" applyAlignment="1" applyProtection="1">
      <alignment horizontal="center" vertical="center" wrapText="1"/>
      <protection/>
    </xf>
    <xf numFmtId="186" fontId="6" fillId="0" borderId="0" xfId="52" applyNumberFormat="1" applyFont="1" applyAlignment="1" applyProtection="1">
      <alignment horizontal="center" vertical="center" wrapText="1"/>
      <protection/>
    </xf>
    <xf numFmtId="186" fontId="6" fillId="0" borderId="0" xfId="52" applyNumberFormat="1" applyFont="1" applyAlignment="1" applyProtection="1">
      <alignment horizontal="right" vertical="center" wrapText="1"/>
      <protection/>
    </xf>
    <xf numFmtId="186" fontId="7" fillId="0" borderId="13" xfId="52" applyNumberFormat="1" applyFont="1" applyBorder="1" applyAlignment="1" applyProtection="1">
      <alignment horizontal="right" vertical="center" wrapText="1"/>
      <protection/>
    </xf>
    <xf numFmtId="0" fontId="6" fillId="0" borderId="17" xfId="52" applyFont="1" applyBorder="1" applyAlignment="1" applyProtection="1">
      <alignment horizontal="center" vertical="center" wrapText="1"/>
      <protection/>
    </xf>
    <xf numFmtId="186" fontId="6" fillId="0" borderId="17" xfId="52" applyNumberFormat="1" applyFont="1" applyBorder="1" applyAlignment="1" applyProtection="1">
      <alignment horizontal="center" vertical="center" wrapText="1"/>
      <protection/>
    </xf>
    <xf numFmtId="186" fontId="6" fillId="0" borderId="17" xfId="52" applyNumberFormat="1" applyFont="1" applyBorder="1" applyAlignment="1" applyProtection="1">
      <alignment horizontal="right" vertical="center" wrapText="1"/>
      <protection/>
    </xf>
    <xf numFmtId="0" fontId="6" fillId="0" borderId="14" xfId="52" applyFont="1" applyBorder="1" applyAlignment="1" applyProtection="1">
      <alignment horizontal="center" vertical="center" wrapText="1"/>
      <protection/>
    </xf>
    <xf numFmtId="186" fontId="6" fillId="0" borderId="14" xfId="52" applyNumberFormat="1" applyFont="1" applyBorder="1" applyAlignment="1" applyProtection="1">
      <alignment horizontal="center" vertical="center" wrapText="1"/>
      <protection/>
    </xf>
    <xf numFmtId="186" fontId="6" fillId="0" borderId="14" xfId="52" applyNumberFormat="1" applyFont="1" applyBorder="1" applyAlignment="1" applyProtection="1">
      <alignment horizontal="right" vertical="center" wrapText="1"/>
      <protection/>
    </xf>
    <xf numFmtId="4" fontId="107" fillId="0" borderId="0" xfId="52" applyNumberFormat="1" applyFont="1" applyAlignment="1" applyProtection="1">
      <alignment wrapText="1"/>
      <protection/>
    </xf>
    <xf numFmtId="4" fontId="32" fillId="0" borderId="0" xfId="52" applyNumberFormat="1" applyFont="1" applyAlignment="1" applyProtection="1">
      <alignment wrapText="1"/>
      <protection/>
    </xf>
    <xf numFmtId="4" fontId="105" fillId="0" borderId="0" xfId="52" applyNumberFormat="1" applyFont="1" applyAlignment="1" applyProtection="1">
      <alignment wrapText="1"/>
      <protection/>
    </xf>
    <xf numFmtId="4" fontId="108" fillId="0" borderId="0" xfId="52" applyNumberFormat="1" applyFont="1" applyAlignment="1" applyProtection="1">
      <alignment wrapText="1"/>
      <protection/>
    </xf>
    <xf numFmtId="4" fontId="6" fillId="0" borderId="0" xfId="52" applyNumberFormat="1" applyFont="1" applyFill="1" applyAlignment="1" applyProtection="1">
      <alignment horizontal="center" vertical="center" wrapText="1"/>
      <protection/>
    </xf>
    <xf numFmtId="186" fontId="7" fillId="0" borderId="0" xfId="52" applyNumberFormat="1" applyFont="1" applyAlignment="1" applyProtection="1">
      <alignment vertical="center" wrapText="1"/>
      <protection/>
    </xf>
    <xf numFmtId="4" fontId="6" fillId="0" borderId="0" xfId="52" applyNumberFormat="1" applyFont="1" applyFill="1" applyAlignment="1" applyProtection="1">
      <alignment horizontal="center" wrapText="1"/>
      <protection/>
    </xf>
    <xf numFmtId="0" fontId="6" fillId="0" borderId="14" xfId="52" applyFont="1" applyBorder="1" applyAlignment="1" applyProtection="1">
      <alignment horizontal="center" vertical="top" wrapText="1"/>
      <protection/>
    </xf>
    <xf numFmtId="0" fontId="6" fillId="0" borderId="0" xfId="52" applyFont="1" applyAlignment="1" applyProtection="1">
      <alignment horizontal="justify" vertical="justify" wrapText="1"/>
      <protection/>
    </xf>
    <xf numFmtId="0" fontId="6" fillId="0" borderId="0" xfId="52" applyFont="1" applyAlignment="1" applyProtection="1" quotePrefix="1">
      <alignment wrapText="1"/>
      <protection/>
    </xf>
    <xf numFmtId="0" fontId="7" fillId="0" borderId="0" xfId="52" applyFont="1" applyAlignment="1" applyProtection="1">
      <alignment wrapText="1"/>
      <protection/>
    </xf>
    <xf numFmtId="0" fontId="6" fillId="0" borderId="0" xfId="57" applyFont="1" applyAlignment="1" quotePrefix="1">
      <alignment wrapText="1"/>
      <protection/>
    </xf>
    <xf numFmtId="0" fontId="6" fillId="0" borderId="0" xfId="57" applyFont="1">
      <alignment/>
      <protection/>
    </xf>
    <xf numFmtId="0" fontId="6" fillId="0" borderId="0" xfId="57" applyFont="1" quotePrefix="1">
      <alignment/>
      <protection/>
    </xf>
    <xf numFmtId="0" fontId="7" fillId="0" borderId="0" xfId="57" applyFont="1">
      <alignment/>
      <protection/>
    </xf>
    <xf numFmtId="0" fontId="7" fillId="0" borderId="0" xfId="57" applyFont="1" quotePrefix="1">
      <alignment/>
      <protection/>
    </xf>
    <xf numFmtId="186" fontId="7" fillId="0" borderId="18" xfId="52" applyNumberFormat="1" applyFont="1" applyBorder="1" applyAlignment="1" applyProtection="1">
      <alignment horizontal="center" wrapText="1"/>
      <protection/>
    </xf>
    <xf numFmtId="0" fontId="7" fillId="0" borderId="20" xfId="52" applyFont="1" applyBorder="1" applyAlignment="1" applyProtection="1">
      <alignment horizontal="center" vertical="top" wrapText="1"/>
      <protection/>
    </xf>
    <xf numFmtId="0" fontId="7" fillId="0" borderId="0" xfId="52" applyFont="1" applyBorder="1" applyAlignment="1" applyProtection="1">
      <alignment wrapText="1"/>
      <protection/>
    </xf>
    <xf numFmtId="0" fontId="7" fillId="0" borderId="0" xfId="52" applyFont="1" applyFill="1" applyAlignment="1" applyProtection="1">
      <alignment horizontal="center" vertical="center" wrapText="1"/>
      <protection/>
    </xf>
    <xf numFmtId="0" fontId="7" fillId="35" borderId="0" xfId="52" applyFont="1" applyFill="1" applyAlignment="1" applyProtection="1">
      <alignment horizontal="left" vertical="center" wrapText="1"/>
      <protection/>
    </xf>
    <xf numFmtId="0" fontId="6" fillId="0" borderId="0" xfId="52" applyFont="1" applyFill="1" applyAlignment="1" applyProtection="1">
      <alignment horizontal="left" vertical="center" wrapText="1"/>
      <protection/>
    </xf>
    <xf numFmtId="0" fontId="7" fillId="0" borderId="0" xfId="52" applyFont="1" applyAlignment="1" applyProtection="1">
      <alignment vertical="justify" wrapText="1"/>
      <protection/>
    </xf>
    <xf numFmtId="0" fontId="6" fillId="0" borderId="0" xfId="52" applyFont="1" applyAlignment="1" applyProtection="1">
      <alignment horizontal="justify" vertical="top" wrapText="1"/>
      <protection/>
    </xf>
    <xf numFmtId="0" fontId="6" fillId="0" borderId="0" xfId="52" applyFont="1" applyFill="1" applyAlignment="1" applyProtection="1">
      <alignment horizontal="justify" vertical="top" wrapText="1"/>
      <protection/>
    </xf>
    <xf numFmtId="0" fontId="7" fillId="0" borderId="0" xfId="52" applyFont="1" applyAlignment="1" applyProtection="1">
      <alignment horizontal="center" vertical="center" wrapText="1"/>
      <protection/>
    </xf>
    <xf numFmtId="0" fontId="7" fillId="0" borderId="0" xfId="52" applyFont="1" applyAlignment="1" applyProtection="1">
      <alignment horizontal="center" vertical="top" wrapText="1"/>
      <protection/>
    </xf>
    <xf numFmtId="0" fontId="6" fillId="0" borderId="0" xfId="52" applyFont="1" applyFill="1" applyAlignment="1" applyProtection="1">
      <alignment horizontal="left" vertical="top" wrapText="1"/>
      <protection/>
    </xf>
    <xf numFmtId="0" fontId="6" fillId="0" borderId="0" xfId="52" applyFont="1" applyFill="1" applyAlignment="1" applyProtection="1">
      <alignment horizontal="left" wrapText="1"/>
      <protection/>
    </xf>
    <xf numFmtId="0" fontId="6" fillId="0" borderId="17" xfId="52" applyFont="1" applyBorder="1" applyAlignment="1" applyProtection="1">
      <alignment horizontal="center" vertical="top" wrapText="1"/>
      <protection/>
    </xf>
    <xf numFmtId="0" fontId="7" fillId="0" borderId="0" xfId="52" applyFont="1" applyAlignment="1" applyProtection="1">
      <alignment horizontal="left" vertical="top" wrapText="1"/>
      <protection/>
    </xf>
    <xf numFmtId="4" fontId="7" fillId="0" borderId="0" xfId="52" applyNumberFormat="1" applyFont="1" applyAlignment="1" applyProtection="1">
      <alignment wrapText="1"/>
      <protection/>
    </xf>
    <xf numFmtId="0" fontId="6" fillId="0" borderId="0" xfId="52" applyFont="1" applyFill="1" applyAlignment="1" applyProtection="1">
      <alignment vertical="top" wrapText="1"/>
      <protection/>
    </xf>
    <xf numFmtId="186" fontId="6" fillId="0" borderId="18" xfId="52" applyNumberFormat="1" applyFont="1" applyBorder="1" applyAlignment="1" applyProtection="1">
      <alignment horizontal="right" wrapText="1"/>
      <protection/>
    </xf>
    <xf numFmtId="4" fontId="7" fillId="0" borderId="0" xfId="52" applyNumberFormat="1" applyFont="1" applyBorder="1" applyAlignment="1" applyProtection="1">
      <alignment horizontal="center" wrapText="1"/>
      <protection/>
    </xf>
    <xf numFmtId="186" fontId="7" fillId="0" borderId="0" xfId="52" applyNumberFormat="1" applyFont="1" applyBorder="1" applyAlignment="1" applyProtection="1">
      <alignment horizontal="center" wrapText="1"/>
      <protection/>
    </xf>
    <xf numFmtId="186" fontId="7" fillId="0" borderId="0" xfId="52" applyNumberFormat="1" applyFont="1" applyBorder="1" applyAlignment="1" applyProtection="1">
      <alignment horizontal="right" wrapText="1"/>
      <protection/>
    </xf>
    <xf numFmtId="0" fontId="6" fillId="0" borderId="0" xfId="52" applyFont="1" applyBorder="1" applyAlignment="1" applyProtection="1">
      <alignment horizontal="right" vertical="center" wrapText="1"/>
      <protection/>
    </xf>
    <xf numFmtId="186" fontId="7" fillId="0" borderId="0" xfId="52" applyNumberFormat="1" applyFont="1" applyBorder="1" applyAlignment="1" applyProtection="1">
      <alignment horizontal="right" vertical="center" wrapText="1"/>
      <protection/>
    </xf>
    <xf numFmtId="0" fontId="6" fillId="0" borderId="0" xfId="52" applyFont="1" applyAlignment="1" applyProtection="1" quotePrefix="1">
      <alignment horizontal="left" vertical="top" wrapText="1"/>
      <protection/>
    </xf>
    <xf numFmtId="4" fontId="0" fillId="0" borderId="0" xfId="0" applyNumberFormat="1" applyAlignment="1">
      <alignment/>
    </xf>
    <xf numFmtId="4" fontId="0" fillId="0" borderId="0" xfId="0" applyNumberFormat="1" applyBorder="1" applyAlignment="1">
      <alignment/>
    </xf>
    <xf numFmtId="0" fontId="0" fillId="0" borderId="21" xfId="0" applyBorder="1" applyAlignment="1">
      <alignment/>
    </xf>
    <xf numFmtId="0" fontId="25" fillId="0" borderId="0" xfId="0" applyFont="1" applyBorder="1" applyAlignment="1" applyProtection="1">
      <alignment horizontal="center"/>
      <protection/>
    </xf>
    <xf numFmtId="0" fontId="42" fillId="0" borderId="0" xfId="0" applyFont="1" applyBorder="1" applyAlignment="1" applyProtection="1">
      <alignment/>
      <protection/>
    </xf>
    <xf numFmtId="0" fontId="42" fillId="0" borderId="0" xfId="0" applyFont="1" applyBorder="1" applyAlignment="1" applyProtection="1">
      <alignment/>
      <protection/>
    </xf>
    <xf numFmtId="0" fontId="42" fillId="0" borderId="0" xfId="0" applyFont="1" applyBorder="1" applyAlignment="1" applyProtection="1">
      <alignment horizontal="right"/>
      <protection/>
    </xf>
    <xf numFmtId="188" fontId="42" fillId="0" borderId="0" xfId="0" applyNumberFormat="1" applyFont="1" applyBorder="1" applyAlignment="1" applyProtection="1">
      <alignment horizontal="center"/>
      <protection/>
    </xf>
    <xf numFmtId="4" fontId="42" fillId="0" borderId="0" xfId="0" applyNumberFormat="1" applyFont="1" applyBorder="1" applyAlignment="1" applyProtection="1">
      <alignment/>
      <protection/>
    </xf>
    <xf numFmtId="4" fontId="42" fillId="0" borderId="0" xfId="0" applyNumberFormat="1" applyFont="1" applyBorder="1" applyAlignment="1" applyProtection="1">
      <alignment horizontal="right"/>
      <protection/>
    </xf>
    <xf numFmtId="0" fontId="42" fillId="0" borderId="0" xfId="0" applyFont="1" applyAlignment="1" applyProtection="1">
      <alignment/>
      <protection/>
    </xf>
    <xf numFmtId="4" fontId="42" fillId="0" borderId="0" xfId="0" applyNumberFormat="1" applyFont="1" applyAlignment="1">
      <alignment/>
    </xf>
    <xf numFmtId="0" fontId="32" fillId="0" borderId="0" xfId="0" applyFont="1" applyAlignment="1">
      <alignment horizontal="left" vertical="top"/>
    </xf>
    <xf numFmtId="0" fontId="32" fillId="0" borderId="0" xfId="0" applyFont="1" applyAlignment="1">
      <alignment vertical="top"/>
    </xf>
    <xf numFmtId="0" fontId="32" fillId="0" borderId="0" xfId="0" applyFont="1" applyBorder="1" applyAlignment="1" applyProtection="1">
      <alignment wrapText="1"/>
      <protection locked="0"/>
    </xf>
    <xf numFmtId="49" fontId="8" fillId="0" borderId="18" xfId="0" applyNumberFormat="1" applyFont="1" applyFill="1" applyBorder="1" applyAlignment="1">
      <alignment horizontal="left" vertical="center"/>
    </xf>
    <xf numFmtId="0" fontId="8" fillId="0" borderId="18" xfId="0" applyFont="1" applyFill="1" applyBorder="1" applyAlignment="1">
      <alignment horizontal="justify" vertical="top" wrapText="1"/>
    </xf>
    <xf numFmtId="0" fontId="8" fillId="0" borderId="18" xfId="0" applyFont="1" applyFill="1" applyBorder="1" applyAlignment="1">
      <alignment horizontal="center"/>
    </xf>
    <xf numFmtId="4" fontId="8" fillId="0" borderId="18" xfId="0" applyNumberFormat="1" applyFont="1" applyFill="1" applyBorder="1" applyAlignment="1">
      <alignment horizontal="right" indent="1"/>
    </xf>
    <xf numFmtId="4" fontId="8" fillId="0" borderId="18" xfId="0" applyNumberFormat="1" applyFont="1" applyFill="1" applyBorder="1" applyAlignment="1">
      <alignment horizontal="right"/>
    </xf>
    <xf numFmtId="4" fontId="8" fillId="0" borderId="18" xfId="0" applyNumberFormat="1" applyFont="1" applyFill="1" applyBorder="1" applyAlignment="1">
      <alignment/>
    </xf>
    <xf numFmtId="0" fontId="8" fillId="0" borderId="18" xfId="0" applyFont="1" applyFill="1" applyBorder="1" applyAlignment="1">
      <alignment horizontal="justify" vertical="center" wrapText="1"/>
    </xf>
    <xf numFmtId="0" fontId="8" fillId="0" borderId="18" xfId="0" applyFont="1" applyFill="1" applyBorder="1" applyAlignment="1">
      <alignment horizontal="center" vertical="center"/>
    </xf>
    <xf numFmtId="4" fontId="8" fillId="0" borderId="18" xfId="0" applyNumberFormat="1" applyFont="1" applyFill="1" applyBorder="1" applyAlignment="1">
      <alignment horizontal="right" vertical="center" indent="1"/>
    </xf>
    <xf numFmtId="0" fontId="9" fillId="0" borderId="0" xfId="54" applyFont="1" applyFill="1" applyBorder="1" applyAlignment="1" quotePrefix="1">
      <alignment horizontal="justify" vertical="top" wrapText="1"/>
      <protection/>
    </xf>
    <xf numFmtId="0" fontId="8" fillId="0" borderId="18" xfId="0" applyFont="1" applyFill="1" applyBorder="1" applyAlignment="1">
      <alignment horizontal="left" vertical="center" wrapText="1"/>
    </xf>
    <xf numFmtId="49" fontId="9" fillId="0" borderId="0" xfId="0" applyNumberFormat="1" applyFont="1" applyFill="1" applyBorder="1" applyAlignment="1" applyProtection="1">
      <alignment horizontal="center" vertical="top"/>
      <protection locked="0"/>
    </xf>
    <xf numFmtId="0" fontId="9" fillId="0" borderId="0" xfId="52" applyFont="1" applyFill="1">
      <alignment/>
      <protection/>
    </xf>
    <xf numFmtId="0" fontId="9" fillId="0" borderId="0" xfId="0" applyFont="1" applyFill="1" applyBorder="1" applyAlignment="1" applyProtection="1">
      <alignment horizontal="center"/>
      <protection locked="0"/>
    </xf>
    <xf numFmtId="4" fontId="9" fillId="0" borderId="0" xfId="0" applyNumberFormat="1" applyFont="1" applyFill="1" applyBorder="1" applyAlignment="1" applyProtection="1">
      <alignment horizontal="right" indent="1"/>
      <protection locked="0"/>
    </xf>
    <xf numFmtId="4" fontId="18" fillId="0" borderId="0" xfId="0" applyNumberFormat="1" applyFont="1" applyFill="1" applyBorder="1" applyAlignment="1" applyProtection="1">
      <alignment horizontal="right" indent="1"/>
      <protection locked="0"/>
    </xf>
    <xf numFmtId="0" fontId="109" fillId="0" borderId="0" xfId="34" applyFont="1" applyFill="1" applyBorder="1" applyAlignment="1" applyProtection="1">
      <alignment horizontal="center"/>
      <protection locked="0"/>
    </xf>
    <xf numFmtId="4" fontId="109" fillId="0" borderId="0" xfId="34" applyNumberFormat="1" applyFont="1" applyFill="1" applyBorder="1" applyAlignment="1" applyProtection="1">
      <alignment/>
      <protection locked="0"/>
    </xf>
    <xf numFmtId="4" fontId="109" fillId="0" borderId="0" xfId="34" applyNumberFormat="1" applyFont="1" applyFill="1" applyBorder="1" applyAlignment="1" applyProtection="1">
      <alignment horizontal="right"/>
      <protection locked="0"/>
    </xf>
    <xf numFmtId="4" fontId="109" fillId="0" borderId="0" xfId="34" applyNumberFormat="1" applyFont="1" applyFill="1" applyBorder="1" applyAlignment="1" applyProtection="1">
      <alignment horizontal="center"/>
      <protection locked="0"/>
    </xf>
    <xf numFmtId="49" fontId="9" fillId="0" borderId="0" xfId="0" applyNumberFormat="1" applyFont="1" applyFill="1" applyBorder="1" applyAlignment="1">
      <alignment horizontal="center" vertical="top"/>
    </xf>
    <xf numFmtId="0" fontId="8" fillId="0" borderId="0" xfId="0" applyFont="1" applyFill="1" applyBorder="1" applyAlignment="1" applyProtection="1">
      <alignment horizontal="justify" vertical="top" wrapText="1"/>
      <protection locked="0"/>
    </xf>
    <xf numFmtId="0" fontId="8" fillId="0" borderId="0" xfId="0" applyFont="1" applyFill="1" applyBorder="1" applyAlignment="1">
      <alignment horizontal="center"/>
    </xf>
    <xf numFmtId="4" fontId="8" fillId="0" borderId="0" xfId="0" applyNumberFormat="1" applyFont="1" applyFill="1" applyBorder="1" applyAlignment="1">
      <alignment/>
    </xf>
    <xf numFmtId="4" fontId="20" fillId="0" borderId="0" xfId="0" applyNumberFormat="1" applyFont="1" applyFill="1" applyBorder="1" applyAlignment="1">
      <alignment horizontal="right"/>
    </xf>
    <xf numFmtId="0" fontId="109" fillId="0" borderId="0" xfId="34" applyFont="1" applyFill="1" applyBorder="1" applyAlignment="1">
      <alignment horizontal="center"/>
    </xf>
    <xf numFmtId="4" fontId="109" fillId="0" borderId="0" xfId="34" applyNumberFormat="1" applyFont="1" applyFill="1" applyBorder="1" applyAlignment="1">
      <alignment/>
    </xf>
    <xf numFmtId="4" fontId="109" fillId="0" borderId="0" xfId="34" applyNumberFormat="1" applyFont="1" applyFill="1" applyBorder="1" applyAlignment="1">
      <alignment horizontal="right"/>
    </xf>
    <xf numFmtId="4" fontId="109" fillId="0" borderId="0" xfId="34" applyNumberFormat="1" applyFont="1" applyFill="1" applyBorder="1" applyAlignment="1">
      <alignment horizontal="center"/>
    </xf>
    <xf numFmtId="0" fontId="77" fillId="0" borderId="0" xfId="34" applyFont="1" applyFill="1" applyBorder="1" applyAlignment="1" applyProtection="1">
      <alignment horizontal="justify" vertical="top" wrapText="1"/>
      <protection locked="0"/>
    </xf>
    <xf numFmtId="0" fontId="77" fillId="0" borderId="0" xfId="34" applyFont="1" applyFill="1" applyBorder="1" applyAlignment="1">
      <alignment horizontal="justify" vertical="top" wrapText="1"/>
    </xf>
    <xf numFmtId="0" fontId="6" fillId="0" borderId="0" xfId="52" applyFont="1" applyFill="1" applyAlignment="1" applyProtection="1" quotePrefix="1">
      <alignment horizontal="left" vertical="top" wrapText="1"/>
      <protection/>
    </xf>
    <xf numFmtId="0" fontId="9" fillId="0" borderId="0" xfId="0" applyFont="1" applyAlignment="1">
      <alignment horizontal="justify" vertical="top" wrapText="1"/>
    </xf>
    <xf numFmtId="0" fontId="13" fillId="0" borderId="0" xfId="0" applyFont="1" applyAlignment="1">
      <alignment/>
    </xf>
    <xf numFmtId="0" fontId="9" fillId="0" borderId="0" xfId="56" applyFont="1" applyAlignment="1">
      <alignment horizontal="left" vertical="top" wrapText="1"/>
      <protection/>
    </xf>
    <xf numFmtId="0" fontId="22" fillId="0" borderId="22" xfId="0" applyFont="1" applyBorder="1" applyAlignment="1" applyProtection="1">
      <alignment horizontal="right"/>
      <protection/>
    </xf>
    <xf numFmtId="0" fontId="22" fillId="0" borderId="19" xfId="0" applyFont="1" applyBorder="1" applyAlignment="1" applyProtection="1">
      <alignment horizontal="right"/>
      <protection/>
    </xf>
    <xf numFmtId="0" fontId="25" fillId="0" borderId="0" xfId="0" applyFont="1" applyAlignment="1" applyProtection="1">
      <alignment horizontal="left" vertical="top" wrapText="1"/>
      <protection/>
    </xf>
    <xf numFmtId="0" fontId="25" fillId="0" borderId="0" xfId="0" applyFont="1" applyAlignment="1" applyProtection="1" quotePrefix="1">
      <alignment horizontal="left" vertical="top" wrapText="1"/>
      <protection/>
    </xf>
    <xf numFmtId="0" fontId="25" fillId="0" borderId="0" xfId="0" applyFont="1" applyAlignment="1" applyProtection="1">
      <alignment horizontal="right" vertical="top" wrapText="1"/>
      <protection/>
    </xf>
    <xf numFmtId="0" fontId="25" fillId="0" borderId="0" xfId="0" applyFont="1" applyAlignment="1" applyProtection="1" quotePrefix="1">
      <alignment horizontal="right" vertical="top" wrapText="1"/>
      <protection/>
    </xf>
    <xf numFmtId="0" fontId="22" fillId="0" borderId="0" xfId="0" applyFont="1" applyAlignment="1" applyProtection="1" quotePrefix="1">
      <alignment horizontal="left" vertical="top" wrapText="1"/>
      <protection/>
    </xf>
    <xf numFmtId="0" fontId="22" fillId="0" borderId="0" xfId="0" applyFont="1" applyAlignment="1" applyProtection="1">
      <alignment horizontal="left" vertical="top" wrapText="1"/>
      <protection/>
    </xf>
    <xf numFmtId="0" fontId="22" fillId="0" borderId="0" xfId="0" applyFont="1" applyAlignment="1" applyProtection="1" quotePrefix="1">
      <alignment horizontal="left" vertical="top" wrapText="1"/>
      <protection/>
    </xf>
    <xf numFmtId="0" fontId="22" fillId="0" borderId="0" xfId="0" applyFont="1" applyAlignment="1" applyProtection="1">
      <alignment horizontal="left"/>
      <protection/>
    </xf>
    <xf numFmtId="0" fontId="25" fillId="0" borderId="0" xfId="0" applyFont="1" applyAlignment="1" applyProtection="1" quotePrefix="1">
      <alignment horizontal="left"/>
      <protection/>
    </xf>
    <xf numFmtId="0" fontId="25" fillId="0" borderId="0" xfId="0" applyFont="1" applyAlignment="1" applyProtection="1">
      <alignment horizontal="left"/>
      <protection/>
    </xf>
    <xf numFmtId="0" fontId="25" fillId="0" borderId="0" xfId="0" applyFont="1" applyAlignment="1" applyProtection="1" quotePrefix="1">
      <alignment horizontal="left" wrapText="1"/>
      <protection/>
    </xf>
    <xf numFmtId="0" fontId="25" fillId="0" borderId="0" xfId="0" applyFont="1" applyAlignment="1" applyProtection="1">
      <alignment horizontal="left" wrapText="1"/>
      <protection/>
    </xf>
    <xf numFmtId="0" fontId="22" fillId="0" borderId="0" xfId="0" applyFont="1" applyBorder="1" applyAlignment="1" applyProtection="1" quotePrefix="1">
      <alignment horizontal="left" vertical="top" wrapText="1"/>
      <protection/>
    </xf>
    <xf numFmtId="0" fontId="25" fillId="0" borderId="0" xfId="0" applyFont="1" applyBorder="1" applyAlignment="1" applyProtection="1">
      <alignment horizontal="left" vertical="top" wrapText="1"/>
      <protection/>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xf>
    <xf numFmtId="0" fontId="25" fillId="0" borderId="0" xfId="0" applyFont="1" applyBorder="1" applyAlignment="1" applyProtection="1">
      <alignment horizontal="center"/>
      <protection locked="0"/>
    </xf>
    <xf numFmtId="0" fontId="25" fillId="0" borderId="12" xfId="0" applyFont="1" applyBorder="1" applyAlignment="1" applyProtection="1">
      <alignment horizontal="center"/>
      <protection/>
    </xf>
    <xf numFmtId="4" fontId="25" fillId="0" borderId="0" xfId="0" applyNumberFormat="1" applyFont="1" applyBorder="1" applyAlignment="1" applyProtection="1">
      <alignment/>
      <protection/>
    </xf>
    <xf numFmtId="0" fontId="22" fillId="0" borderId="0" xfId="0" applyFont="1" applyFill="1" applyBorder="1" applyAlignment="1" applyProtection="1">
      <alignment horizontal="center"/>
      <protection/>
    </xf>
    <xf numFmtId="0" fontId="67" fillId="0" borderId="0" xfId="0" applyFont="1" applyBorder="1" applyAlignment="1" applyProtection="1">
      <alignment horizontal="center"/>
      <protection/>
    </xf>
    <xf numFmtId="0" fontId="6" fillId="0" borderId="22" xfId="52" applyFont="1" applyBorder="1" applyAlignment="1" applyProtection="1">
      <alignment horizontal="right" vertical="center" wrapText="1"/>
      <protection/>
    </xf>
    <xf numFmtId="0" fontId="6" fillId="0" borderId="19" xfId="52" applyFont="1" applyBorder="1" applyAlignment="1" applyProtection="1">
      <alignment horizontal="right" vertical="center" wrapText="1"/>
      <protection/>
    </xf>
    <xf numFmtId="0" fontId="38" fillId="0" borderId="18" xfId="52" applyFont="1" applyBorder="1" applyAlignment="1" applyProtection="1">
      <alignment horizontal="center" wrapText="1"/>
      <protection/>
    </xf>
    <xf numFmtId="0" fontId="38" fillId="0" borderId="23" xfId="52" applyFont="1" applyBorder="1" applyAlignment="1" applyProtection="1">
      <alignment horizontal="center" wrapText="1"/>
      <protection/>
    </xf>
    <xf numFmtId="4" fontId="7" fillId="0" borderId="14" xfId="52" applyNumberFormat="1" applyFont="1" applyBorder="1" applyAlignment="1" applyProtection="1">
      <alignment horizontal="center" wrapText="1"/>
      <protection/>
    </xf>
    <xf numFmtId="0" fontId="6" fillId="0" borderId="0" xfId="52" applyFont="1" applyFill="1" applyAlignment="1" applyProtection="1">
      <alignment horizontal="left" wrapText="1"/>
      <protection/>
    </xf>
    <xf numFmtId="0" fontId="7" fillId="0" borderId="0" xfId="52" applyFont="1" applyFill="1" applyAlignment="1" applyProtection="1">
      <alignment horizontal="left" vertical="top" wrapText="1"/>
      <protection/>
    </xf>
    <xf numFmtId="0" fontId="6" fillId="0" borderId="22" xfId="52" applyFont="1" applyFill="1" applyBorder="1" applyAlignment="1" applyProtection="1">
      <alignment horizontal="right" vertical="center" wrapText="1"/>
      <protection/>
    </xf>
    <xf numFmtId="0" fontId="6" fillId="0" borderId="19" xfId="52" applyFont="1" applyFill="1" applyBorder="1" applyAlignment="1" applyProtection="1">
      <alignment horizontal="right" vertical="center" wrapText="1"/>
      <protection/>
    </xf>
    <xf numFmtId="0" fontId="7" fillId="0" borderId="17" xfId="52" applyFont="1" applyBorder="1" applyAlignment="1" applyProtection="1">
      <alignment horizontal="left" vertical="center" wrapText="1"/>
      <protection/>
    </xf>
    <xf numFmtId="0" fontId="7" fillId="0" borderId="14" xfId="52" applyFont="1" applyBorder="1" applyAlignment="1" applyProtection="1">
      <alignment horizontal="left" vertical="center" wrapText="1"/>
      <protection/>
    </xf>
    <xf numFmtId="0" fontId="6" fillId="0" borderId="0" xfId="52" applyFont="1" applyFill="1" applyAlignment="1" applyProtection="1">
      <alignment horizontal="left" vertical="center" wrapText="1"/>
      <protection/>
    </xf>
    <xf numFmtId="0" fontId="7" fillId="0" borderId="17" xfId="52" applyFont="1" applyFill="1" applyBorder="1" applyAlignment="1" applyProtection="1">
      <alignment horizontal="left" vertical="center" wrapText="1"/>
      <protection/>
    </xf>
    <xf numFmtId="0" fontId="6" fillId="0" borderId="14" xfId="52" applyFont="1" applyFill="1" applyBorder="1" applyAlignment="1" applyProtection="1">
      <alignment horizontal="left" vertical="center" wrapText="1"/>
      <protection/>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iperveza 2"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_ponder" xfId="54"/>
    <cellStyle name="Normal_SEC 8 BQ Šibenik No 7" xfId="55"/>
    <cellStyle name="Normalno 2" xfId="56"/>
    <cellStyle name="Normalno 3" xfId="57"/>
    <cellStyle name="Obično 2" xfId="58"/>
    <cellStyle name="Percent" xfId="59"/>
    <cellStyle name="Povezana ćelija" xfId="60"/>
    <cellStyle name="Followed Hyperlink" xfId="61"/>
    <cellStyle name="Provjera ćelije" xfId="62"/>
    <cellStyle name="Tekst objašnjenja" xfId="63"/>
    <cellStyle name="Tekst upozorenja" xfId="64"/>
    <cellStyle name="Ukupni zbroj" xfId="65"/>
    <cellStyle name="Unos" xfId="66"/>
    <cellStyle name="Currency" xfId="67"/>
    <cellStyle name="Currency [0]" xfId="68"/>
    <cellStyle name="Comma" xfId="69"/>
    <cellStyle name="Comma [0]"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923925</xdr:colOff>
      <xdr:row>19</xdr:row>
      <xdr:rowOff>0</xdr:rowOff>
    </xdr:from>
    <xdr:ext cx="85725" cy="161925"/>
    <xdr:sp fLocksText="0">
      <xdr:nvSpPr>
        <xdr:cNvPr id="1" name="Text Box 3"/>
        <xdr:cNvSpPr txBox="1">
          <a:spLocks noChangeArrowheads="1"/>
        </xdr:cNvSpPr>
      </xdr:nvSpPr>
      <xdr:spPr>
        <a:xfrm>
          <a:off x="1619250" y="11087100"/>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19</xdr:row>
      <xdr:rowOff>0</xdr:rowOff>
    </xdr:from>
    <xdr:ext cx="85725" cy="161925"/>
    <xdr:sp fLocksText="0">
      <xdr:nvSpPr>
        <xdr:cNvPr id="2" name="Text Box 5"/>
        <xdr:cNvSpPr txBox="1">
          <a:spLocks noChangeArrowheads="1"/>
        </xdr:cNvSpPr>
      </xdr:nvSpPr>
      <xdr:spPr>
        <a:xfrm>
          <a:off x="1619250" y="11087100"/>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19</xdr:row>
      <xdr:rowOff>0</xdr:rowOff>
    </xdr:from>
    <xdr:ext cx="85725" cy="161925"/>
    <xdr:sp fLocksText="0">
      <xdr:nvSpPr>
        <xdr:cNvPr id="3" name="Text Box 3"/>
        <xdr:cNvSpPr txBox="1">
          <a:spLocks noChangeArrowheads="1"/>
        </xdr:cNvSpPr>
      </xdr:nvSpPr>
      <xdr:spPr>
        <a:xfrm>
          <a:off x="1619250" y="11087100"/>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19</xdr:row>
      <xdr:rowOff>0</xdr:rowOff>
    </xdr:from>
    <xdr:ext cx="85725" cy="161925"/>
    <xdr:sp fLocksText="0">
      <xdr:nvSpPr>
        <xdr:cNvPr id="4" name="Text Box 5"/>
        <xdr:cNvSpPr txBox="1">
          <a:spLocks noChangeArrowheads="1"/>
        </xdr:cNvSpPr>
      </xdr:nvSpPr>
      <xdr:spPr>
        <a:xfrm>
          <a:off x="1619250" y="11087100"/>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11</xdr:row>
      <xdr:rowOff>0</xdr:rowOff>
    </xdr:from>
    <xdr:ext cx="85725" cy="161925"/>
    <xdr:sp fLocksText="0">
      <xdr:nvSpPr>
        <xdr:cNvPr id="5" name="Text Box 3"/>
        <xdr:cNvSpPr txBox="1">
          <a:spLocks noChangeArrowheads="1"/>
        </xdr:cNvSpPr>
      </xdr:nvSpPr>
      <xdr:spPr>
        <a:xfrm>
          <a:off x="1619250" y="661987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11</xdr:row>
      <xdr:rowOff>0</xdr:rowOff>
    </xdr:from>
    <xdr:ext cx="85725" cy="161925"/>
    <xdr:sp fLocksText="0">
      <xdr:nvSpPr>
        <xdr:cNvPr id="6" name="Text Box 5"/>
        <xdr:cNvSpPr txBox="1">
          <a:spLocks noChangeArrowheads="1"/>
        </xdr:cNvSpPr>
      </xdr:nvSpPr>
      <xdr:spPr>
        <a:xfrm>
          <a:off x="1619250" y="661987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11</xdr:row>
      <xdr:rowOff>0</xdr:rowOff>
    </xdr:from>
    <xdr:ext cx="85725" cy="161925"/>
    <xdr:sp fLocksText="0">
      <xdr:nvSpPr>
        <xdr:cNvPr id="7" name="Text Box 3"/>
        <xdr:cNvSpPr txBox="1">
          <a:spLocks noChangeArrowheads="1"/>
        </xdr:cNvSpPr>
      </xdr:nvSpPr>
      <xdr:spPr>
        <a:xfrm>
          <a:off x="1619250" y="661987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11</xdr:row>
      <xdr:rowOff>0</xdr:rowOff>
    </xdr:from>
    <xdr:ext cx="85725" cy="161925"/>
    <xdr:sp fLocksText="0">
      <xdr:nvSpPr>
        <xdr:cNvPr id="8" name="Text Box 5"/>
        <xdr:cNvSpPr txBox="1">
          <a:spLocks noChangeArrowheads="1"/>
        </xdr:cNvSpPr>
      </xdr:nvSpPr>
      <xdr:spPr>
        <a:xfrm>
          <a:off x="1619250" y="661987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23</xdr:row>
      <xdr:rowOff>0</xdr:rowOff>
    </xdr:from>
    <xdr:ext cx="85725" cy="161925"/>
    <xdr:sp fLocksText="0">
      <xdr:nvSpPr>
        <xdr:cNvPr id="9" name="Text Box 3"/>
        <xdr:cNvSpPr txBox="1">
          <a:spLocks noChangeArrowheads="1"/>
        </xdr:cNvSpPr>
      </xdr:nvSpPr>
      <xdr:spPr>
        <a:xfrm>
          <a:off x="1619250" y="1372552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23</xdr:row>
      <xdr:rowOff>0</xdr:rowOff>
    </xdr:from>
    <xdr:ext cx="85725" cy="161925"/>
    <xdr:sp fLocksText="0">
      <xdr:nvSpPr>
        <xdr:cNvPr id="10" name="Text Box 5"/>
        <xdr:cNvSpPr txBox="1">
          <a:spLocks noChangeArrowheads="1"/>
        </xdr:cNvSpPr>
      </xdr:nvSpPr>
      <xdr:spPr>
        <a:xfrm>
          <a:off x="1619250" y="1372552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23</xdr:row>
      <xdr:rowOff>0</xdr:rowOff>
    </xdr:from>
    <xdr:ext cx="85725" cy="161925"/>
    <xdr:sp fLocksText="0">
      <xdr:nvSpPr>
        <xdr:cNvPr id="11" name="Text Box 3"/>
        <xdr:cNvSpPr txBox="1">
          <a:spLocks noChangeArrowheads="1"/>
        </xdr:cNvSpPr>
      </xdr:nvSpPr>
      <xdr:spPr>
        <a:xfrm>
          <a:off x="1619250" y="1372552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oneCellAnchor>
    <xdr:from>
      <xdr:col>1</xdr:col>
      <xdr:colOff>923925</xdr:colOff>
      <xdr:row>23</xdr:row>
      <xdr:rowOff>0</xdr:rowOff>
    </xdr:from>
    <xdr:ext cx="85725" cy="161925"/>
    <xdr:sp fLocksText="0">
      <xdr:nvSpPr>
        <xdr:cNvPr id="12" name="Text Box 5"/>
        <xdr:cNvSpPr txBox="1">
          <a:spLocks noChangeArrowheads="1"/>
        </xdr:cNvSpPr>
      </xdr:nvSpPr>
      <xdr:spPr>
        <a:xfrm>
          <a:off x="1619250" y="13725525"/>
          <a:ext cx="85725" cy="161925"/>
        </a:xfrm>
        <a:prstGeom prst="rect">
          <a:avLst/>
        </a:prstGeom>
        <a:noFill/>
        <a:ln w="9525" cmpd="sng">
          <a:noFill/>
        </a:ln>
      </xdr:spPr>
      <xdr:txBody>
        <a:bodyPr vertOverflow="clip" wrap="square"/>
        <a:p>
          <a:pPr algn="l">
            <a:defRPr/>
          </a:pPr>
          <a:r>
            <a:rPr lang="en-US" cap="none" u="none" baseline="0">
              <a:latin typeface="HRHelvetica"/>
              <a:ea typeface="HRHelvetica"/>
              <a:cs typeface="HRHelvetic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6</xdr:col>
      <xdr:colOff>95250</xdr:colOff>
      <xdr:row>7</xdr:row>
      <xdr:rowOff>85725</xdr:rowOff>
    </xdr:to>
    <xdr:pic>
      <xdr:nvPicPr>
        <xdr:cNvPr id="1" name="Picture 2" descr="pi-ing7"/>
        <xdr:cNvPicPr preferRelativeResize="1">
          <a:picLocks noChangeAspect="1"/>
        </xdr:cNvPicPr>
      </xdr:nvPicPr>
      <xdr:blipFill>
        <a:blip r:embed="rId1"/>
        <a:stretch>
          <a:fillRect/>
        </a:stretch>
      </xdr:blipFill>
      <xdr:spPr>
        <a:xfrm>
          <a:off x="3314700" y="0"/>
          <a:ext cx="304800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List13">
    <pageSetUpPr fitToPage="1"/>
  </sheetPr>
  <dimension ref="A1:AD580"/>
  <sheetViews>
    <sheetView tabSelected="1" view="pageLayout" zoomScale="80" zoomScaleSheetLayoutView="100" zoomScalePageLayoutView="80" workbookViewId="0" topLeftCell="A120">
      <selection activeCell="E120" sqref="E120"/>
    </sheetView>
  </sheetViews>
  <sheetFormatPr defaultColWidth="9" defaultRowHeight="15"/>
  <cols>
    <col min="1" max="1" width="7.296875" style="76" customWidth="1"/>
    <col min="2" max="2" width="43.3984375" style="80" customWidth="1"/>
    <col min="3" max="3" width="4.8984375" style="77" customWidth="1"/>
    <col min="4" max="4" width="9.796875" style="78" customWidth="1"/>
    <col min="5" max="5" width="10.19921875" style="79" customWidth="1"/>
    <col min="6" max="6" width="13.3984375" style="78" customWidth="1"/>
    <col min="7" max="16384" width="9" style="75" customWidth="1"/>
  </cols>
  <sheetData>
    <row r="1" spans="1:6" s="42" customFormat="1" ht="28.5">
      <c r="A1" s="38" t="s">
        <v>4</v>
      </c>
      <c r="B1" s="39" t="s">
        <v>5</v>
      </c>
      <c r="C1" s="40" t="s">
        <v>6</v>
      </c>
      <c r="D1" s="41" t="s">
        <v>7</v>
      </c>
      <c r="E1" s="41" t="s">
        <v>8</v>
      </c>
      <c r="F1" s="41" t="s">
        <v>9</v>
      </c>
    </row>
    <row r="2" spans="1:6" s="42" customFormat="1" ht="14.25">
      <c r="A2" s="43"/>
      <c r="B2" s="44"/>
      <c r="C2" s="45"/>
      <c r="D2" s="46"/>
      <c r="E2" s="47"/>
      <c r="F2" s="48"/>
    </row>
    <row r="3" spans="1:6" s="42" customFormat="1" ht="45">
      <c r="A3" s="43"/>
      <c r="B3" s="82" t="s">
        <v>61</v>
      </c>
      <c r="C3" s="45"/>
      <c r="D3" s="46"/>
      <c r="E3" s="47"/>
      <c r="F3" s="48"/>
    </row>
    <row r="4" spans="1:6" s="42" customFormat="1" ht="14.25">
      <c r="A4" s="43"/>
      <c r="B4" s="44"/>
      <c r="C4" s="45"/>
      <c r="D4" s="46"/>
      <c r="E4" s="47"/>
      <c r="F4" s="48"/>
    </row>
    <row r="5" spans="1:30" s="49" customFormat="1" ht="15">
      <c r="A5" s="344" t="s">
        <v>1</v>
      </c>
      <c r="B5" s="345" t="s">
        <v>12</v>
      </c>
      <c r="C5" s="346"/>
      <c r="D5" s="347"/>
      <c r="E5" s="348"/>
      <c r="F5" s="349"/>
      <c r="G5" s="1"/>
      <c r="H5" s="1"/>
      <c r="I5" s="1"/>
      <c r="J5" s="1"/>
      <c r="K5" s="1"/>
      <c r="L5" s="1"/>
      <c r="M5" s="1"/>
      <c r="N5" s="1"/>
      <c r="O5" s="1"/>
      <c r="P5" s="1"/>
      <c r="Q5" s="1"/>
      <c r="R5" s="1"/>
      <c r="S5" s="1"/>
      <c r="T5" s="1"/>
      <c r="U5" s="1"/>
      <c r="V5" s="1"/>
      <c r="W5" s="1"/>
      <c r="X5" s="1"/>
      <c r="Y5" s="1"/>
      <c r="Z5" s="1"/>
      <c r="AA5" s="1"/>
      <c r="AB5" s="1"/>
      <c r="AC5" s="1"/>
      <c r="AD5" s="1"/>
    </row>
    <row r="6" spans="1:30" s="50" customFormat="1" ht="15">
      <c r="A6" s="17"/>
      <c r="B6" s="18"/>
      <c r="C6" s="13"/>
      <c r="D6" s="14"/>
      <c r="E6" s="15"/>
      <c r="F6" s="15"/>
      <c r="G6" s="1"/>
      <c r="H6" s="1"/>
      <c r="I6" s="1"/>
      <c r="J6" s="1"/>
      <c r="K6" s="1"/>
      <c r="L6" s="1"/>
      <c r="M6" s="1"/>
      <c r="N6" s="1"/>
      <c r="O6" s="1"/>
      <c r="P6" s="1"/>
      <c r="Q6" s="1"/>
      <c r="R6" s="1"/>
      <c r="S6" s="1"/>
      <c r="T6" s="1"/>
      <c r="U6" s="1"/>
      <c r="V6" s="1"/>
      <c r="W6" s="1"/>
      <c r="X6" s="1"/>
      <c r="Y6" s="1"/>
      <c r="Z6" s="1"/>
      <c r="AA6" s="1"/>
      <c r="AB6" s="1"/>
      <c r="AC6" s="1"/>
      <c r="AD6" s="1"/>
    </row>
    <row r="7" spans="1:30" s="50" customFormat="1" ht="240" customHeight="1">
      <c r="A7" s="7" t="s">
        <v>13</v>
      </c>
      <c r="B7" s="9" t="s">
        <v>42</v>
      </c>
      <c r="C7" s="2"/>
      <c r="D7" s="3"/>
      <c r="E7" s="29"/>
      <c r="F7" s="4"/>
      <c r="G7" s="1"/>
      <c r="H7" s="1"/>
      <c r="I7" s="1"/>
      <c r="J7" s="1"/>
      <c r="K7" s="1"/>
      <c r="L7" s="51"/>
      <c r="M7" s="1"/>
      <c r="N7" s="1"/>
      <c r="O7" s="1"/>
      <c r="P7" s="1"/>
      <c r="Q7" s="1"/>
      <c r="R7" s="1"/>
      <c r="S7" s="1"/>
      <c r="T7" s="1"/>
      <c r="U7" s="1"/>
      <c r="V7" s="1"/>
      <c r="W7" s="1"/>
      <c r="X7" s="1"/>
      <c r="Y7" s="1"/>
      <c r="Z7" s="1"/>
      <c r="AA7" s="1"/>
      <c r="AB7" s="1"/>
      <c r="AC7" s="1"/>
      <c r="AD7" s="1"/>
    </row>
    <row r="8" spans="1:30" s="50" customFormat="1" ht="21" customHeight="1">
      <c r="A8" s="7"/>
      <c r="B8" s="9" t="s">
        <v>11</v>
      </c>
      <c r="C8" s="11" t="s">
        <v>909</v>
      </c>
      <c r="D8" s="3">
        <v>1530</v>
      </c>
      <c r="E8" s="4"/>
      <c r="F8" s="4">
        <f>D8*E8</f>
        <v>0</v>
      </c>
      <c r="G8" s="1"/>
      <c r="H8" s="1"/>
      <c r="I8" s="1"/>
      <c r="J8" s="1"/>
      <c r="K8" s="1"/>
      <c r="L8" s="1"/>
      <c r="M8" s="1"/>
      <c r="N8" s="1"/>
      <c r="O8" s="1"/>
      <c r="P8" s="1"/>
      <c r="Q8" s="1"/>
      <c r="R8" s="1"/>
      <c r="S8" s="1"/>
      <c r="T8" s="1"/>
      <c r="U8" s="1"/>
      <c r="V8" s="1"/>
      <c r="W8" s="1"/>
      <c r="X8" s="1"/>
      <c r="Y8" s="1"/>
      <c r="Z8" s="1"/>
      <c r="AA8" s="1"/>
      <c r="AB8" s="1"/>
      <c r="AC8" s="1"/>
      <c r="AD8" s="1"/>
    </row>
    <row r="9" spans="1:30" s="50" customFormat="1" ht="95.25" customHeight="1">
      <c r="A9" s="7" t="s">
        <v>18</v>
      </c>
      <c r="B9" s="6" t="s">
        <v>910</v>
      </c>
      <c r="C9" s="2"/>
      <c r="D9" s="3"/>
      <c r="E9" s="4"/>
      <c r="F9" s="4"/>
      <c r="G9" s="1"/>
      <c r="H9" s="1"/>
      <c r="I9" s="1"/>
      <c r="J9" s="1"/>
      <c r="K9" s="1"/>
      <c r="L9" s="1"/>
      <c r="M9" s="1"/>
      <c r="N9" s="1"/>
      <c r="O9" s="1"/>
      <c r="P9" s="1"/>
      <c r="Q9" s="1"/>
      <c r="R9" s="1"/>
      <c r="S9" s="1"/>
      <c r="T9" s="1"/>
      <c r="U9" s="1"/>
      <c r="V9" s="1"/>
      <c r="W9" s="1"/>
      <c r="X9" s="1"/>
      <c r="Y9" s="1"/>
      <c r="Z9" s="1"/>
      <c r="AA9" s="1"/>
      <c r="AB9" s="1"/>
      <c r="AC9" s="1"/>
      <c r="AD9" s="1"/>
    </row>
    <row r="10" spans="1:30" s="50" customFormat="1" ht="16.5">
      <c r="A10" s="7"/>
      <c r="B10" s="9" t="s">
        <v>11</v>
      </c>
      <c r="C10" s="10" t="s">
        <v>160</v>
      </c>
      <c r="D10" s="3">
        <v>228.5</v>
      </c>
      <c r="E10" s="4"/>
      <c r="F10" s="4">
        <f>D10*E10</f>
        <v>0</v>
      </c>
      <c r="G10" s="1"/>
      <c r="H10" s="1"/>
      <c r="I10" s="1"/>
      <c r="J10" s="1"/>
      <c r="K10" s="1"/>
      <c r="L10" s="1"/>
      <c r="M10" s="1"/>
      <c r="N10" s="1"/>
      <c r="O10" s="1"/>
      <c r="P10" s="1"/>
      <c r="Q10" s="1"/>
      <c r="R10" s="1"/>
      <c r="S10" s="1"/>
      <c r="T10" s="1"/>
      <c r="U10" s="1"/>
      <c r="V10" s="1"/>
      <c r="W10" s="1"/>
      <c r="X10" s="1"/>
      <c r="Y10" s="1"/>
      <c r="Z10" s="1"/>
      <c r="AA10" s="1"/>
      <c r="AB10" s="1"/>
      <c r="AC10" s="1"/>
      <c r="AD10" s="1"/>
    </row>
    <row r="11" spans="1:30" s="50" customFormat="1" ht="16.5">
      <c r="A11" s="7"/>
      <c r="B11" s="9"/>
      <c r="C11" s="2"/>
      <c r="D11" s="3"/>
      <c r="E11" s="4"/>
      <c r="F11" s="4"/>
      <c r="G11" s="1"/>
      <c r="H11" s="1"/>
      <c r="I11" s="1"/>
      <c r="J11" s="1"/>
      <c r="K11" s="1"/>
      <c r="L11" s="1"/>
      <c r="M11" s="1"/>
      <c r="N11" s="1"/>
      <c r="O11" s="1"/>
      <c r="P11" s="1"/>
      <c r="Q11" s="1"/>
      <c r="R11" s="1"/>
      <c r="S11" s="1"/>
      <c r="T11" s="1"/>
      <c r="U11" s="1"/>
      <c r="V11" s="1"/>
      <c r="W11" s="1"/>
      <c r="X11" s="1"/>
      <c r="Y11" s="1"/>
      <c r="Z11" s="1"/>
      <c r="AA11" s="1"/>
      <c r="AB11" s="1"/>
      <c r="AC11" s="1"/>
      <c r="AD11" s="1"/>
    </row>
    <row r="12" spans="1:30" s="50" customFormat="1" ht="40.5" customHeight="1">
      <c r="A12" s="7" t="s">
        <v>19</v>
      </c>
      <c r="B12" s="20" t="s">
        <v>62</v>
      </c>
      <c r="C12" s="2"/>
      <c r="D12" s="3"/>
      <c r="E12" s="4"/>
      <c r="F12" s="4"/>
      <c r="G12" s="1"/>
      <c r="H12" s="1"/>
      <c r="I12" s="1"/>
      <c r="J12" s="1"/>
      <c r="K12" s="1"/>
      <c r="L12" s="1"/>
      <c r="M12" s="1"/>
      <c r="N12" s="1"/>
      <c r="O12" s="1"/>
      <c r="P12" s="1"/>
      <c r="Q12" s="1"/>
      <c r="R12" s="1"/>
      <c r="S12" s="1"/>
      <c r="T12" s="1"/>
      <c r="U12" s="1"/>
      <c r="V12" s="1"/>
      <c r="W12" s="1"/>
      <c r="X12" s="1"/>
      <c r="Y12" s="1"/>
      <c r="Z12" s="1"/>
      <c r="AA12" s="1"/>
      <c r="AB12" s="1"/>
      <c r="AC12" s="1"/>
      <c r="AD12" s="1"/>
    </row>
    <row r="13" spans="1:30" s="50" customFormat="1" ht="18">
      <c r="A13" s="1"/>
      <c r="B13" s="9" t="s">
        <v>11</v>
      </c>
      <c r="C13" s="11" t="s">
        <v>909</v>
      </c>
      <c r="D13" s="3">
        <v>263</v>
      </c>
      <c r="E13" s="4"/>
      <c r="F13" s="4">
        <f>D13*E13</f>
        <v>0</v>
      </c>
      <c r="G13" s="1"/>
      <c r="H13" s="1"/>
      <c r="I13" s="1"/>
      <c r="J13" s="1"/>
      <c r="K13" s="1"/>
      <c r="L13" s="1"/>
      <c r="M13" s="1"/>
      <c r="N13" s="1"/>
      <c r="O13" s="1"/>
      <c r="P13" s="1"/>
      <c r="Q13" s="1"/>
      <c r="R13" s="1"/>
      <c r="S13" s="1"/>
      <c r="T13" s="1"/>
      <c r="U13" s="1"/>
      <c r="V13" s="1"/>
      <c r="W13" s="1"/>
      <c r="X13" s="1"/>
      <c r="Y13" s="1"/>
      <c r="Z13" s="1"/>
      <c r="AA13" s="1"/>
      <c r="AB13" s="1"/>
      <c r="AC13" s="1"/>
      <c r="AD13" s="1"/>
    </row>
    <row r="14" spans="1:30" s="50" customFormat="1" ht="14.25">
      <c r="A14" s="1"/>
      <c r="B14" s="10"/>
      <c r="C14" s="10"/>
      <c r="D14" s="10"/>
      <c r="E14" s="10"/>
      <c r="F14" s="10"/>
      <c r="G14" s="1"/>
      <c r="H14" s="1"/>
      <c r="I14" s="1"/>
      <c r="J14" s="1"/>
      <c r="K14" s="1"/>
      <c r="L14" s="1"/>
      <c r="M14" s="1"/>
      <c r="N14" s="1"/>
      <c r="O14" s="1"/>
      <c r="P14" s="1"/>
      <c r="Q14" s="1"/>
      <c r="R14" s="1"/>
      <c r="S14" s="1"/>
      <c r="T14" s="1"/>
      <c r="U14" s="1"/>
      <c r="V14" s="1"/>
      <c r="W14" s="1"/>
      <c r="X14" s="1"/>
      <c r="Y14" s="1"/>
      <c r="Z14" s="1"/>
      <c r="AA14" s="1"/>
      <c r="AB14" s="1"/>
      <c r="AC14" s="1"/>
      <c r="AD14" s="1"/>
    </row>
    <row r="15" spans="1:30" s="50" customFormat="1" ht="119.25" customHeight="1">
      <c r="A15" s="7" t="s">
        <v>20</v>
      </c>
      <c r="B15" s="8" t="s">
        <v>911</v>
      </c>
      <c r="C15" s="10"/>
      <c r="D15" s="10"/>
      <c r="E15" s="1"/>
      <c r="F15" s="10"/>
      <c r="G15" s="1"/>
      <c r="H15" s="1"/>
      <c r="I15" s="1"/>
      <c r="J15" s="1"/>
      <c r="K15" s="1"/>
      <c r="L15" s="1"/>
      <c r="M15" s="1"/>
      <c r="N15" s="1"/>
      <c r="O15" s="1"/>
      <c r="P15" s="1"/>
      <c r="Q15" s="1"/>
      <c r="R15" s="1"/>
      <c r="S15" s="1"/>
      <c r="T15" s="1"/>
      <c r="U15" s="1"/>
      <c r="V15" s="1"/>
      <c r="W15" s="1"/>
      <c r="X15" s="1"/>
      <c r="Y15" s="1"/>
      <c r="Z15" s="1"/>
      <c r="AA15" s="1"/>
      <c r="AB15" s="1"/>
      <c r="AC15" s="1"/>
      <c r="AD15" s="1"/>
    </row>
    <row r="16" spans="1:30" s="50" customFormat="1" ht="18">
      <c r="A16" s="1"/>
      <c r="B16" s="9" t="s">
        <v>11</v>
      </c>
      <c r="C16" s="10" t="s">
        <v>912</v>
      </c>
      <c r="D16" s="3">
        <v>2.7</v>
      </c>
      <c r="E16" s="4"/>
      <c r="F16" s="85">
        <f>D16*E16</f>
        <v>0</v>
      </c>
      <c r="G16" s="1"/>
      <c r="H16" s="1"/>
      <c r="I16" s="1"/>
      <c r="J16" s="1"/>
      <c r="K16" s="1"/>
      <c r="L16" s="1"/>
      <c r="M16" s="1"/>
      <c r="N16" s="1"/>
      <c r="O16" s="1"/>
      <c r="P16" s="1"/>
      <c r="Q16" s="1"/>
      <c r="R16" s="1"/>
      <c r="S16" s="1"/>
      <c r="T16" s="1"/>
      <c r="U16" s="1"/>
      <c r="V16" s="1"/>
      <c r="W16" s="1"/>
      <c r="X16" s="1"/>
      <c r="Y16" s="1"/>
      <c r="Z16" s="1"/>
      <c r="AA16" s="1"/>
      <c r="AB16" s="1"/>
      <c r="AC16" s="1"/>
      <c r="AD16" s="1"/>
    </row>
    <row r="17" spans="1:30" s="50" customFormat="1" ht="16.5">
      <c r="A17" s="1"/>
      <c r="B17" s="9"/>
      <c r="C17" s="10"/>
      <c r="D17" s="3"/>
      <c r="E17" s="4"/>
      <c r="F17" s="4"/>
      <c r="G17" s="1"/>
      <c r="H17" s="1"/>
      <c r="I17" s="1"/>
      <c r="J17" s="1"/>
      <c r="K17" s="1"/>
      <c r="L17" s="1"/>
      <c r="M17" s="1"/>
      <c r="N17" s="1"/>
      <c r="O17" s="1"/>
      <c r="P17" s="1"/>
      <c r="Q17" s="1"/>
      <c r="R17" s="1"/>
      <c r="S17" s="1"/>
      <c r="T17" s="1"/>
      <c r="U17" s="1"/>
      <c r="V17" s="1"/>
      <c r="W17" s="1"/>
      <c r="X17" s="1"/>
      <c r="Y17" s="1"/>
      <c r="Z17" s="1"/>
      <c r="AA17" s="1"/>
      <c r="AB17" s="1"/>
      <c r="AC17" s="1"/>
      <c r="AD17" s="1"/>
    </row>
    <row r="18" spans="1:30" s="50" customFormat="1" ht="107.25" customHeight="1">
      <c r="A18" s="7" t="s">
        <v>21</v>
      </c>
      <c r="B18" s="6" t="s">
        <v>913</v>
      </c>
      <c r="C18" s="10"/>
      <c r="D18" s="10"/>
      <c r="E18" s="1"/>
      <c r="F18" s="10"/>
      <c r="G18" s="1"/>
      <c r="H18" s="1"/>
      <c r="I18" s="1"/>
      <c r="J18" s="1"/>
      <c r="K18" s="1"/>
      <c r="L18" s="1"/>
      <c r="M18" s="1"/>
      <c r="N18" s="1"/>
      <c r="O18" s="1"/>
      <c r="P18" s="1"/>
      <c r="Q18" s="1"/>
      <c r="R18" s="1"/>
      <c r="S18" s="1"/>
      <c r="T18" s="1"/>
      <c r="U18" s="1"/>
      <c r="V18" s="1"/>
      <c r="W18" s="1"/>
      <c r="X18" s="1"/>
      <c r="Y18" s="1"/>
      <c r="Z18" s="1"/>
      <c r="AA18" s="1"/>
      <c r="AB18" s="1"/>
      <c r="AC18" s="1"/>
      <c r="AD18" s="1"/>
    </row>
    <row r="19" spans="1:30" s="50" customFormat="1" ht="18">
      <c r="A19" s="1"/>
      <c r="B19" s="9" t="s">
        <v>11</v>
      </c>
      <c r="C19" s="10" t="s">
        <v>912</v>
      </c>
      <c r="D19" s="3">
        <v>3.05</v>
      </c>
      <c r="E19" s="4"/>
      <c r="F19" s="4">
        <f>D19*E19</f>
        <v>0</v>
      </c>
      <c r="G19" s="1"/>
      <c r="H19" s="1"/>
      <c r="I19" s="1"/>
      <c r="J19" s="1"/>
      <c r="K19" s="1"/>
      <c r="L19" s="1"/>
      <c r="M19" s="1"/>
      <c r="N19" s="1"/>
      <c r="O19" s="1"/>
      <c r="P19" s="1"/>
      <c r="Q19" s="1"/>
      <c r="R19" s="1"/>
      <c r="S19" s="1"/>
      <c r="T19" s="1"/>
      <c r="U19" s="1"/>
      <c r="V19" s="1"/>
      <c r="W19" s="1"/>
      <c r="X19" s="1"/>
      <c r="Y19" s="1"/>
      <c r="Z19" s="1"/>
      <c r="AA19" s="1"/>
      <c r="AB19" s="1"/>
      <c r="AC19" s="1"/>
      <c r="AD19" s="1"/>
    </row>
    <row r="20" spans="1:30" s="50" customFormat="1" ht="16.5">
      <c r="A20" s="1"/>
      <c r="B20" s="9"/>
      <c r="C20" s="10"/>
      <c r="D20" s="3"/>
      <c r="E20" s="4"/>
      <c r="F20" s="4"/>
      <c r="G20" s="1"/>
      <c r="H20" s="1"/>
      <c r="I20" s="1"/>
      <c r="J20" s="1"/>
      <c r="K20" s="1"/>
      <c r="L20" s="1"/>
      <c r="M20" s="1"/>
      <c r="N20" s="1"/>
      <c r="O20" s="1"/>
      <c r="P20" s="1"/>
      <c r="Q20" s="1"/>
      <c r="R20" s="1"/>
      <c r="S20" s="1"/>
      <c r="T20" s="1"/>
      <c r="U20" s="1"/>
      <c r="V20" s="1"/>
      <c r="W20" s="1"/>
      <c r="X20" s="1"/>
      <c r="Y20" s="1"/>
      <c r="Z20" s="1"/>
      <c r="AA20" s="1"/>
      <c r="AB20" s="1"/>
      <c r="AC20" s="1"/>
      <c r="AD20" s="1"/>
    </row>
    <row r="21" spans="1:30" s="50" customFormat="1" ht="156.75" customHeight="1">
      <c r="A21" s="7" t="s">
        <v>22</v>
      </c>
      <c r="B21" s="9" t="s">
        <v>914</v>
      </c>
      <c r="C21" s="10"/>
      <c r="D21" s="3"/>
      <c r="E21" s="4"/>
      <c r="F21" s="4"/>
      <c r="G21" s="1"/>
      <c r="H21" s="1"/>
      <c r="I21" s="1"/>
      <c r="J21" s="1"/>
      <c r="K21" s="1"/>
      <c r="L21" s="1"/>
      <c r="M21" s="1"/>
      <c r="N21" s="1"/>
      <c r="O21" s="1"/>
      <c r="P21" s="1"/>
      <c r="Q21" s="1"/>
      <c r="R21" s="1"/>
      <c r="S21" s="1"/>
      <c r="T21" s="1"/>
      <c r="U21" s="1"/>
      <c r="V21" s="1"/>
      <c r="W21" s="1"/>
      <c r="X21" s="1"/>
      <c r="Y21" s="1"/>
      <c r="Z21" s="1"/>
      <c r="AA21" s="1"/>
      <c r="AB21" s="1"/>
      <c r="AC21" s="1"/>
      <c r="AD21" s="1"/>
    </row>
    <row r="22" spans="1:30" s="50" customFormat="1" ht="18">
      <c r="A22" s="1"/>
      <c r="B22" s="24" t="s">
        <v>26</v>
      </c>
      <c r="C22" s="2" t="s">
        <v>915</v>
      </c>
      <c r="D22" s="3">
        <v>1195.55</v>
      </c>
      <c r="E22" s="4"/>
      <c r="F22" s="4">
        <f>D22*E22</f>
        <v>0</v>
      </c>
      <c r="G22" s="1"/>
      <c r="H22" s="1"/>
      <c r="I22" s="1"/>
      <c r="J22" s="1"/>
      <c r="K22" s="1"/>
      <c r="L22" s="1"/>
      <c r="M22" s="1"/>
      <c r="N22" s="1"/>
      <c r="O22" s="1"/>
      <c r="P22" s="1"/>
      <c r="Q22" s="1"/>
      <c r="R22" s="1"/>
      <c r="S22" s="1"/>
      <c r="T22" s="1"/>
      <c r="U22" s="1"/>
      <c r="V22" s="1"/>
      <c r="W22" s="1"/>
      <c r="X22" s="1"/>
      <c r="Y22" s="1"/>
      <c r="Z22" s="1"/>
      <c r="AA22" s="1"/>
      <c r="AB22" s="1"/>
      <c r="AC22" s="1"/>
      <c r="AD22" s="1"/>
    </row>
    <row r="23" spans="1:30" s="50" customFormat="1" ht="16.5">
      <c r="A23" s="1"/>
      <c r="B23" s="9"/>
      <c r="C23" s="10"/>
      <c r="D23" s="3"/>
      <c r="E23" s="4"/>
      <c r="F23" s="4"/>
      <c r="G23" s="1"/>
      <c r="H23" s="1"/>
      <c r="I23" s="1"/>
      <c r="J23" s="1"/>
      <c r="K23" s="1"/>
      <c r="L23" s="1"/>
      <c r="M23" s="1"/>
      <c r="N23" s="1"/>
      <c r="O23" s="1"/>
      <c r="P23" s="1"/>
      <c r="Q23" s="1"/>
      <c r="R23" s="1"/>
      <c r="S23" s="1"/>
      <c r="T23" s="1"/>
      <c r="U23" s="1"/>
      <c r="V23" s="1"/>
      <c r="W23" s="1"/>
      <c r="X23" s="1"/>
      <c r="Y23" s="1"/>
      <c r="Z23" s="1"/>
      <c r="AA23" s="1"/>
      <c r="AB23" s="1"/>
      <c r="AC23" s="1"/>
      <c r="AD23" s="1"/>
    </row>
    <row r="24" spans="1:30" s="50" customFormat="1" ht="14.25">
      <c r="A24" s="7"/>
      <c r="B24" s="6"/>
      <c r="G24" s="1"/>
      <c r="H24" s="1"/>
      <c r="I24" s="1"/>
      <c r="J24" s="1"/>
      <c r="K24" s="1"/>
      <c r="L24" s="1"/>
      <c r="M24" s="1"/>
      <c r="N24" s="1"/>
      <c r="O24" s="1"/>
      <c r="P24" s="1"/>
      <c r="Q24" s="1"/>
      <c r="R24" s="1"/>
      <c r="S24" s="1"/>
      <c r="T24" s="1"/>
      <c r="U24" s="1"/>
      <c r="V24" s="1"/>
      <c r="W24" s="1"/>
      <c r="X24" s="1"/>
      <c r="Y24" s="1"/>
      <c r="Z24" s="1"/>
      <c r="AA24" s="1"/>
      <c r="AB24" s="1"/>
      <c r="AC24" s="1"/>
      <c r="AD24" s="1"/>
    </row>
    <row r="25" spans="1:30" s="50" customFormat="1" ht="16.5">
      <c r="A25" s="1"/>
      <c r="B25" s="9"/>
      <c r="C25" s="10"/>
      <c r="D25" s="3"/>
      <c r="E25" s="4"/>
      <c r="F25" s="5"/>
      <c r="G25" s="1"/>
      <c r="H25" s="1"/>
      <c r="I25" s="1"/>
      <c r="J25" s="1"/>
      <c r="K25" s="1"/>
      <c r="L25" s="1"/>
      <c r="M25" s="1"/>
      <c r="N25" s="1"/>
      <c r="O25" s="1"/>
      <c r="P25" s="1"/>
      <c r="Q25" s="1"/>
      <c r="R25" s="1"/>
      <c r="S25" s="1"/>
      <c r="T25" s="1"/>
      <c r="U25" s="1"/>
      <c r="V25" s="1"/>
      <c r="W25" s="1"/>
      <c r="X25" s="1"/>
      <c r="Y25" s="1"/>
      <c r="Z25" s="1"/>
      <c r="AA25" s="1"/>
      <c r="AB25" s="1"/>
      <c r="AC25" s="1"/>
      <c r="AD25" s="1"/>
    </row>
    <row r="26" spans="1:30" s="49" customFormat="1" ht="15">
      <c r="A26" s="344"/>
      <c r="B26" s="350" t="s">
        <v>916</v>
      </c>
      <c r="C26" s="351"/>
      <c r="D26" s="352"/>
      <c r="E26" s="352"/>
      <c r="F26" s="352">
        <f>SUM(F6:F25)</f>
        <v>0</v>
      </c>
      <c r="G26" s="1"/>
      <c r="H26" s="1"/>
      <c r="I26" s="1"/>
      <c r="J26" s="1"/>
      <c r="K26" s="1"/>
      <c r="L26" s="1"/>
      <c r="M26" s="1"/>
      <c r="N26" s="1"/>
      <c r="O26" s="1"/>
      <c r="P26" s="1"/>
      <c r="Q26" s="1"/>
      <c r="R26" s="1"/>
      <c r="S26" s="1"/>
      <c r="T26" s="1"/>
      <c r="U26" s="1"/>
      <c r="V26" s="1"/>
      <c r="W26" s="1"/>
      <c r="X26" s="1"/>
      <c r="Y26" s="1"/>
      <c r="Z26" s="1"/>
      <c r="AA26" s="1"/>
      <c r="AB26" s="1"/>
      <c r="AC26" s="1"/>
      <c r="AD26" s="1"/>
    </row>
    <row r="27" spans="1:30" s="50" customFormat="1" ht="14.25">
      <c r="A27" s="7"/>
      <c r="B27" s="12"/>
      <c r="C27" s="13"/>
      <c r="D27" s="14"/>
      <c r="E27" s="15"/>
      <c r="F27" s="15"/>
      <c r="G27" s="1"/>
      <c r="H27" s="1"/>
      <c r="I27" s="1"/>
      <c r="J27" s="1"/>
      <c r="K27" s="1"/>
      <c r="L27" s="1"/>
      <c r="M27" s="1"/>
      <c r="N27" s="1"/>
      <c r="O27" s="1"/>
      <c r="P27" s="1"/>
      <c r="Q27" s="1"/>
      <c r="R27" s="1"/>
      <c r="S27" s="1"/>
      <c r="T27" s="1"/>
      <c r="U27" s="1"/>
      <c r="V27" s="1"/>
      <c r="W27" s="1"/>
      <c r="X27" s="1"/>
      <c r="Y27" s="1"/>
      <c r="Z27" s="1"/>
      <c r="AA27" s="1"/>
      <c r="AB27" s="1"/>
      <c r="AC27" s="1"/>
      <c r="AD27" s="1"/>
    </row>
    <row r="28" spans="1:30" s="50" customFormat="1" ht="14.25">
      <c r="A28" s="7"/>
      <c r="B28" s="12"/>
      <c r="C28" s="13"/>
      <c r="D28" s="14"/>
      <c r="E28" s="15"/>
      <c r="F28" s="15"/>
      <c r="G28" s="1"/>
      <c r="H28" s="1"/>
      <c r="I28" s="1"/>
      <c r="J28" s="1"/>
      <c r="K28" s="1"/>
      <c r="L28" s="1"/>
      <c r="M28" s="1"/>
      <c r="N28" s="1"/>
      <c r="O28" s="1"/>
      <c r="P28" s="1"/>
      <c r="Q28" s="1"/>
      <c r="R28" s="1"/>
      <c r="S28" s="1"/>
      <c r="T28" s="1"/>
      <c r="U28" s="1"/>
      <c r="V28" s="1"/>
      <c r="W28" s="1"/>
      <c r="X28" s="1"/>
      <c r="Y28" s="1"/>
      <c r="Z28" s="1"/>
      <c r="AA28" s="1"/>
      <c r="AB28" s="1"/>
      <c r="AC28" s="1"/>
      <c r="AD28" s="1"/>
    </row>
    <row r="29" spans="1:6" s="50" customFormat="1" ht="12.75" customHeight="1">
      <c r="A29" s="1"/>
      <c r="B29" s="1"/>
      <c r="C29" s="1"/>
      <c r="D29" s="1"/>
      <c r="E29" s="1"/>
      <c r="F29" s="1"/>
    </row>
    <row r="30" spans="1:25" s="52" customFormat="1" ht="15">
      <c r="A30" s="344" t="s">
        <v>2</v>
      </c>
      <c r="B30" s="345" t="s">
        <v>23</v>
      </c>
      <c r="C30" s="346"/>
      <c r="D30" s="347"/>
      <c r="E30" s="348"/>
      <c r="F30" s="349"/>
      <c r="G30" s="1"/>
      <c r="H30" s="1"/>
      <c r="I30" s="1"/>
      <c r="J30" s="1"/>
      <c r="K30" s="1"/>
      <c r="L30" s="1"/>
      <c r="M30" s="1"/>
      <c r="N30" s="1"/>
      <c r="O30" s="1"/>
      <c r="P30" s="1"/>
      <c r="Q30" s="1"/>
      <c r="R30" s="1"/>
      <c r="S30" s="1"/>
      <c r="T30" s="1"/>
      <c r="U30" s="1"/>
      <c r="V30" s="1"/>
      <c r="W30" s="1"/>
      <c r="X30" s="1"/>
      <c r="Y30" s="1"/>
    </row>
    <row r="31" spans="1:25" s="53" customFormat="1" ht="15">
      <c r="A31" s="17"/>
      <c r="B31" s="18"/>
      <c r="C31" s="13"/>
      <c r="D31" s="14"/>
      <c r="E31" s="15"/>
      <c r="F31" s="15"/>
      <c r="G31" s="1"/>
      <c r="H31" s="1"/>
      <c r="I31" s="1"/>
      <c r="J31" s="1"/>
      <c r="K31" s="1"/>
      <c r="L31" s="1"/>
      <c r="M31" s="1"/>
      <c r="N31" s="1"/>
      <c r="O31" s="1"/>
      <c r="P31" s="1"/>
      <c r="Q31" s="1"/>
      <c r="R31" s="1"/>
      <c r="S31" s="1"/>
      <c r="T31" s="1"/>
      <c r="U31" s="1"/>
      <c r="V31" s="1"/>
      <c r="W31" s="1"/>
      <c r="X31" s="1"/>
      <c r="Y31" s="1"/>
    </row>
    <row r="32" spans="1:25" s="53" customFormat="1" ht="381.75" customHeight="1">
      <c r="A32" s="7" t="s">
        <v>917</v>
      </c>
      <c r="B32" s="375" t="s">
        <v>918</v>
      </c>
      <c r="C32" s="7"/>
      <c r="D32" s="7"/>
      <c r="E32" s="7"/>
      <c r="F32" s="7"/>
      <c r="G32" s="1"/>
      <c r="H32" s="1"/>
      <c r="I32" s="1"/>
      <c r="J32" s="1"/>
      <c r="K32" s="1"/>
      <c r="L32" s="1"/>
      <c r="M32" s="1"/>
      <c r="N32" s="1"/>
      <c r="O32" s="1"/>
      <c r="P32" s="1"/>
      <c r="Q32" s="1"/>
      <c r="R32" s="1"/>
      <c r="S32" s="1"/>
      <c r="T32" s="1"/>
      <c r="U32" s="1"/>
      <c r="V32" s="1"/>
      <c r="W32" s="1"/>
      <c r="X32" s="1"/>
      <c r="Y32" s="1"/>
    </row>
    <row r="33" spans="1:25" s="50" customFormat="1" ht="285.75" customHeight="1">
      <c r="A33" s="7"/>
      <c r="B33" s="375"/>
      <c r="C33" s="2"/>
      <c r="D33" s="3"/>
      <c r="E33" s="4"/>
      <c r="F33" s="4"/>
      <c r="G33" s="1"/>
      <c r="H33" s="1"/>
      <c r="I33" s="1"/>
      <c r="J33" s="1"/>
      <c r="K33" s="1"/>
      <c r="L33" s="1"/>
      <c r="M33" s="1"/>
      <c r="N33" s="1"/>
      <c r="O33" s="1"/>
      <c r="P33" s="1"/>
      <c r="Q33" s="1"/>
      <c r="R33" s="1"/>
      <c r="S33" s="1"/>
      <c r="T33" s="1"/>
      <c r="U33" s="1"/>
      <c r="V33" s="1"/>
      <c r="W33" s="1"/>
      <c r="X33" s="1"/>
      <c r="Y33" s="1"/>
    </row>
    <row r="34" spans="1:25" s="50" customFormat="1" ht="18">
      <c r="A34" s="7"/>
      <c r="B34" s="9" t="s">
        <v>11</v>
      </c>
      <c r="C34" s="2" t="s">
        <v>915</v>
      </c>
      <c r="D34" s="3">
        <v>1301</v>
      </c>
      <c r="E34" s="4"/>
      <c r="F34" s="4">
        <f>D34*E34</f>
        <v>0</v>
      </c>
      <c r="G34" s="1"/>
      <c r="H34" s="1"/>
      <c r="I34" s="1"/>
      <c r="J34" s="1"/>
      <c r="K34" s="1"/>
      <c r="L34" s="1"/>
      <c r="M34" s="1"/>
      <c r="N34" s="1"/>
      <c r="O34" s="1"/>
      <c r="P34" s="1"/>
      <c r="Q34" s="1"/>
      <c r="R34" s="1"/>
      <c r="S34" s="1"/>
      <c r="T34" s="1"/>
      <c r="U34" s="1"/>
      <c r="V34" s="1"/>
      <c r="W34" s="1"/>
      <c r="X34" s="1"/>
      <c r="Y34" s="1"/>
    </row>
    <row r="35" spans="1:25" s="50" customFormat="1" ht="16.5">
      <c r="A35" s="7"/>
      <c r="B35" s="9"/>
      <c r="C35" s="2"/>
      <c r="D35" s="3"/>
      <c r="E35" s="4"/>
      <c r="F35" s="4"/>
      <c r="G35" s="1"/>
      <c r="H35" s="1"/>
      <c r="I35" s="1"/>
      <c r="J35" s="1"/>
      <c r="K35" s="1"/>
      <c r="L35" s="1"/>
      <c r="M35" s="1"/>
      <c r="N35" s="1"/>
      <c r="O35" s="1"/>
      <c r="P35" s="1"/>
      <c r="Q35" s="1"/>
      <c r="R35" s="1"/>
      <c r="S35" s="1"/>
      <c r="T35" s="1"/>
      <c r="U35" s="1"/>
      <c r="V35" s="1"/>
      <c r="W35" s="1"/>
      <c r="X35" s="1"/>
      <c r="Y35" s="1"/>
    </row>
    <row r="36" spans="1:25" s="50" customFormat="1" ht="16.5">
      <c r="A36" s="7"/>
      <c r="B36" s="9"/>
      <c r="C36" s="2"/>
      <c r="D36" s="3"/>
      <c r="E36" s="4"/>
      <c r="F36" s="4"/>
      <c r="G36" s="1"/>
      <c r="H36" s="1"/>
      <c r="I36" s="1"/>
      <c r="J36" s="1"/>
      <c r="K36" s="1"/>
      <c r="L36" s="1"/>
      <c r="M36" s="1"/>
      <c r="N36" s="1"/>
      <c r="O36" s="1"/>
      <c r="P36" s="1"/>
      <c r="Q36" s="1"/>
      <c r="R36" s="1"/>
      <c r="S36" s="1"/>
      <c r="T36" s="1"/>
      <c r="U36" s="1"/>
      <c r="V36" s="1"/>
      <c r="W36" s="1"/>
      <c r="X36" s="1"/>
      <c r="Y36" s="1"/>
    </row>
    <row r="37" spans="1:25" s="50" customFormat="1" ht="16.5">
      <c r="A37" s="7"/>
      <c r="B37" s="9"/>
      <c r="C37" s="2"/>
      <c r="D37" s="3"/>
      <c r="E37" s="4"/>
      <c r="F37" s="4"/>
      <c r="G37" s="1"/>
      <c r="H37" s="1"/>
      <c r="I37" s="1"/>
      <c r="J37" s="1"/>
      <c r="K37" s="1"/>
      <c r="L37" s="1"/>
      <c r="M37" s="1"/>
      <c r="N37" s="1"/>
      <c r="O37" s="1"/>
      <c r="P37" s="1"/>
      <c r="Q37" s="1"/>
      <c r="R37" s="1"/>
      <c r="S37" s="1"/>
      <c r="T37" s="1"/>
      <c r="U37" s="1"/>
      <c r="V37" s="1"/>
      <c r="W37" s="1"/>
      <c r="X37" s="1"/>
      <c r="Y37" s="1"/>
    </row>
    <row r="38" spans="1:25" s="50" customFormat="1" ht="16.5">
      <c r="A38" s="7"/>
      <c r="B38" s="9"/>
      <c r="C38" s="2"/>
      <c r="D38" s="3"/>
      <c r="E38" s="4"/>
      <c r="F38" s="4"/>
      <c r="G38" s="1"/>
      <c r="H38" s="1"/>
      <c r="I38" s="1"/>
      <c r="J38" s="1"/>
      <c r="K38" s="1"/>
      <c r="L38" s="1"/>
      <c r="M38" s="1"/>
      <c r="N38" s="1"/>
      <c r="O38" s="1"/>
      <c r="P38" s="1"/>
      <c r="Q38" s="1"/>
      <c r="R38" s="1"/>
      <c r="S38" s="1"/>
      <c r="T38" s="1"/>
      <c r="U38" s="1"/>
      <c r="V38" s="1"/>
      <c r="W38" s="1"/>
      <c r="X38" s="1"/>
      <c r="Y38" s="1"/>
    </row>
    <row r="39" spans="1:25" s="50" customFormat="1" ht="16.5">
      <c r="A39" s="7"/>
      <c r="B39" s="9"/>
      <c r="C39" s="2"/>
      <c r="D39" s="3"/>
      <c r="E39" s="4"/>
      <c r="F39" s="4"/>
      <c r="G39" s="1"/>
      <c r="H39" s="1"/>
      <c r="I39" s="1"/>
      <c r="J39" s="1"/>
      <c r="K39" s="1"/>
      <c r="L39" s="1"/>
      <c r="M39" s="1"/>
      <c r="N39" s="1"/>
      <c r="O39" s="1"/>
      <c r="P39" s="1"/>
      <c r="Q39" s="1"/>
      <c r="R39" s="1"/>
      <c r="S39" s="1"/>
      <c r="T39" s="1"/>
      <c r="U39" s="1"/>
      <c r="V39" s="1"/>
      <c r="W39" s="1"/>
      <c r="X39" s="1"/>
      <c r="Y39" s="1"/>
    </row>
    <row r="40" spans="1:25" s="50" customFormat="1" ht="77.25" customHeight="1">
      <c r="A40" s="7" t="s">
        <v>18</v>
      </c>
      <c r="B40" s="9" t="s">
        <v>919</v>
      </c>
      <c r="C40" s="2"/>
      <c r="D40" s="3"/>
      <c r="E40" s="4"/>
      <c r="F40" s="4"/>
      <c r="G40" s="1"/>
      <c r="H40" s="1"/>
      <c r="I40" s="1"/>
      <c r="J40" s="1"/>
      <c r="K40" s="1"/>
      <c r="L40" s="1"/>
      <c r="M40" s="1"/>
      <c r="N40" s="1"/>
      <c r="O40" s="1"/>
      <c r="P40" s="1"/>
      <c r="Q40" s="1"/>
      <c r="R40" s="1"/>
      <c r="S40" s="1"/>
      <c r="T40" s="1"/>
      <c r="U40" s="1"/>
      <c r="V40" s="1"/>
      <c r="W40" s="1"/>
      <c r="X40" s="1"/>
      <c r="Y40" s="1"/>
    </row>
    <row r="41" spans="1:25" s="50" customFormat="1" ht="16.5">
      <c r="A41" s="7"/>
      <c r="B41" s="9" t="s">
        <v>11</v>
      </c>
      <c r="C41" s="2" t="s">
        <v>10</v>
      </c>
      <c r="D41" s="3">
        <v>23</v>
      </c>
      <c r="E41" s="4"/>
      <c r="F41" s="4">
        <f>D41*E41</f>
        <v>0</v>
      </c>
      <c r="G41" s="1"/>
      <c r="H41" s="1"/>
      <c r="I41" s="1"/>
      <c r="J41" s="1"/>
      <c r="K41" s="1"/>
      <c r="L41" s="1"/>
      <c r="M41" s="1"/>
      <c r="N41" s="1"/>
      <c r="O41" s="1"/>
      <c r="P41" s="1"/>
      <c r="Q41" s="1"/>
      <c r="R41" s="1"/>
      <c r="S41" s="1"/>
      <c r="T41" s="1"/>
      <c r="U41" s="1"/>
      <c r="V41" s="1"/>
      <c r="W41" s="1"/>
      <c r="X41" s="1"/>
      <c r="Y41" s="1"/>
    </row>
    <row r="42" spans="1:25" s="50" customFormat="1" ht="16.5">
      <c r="A42" s="7"/>
      <c r="B42" s="9"/>
      <c r="C42" s="2"/>
      <c r="D42" s="3"/>
      <c r="E42" s="4"/>
      <c r="F42" s="4"/>
      <c r="G42" s="1"/>
      <c r="H42" s="1"/>
      <c r="I42" s="1"/>
      <c r="J42" s="1"/>
      <c r="K42" s="1"/>
      <c r="L42" s="1"/>
      <c r="M42" s="1"/>
      <c r="N42" s="1"/>
      <c r="O42" s="1"/>
      <c r="P42" s="1"/>
      <c r="Q42" s="1"/>
      <c r="R42" s="1"/>
      <c r="S42" s="1"/>
      <c r="T42" s="1"/>
      <c r="U42" s="1"/>
      <c r="V42" s="1"/>
      <c r="W42" s="1"/>
      <c r="X42" s="1"/>
      <c r="Y42" s="1"/>
    </row>
    <row r="43" spans="1:25" s="50" customFormat="1" ht="320.25" customHeight="1">
      <c r="A43" s="7" t="s">
        <v>19</v>
      </c>
      <c r="B43" s="9" t="s">
        <v>920</v>
      </c>
      <c r="C43" s="2"/>
      <c r="D43" s="3"/>
      <c r="E43" s="4"/>
      <c r="F43" s="4"/>
      <c r="G43" s="1"/>
      <c r="H43" s="1"/>
      <c r="I43" s="1"/>
      <c r="J43" s="1"/>
      <c r="K43" s="1"/>
      <c r="L43" s="1"/>
      <c r="M43" s="1"/>
      <c r="N43" s="1"/>
      <c r="O43" s="1"/>
      <c r="P43" s="1"/>
      <c r="Q43" s="1"/>
      <c r="R43" s="1"/>
      <c r="S43" s="1"/>
      <c r="T43" s="1"/>
      <c r="U43" s="1"/>
      <c r="V43" s="1"/>
      <c r="W43" s="1"/>
      <c r="X43" s="1"/>
      <c r="Y43" s="1"/>
    </row>
    <row r="44" spans="1:6" s="54" customFormat="1" ht="18">
      <c r="A44" s="1"/>
      <c r="B44" s="9" t="s">
        <v>11</v>
      </c>
      <c r="C44" s="2" t="s">
        <v>915</v>
      </c>
      <c r="D44" s="3">
        <v>26.25</v>
      </c>
      <c r="E44" s="4"/>
      <c r="F44" s="4">
        <f>D44*E44</f>
        <v>0</v>
      </c>
    </row>
    <row r="45" spans="1:6" s="54" customFormat="1" ht="16.5">
      <c r="A45" s="1"/>
      <c r="B45" s="9"/>
      <c r="C45" s="2"/>
      <c r="D45" s="3"/>
      <c r="E45" s="4"/>
      <c r="F45" s="4"/>
    </row>
    <row r="46" spans="1:6" s="54" customFormat="1" ht="143.25" customHeight="1">
      <c r="A46" s="7" t="s">
        <v>20</v>
      </c>
      <c r="B46" s="9" t="s">
        <v>921</v>
      </c>
      <c r="C46" s="2"/>
      <c r="D46" s="3"/>
      <c r="E46" s="4"/>
      <c r="F46" s="4"/>
    </row>
    <row r="47" spans="1:6" s="54" customFormat="1" ht="19.5" customHeight="1">
      <c r="A47" s="1"/>
      <c r="B47" s="9" t="s">
        <v>11</v>
      </c>
      <c r="C47" s="2" t="s">
        <v>915</v>
      </c>
      <c r="D47" s="3">
        <v>93.05</v>
      </c>
      <c r="E47" s="4"/>
      <c r="F47" s="4">
        <f>D47*E47</f>
        <v>0</v>
      </c>
    </row>
    <row r="48" spans="1:6" s="54" customFormat="1" ht="16.5">
      <c r="A48" s="1"/>
      <c r="B48" s="9"/>
      <c r="C48" s="2"/>
      <c r="D48" s="3"/>
      <c r="E48" s="4"/>
      <c r="F48" s="4"/>
    </row>
    <row r="49" spans="1:6" s="54" customFormat="1" ht="159.75" customHeight="1">
      <c r="A49" s="7" t="s">
        <v>21</v>
      </c>
      <c r="B49" s="9" t="s">
        <v>922</v>
      </c>
      <c r="C49" s="2"/>
      <c r="D49" s="3"/>
      <c r="E49" s="4"/>
      <c r="F49" s="4"/>
    </row>
    <row r="50" spans="1:6" s="54" customFormat="1" ht="18">
      <c r="A50" s="1"/>
      <c r="B50" s="9" t="s">
        <v>11</v>
      </c>
      <c r="C50" s="2" t="s">
        <v>915</v>
      </c>
      <c r="D50" s="3">
        <v>4</v>
      </c>
      <c r="E50" s="4"/>
      <c r="F50" s="4">
        <f>D50*E50</f>
        <v>0</v>
      </c>
    </row>
    <row r="51" spans="1:6" s="54" customFormat="1" ht="14.25">
      <c r="A51" s="1"/>
      <c r="B51" s="10"/>
      <c r="C51" s="10"/>
      <c r="D51" s="10"/>
      <c r="E51" s="10"/>
      <c r="F51" s="10"/>
    </row>
    <row r="52" spans="1:29" s="52" customFormat="1" ht="15">
      <c r="A52" s="344"/>
      <c r="B52" s="350" t="s">
        <v>923</v>
      </c>
      <c r="C52" s="351"/>
      <c r="D52" s="352"/>
      <c r="E52" s="352"/>
      <c r="F52" s="352">
        <f>SUM(F32:F50)</f>
        <v>0</v>
      </c>
      <c r="G52" s="55"/>
      <c r="H52" s="55"/>
      <c r="I52" s="55"/>
      <c r="J52" s="55"/>
      <c r="K52" s="55"/>
      <c r="L52" s="55"/>
      <c r="M52" s="55"/>
      <c r="N52" s="55"/>
      <c r="O52" s="55"/>
      <c r="P52" s="55"/>
      <c r="Q52" s="55"/>
      <c r="R52" s="55"/>
      <c r="S52" s="55"/>
      <c r="T52" s="55"/>
      <c r="U52" s="55"/>
      <c r="V52" s="55"/>
      <c r="W52" s="55"/>
      <c r="X52" s="55"/>
      <c r="Y52" s="55"/>
      <c r="Z52" s="55"/>
      <c r="AA52" s="55"/>
      <c r="AB52" s="55"/>
      <c r="AC52" s="55"/>
    </row>
    <row r="53" spans="1:29" s="52" customFormat="1" ht="16.5">
      <c r="A53" s="1"/>
      <c r="B53" s="9"/>
      <c r="C53" s="10"/>
      <c r="D53" s="3"/>
      <c r="E53" s="4"/>
      <c r="F53" s="4"/>
      <c r="G53" s="55"/>
      <c r="H53" s="55"/>
      <c r="I53" s="55"/>
      <c r="J53" s="55"/>
      <c r="K53" s="55"/>
      <c r="L53" s="55"/>
      <c r="M53" s="55"/>
      <c r="N53" s="55"/>
      <c r="O53" s="55"/>
      <c r="P53" s="55"/>
      <c r="Q53" s="55"/>
      <c r="R53" s="55"/>
      <c r="S53" s="55"/>
      <c r="T53" s="55"/>
      <c r="U53" s="55"/>
      <c r="V53" s="55"/>
      <c r="W53" s="55"/>
      <c r="X53" s="55"/>
      <c r="Y53" s="55"/>
      <c r="Z53" s="55"/>
      <c r="AA53" s="55"/>
      <c r="AB53" s="55"/>
      <c r="AC53" s="55"/>
    </row>
    <row r="54" spans="1:29" s="52" customFormat="1" ht="16.5">
      <c r="A54" s="1"/>
      <c r="B54" s="9"/>
      <c r="C54" s="10"/>
      <c r="D54" s="3"/>
      <c r="E54" s="4"/>
      <c r="F54" s="4"/>
      <c r="G54" s="55"/>
      <c r="H54" s="55"/>
      <c r="I54" s="55"/>
      <c r="J54" s="55"/>
      <c r="K54" s="55"/>
      <c r="L54" s="55"/>
      <c r="M54" s="55"/>
      <c r="N54" s="55"/>
      <c r="O54" s="55"/>
      <c r="P54" s="55"/>
      <c r="Q54" s="55"/>
      <c r="R54" s="55"/>
      <c r="S54" s="55"/>
      <c r="T54" s="55"/>
      <c r="U54" s="55"/>
      <c r="V54" s="55"/>
      <c r="W54" s="55"/>
      <c r="X54" s="55"/>
      <c r="Y54" s="55"/>
      <c r="Z54" s="55"/>
      <c r="AA54" s="55"/>
      <c r="AB54" s="55"/>
      <c r="AC54" s="55"/>
    </row>
    <row r="55" spans="1:29" s="52" customFormat="1" ht="16.5">
      <c r="A55" s="1"/>
      <c r="B55" s="9"/>
      <c r="C55" s="10"/>
      <c r="D55" s="3"/>
      <c r="E55" s="4"/>
      <c r="F55" s="4"/>
      <c r="G55" s="55"/>
      <c r="H55" s="55"/>
      <c r="I55" s="55"/>
      <c r="J55" s="55"/>
      <c r="K55" s="55"/>
      <c r="L55" s="55"/>
      <c r="M55" s="55"/>
      <c r="N55" s="55"/>
      <c r="O55" s="55"/>
      <c r="P55" s="55"/>
      <c r="Q55" s="55"/>
      <c r="R55" s="55"/>
      <c r="S55" s="55"/>
      <c r="T55" s="55"/>
      <c r="U55" s="55"/>
      <c r="V55" s="55"/>
      <c r="W55" s="55"/>
      <c r="X55" s="55"/>
      <c r="Y55" s="55"/>
      <c r="Z55" s="55"/>
      <c r="AA55" s="55"/>
      <c r="AB55" s="55"/>
      <c r="AC55" s="55"/>
    </row>
    <row r="56" spans="1:29" s="52" customFormat="1" ht="14.25">
      <c r="A56" s="7"/>
      <c r="B56" s="8"/>
      <c r="C56" s="10"/>
      <c r="D56" s="10"/>
      <c r="E56" s="1"/>
      <c r="F56" s="10"/>
      <c r="G56" s="55"/>
      <c r="H56" s="55"/>
      <c r="I56" s="55"/>
      <c r="J56" s="55"/>
      <c r="K56" s="55"/>
      <c r="L56" s="55"/>
      <c r="M56" s="55"/>
      <c r="N56" s="55"/>
      <c r="O56" s="55"/>
      <c r="P56" s="55"/>
      <c r="Q56" s="55"/>
      <c r="R56" s="55"/>
      <c r="S56" s="55"/>
      <c r="T56" s="55"/>
      <c r="U56" s="55"/>
      <c r="V56" s="55"/>
      <c r="W56" s="55"/>
      <c r="X56" s="55"/>
      <c r="Y56" s="55"/>
      <c r="Z56" s="55"/>
      <c r="AA56" s="55"/>
      <c r="AB56" s="55"/>
      <c r="AC56" s="55"/>
    </row>
    <row r="57" spans="1:29" s="52" customFormat="1" ht="15">
      <c r="A57" s="344" t="s">
        <v>44</v>
      </c>
      <c r="B57" s="345" t="s">
        <v>24</v>
      </c>
      <c r="C57" s="346"/>
      <c r="D57" s="347"/>
      <c r="E57" s="348"/>
      <c r="F57" s="349"/>
      <c r="G57" s="55"/>
      <c r="H57" s="55"/>
      <c r="I57" s="55"/>
      <c r="J57" s="55"/>
      <c r="K57" s="55"/>
      <c r="L57" s="55"/>
      <c r="M57" s="55"/>
      <c r="N57" s="55"/>
      <c r="O57" s="55"/>
      <c r="P57" s="55"/>
      <c r="Q57" s="55"/>
      <c r="R57" s="55"/>
      <c r="S57" s="55"/>
      <c r="T57" s="55"/>
      <c r="U57" s="55"/>
      <c r="V57" s="55"/>
      <c r="W57" s="55"/>
      <c r="X57" s="55"/>
      <c r="Y57" s="55"/>
      <c r="Z57" s="55"/>
      <c r="AA57" s="55"/>
      <c r="AB57" s="55"/>
      <c r="AC57" s="55"/>
    </row>
    <row r="58" spans="1:29" s="52" customFormat="1" ht="15">
      <c r="A58" s="17"/>
      <c r="B58" s="18"/>
      <c r="C58" s="13"/>
      <c r="D58" s="14"/>
      <c r="E58" s="15"/>
      <c r="F58" s="15"/>
      <c r="G58" s="55"/>
      <c r="H58" s="55"/>
      <c r="I58" s="55"/>
      <c r="J58" s="55"/>
      <c r="K58" s="55"/>
      <c r="L58" s="55"/>
      <c r="M58" s="55"/>
      <c r="N58" s="55"/>
      <c r="O58" s="55"/>
      <c r="P58" s="55"/>
      <c r="Q58" s="55"/>
      <c r="R58" s="55"/>
      <c r="S58" s="55"/>
      <c r="T58" s="55"/>
      <c r="U58" s="55"/>
      <c r="V58" s="55"/>
      <c r="W58" s="55"/>
      <c r="X58" s="55"/>
      <c r="Y58" s="55"/>
      <c r="Z58" s="55"/>
      <c r="AA58" s="55"/>
      <c r="AB58" s="55"/>
      <c r="AC58" s="55"/>
    </row>
    <row r="59" spans="1:29" s="52" customFormat="1" ht="15">
      <c r="A59" s="17"/>
      <c r="B59" s="30" t="s">
        <v>45</v>
      </c>
      <c r="C59" s="13"/>
      <c r="D59" s="14"/>
      <c r="E59" s="15"/>
      <c r="F59" s="15"/>
      <c r="G59" s="55"/>
      <c r="H59" s="55"/>
      <c r="I59" s="55"/>
      <c r="J59" s="55"/>
      <c r="K59" s="55"/>
      <c r="L59" s="55"/>
      <c r="M59" s="55"/>
      <c r="N59" s="55"/>
      <c r="O59" s="55"/>
      <c r="P59" s="55"/>
      <c r="Q59" s="55"/>
      <c r="R59" s="55"/>
      <c r="S59" s="55"/>
      <c r="T59" s="55"/>
      <c r="U59" s="55"/>
      <c r="V59" s="55"/>
      <c r="W59" s="55"/>
      <c r="X59" s="55"/>
      <c r="Y59" s="55"/>
      <c r="Z59" s="55"/>
      <c r="AA59" s="55"/>
      <c r="AB59" s="55"/>
      <c r="AC59" s="55"/>
    </row>
    <row r="60" spans="1:29" s="52" customFormat="1" ht="105.75" customHeight="1">
      <c r="A60" s="7" t="s">
        <v>13</v>
      </c>
      <c r="B60" s="9" t="s">
        <v>924</v>
      </c>
      <c r="C60" s="7"/>
      <c r="D60" s="7"/>
      <c r="E60" s="7"/>
      <c r="F60" s="7"/>
      <c r="G60" s="55"/>
      <c r="H60" s="55"/>
      <c r="I60" s="55"/>
      <c r="J60" s="55"/>
      <c r="K60" s="55"/>
      <c r="L60" s="55"/>
      <c r="M60" s="55"/>
      <c r="N60" s="55"/>
      <c r="O60" s="55"/>
      <c r="P60" s="55"/>
      <c r="Q60" s="55"/>
      <c r="R60" s="55"/>
      <c r="S60" s="55"/>
      <c r="T60" s="55"/>
      <c r="U60" s="55"/>
      <c r="V60" s="55"/>
      <c r="W60" s="55"/>
      <c r="X60" s="55"/>
      <c r="Y60" s="55"/>
      <c r="Z60" s="55"/>
      <c r="AA60" s="55"/>
      <c r="AB60" s="55"/>
      <c r="AC60" s="55"/>
    </row>
    <row r="61" spans="1:29" s="52" customFormat="1" ht="18">
      <c r="A61" s="7"/>
      <c r="B61" s="9" t="s">
        <v>11</v>
      </c>
      <c r="C61" s="2" t="s">
        <v>915</v>
      </c>
      <c r="D61" s="3">
        <v>15.1</v>
      </c>
      <c r="E61" s="4"/>
      <c r="F61" s="4">
        <f>D61*E61</f>
        <v>0</v>
      </c>
      <c r="G61" s="55"/>
      <c r="H61" s="55"/>
      <c r="I61" s="55"/>
      <c r="J61" s="55"/>
      <c r="K61" s="55"/>
      <c r="L61" s="55"/>
      <c r="M61" s="55"/>
      <c r="N61" s="55"/>
      <c r="O61" s="55"/>
      <c r="P61" s="55"/>
      <c r="Q61" s="55"/>
      <c r="R61" s="55"/>
      <c r="S61" s="55"/>
      <c r="T61" s="55"/>
      <c r="U61" s="55"/>
      <c r="V61" s="55"/>
      <c r="W61" s="55"/>
      <c r="X61" s="55"/>
      <c r="Y61" s="55"/>
      <c r="Z61" s="55"/>
      <c r="AA61" s="55"/>
      <c r="AB61" s="55"/>
      <c r="AC61" s="55"/>
    </row>
    <row r="62" spans="1:29" s="52" customFormat="1" ht="16.5">
      <c r="A62" s="7"/>
      <c r="B62" s="9"/>
      <c r="C62" s="2"/>
      <c r="D62" s="3"/>
      <c r="E62" s="4"/>
      <c r="F62" s="4"/>
      <c r="G62" s="55"/>
      <c r="H62" s="55"/>
      <c r="I62" s="55"/>
      <c r="J62" s="55"/>
      <c r="K62" s="55"/>
      <c r="L62" s="55"/>
      <c r="M62" s="55"/>
      <c r="N62" s="55"/>
      <c r="O62" s="55"/>
      <c r="P62" s="55"/>
      <c r="Q62" s="55"/>
      <c r="R62" s="55"/>
      <c r="S62" s="55"/>
      <c r="T62" s="55"/>
      <c r="U62" s="55"/>
      <c r="V62" s="55"/>
      <c r="W62" s="55"/>
      <c r="X62" s="55"/>
      <c r="Y62" s="55"/>
      <c r="Z62" s="55"/>
      <c r="AA62" s="55"/>
      <c r="AB62" s="55"/>
      <c r="AC62" s="55"/>
    </row>
    <row r="63" spans="1:29" s="52" customFormat="1" ht="14.25">
      <c r="A63" s="7"/>
      <c r="B63" s="30" t="s">
        <v>25</v>
      </c>
      <c r="C63" s="56"/>
      <c r="D63" s="56"/>
      <c r="E63" s="56"/>
      <c r="F63" s="56"/>
      <c r="G63" s="55"/>
      <c r="H63" s="55"/>
      <c r="I63" s="55"/>
      <c r="J63" s="55"/>
      <c r="K63" s="55"/>
      <c r="L63" s="55"/>
      <c r="M63" s="55"/>
      <c r="N63" s="55"/>
      <c r="O63" s="55"/>
      <c r="P63" s="55"/>
      <c r="Q63" s="55"/>
      <c r="R63" s="55"/>
      <c r="S63" s="55"/>
      <c r="T63" s="55"/>
      <c r="U63" s="55"/>
      <c r="V63" s="55"/>
      <c r="W63" s="55"/>
      <c r="X63" s="55"/>
      <c r="Y63" s="55"/>
      <c r="Z63" s="55"/>
      <c r="AA63" s="55"/>
      <c r="AB63" s="55"/>
      <c r="AC63" s="55"/>
    </row>
    <row r="64" spans="1:29" s="52" customFormat="1" ht="395.25" customHeight="1">
      <c r="A64" s="7" t="s">
        <v>119</v>
      </c>
      <c r="B64" s="84" t="s">
        <v>925</v>
      </c>
      <c r="C64" s="2"/>
      <c r="D64" s="3"/>
      <c r="E64" s="4"/>
      <c r="F64" s="4"/>
      <c r="G64" s="55"/>
      <c r="H64" s="55"/>
      <c r="I64" s="55"/>
      <c r="J64" s="55"/>
      <c r="K64" s="55"/>
      <c r="L64" s="55"/>
      <c r="M64" s="55"/>
      <c r="N64" s="55"/>
      <c r="O64" s="55"/>
      <c r="P64" s="55"/>
      <c r="Q64" s="55"/>
      <c r="R64" s="55"/>
      <c r="S64" s="55"/>
      <c r="T64" s="55"/>
      <c r="U64" s="55"/>
      <c r="V64" s="55"/>
      <c r="W64" s="55"/>
      <c r="X64" s="55"/>
      <c r="Y64" s="55"/>
      <c r="Z64" s="55"/>
      <c r="AA64" s="55"/>
      <c r="AB64" s="55"/>
      <c r="AC64" s="55"/>
    </row>
    <row r="65" spans="1:29" s="52" customFormat="1" ht="18">
      <c r="A65" s="7"/>
      <c r="B65" s="24" t="s">
        <v>26</v>
      </c>
      <c r="C65" s="2" t="s">
        <v>915</v>
      </c>
      <c r="D65" s="3">
        <v>587.4</v>
      </c>
      <c r="E65" s="4"/>
      <c r="F65" s="4">
        <f>D65*E65</f>
        <v>0</v>
      </c>
      <c r="G65" s="55"/>
      <c r="H65" s="55"/>
      <c r="I65" s="55"/>
      <c r="J65" s="55"/>
      <c r="K65" s="55"/>
      <c r="L65" s="55"/>
      <c r="M65" s="55"/>
      <c r="N65" s="55"/>
      <c r="O65" s="55"/>
      <c r="P65" s="55"/>
      <c r="Q65" s="55"/>
      <c r="R65" s="55"/>
      <c r="S65" s="55"/>
      <c r="T65" s="55"/>
      <c r="U65" s="55"/>
      <c r="V65" s="55"/>
      <c r="W65" s="55"/>
      <c r="X65" s="55"/>
      <c r="Y65" s="55"/>
      <c r="Z65" s="55"/>
      <c r="AA65" s="55"/>
      <c r="AB65" s="55"/>
      <c r="AC65" s="55"/>
    </row>
    <row r="66" spans="1:29" s="52" customFormat="1" ht="16.5">
      <c r="A66" s="7"/>
      <c r="B66" s="9"/>
      <c r="C66" s="2"/>
      <c r="D66" s="3"/>
      <c r="E66" s="4"/>
      <c r="F66" s="4"/>
      <c r="G66" s="55"/>
      <c r="H66" s="55"/>
      <c r="I66" s="55"/>
      <c r="J66" s="55"/>
      <c r="K66" s="55"/>
      <c r="L66" s="55"/>
      <c r="M66" s="55"/>
      <c r="N66" s="55"/>
      <c r="O66" s="55"/>
      <c r="P66" s="55"/>
      <c r="Q66" s="55"/>
      <c r="R66" s="55"/>
      <c r="S66" s="55"/>
      <c r="T66" s="55"/>
      <c r="U66" s="55"/>
      <c r="V66" s="55"/>
      <c r="W66" s="55"/>
      <c r="X66" s="55"/>
      <c r="Y66" s="55"/>
      <c r="Z66" s="55"/>
      <c r="AA66" s="55"/>
      <c r="AB66" s="55"/>
      <c r="AC66" s="55"/>
    </row>
    <row r="67" spans="1:29" s="52" customFormat="1" ht="325.5" customHeight="1">
      <c r="A67" s="7" t="s">
        <v>129</v>
      </c>
      <c r="B67" s="12" t="s">
        <v>926</v>
      </c>
      <c r="C67" s="2"/>
      <c r="D67" s="3"/>
      <c r="E67" s="4"/>
      <c r="F67" s="4"/>
      <c r="G67" s="55"/>
      <c r="H67" s="55"/>
      <c r="I67" s="55"/>
      <c r="J67" s="55"/>
      <c r="K67" s="55"/>
      <c r="L67" s="55"/>
      <c r="M67" s="55"/>
      <c r="N67" s="55"/>
      <c r="O67" s="55"/>
      <c r="P67" s="55"/>
      <c r="Q67" s="55"/>
      <c r="R67" s="55"/>
      <c r="S67" s="55"/>
      <c r="T67" s="55"/>
      <c r="U67" s="55"/>
      <c r="V67" s="55"/>
      <c r="W67" s="55"/>
      <c r="X67" s="55"/>
      <c r="Y67" s="55"/>
      <c r="Z67" s="55"/>
      <c r="AA67" s="55"/>
      <c r="AB67" s="55"/>
      <c r="AC67" s="55"/>
    </row>
    <row r="68" spans="1:29" s="52" customFormat="1" ht="18">
      <c r="A68" s="7"/>
      <c r="B68" s="24" t="s">
        <v>26</v>
      </c>
      <c r="C68" s="2" t="s">
        <v>915</v>
      </c>
      <c r="D68" s="3">
        <v>35.8</v>
      </c>
      <c r="E68" s="4"/>
      <c r="F68" s="4">
        <f>D68*E68</f>
        <v>0</v>
      </c>
      <c r="G68" s="55"/>
      <c r="H68" s="55"/>
      <c r="I68" s="55"/>
      <c r="J68" s="55"/>
      <c r="K68" s="55"/>
      <c r="L68" s="55"/>
      <c r="M68" s="55"/>
      <c r="N68" s="55"/>
      <c r="O68" s="55"/>
      <c r="P68" s="55"/>
      <c r="Q68" s="55"/>
      <c r="R68" s="55"/>
      <c r="S68" s="55"/>
      <c r="T68" s="55"/>
      <c r="U68" s="55"/>
      <c r="V68" s="55"/>
      <c r="W68" s="55"/>
      <c r="X68" s="55"/>
      <c r="Y68" s="55"/>
      <c r="Z68" s="55"/>
      <c r="AA68" s="55"/>
      <c r="AB68" s="55"/>
      <c r="AC68" s="55"/>
    </row>
    <row r="69" spans="1:29" s="52" customFormat="1" ht="16.5">
      <c r="A69" s="7"/>
      <c r="B69" s="9"/>
      <c r="C69" s="2"/>
      <c r="D69" s="3"/>
      <c r="E69" s="4"/>
      <c r="F69" s="4"/>
      <c r="G69" s="55"/>
      <c r="H69" s="55"/>
      <c r="I69" s="55"/>
      <c r="J69" s="55"/>
      <c r="K69" s="55"/>
      <c r="L69" s="55"/>
      <c r="M69" s="55"/>
      <c r="N69" s="55"/>
      <c r="O69" s="55"/>
      <c r="P69" s="55"/>
      <c r="Q69" s="55"/>
      <c r="R69" s="55"/>
      <c r="S69" s="55"/>
      <c r="T69" s="55"/>
      <c r="U69" s="55"/>
      <c r="V69" s="55"/>
      <c r="W69" s="55"/>
      <c r="X69" s="55"/>
      <c r="Y69" s="55"/>
      <c r="Z69" s="55"/>
      <c r="AA69" s="55"/>
      <c r="AB69" s="55"/>
      <c r="AC69" s="55"/>
    </row>
    <row r="70" spans="1:29" s="52" customFormat="1" ht="44.25" customHeight="1">
      <c r="A70" s="344"/>
      <c r="B70" s="350" t="s">
        <v>927</v>
      </c>
      <c r="C70" s="351"/>
      <c r="D70" s="352"/>
      <c r="E70" s="352"/>
      <c r="F70" s="352">
        <f>SUM(F59:F69)</f>
        <v>0</v>
      </c>
      <c r="G70" s="55"/>
      <c r="H70" s="55"/>
      <c r="I70" s="55"/>
      <c r="J70" s="55"/>
      <c r="K70" s="55"/>
      <c r="L70" s="55"/>
      <c r="M70" s="55"/>
      <c r="N70" s="55"/>
      <c r="O70" s="55"/>
      <c r="P70" s="55"/>
      <c r="Q70" s="55"/>
      <c r="R70" s="55"/>
      <c r="S70" s="55"/>
      <c r="T70" s="55"/>
      <c r="U70" s="55"/>
      <c r="V70" s="55"/>
      <c r="W70" s="55"/>
      <c r="X70" s="55"/>
      <c r="Y70" s="55"/>
      <c r="Z70" s="55"/>
      <c r="AA70" s="55"/>
      <c r="AB70" s="55"/>
      <c r="AC70" s="55"/>
    </row>
    <row r="71" spans="1:29" s="52" customFormat="1" ht="16.5">
      <c r="A71" s="1"/>
      <c r="B71" s="56"/>
      <c r="C71" s="10"/>
      <c r="D71" s="3"/>
      <c r="E71" s="4"/>
      <c r="F71" s="4"/>
      <c r="G71" s="55"/>
      <c r="H71" s="55"/>
      <c r="I71" s="55"/>
      <c r="J71" s="55"/>
      <c r="K71" s="55"/>
      <c r="L71" s="55"/>
      <c r="M71" s="55"/>
      <c r="N71" s="55"/>
      <c r="O71" s="55"/>
      <c r="P71" s="55"/>
      <c r="Q71" s="55"/>
      <c r="R71" s="55"/>
      <c r="S71" s="55"/>
      <c r="T71" s="55"/>
      <c r="U71" s="55"/>
      <c r="V71" s="55"/>
      <c r="W71" s="55"/>
      <c r="X71" s="55"/>
      <c r="Y71" s="55"/>
      <c r="Z71" s="55"/>
      <c r="AA71" s="55"/>
      <c r="AB71" s="55"/>
      <c r="AC71" s="55"/>
    </row>
    <row r="72" spans="1:29" s="52" customFormat="1" ht="14.25">
      <c r="A72" s="10"/>
      <c r="B72" s="9"/>
      <c r="C72" s="10"/>
      <c r="D72" s="10"/>
      <c r="E72" s="10"/>
      <c r="F72" s="10"/>
      <c r="G72" s="55"/>
      <c r="H72" s="55"/>
      <c r="I72" s="55"/>
      <c r="J72" s="55"/>
      <c r="K72" s="55"/>
      <c r="L72" s="55"/>
      <c r="M72" s="55"/>
      <c r="N72" s="55"/>
      <c r="O72" s="55"/>
      <c r="P72" s="55"/>
      <c r="Q72" s="55"/>
      <c r="R72" s="55"/>
      <c r="S72" s="55"/>
      <c r="T72" s="55"/>
      <c r="U72" s="55"/>
      <c r="V72" s="55"/>
      <c r="W72" s="55"/>
      <c r="X72" s="55"/>
      <c r="Y72" s="55"/>
      <c r="Z72" s="55"/>
      <c r="AA72" s="55"/>
      <c r="AB72" s="55"/>
      <c r="AC72" s="55"/>
    </row>
    <row r="73" spans="1:29" s="52" customFormat="1" ht="15">
      <c r="A73" s="344" t="s">
        <v>3</v>
      </c>
      <c r="B73" s="345" t="s">
        <v>48</v>
      </c>
      <c r="C73" s="346"/>
      <c r="D73" s="347"/>
      <c r="E73" s="348"/>
      <c r="F73" s="349"/>
      <c r="G73" s="55"/>
      <c r="H73" s="55"/>
      <c r="I73" s="55"/>
      <c r="J73" s="55"/>
      <c r="K73" s="55"/>
      <c r="L73" s="55"/>
      <c r="M73" s="55"/>
      <c r="N73" s="55"/>
      <c r="O73" s="55"/>
      <c r="P73" s="55"/>
      <c r="Q73" s="55"/>
      <c r="R73" s="55"/>
      <c r="S73" s="55"/>
      <c r="T73" s="55"/>
      <c r="U73" s="55"/>
      <c r="V73" s="55"/>
      <c r="W73" s="55"/>
      <c r="X73" s="55"/>
      <c r="Y73" s="55"/>
      <c r="Z73" s="55"/>
      <c r="AA73" s="55"/>
      <c r="AB73" s="55"/>
      <c r="AC73" s="55"/>
    </row>
    <row r="74" spans="1:29" s="52" customFormat="1" ht="14.25">
      <c r="A74" s="10"/>
      <c r="B74" s="9"/>
      <c r="C74" s="10"/>
      <c r="D74" s="10"/>
      <c r="E74" s="10"/>
      <c r="F74" s="10"/>
      <c r="G74" s="55"/>
      <c r="H74" s="55"/>
      <c r="I74" s="55"/>
      <c r="J74" s="55"/>
      <c r="K74" s="55"/>
      <c r="L74" s="55"/>
      <c r="M74" s="55"/>
      <c r="N74" s="55"/>
      <c r="O74" s="55"/>
      <c r="P74" s="55"/>
      <c r="Q74" s="55"/>
      <c r="R74" s="55"/>
      <c r="S74" s="55"/>
      <c r="T74" s="55"/>
      <c r="U74" s="55"/>
      <c r="V74" s="55"/>
      <c r="W74" s="55"/>
      <c r="X74" s="55"/>
      <c r="Y74" s="55"/>
      <c r="Z74" s="55"/>
      <c r="AA74" s="55"/>
      <c r="AB74" s="55"/>
      <c r="AC74" s="55"/>
    </row>
    <row r="75" spans="1:29" s="52" customFormat="1" ht="16.5">
      <c r="A75" s="32">
        <v>1</v>
      </c>
      <c r="B75" s="11" t="s">
        <v>31</v>
      </c>
      <c r="C75" s="10"/>
      <c r="D75" s="3"/>
      <c r="E75" s="4"/>
      <c r="F75" s="4"/>
      <c r="G75" s="55"/>
      <c r="H75" s="55"/>
      <c r="I75" s="55"/>
      <c r="J75" s="55"/>
      <c r="K75" s="55"/>
      <c r="L75" s="55"/>
      <c r="M75" s="55"/>
      <c r="N75" s="55"/>
      <c r="O75" s="55"/>
      <c r="P75" s="55"/>
      <c r="Q75" s="55"/>
      <c r="R75" s="55"/>
      <c r="S75" s="55"/>
      <c r="T75" s="55"/>
      <c r="U75" s="55"/>
      <c r="V75" s="55"/>
      <c r="W75" s="55"/>
      <c r="X75" s="55"/>
      <c r="Y75" s="55"/>
      <c r="Z75" s="55"/>
      <c r="AA75" s="55"/>
      <c r="AB75" s="55"/>
      <c r="AC75" s="55"/>
    </row>
    <row r="76" spans="1:29" s="52" customFormat="1" ht="282.75" customHeight="1">
      <c r="A76" s="1"/>
      <c r="B76" s="376" t="s">
        <v>928</v>
      </c>
      <c r="C76" s="10"/>
      <c r="D76" s="3"/>
      <c r="E76" s="4"/>
      <c r="F76" s="4"/>
      <c r="G76" s="55"/>
      <c r="H76" s="55"/>
      <c r="I76" s="55"/>
      <c r="J76" s="55"/>
      <c r="K76" s="55"/>
      <c r="L76" s="55"/>
      <c r="M76" s="55"/>
      <c r="N76" s="55"/>
      <c r="O76" s="55"/>
      <c r="P76" s="55"/>
      <c r="Q76" s="55"/>
      <c r="R76" s="55"/>
      <c r="S76" s="55"/>
      <c r="T76" s="55"/>
      <c r="U76" s="55"/>
      <c r="V76" s="55"/>
      <c r="W76" s="55"/>
      <c r="X76" s="55"/>
      <c r="Y76" s="55"/>
      <c r="Z76" s="55"/>
      <c r="AA76" s="55"/>
      <c r="AB76" s="55"/>
      <c r="AC76" s="55"/>
    </row>
    <row r="77" spans="1:29" s="52" customFormat="1" ht="12.75" customHeight="1">
      <c r="A77" s="1"/>
      <c r="B77" s="377"/>
      <c r="C77" s="56"/>
      <c r="D77" s="56"/>
      <c r="E77" s="56"/>
      <c r="F77" s="56"/>
      <c r="G77" s="55"/>
      <c r="H77" s="55"/>
      <c r="I77" s="55"/>
      <c r="J77" s="55"/>
      <c r="K77" s="55"/>
      <c r="L77" s="55"/>
      <c r="M77" s="55"/>
      <c r="N77" s="55"/>
      <c r="O77" s="55"/>
      <c r="P77" s="55"/>
      <c r="Q77" s="55"/>
      <c r="R77" s="55"/>
      <c r="S77" s="55"/>
      <c r="T77" s="55"/>
      <c r="U77" s="55"/>
      <c r="V77" s="55"/>
      <c r="W77" s="55"/>
      <c r="X77" s="55"/>
      <c r="Y77" s="55"/>
      <c r="Z77" s="55"/>
      <c r="AA77" s="55"/>
      <c r="AB77" s="55"/>
      <c r="AC77" s="55"/>
    </row>
    <row r="78" spans="1:29" s="52" customFormat="1" ht="12" customHeight="1">
      <c r="A78" s="1"/>
      <c r="B78" s="377"/>
      <c r="C78" s="10"/>
      <c r="D78" s="3"/>
      <c r="E78" s="4"/>
      <c r="F78" s="4"/>
      <c r="G78" s="55"/>
      <c r="H78" s="55"/>
      <c r="I78" s="55"/>
      <c r="J78" s="55"/>
      <c r="K78" s="55"/>
      <c r="L78" s="55"/>
      <c r="M78" s="55"/>
      <c r="N78" s="55"/>
      <c r="O78" s="55"/>
      <c r="P78" s="55"/>
      <c r="Q78" s="55"/>
      <c r="R78" s="55"/>
      <c r="S78" s="55"/>
      <c r="T78" s="55"/>
      <c r="U78" s="55"/>
      <c r="V78" s="55"/>
      <c r="W78" s="55"/>
      <c r="X78" s="55"/>
      <c r="Y78" s="55"/>
      <c r="Z78" s="55"/>
      <c r="AA78" s="55"/>
      <c r="AB78" s="55"/>
      <c r="AC78" s="55"/>
    </row>
    <row r="79" spans="1:29" s="52" customFormat="1" ht="18.75" customHeight="1">
      <c r="A79" s="1"/>
      <c r="B79" s="24" t="s">
        <v>26</v>
      </c>
      <c r="C79" s="2" t="s">
        <v>915</v>
      </c>
      <c r="D79" s="3">
        <v>20</v>
      </c>
      <c r="E79" s="4"/>
      <c r="F79" s="4">
        <f>D79*E79</f>
        <v>0</v>
      </c>
      <c r="G79" s="55"/>
      <c r="H79" s="55"/>
      <c r="I79" s="55"/>
      <c r="J79" s="55"/>
      <c r="K79" s="55"/>
      <c r="L79" s="55"/>
      <c r="M79" s="55"/>
      <c r="N79" s="55"/>
      <c r="O79" s="55"/>
      <c r="P79" s="55"/>
      <c r="Q79" s="55"/>
      <c r="R79" s="55"/>
      <c r="S79" s="55"/>
      <c r="T79" s="55"/>
      <c r="U79" s="55"/>
      <c r="V79" s="55"/>
      <c r="W79" s="55"/>
      <c r="X79" s="55"/>
      <c r="Y79" s="55"/>
      <c r="Z79" s="55"/>
      <c r="AA79" s="55"/>
      <c r="AB79" s="55"/>
      <c r="AC79" s="55"/>
    </row>
    <row r="80" spans="1:29" s="52" customFormat="1" ht="24.75" customHeight="1">
      <c r="A80" s="1"/>
      <c r="B80" s="31"/>
      <c r="C80" s="10"/>
      <c r="D80" s="3"/>
      <c r="E80" s="4"/>
      <c r="F80" s="4"/>
      <c r="G80" s="55"/>
      <c r="H80" s="55"/>
      <c r="I80" s="55"/>
      <c r="J80" s="55"/>
      <c r="K80" s="55"/>
      <c r="L80" s="55"/>
      <c r="M80" s="55"/>
      <c r="N80" s="55"/>
      <c r="O80" s="55"/>
      <c r="P80" s="55"/>
      <c r="Q80" s="55"/>
      <c r="R80" s="55"/>
      <c r="S80" s="55"/>
      <c r="T80" s="55"/>
      <c r="U80" s="55"/>
      <c r="V80" s="55"/>
      <c r="W80" s="55"/>
      <c r="X80" s="55"/>
      <c r="Y80" s="55"/>
      <c r="Z80" s="55"/>
      <c r="AA80" s="55"/>
      <c r="AB80" s="55"/>
      <c r="AC80" s="55"/>
    </row>
    <row r="81" spans="1:29" s="52" customFormat="1" ht="15">
      <c r="A81" s="344"/>
      <c r="B81" s="350" t="s">
        <v>929</v>
      </c>
      <c r="C81" s="351"/>
      <c r="D81" s="352"/>
      <c r="E81" s="352"/>
      <c r="F81" s="352">
        <f>SUM(F76:F80)</f>
        <v>0</v>
      </c>
      <c r="G81" s="55"/>
      <c r="H81" s="55"/>
      <c r="I81" s="55"/>
      <c r="J81" s="55"/>
      <c r="K81" s="55"/>
      <c r="L81" s="55"/>
      <c r="M81" s="55"/>
      <c r="N81" s="55"/>
      <c r="O81" s="55"/>
      <c r="P81" s="55"/>
      <c r="Q81" s="55"/>
      <c r="R81" s="55"/>
      <c r="S81" s="55"/>
      <c r="T81" s="55"/>
      <c r="U81" s="55"/>
      <c r="V81" s="55"/>
      <c r="W81" s="55"/>
      <c r="X81" s="55"/>
      <c r="Y81" s="55"/>
      <c r="Z81" s="55"/>
      <c r="AA81" s="55"/>
      <c r="AB81" s="55"/>
      <c r="AC81" s="55"/>
    </row>
    <row r="82" spans="1:29" s="52" customFormat="1" ht="16.5">
      <c r="A82" s="1"/>
      <c r="B82" s="56"/>
      <c r="C82" s="10"/>
      <c r="D82" s="3"/>
      <c r="E82" s="4"/>
      <c r="F82" s="4"/>
      <c r="G82" s="55"/>
      <c r="H82" s="55"/>
      <c r="I82" s="55"/>
      <c r="J82" s="55"/>
      <c r="K82" s="55"/>
      <c r="L82" s="55"/>
      <c r="M82" s="55"/>
      <c r="N82" s="55"/>
      <c r="O82" s="55"/>
      <c r="P82" s="55"/>
      <c r="Q82" s="55"/>
      <c r="R82" s="55"/>
      <c r="S82" s="55"/>
      <c r="T82" s="55"/>
      <c r="U82" s="55"/>
      <c r="V82" s="55"/>
      <c r="W82" s="55"/>
      <c r="X82" s="55"/>
      <c r="Y82" s="55"/>
      <c r="Z82" s="55"/>
      <c r="AA82" s="55"/>
      <c r="AB82" s="55"/>
      <c r="AC82" s="55"/>
    </row>
    <row r="83" spans="1:29" s="52" customFormat="1" ht="16.5">
      <c r="A83" s="1"/>
      <c r="B83" s="9"/>
      <c r="C83" s="10"/>
      <c r="D83" s="3"/>
      <c r="E83" s="4"/>
      <c r="F83" s="4"/>
      <c r="G83" s="55"/>
      <c r="H83" s="55"/>
      <c r="I83" s="55"/>
      <c r="J83" s="55"/>
      <c r="K83" s="55"/>
      <c r="L83" s="55"/>
      <c r="M83" s="55"/>
      <c r="N83" s="55"/>
      <c r="O83" s="55"/>
      <c r="P83" s="55"/>
      <c r="Q83" s="55"/>
      <c r="R83" s="55"/>
      <c r="S83" s="55"/>
      <c r="T83" s="55"/>
      <c r="U83" s="55"/>
      <c r="V83" s="55"/>
      <c r="W83" s="55"/>
      <c r="X83" s="55"/>
      <c r="Y83" s="55"/>
      <c r="Z83" s="55"/>
      <c r="AA83" s="55"/>
      <c r="AB83" s="55"/>
      <c r="AC83" s="55"/>
    </row>
    <row r="84" spans="1:29" s="52" customFormat="1" ht="16.5">
      <c r="A84" s="1"/>
      <c r="B84" s="9"/>
      <c r="C84" s="10"/>
      <c r="D84" s="3"/>
      <c r="E84" s="4"/>
      <c r="F84" s="4"/>
      <c r="G84" s="55"/>
      <c r="H84" s="55"/>
      <c r="I84" s="55"/>
      <c r="J84" s="55"/>
      <c r="K84" s="55"/>
      <c r="L84" s="55"/>
      <c r="M84" s="55"/>
      <c r="N84" s="55"/>
      <c r="O84" s="55"/>
      <c r="P84" s="55"/>
      <c r="Q84" s="55"/>
      <c r="R84" s="55"/>
      <c r="S84" s="55"/>
      <c r="T84" s="55"/>
      <c r="U84" s="55"/>
      <c r="V84" s="55"/>
      <c r="W84" s="55"/>
      <c r="X84" s="55"/>
      <c r="Y84" s="55"/>
      <c r="Z84" s="55"/>
      <c r="AA84" s="55"/>
      <c r="AB84" s="55"/>
      <c r="AC84" s="55"/>
    </row>
    <row r="85" spans="1:29" s="52" customFormat="1" ht="15">
      <c r="A85" s="344" t="s">
        <v>0</v>
      </c>
      <c r="B85" s="345" t="s">
        <v>27</v>
      </c>
      <c r="C85" s="346"/>
      <c r="D85" s="347"/>
      <c r="E85" s="348"/>
      <c r="F85" s="349"/>
      <c r="G85" s="55"/>
      <c r="H85" s="55"/>
      <c r="I85" s="55"/>
      <c r="J85" s="55"/>
      <c r="K85" s="55"/>
      <c r="L85" s="55"/>
      <c r="M85" s="55"/>
      <c r="N85" s="55"/>
      <c r="O85" s="55"/>
      <c r="P85" s="55"/>
      <c r="Q85" s="55"/>
      <c r="R85" s="55"/>
      <c r="S85" s="55"/>
      <c r="T85" s="55"/>
      <c r="U85" s="55"/>
      <c r="V85" s="55"/>
      <c r="W85" s="55"/>
      <c r="X85" s="55"/>
      <c r="Y85" s="55"/>
      <c r="Z85" s="55"/>
      <c r="AA85" s="55"/>
      <c r="AB85" s="55"/>
      <c r="AC85" s="55"/>
    </row>
    <row r="86" spans="1:29" s="52" customFormat="1" ht="14.25">
      <c r="A86" s="10"/>
      <c r="B86" s="56"/>
      <c r="C86" s="10"/>
      <c r="D86" s="10"/>
      <c r="E86" s="10"/>
      <c r="F86" s="10"/>
      <c r="G86" s="55"/>
      <c r="H86" s="55"/>
      <c r="I86" s="55"/>
      <c r="J86" s="55"/>
      <c r="K86" s="55"/>
      <c r="L86" s="55"/>
      <c r="M86" s="55"/>
      <c r="N86" s="55"/>
      <c r="O86" s="55"/>
      <c r="P86" s="55"/>
      <c r="Q86" s="55"/>
      <c r="R86" s="55"/>
      <c r="S86" s="55"/>
      <c r="T86" s="55"/>
      <c r="U86" s="55"/>
      <c r="V86" s="55"/>
      <c r="W86" s="55"/>
      <c r="X86" s="55"/>
      <c r="Y86" s="55"/>
      <c r="Z86" s="55"/>
      <c r="AA86" s="55"/>
      <c r="AB86" s="55"/>
      <c r="AC86" s="55"/>
    </row>
    <row r="87" spans="1:29" s="52" customFormat="1" ht="16.5">
      <c r="A87" s="7"/>
      <c r="B87" s="10" t="s">
        <v>65</v>
      </c>
      <c r="C87" s="10"/>
      <c r="D87" s="3"/>
      <c r="E87" s="4"/>
      <c r="F87" s="4"/>
      <c r="G87" s="55"/>
      <c r="H87" s="55"/>
      <c r="I87" s="55"/>
      <c r="J87" s="55"/>
      <c r="K87" s="55"/>
      <c r="L87" s="55"/>
      <c r="M87" s="55"/>
      <c r="N87" s="55"/>
      <c r="O87" s="55"/>
      <c r="P87" s="55"/>
      <c r="Q87" s="55"/>
      <c r="R87" s="55"/>
      <c r="S87" s="55"/>
      <c r="T87" s="55"/>
      <c r="U87" s="55"/>
      <c r="V87" s="55"/>
      <c r="W87" s="55"/>
      <c r="X87" s="55"/>
      <c r="Y87" s="55"/>
      <c r="Z87" s="55"/>
      <c r="AA87" s="55"/>
      <c r="AB87" s="55"/>
      <c r="AC87" s="55"/>
    </row>
    <row r="88" spans="1:29" s="52" customFormat="1" ht="42.75">
      <c r="A88" s="7" t="s">
        <v>13</v>
      </c>
      <c r="B88" s="24" t="s">
        <v>930</v>
      </c>
      <c r="C88" s="2"/>
      <c r="D88" s="3"/>
      <c r="E88" s="4"/>
      <c r="F88" s="4"/>
      <c r="G88" s="55"/>
      <c r="H88" s="55"/>
      <c r="I88" s="55"/>
      <c r="J88" s="55"/>
      <c r="K88" s="55"/>
      <c r="L88" s="55"/>
      <c r="M88" s="55"/>
      <c r="N88" s="55"/>
      <c r="O88" s="55"/>
      <c r="P88" s="55"/>
      <c r="Q88" s="55"/>
      <c r="R88" s="55"/>
      <c r="S88" s="55"/>
      <c r="T88" s="55"/>
      <c r="U88" s="55"/>
      <c r="V88" s="55"/>
      <c r="W88" s="55"/>
      <c r="X88" s="55"/>
      <c r="Y88" s="55"/>
      <c r="Z88" s="55"/>
      <c r="AA88" s="55"/>
      <c r="AB88" s="55"/>
      <c r="AC88" s="55"/>
    </row>
    <row r="89" spans="1:29" s="52" customFormat="1" ht="14.25">
      <c r="A89" s="1"/>
      <c r="B89" s="24" t="s">
        <v>41</v>
      </c>
      <c r="C89" s="23" t="s">
        <v>17</v>
      </c>
      <c r="D89" s="21">
        <v>54</v>
      </c>
      <c r="E89" s="22"/>
      <c r="F89" s="22">
        <f>D89*E89</f>
        <v>0</v>
      </c>
      <c r="G89" s="55"/>
      <c r="H89" s="55"/>
      <c r="I89" s="55"/>
      <c r="J89" s="55"/>
      <c r="K89" s="55"/>
      <c r="L89" s="55"/>
      <c r="M89" s="55"/>
      <c r="N89" s="55"/>
      <c r="O89" s="55"/>
      <c r="P89" s="55"/>
      <c r="Q89" s="55"/>
      <c r="R89" s="55"/>
      <c r="S89" s="55"/>
      <c r="T89" s="55"/>
      <c r="U89" s="55"/>
      <c r="V89" s="55"/>
      <c r="W89" s="55"/>
      <c r="X89" s="55"/>
      <c r="Y89" s="55"/>
      <c r="Z89" s="55"/>
      <c r="AA89" s="55"/>
      <c r="AB89" s="55"/>
      <c r="AC89" s="55"/>
    </row>
    <row r="90" spans="1:29" s="52" customFormat="1" ht="14.25">
      <c r="A90" s="1"/>
      <c r="B90" s="20"/>
      <c r="C90" s="23"/>
      <c r="D90" s="21"/>
      <c r="E90" s="22"/>
      <c r="F90" s="22"/>
      <c r="G90" s="55"/>
      <c r="H90" s="55"/>
      <c r="I90" s="55"/>
      <c r="J90" s="55"/>
      <c r="K90" s="55"/>
      <c r="L90" s="55"/>
      <c r="M90" s="55"/>
      <c r="N90" s="55"/>
      <c r="O90" s="55"/>
      <c r="P90" s="55"/>
      <c r="Q90" s="55"/>
      <c r="R90" s="55"/>
      <c r="S90" s="55"/>
      <c r="T90" s="55"/>
      <c r="U90" s="55"/>
      <c r="V90" s="55"/>
      <c r="W90" s="55"/>
      <c r="X90" s="55"/>
      <c r="Y90" s="55"/>
      <c r="Z90" s="55"/>
      <c r="AA90" s="55"/>
      <c r="AB90" s="55"/>
      <c r="AC90" s="55"/>
    </row>
    <row r="91" spans="1:29" s="52" customFormat="1" ht="16.5">
      <c r="A91" s="7"/>
      <c r="B91" s="24"/>
      <c r="C91" s="2"/>
      <c r="D91" s="3"/>
      <c r="E91" s="4"/>
      <c r="F91" s="4"/>
      <c r="G91" s="55"/>
      <c r="H91" s="55"/>
      <c r="I91" s="55"/>
      <c r="J91" s="55"/>
      <c r="K91" s="55"/>
      <c r="L91" s="55"/>
      <c r="M91" s="55"/>
      <c r="N91" s="55"/>
      <c r="O91" s="55"/>
      <c r="P91" s="55"/>
      <c r="Q91" s="55"/>
      <c r="R91" s="55"/>
      <c r="S91" s="55"/>
      <c r="T91" s="55"/>
      <c r="U91" s="55"/>
      <c r="V91" s="55"/>
      <c r="W91" s="55"/>
      <c r="X91" s="55"/>
      <c r="Y91" s="55"/>
      <c r="Z91" s="55"/>
      <c r="AA91" s="55"/>
      <c r="AB91" s="55"/>
      <c r="AC91" s="55"/>
    </row>
    <row r="92" spans="1:29" s="52" customFormat="1" ht="16.5">
      <c r="A92" s="7"/>
      <c r="B92" s="24" t="s">
        <v>55</v>
      </c>
      <c r="C92" s="2"/>
      <c r="D92" s="3"/>
      <c r="E92" s="4"/>
      <c r="F92" s="4"/>
      <c r="G92" s="55"/>
      <c r="H92" s="55"/>
      <c r="I92" s="55"/>
      <c r="J92" s="55"/>
      <c r="K92" s="55"/>
      <c r="L92" s="55"/>
      <c r="M92" s="55"/>
      <c r="N92" s="55"/>
      <c r="O92" s="55"/>
      <c r="P92" s="55"/>
      <c r="Q92" s="55"/>
      <c r="R92" s="55"/>
      <c r="S92" s="55"/>
      <c r="T92" s="55"/>
      <c r="U92" s="55"/>
      <c r="V92" s="55"/>
      <c r="W92" s="55"/>
      <c r="X92" s="55"/>
      <c r="Y92" s="55"/>
      <c r="Z92" s="55"/>
      <c r="AA92" s="55"/>
      <c r="AB92" s="55"/>
      <c r="AC92" s="55"/>
    </row>
    <row r="93" spans="1:29" s="52" customFormat="1" ht="279.75" customHeight="1">
      <c r="A93" s="7" t="s">
        <v>18</v>
      </c>
      <c r="B93" s="12" t="s">
        <v>931</v>
      </c>
      <c r="C93" s="2"/>
      <c r="D93" s="3"/>
      <c r="E93" s="4"/>
      <c r="F93" s="4"/>
      <c r="G93" s="55"/>
      <c r="H93" s="55"/>
      <c r="I93" s="378"/>
      <c r="J93" s="378"/>
      <c r="K93" s="378"/>
      <c r="L93" s="378"/>
      <c r="M93" s="378"/>
      <c r="N93" s="55"/>
      <c r="O93" s="55"/>
      <c r="P93" s="55"/>
      <c r="Q93" s="55"/>
      <c r="R93" s="55"/>
      <c r="S93" s="55"/>
      <c r="T93" s="55"/>
      <c r="U93" s="55"/>
      <c r="V93" s="55"/>
      <c r="W93" s="55"/>
      <c r="X93" s="55"/>
      <c r="Y93" s="55"/>
      <c r="Z93" s="55"/>
      <c r="AA93" s="55"/>
      <c r="AB93" s="55"/>
      <c r="AC93" s="55"/>
    </row>
    <row r="94" spans="1:29" s="52" customFormat="1" ht="196.5" customHeight="1">
      <c r="A94" s="1"/>
      <c r="B94" s="12" t="s">
        <v>932</v>
      </c>
      <c r="C94" s="2"/>
      <c r="D94" s="3"/>
      <c r="E94" s="4"/>
      <c r="F94" s="4"/>
      <c r="G94" s="55"/>
      <c r="H94" s="55"/>
      <c r="I94" s="57"/>
      <c r="J94" s="57"/>
      <c r="K94" s="57"/>
      <c r="L94" s="57"/>
      <c r="M94" s="57"/>
      <c r="N94" s="55"/>
      <c r="O94" s="55"/>
      <c r="P94" s="55"/>
      <c r="Q94" s="55"/>
      <c r="R94" s="55"/>
      <c r="S94" s="55"/>
      <c r="T94" s="55"/>
      <c r="U94" s="55"/>
      <c r="V94" s="55"/>
      <c r="W94" s="55"/>
      <c r="X94" s="55"/>
      <c r="Y94" s="55"/>
      <c r="Z94" s="55"/>
      <c r="AA94" s="55"/>
      <c r="AB94" s="55"/>
      <c r="AC94" s="55"/>
    </row>
    <row r="95" spans="1:29" s="52" customFormat="1" ht="220.5" customHeight="1">
      <c r="A95" s="1"/>
      <c r="B95" s="12" t="s">
        <v>933</v>
      </c>
      <c r="C95" s="2"/>
      <c r="D95" s="3"/>
      <c r="E95" s="4"/>
      <c r="F95" s="4"/>
      <c r="G95" s="55"/>
      <c r="H95" s="55"/>
      <c r="I95" s="57"/>
      <c r="J95" s="57"/>
      <c r="K95" s="57"/>
      <c r="L95" s="57"/>
      <c r="M95" s="57"/>
      <c r="N95" s="55"/>
      <c r="O95" s="55"/>
      <c r="P95" s="55"/>
      <c r="Q95" s="55"/>
      <c r="R95" s="55"/>
      <c r="S95" s="55"/>
      <c r="T95" s="55"/>
      <c r="U95" s="55"/>
      <c r="V95" s="55"/>
      <c r="W95" s="55"/>
      <c r="X95" s="55"/>
      <c r="Y95" s="55"/>
      <c r="Z95" s="55"/>
      <c r="AA95" s="55"/>
      <c r="AB95" s="55"/>
      <c r="AC95" s="55"/>
    </row>
    <row r="96" spans="1:29" s="52" customFormat="1" ht="195" customHeight="1">
      <c r="A96" s="1"/>
      <c r="B96" s="12" t="s">
        <v>32</v>
      </c>
      <c r="C96" s="2"/>
      <c r="D96" s="3"/>
      <c r="E96" s="4"/>
      <c r="F96" s="4"/>
      <c r="G96" s="55"/>
      <c r="H96" s="55"/>
      <c r="I96" s="57"/>
      <c r="J96" s="57"/>
      <c r="K96" s="57"/>
      <c r="L96" s="57"/>
      <c r="M96" s="57"/>
      <c r="N96" s="55"/>
      <c r="O96" s="55"/>
      <c r="P96" s="55"/>
      <c r="Q96" s="55"/>
      <c r="R96" s="55"/>
      <c r="S96" s="55"/>
      <c r="T96" s="55"/>
      <c r="U96" s="55"/>
      <c r="V96" s="55"/>
      <c r="W96" s="55"/>
      <c r="X96" s="55"/>
      <c r="Y96" s="55"/>
      <c r="Z96" s="55"/>
      <c r="AA96" s="55"/>
      <c r="AB96" s="55"/>
      <c r="AC96" s="55"/>
    </row>
    <row r="97" spans="1:29" s="52" customFormat="1" ht="16.5">
      <c r="A97" s="1"/>
      <c r="B97" s="20" t="s">
        <v>33</v>
      </c>
      <c r="C97" s="2" t="s">
        <v>17</v>
      </c>
      <c r="D97" s="3">
        <v>24</v>
      </c>
      <c r="E97" s="4"/>
      <c r="F97" s="4">
        <f aca="true" t="shared" si="0" ref="F97:F104">D97*E97</f>
        <v>0</v>
      </c>
      <c r="G97" s="55"/>
      <c r="H97" s="55"/>
      <c r="I97" s="55"/>
      <c r="J97" s="55"/>
      <c r="K97" s="55"/>
      <c r="L97" s="55"/>
      <c r="M97" s="55"/>
      <c r="N97" s="55"/>
      <c r="O97" s="55"/>
      <c r="P97" s="55"/>
      <c r="Q97" s="55"/>
      <c r="R97" s="55"/>
      <c r="S97" s="55"/>
      <c r="T97" s="55"/>
      <c r="U97" s="55"/>
      <c r="V97" s="55"/>
      <c r="W97" s="55"/>
      <c r="X97" s="55"/>
      <c r="Y97" s="55"/>
      <c r="Z97" s="55"/>
      <c r="AA97" s="55"/>
      <c r="AB97" s="55"/>
      <c r="AC97" s="55"/>
    </row>
    <row r="98" spans="1:29" s="52" customFormat="1" ht="16.5">
      <c r="A98" s="1"/>
      <c r="B98" s="20" t="s">
        <v>34</v>
      </c>
      <c r="C98" s="2" t="s">
        <v>17</v>
      </c>
      <c r="D98" s="3">
        <v>16</v>
      </c>
      <c r="E98" s="4"/>
      <c r="F98" s="4">
        <f t="shared" si="0"/>
        <v>0</v>
      </c>
      <c r="G98" s="55"/>
      <c r="H98" s="55"/>
      <c r="I98" s="55"/>
      <c r="J98" s="55"/>
      <c r="K98" s="55"/>
      <c r="L98" s="55"/>
      <c r="M98" s="55"/>
      <c r="N98" s="55"/>
      <c r="O98" s="55"/>
      <c r="P98" s="55"/>
      <c r="Q98" s="55"/>
      <c r="R98" s="55"/>
      <c r="S98" s="55"/>
      <c r="T98" s="55"/>
      <c r="U98" s="55"/>
      <c r="V98" s="55"/>
      <c r="W98" s="55"/>
      <c r="X98" s="55"/>
      <c r="Y98" s="55"/>
      <c r="Z98" s="55"/>
      <c r="AA98" s="55"/>
      <c r="AB98" s="55"/>
      <c r="AC98" s="55"/>
    </row>
    <row r="99" spans="1:29" s="52" customFormat="1" ht="16.5">
      <c r="A99" s="1"/>
      <c r="B99" s="20" t="s">
        <v>35</v>
      </c>
      <c r="C99" s="2" t="s">
        <v>17</v>
      </c>
      <c r="D99" s="3">
        <v>3</v>
      </c>
      <c r="E99" s="4"/>
      <c r="F99" s="4">
        <f t="shared" si="0"/>
        <v>0</v>
      </c>
      <c r="G99" s="55"/>
      <c r="H99" s="55"/>
      <c r="I99" s="55"/>
      <c r="J99" s="55"/>
      <c r="K99" s="55"/>
      <c r="L99" s="55"/>
      <c r="M99" s="55"/>
      <c r="N99" s="55"/>
      <c r="O99" s="55"/>
      <c r="P99" s="55"/>
      <c r="Q99" s="55"/>
      <c r="R99" s="55"/>
      <c r="S99" s="55"/>
      <c r="T99" s="55"/>
      <c r="U99" s="55"/>
      <c r="V99" s="55"/>
      <c r="W99" s="55"/>
      <c r="X99" s="55"/>
      <c r="Y99" s="55"/>
      <c r="Z99" s="55"/>
      <c r="AA99" s="55"/>
      <c r="AB99" s="55"/>
      <c r="AC99" s="55"/>
    </row>
    <row r="100" spans="1:29" s="52" customFormat="1" ht="16.5">
      <c r="A100" s="1"/>
      <c r="B100" s="20" t="s">
        <v>36</v>
      </c>
      <c r="C100" s="2" t="s">
        <v>17</v>
      </c>
      <c r="D100" s="3">
        <v>2</v>
      </c>
      <c r="E100" s="4"/>
      <c r="F100" s="4">
        <f t="shared" si="0"/>
        <v>0</v>
      </c>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spans="1:29" s="52" customFormat="1" ht="16.5">
      <c r="A101" s="1"/>
      <c r="B101" s="20" t="s">
        <v>37</v>
      </c>
      <c r="C101" s="2" t="s">
        <v>17</v>
      </c>
      <c r="D101" s="3">
        <v>2</v>
      </c>
      <c r="E101" s="4"/>
      <c r="F101" s="4">
        <f t="shared" si="0"/>
        <v>0</v>
      </c>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row>
    <row r="102" spans="1:29" s="52" customFormat="1" ht="16.5">
      <c r="A102" s="1"/>
      <c r="B102" s="20" t="s">
        <v>38</v>
      </c>
      <c r="C102" s="2" t="s">
        <v>17</v>
      </c>
      <c r="D102" s="3">
        <v>1</v>
      </c>
      <c r="E102" s="4"/>
      <c r="F102" s="4">
        <f t="shared" si="0"/>
        <v>0</v>
      </c>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spans="1:29" s="52" customFormat="1" ht="16.5">
      <c r="A103" s="1"/>
      <c r="B103" s="20" t="s">
        <v>39</v>
      </c>
      <c r="C103" s="2" t="s">
        <v>17</v>
      </c>
      <c r="D103" s="3">
        <v>5</v>
      </c>
      <c r="E103" s="4"/>
      <c r="F103" s="4">
        <f t="shared" si="0"/>
        <v>0</v>
      </c>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spans="1:29" s="52" customFormat="1" ht="16.5">
      <c r="A104" s="1"/>
      <c r="B104" s="20" t="s">
        <v>40</v>
      </c>
      <c r="C104" s="2" t="s">
        <v>17</v>
      </c>
      <c r="D104" s="3">
        <v>1</v>
      </c>
      <c r="E104" s="4"/>
      <c r="F104" s="4">
        <f t="shared" si="0"/>
        <v>0</v>
      </c>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s="52" customFormat="1" ht="16.5">
      <c r="A105" s="1"/>
      <c r="B105" s="20"/>
      <c r="C105" s="2"/>
      <c r="D105" s="3"/>
      <c r="E105" s="4"/>
      <c r="F105" s="4"/>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spans="1:29" s="52" customFormat="1" ht="16.5">
      <c r="A106" s="1"/>
      <c r="B106" s="353" t="s">
        <v>934</v>
      </c>
      <c r="C106" s="2"/>
      <c r="D106" s="3"/>
      <c r="E106" s="4"/>
      <c r="F106" s="4"/>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s="52" customFormat="1" ht="16.5">
      <c r="A107" s="1"/>
      <c r="B107" s="20"/>
      <c r="C107" s="2"/>
      <c r="D107" s="3"/>
      <c r="E107" s="4"/>
      <c r="F107" s="4"/>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row>
    <row r="108" spans="1:29" s="52" customFormat="1" ht="144" customHeight="1">
      <c r="A108" s="7" t="s">
        <v>19</v>
      </c>
      <c r="B108" s="83" t="s">
        <v>935</v>
      </c>
      <c r="C108" s="7"/>
      <c r="D108" s="7"/>
      <c r="E108" s="7"/>
      <c r="F108" s="58"/>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spans="1:29" s="52" customFormat="1" ht="18" customHeight="1">
      <c r="A109" s="7"/>
      <c r="B109" s="9" t="s">
        <v>11</v>
      </c>
      <c r="C109" s="2" t="s">
        <v>160</v>
      </c>
      <c r="D109" s="3">
        <v>103.56</v>
      </c>
      <c r="E109" s="4"/>
      <c r="F109" s="4">
        <f>D109*E109</f>
        <v>0</v>
      </c>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row>
    <row r="110" spans="1:29" s="52" customFormat="1" ht="18" customHeight="1">
      <c r="A110" s="7"/>
      <c r="B110" s="9"/>
      <c r="C110" s="2"/>
      <c r="D110" s="3"/>
      <c r="E110" s="4"/>
      <c r="F110" s="4"/>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row>
    <row r="111" spans="1:29" s="52" customFormat="1" ht="75" customHeight="1">
      <c r="A111" s="7" t="s">
        <v>20</v>
      </c>
      <c r="B111" s="8" t="s">
        <v>63</v>
      </c>
      <c r="C111" s="2"/>
      <c r="D111" s="3"/>
      <c r="E111" s="4"/>
      <c r="F111" s="4"/>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row>
    <row r="112" spans="1:29" s="52" customFormat="1" ht="16.5">
      <c r="A112" s="1"/>
      <c r="B112" s="9" t="s">
        <v>11</v>
      </c>
      <c r="C112" s="2" t="s">
        <v>16</v>
      </c>
      <c r="D112" s="3">
        <v>439.3</v>
      </c>
      <c r="E112" s="4"/>
      <c r="F112" s="4">
        <f>D112*E112</f>
        <v>0</v>
      </c>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row>
    <row r="113" spans="1:29" s="52" customFormat="1" ht="16.5">
      <c r="A113" s="1"/>
      <c r="B113" s="9"/>
      <c r="C113" s="10"/>
      <c r="D113" s="3"/>
      <c r="E113" s="4"/>
      <c r="F113" s="4"/>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row>
    <row r="114" spans="1:29" s="52" customFormat="1" ht="15">
      <c r="A114" s="344"/>
      <c r="B114" s="350" t="s">
        <v>936</v>
      </c>
      <c r="C114" s="351"/>
      <c r="D114" s="352"/>
      <c r="E114" s="352"/>
      <c r="F114" s="352">
        <f>SUM(F87:F113)</f>
        <v>0</v>
      </c>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row>
    <row r="115" spans="1:29" s="52" customFormat="1" ht="16.5">
      <c r="A115" s="1"/>
      <c r="B115" s="56"/>
      <c r="C115" s="10"/>
      <c r="D115" s="3"/>
      <c r="E115" s="4"/>
      <c r="F115" s="4"/>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row>
    <row r="116" spans="1:29" s="52" customFormat="1" ht="16.5">
      <c r="A116" s="1"/>
      <c r="B116" s="9"/>
      <c r="C116" s="10"/>
      <c r="D116" s="3"/>
      <c r="E116" s="4"/>
      <c r="F116" s="4"/>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spans="1:29" s="52" customFormat="1" ht="15">
      <c r="A117" s="344" t="s">
        <v>15</v>
      </c>
      <c r="B117" s="345" t="s">
        <v>49</v>
      </c>
      <c r="C117" s="346"/>
      <c r="D117" s="347"/>
      <c r="E117" s="348"/>
      <c r="F117" s="349"/>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row>
    <row r="118" spans="1:29" s="52" customFormat="1" ht="16.5">
      <c r="A118" s="1"/>
      <c r="B118" s="9"/>
      <c r="C118" s="10"/>
      <c r="D118" s="3"/>
      <c r="E118" s="4"/>
      <c r="F118" s="4"/>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row>
    <row r="119" spans="1:29" s="52" customFormat="1" ht="16.5">
      <c r="A119" s="1"/>
      <c r="B119" s="9" t="s">
        <v>54</v>
      </c>
      <c r="C119" s="10"/>
      <c r="D119" s="3"/>
      <c r="E119" s="4"/>
      <c r="F119" s="4"/>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row>
    <row r="120" spans="1:29" s="52" customFormat="1" ht="313.5" customHeight="1">
      <c r="A120" s="32">
        <v>1</v>
      </c>
      <c r="B120" s="9" t="s">
        <v>937</v>
      </c>
      <c r="C120" s="10"/>
      <c r="D120" s="19"/>
      <c r="E120" s="4"/>
      <c r="F120" s="4"/>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row>
    <row r="121" spans="1:29" s="52" customFormat="1" ht="18">
      <c r="A121" s="1"/>
      <c r="B121" s="9" t="s">
        <v>11</v>
      </c>
      <c r="C121" s="2" t="s">
        <v>915</v>
      </c>
      <c r="D121" s="3">
        <v>1230.6</v>
      </c>
      <c r="E121" s="4"/>
      <c r="F121" s="4">
        <f>D121*E121</f>
        <v>0</v>
      </c>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row>
    <row r="122" spans="1:29" s="52" customFormat="1" ht="16.5">
      <c r="A122" s="1"/>
      <c r="B122" s="9"/>
      <c r="C122" s="10"/>
      <c r="D122" s="19"/>
      <c r="E122" s="4"/>
      <c r="F122" s="4"/>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row>
    <row r="123" spans="1:29" s="52" customFormat="1" ht="16.5">
      <c r="A123" s="1"/>
      <c r="B123" s="9" t="s">
        <v>53</v>
      </c>
      <c r="C123" s="10"/>
      <c r="D123" s="19"/>
      <c r="E123" s="4"/>
      <c r="F123" s="4"/>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row>
    <row r="124" spans="1:29" s="52" customFormat="1" ht="103.5" customHeight="1">
      <c r="A124" s="32">
        <v>2</v>
      </c>
      <c r="B124" s="20" t="s">
        <v>938</v>
      </c>
      <c r="C124" s="2"/>
      <c r="D124" s="3"/>
      <c r="E124" s="4"/>
      <c r="F124" s="4"/>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row>
    <row r="125" spans="1:29" s="52" customFormat="1" ht="16.5">
      <c r="A125" s="7"/>
      <c r="B125" s="9" t="s">
        <v>11</v>
      </c>
      <c r="C125" s="2" t="s">
        <v>160</v>
      </c>
      <c r="D125" s="3">
        <v>137.1</v>
      </c>
      <c r="E125" s="4"/>
      <c r="F125" s="4">
        <f>D125*E125</f>
        <v>0</v>
      </c>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row>
    <row r="126" spans="1:29" s="52" customFormat="1" ht="14.25">
      <c r="A126" s="1"/>
      <c r="B126" s="59"/>
      <c r="C126" s="51"/>
      <c r="D126" s="51"/>
      <c r="E126" s="51"/>
      <c r="F126" s="51"/>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spans="1:29" s="52" customFormat="1" ht="14.25">
      <c r="A127" s="1"/>
      <c r="B127" s="59"/>
      <c r="C127" s="51"/>
      <c r="D127" s="51"/>
      <c r="E127" s="51"/>
      <c r="F127" s="51"/>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row>
    <row r="128" spans="1:29" s="52" customFormat="1" ht="29.25" customHeight="1">
      <c r="A128" s="1"/>
      <c r="B128" s="59" t="s">
        <v>52</v>
      </c>
      <c r="C128" s="51"/>
      <c r="D128" s="51"/>
      <c r="E128" s="51"/>
      <c r="F128" s="51"/>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row>
    <row r="129" spans="1:29" s="52" customFormat="1" ht="252" customHeight="1">
      <c r="A129" s="32">
        <v>3</v>
      </c>
      <c r="B129" s="59" t="s">
        <v>939</v>
      </c>
      <c r="C129" s="51"/>
      <c r="D129" s="51"/>
      <c r="E129" s="51"/>
      <c r="F129" s="51"/>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row>
    <row r="130" spans="1:29" s="52" customFormat="1" ht="14.25">
      <c r="A130" s="1"/>
      <c r="B130" s="33" t="s">
        <v>50</v>
      </c>
      <c r="C130" s="34" t="s">
        <v>160</v>
      </c>
      <c r="D130" s="35">
        <v>89</v>
      </c>
      <c r="E130" s="36"/>
      <c r="F130" s="37">
        <f>D130*E130</f>
        <v>0</v>
      </c>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row>
    <row r="131" spans="1:29" s="52" customFormat="1" ht="14.25">
      <c r="A131" s="1"/>
      <c r="B131" s="59"/>
      <c r="C131" s="51"/>
      <c r="D131" s="51"/>
      <c r="E131" s="51"/>
      <c r="F131" s="51"/>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row>
    <row r="132" spans="1:29" s="52" customFormat="1" ht="28.5">
      <c r="A132" s="1"/>
      <c r="B132" s="59" t="s">
        <v>51</v>
      </c>
      <c r="C132" s="51"/>
      <c r="D132" s="51"/>
      <c r="E132" s="51"/>
      <c r="F132" s="51"/>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row>
    <row r="133" spans="1:29" s="52" customFormat="1" ht="234" customHeight="1">
      <c r="A133" s="32">
        <v>4</v>
      </c>
      <c r="B133" s="59" t="s">
        <v>940</v>
      </c>
      <c r="C133" s="30"/>
      <c r="D133" s="30"/>
      <c r="E133" s="30"/>
      <c r="F133" s="30"/>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row>
    <row r="134" spans="1:29" s="52" customFormat="1" ht="14.25">
      <c r="A134" s="1"/>
      <c r="B134" s="59" t="s">
        <v>57</v>
      </c>
      <c r="C134" s="34" t="s">
        <v>160</v>
      </c>
      <c r="D134" s="35">
        <v>139.5</v>
      </c>
      <c r="E134" s="36"/>
      <c r="F134" s="37">
        <f>D134*E134</f>
        <v>0</v>
      </c>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spans="1:29" s="52" customFormat="1" ht="14.25">
      <c r="A135" s="1"/>
      <c r="B135" s="59"/>
      <c r="C135" s="51"/>
      <c r="D135" s="51"/>
      <c r="E135" s="51"/>
      <c r="F135" s="51"/>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row>
    <row r="136" spans="1:29" s="52" customFormat="1" ht="14.25">
      <c r="A136" s="1"/>
      <c r="B136" s="59" t="s">
        <v>56</v>
      </c>
      <c r="C136" s="51"/>
      <c r="D136" s="51"/>
      <c r="E136" s="51"/>
      <c r="F136" s="51"/>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spans="1:29" s="52" customFormat="1" ht="136.5" customHeight="1">
      <c r="A137" s="32">
        <v>5</v>
      </c>
      <c r="B137" s="60" t="s">
        <v>941</v>
      </c>
      <c r="C137" s="51"/>
      <c r="D137" s="51"/>
      <c r="E137" s="51"/>
      <c r="F137" s="51"/>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row>
    <row r="138" spans="1:29" s="52" customFormat="1" ht="18">
      <c r="A138" s="1"/>
      <c r="B138" s="9" t="s">
        <v>11</v>
      </c>
      <c r="C138" s="2" t="s">
        <v>915</v>
      </c>
      <c r="D138" s="3">
        <v>1230.6</v>
      </c>
      <c r="E138" s="4"/>
      <c r="F138" s="4">
        <f>D138*E138</f>
        <v>0</v>
      </c>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row>
    <row r="139" spans="1:29" s="52" customFormat="1" ht="16.5">
      <c r="A139" s="1"/>
      <c r="B139" s="24"/>
      <c r="C139" s="2"/>
      <c r="D139" s="3"/>
      <c r="E139" s="4"/>
      <c r="F139" s="4"/>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row>
    <row r="140" spans="1:6" s="50" customFormat="1" ht="39" customHeight="1">
      <c r="A140" s="344"/>
      <c r="B140" s="354" t="s">
        <v>64</v>
      </c>
      <c r="C140" s="346"/>
      <c r="D140" s="347"/>
      <c r="E140" s="347"/>
      <c r="F140" s="347">
        <f>SUM(F119:F138)</f>
        <v>0</v>
      </c>
    </row>
    <row r="141" spans="1:6" s="50" customFormat="1" ht="12" customHeight="1">
      <c r="A141" s="7"/>
      <c r="C141" s="13"/>
      <c r="D141" s="15"/>
      <c r="E141" s="15"/>
      <c r="F141" s="15"/>
    </row>
    <row r="142" spans="1:6" s="50" customFormat="1" ht="12" customHeight="1">
      <c r="A142" s="7"/>
      <c r="C142" s="13"/>
      <c r="D142" s="15"/>
      <c r="E142" s="15"/>
      <c r="F142" s="15"/>
    </row>
    <row r="143" spans="1:6" s="50" customFormat="1" ht="12" customHeight="1">
      <c r="A143" s="7"/>
      <c r="C143" s="13"/>
      <c r="D143" s="15"/>
      <c r="E143" s="15"/>
      <c r="F143" s="15"/>
    </row>
    <row r="144" spans="1:6" s="50" customFormat="1" ht="8.25" customHeight="1">
      <c r="A144" s="7"/>
      <c r="C144" s="13"/>
      <c r="D144" s="15"/>
      <c r="E144" s="15"/>
      <c r="F144" s="15"/>
    </row>
    <row r="145" spans="1:6" s="50" customFormat="1" ht="9.75" customHeight="1" hidden="1">
      <c r="A145" s="7"/>
      <c r="C145" s="13"/>
      <c r="D145" s="15"/>
      <c r="E145" s="15"/>
      <c r="F145" s="15"/>
    </row>
    <row r="146" spans="1:6" s="50" customFormat="1" ht="9.75" customHeight="1">
      <c r="A146" s="7"/>
      <c r="C146" s="13"/>
      <c r="D146" s="15"/>
      <c r="E146" s="15"/>
      <c r="F146" s="15"/>
    </row>
    <row r="147" spans="1:6" s="50" customFormat="1" ht="9.75" customHeight="1">
      <c r="A147" s="7"/>
      <c r="C147" s="13"/>
      <c r="D147" s="15"/>
      <c r="E147" s="15"/>
      <c r="F147" s="15"/>
    </row>
    <row r="148" spans="1:6" s="50" customFormat="1" ht="9.75" customHeight="1">
      <c r="A148" s="7"/>
      <c r="C148" s="13"/>
      <c r="D148" s="15"/>
      <c r="E148" s="15"/>
      <c r="F148" s="15"/>
    </row>
    <row r="149" spans="1:6" s="50" customFormat="1" ht="9.75" customHeight="1">
      <c r="A149" s="7"/>
      <c r="C149" s="13"/>
      <c r="D149" s="15"/>
      <c r="E149" s="15"/>
      <c r="F149" s="15"/>
    </row>
    <row r="150" spans="1:6" s="50" customFormat="1" ht="1.5" customHeight="1">
      <c r="A150" s="7"/>
      <c r="C150" s="13"/>
      <c r="D150" s="15"/>
      <c r="E150" s="15"/>
      <c r="F150" s="15"/>
    </row>
    <row r="151" spans="1:6" s="50" customFormat="1" ht="9.75" customHeight="1">
      <c r="A151" s="7"/>
      <c r="C151" s="13"/>
      <c r="D151" s="15"/>
      <c r="E151" s="15"/>
      <c r="F151" s="15"/>
    </row>
    <row r="152" spans="1:6" s="50" customFormat="1" ht="19.5" customHeight="1">
      <c r="A152" s="7"/>
      <c r="B152" s="81" t="s">
        <v>60</v>
      </c>
      <c r="C152" s="13"/>
      <c r="D152" s="15"/>
      <c r="E152" s="15"/>
      <c r="F152" s="15"/>
    </row>
    <row r="153" spans="1:6" s="50" customFormat="1" ht="12" customHeight="1">
      <c r="A153" s="28"/>
      <c r="B153" s="16"/>
      <c r="C153" s="25"/>
      <c r="D153" s="26"/>
      <c r="E153" s="14"/>
      <c r="F153" s="14"/>
    </row>
    <row r="154" spans="1:6" s="50" customFormat="1" ht="12" customHeight="1">
      <c r="A154" s="28"/>
      <c r="B154" s="9" t="s">
        <v>30</v>
      </c>
      <c r="C154" s="25"/>
      <c r="D154" s="26"/>
      <c r="E154" s="14"/>
      <c r="F154" s="14">
        <f>F26</f>
        <v>0</v>
      </c>
    </row>
    <row r="155" spans="1:6" s="50" customFormat="1" ht="12" customHeight="1">
      <c r="A155" s="27"/>
      <c r="B155" s="9"/>
      <c r="C155" s="25"/>
      <c r="D155" s="14"/>
      <c r="E155" s="14"/>
      <c r="F155" s="14"/>
    </row>
    <row r="156" spans="1:6" s="50" customFormat="1" ht="12" customHeight="1">
      <c r="A156" s="28"/>
      <c r="B156" s="9" t="s">
        <v>43</v>
      </c>
      <c r="C156" s="25"/>
      <c r="D156" s="26"/>
      <c r="E156" s="14"/>
      <c r="F156" s="14">
        <f>F52</f>
        <v>0</v>
      </c>
    </row>
    <row r="157" spans="1:5" s="50" customFormat="1" ht="12" customHeight="1">
      <c r="A157" s="28"/>
      <c r="B157" s="9"/>
      <c r="C157" s="25"/>
      <c r="D157" s="26"/>
      <c r="E157" s="14"/>
    </row>
    <row r="158" spans="1:6" s="50" customFormat="1" ht="12" customHeight="1">
      <c r="A158" s="28"/>
      <c r="B158" s="9" t="s">
        <v>47</v>
      </c>
      <c r="C158" s="25"/>
      <c r="D158" s="26"/>
      <c r="E158" s="14"/>
      <c r="F158" s="14">
        <f>F70</f>
        <v>0</v>
      </c>
    </row>
    <row r="159" spans="1:6" s="50" customFormat="1" ht="12" customHeight="1">
      <c r="A159" s="28"/>
      <c r="B159" s="9"/>
      <c r="C159" s="25"/>
      <c r="D159" s="26"/>
      <c r="E159" s="14"/>
      <c r="F159" s="14"/>
    </row>
    <row r="160" spans="1:6" s="50" customFormat="1" ht="12" customHeight="1">
      <c r="A160" s="28"/>
      <c r="B160" s="9" t="s">
        <v>46</v>
      </c>
      <c r="C160" s="25"/>
      <c r="D160" s="26"/>
      <c r="E160" s="14"/>
      <c r="F160" s="14">
        <f>F81</f>
        <v>0</v>
      </c>
    </row>
    <row r="161" spans="1:5" s="50" customFormat="1" ht="12" customHeight="1">
      <c r="A161" s="28"/>
      <c r="B161" s="9"/>
      <c r="C161" s="25"/>
      <c r="D161" s="26"/>
      <c r="E161" s="14"/>
    </row>
    <row r="162" spans="1:6" s="50" customFormat="1" ht="12" customHeight="1">
      <c r="A162" s="28"/>
      <c r="B162" s="9" t="s">
        <v>58</v>
      </c>
      <c r="C162" s="25"/>
      <c r="D162" s="26"/>
      <c r="E162" s="14"/>
      <c r="F162" s="14">
        <f>F114</f>
        <v>0</v>
      </c>
    </row>
    <row r="163" spans="1:6" s="50" customFormat="1" ht="12" customHeight="1">
      <c r="A163" s="28"/>
      <c r="B163" s="9"/>
      <c r="C163" s="25"/>
      <c r="D163" s="26"/>
      <c r="E163" s="14"/>
      <c r="F163" s="14"/>
    </row>
    <row r="164" spans="1:6" s="50" customFormat="1" ht="12" customHeight="1">
      <c r="A164" s="28"/>
      <c r="B164" s="9" t="s">
        <v>59</v>
      </c>
      <c r="C164" s="25"/>
      <c r="D164" s="26"/>
      <c r="E164" s="14"/>
      <c r="F164" s="14">
        <f>F140</f>
        <v>0</v>
      </c>
    </row>
    <row r="165" spans="1:6" s="50" customFormat="1" ht="12" customHeight="1">
      <c r="A165" s="28"/>
      <c r="B165" s="9"/>
      <c r="C165" s="25"/>
      <c r="D165" s="26"/>
      <c r="E165" s="14"/>
      <c r="F165" s="14"/>
    </row>
    <row r="166" spans="1:6" s="50" customFormat="1" ht="12" customHeight="1">
      <c r="A166" s="28"/>
      <c r="B166" s="9"/>
      <c r="C166" s="25"/>
      <c r="D166" s="26"/>
      <c r="E166" s="14"/>
      <c r="F166" s="14"/>
    </row>
    <row r="167" spans="1:6" s="53" customFormat="1" ht="18.75" customHeight="1">
      <c r="A167" s="344"/>
      <c r="B167" s="350" t="s">
        <v>14</v>
      </c>
      <c r="C167" s="351"/>
      <c r="D167" s="352"/>
      <c r="E167" s="352"/>
      <c r="F167" s="352">
        <f>SUM(F154:F166)</f>
        <v>0</v>
      </c>
    </row>
    <row r="168" spans="1:6" s="61" customFormat="1" ht="14.25">
      <c r="A168" s="355"/>
      <c r="B168" s="356"/>
      <c r="C168" s="357"/>
      <c r="D168" s="358"/>
      <c r="E168" s="359"/>
      <c r="F168" s="358"/>
    </row>
    <row r="169" spans="1:6" s="61" customFormat="1" ht="15">
      <c r="A169" s="355"/>
      <c r="B169" s="373" t="s">
        <v>28</v>
      </c>
      <c r="C169" s="360"/>
      <c r="D169" s="361"/>
      <c r="E169" s="362"/>
      <c r="F169" s="363">
        <f>F167*25%</f>
        <v>0</v>
      </c>
    </row>
    <row r="170" spans="1:6" s="50" customFormat="1" ht="15">
      <c r="A170" s="364"/>
      <c r="B170" s="365"/>
      <c r="C170" s="366"/>
      <c r="D170" s="367"/>
      <c r="E170" s="368"/>
      <c r="F170" s="367"/>
    </row>
    <row r="171" spans="1:6" s="50" customFormat="1" ht="15">
      <c r="A171" s="364"/>
      <c r="B171" s="374" t="s">
        <v>29</v>
      </c>
      <c r="C171" s="369"/>
      <c r="D171" s="370"/>
      <c r="E171" s="371"/>
      <c r="F171" s="372">
        <f>F167+F169</f>
        <v>0</v>
      </c>
    </row>
    <row r="172" spans="1:6" s="50" customFormat="1" ht="14.25">
      <c r="A172" s="62"/>
      <c r="C172" s="13"/>
      <c r="D172" s="63"/>
      <c r="E172" s="64"/>
      <c r="F172" s="63"/>
    </row>
    <row r="173" spans="1:6" s="50" customFormat="1" ht="14.25">
      <c r="A173" s="62"/>
      <c r="B173" s="16"/>
      <c r="C173" s="13"/>
      <c r="D173" s="63"/>
      <c r="E173" s="64"/>
      <c r="F173" s="63"/>
    </row>
    <row r="174" spans="1:6" s="50" customFormat="1" ht="14.25">
      <c r="A174" s="62"/>
      <c r="B174" s="16" t="s">
        <v>141</v>
      </c>
      <c r="C174" s="13"/>
      <c r="D174" s="63"/>
      <c r="E174" s="64"/>
      <c r="F174" s="63"/>
    </row>
    <row r="175" spans="1:6" s="50" customFormat="1" ht="14.25">
      <c r="A175" s="62"/>
      <c r="B175" s="16"/>
      <c r="C175" s="13"/>
      <c r="D175" s="63"/>
      <c r="E175" s="64"/>
      <c r="F175" s="65"/>
    </row>
    <row r="176" spans="1:6" s="50" customFormat="1" ht="16.5">
      <c r="A176" s="62"/>
      <c r="B176" s="66"/>
      <c r="C176" s="13"/>
      <c r="D176" s="63"/>
      <c r="E176" s="67"/>
      <c r="F176" s="63"/>
    </row>
    <row r="177" spans="1:6" s="50" customFormat="1" ht="16.5">
      <c r="A177" s="62"/>
      <c r="B177" s="68"/>
      <c r="C177" s="13"/>
      <c r="D177" s="63"/>
      <c r="E177" s="67" t="s">
        <v>142</v>
      </c>
      <c r="F177" s="63"/>
    </row>
    <row r="178" spans="1:6" s="50" customFormat="1" ht="14.25">
      <c r="A178" s="62"/>
      <c r="B178" s="16"/>
      <c r="C178" s="13"/>
      <c r="D178" s="63"/>
      <c r="E178" s="67"/>
      <c r="F178" s="63"/>
    </row>
    <row r="179" spans="1:6" s="50" customFormat="1" ht="14.25">
      <c r="A179" s="62"/>
      <c r="B179" s="16"/>
      <c r="C179" s="13"/>
      <c r="D179" s="63"/>
      <c r="E179" s="67"/>
      <c r="F179" s="63"/>
    </row>
    <row r="180" spans="1:6" s="50" customFormat="1" ht="14.25">
      <c r="A180" s="62"/>
      <c r="B180" s="59"/>
      <c r="C180" s="13"/>
      <c r="D180" s="63"/>
      <c r="E180" s="67"/>
      <c r="F180" s="63"/>
    </row>
    <row r="181" spans="1:6" s="50" customFormat="1" ht="14.25">
      <c r="A181" s="62"/>
      <c r="B181" s="16"/>
      <c r="C181" s="13"/>
      <c r="D181" s="63"/>
      <c r="E181" s="67"/>
      <c r="F181" s="63"/>
    </row>
    <row r="182" spans="1:6" s="50" customFormat="1" ht="14.25">
      <c r="A182" s="62"/>
      <c r="B182" s="16"/>
      <c r="C182" s="13"/>
      <c r="D182" s="63"/>
      <c r="E182" s="67"/>
      <c r="F182" s="63"/>
    </row>
    <row r="183" spans="1:6" s="50" customFormat="1" ht="14.25">
      <c r="A183" s="62"/>
      <c r="B183" s="16"/>
      <c r="C183" s="13"/>
      <c r="D183" s="63"/>
      <c r="E183" s="67"/>
      <c r="F183" s="63"/>
    </row>
    <row r="184" spans="1:6" s="50" customFormat="1" ht="14.25">
      <c r="A184" s="62"/>
      <c r="B184" s="16"/>
      <c r="C184" s="13"/>
      <c r="D184" s="63"/>
      <c r="E184" s="67"/>
      <c r="F184" s="63"/>
    </row>
    <row r="185" spans="1:6" s="50" customFormat="1" ht="14.25">
      <c r="A185" s="62"/>
      <c r="B185" s="16"/>
      <c r="C185" s="13"/>
      <c r="D185" s="63"/>
      <c r="E185" s="67"/>
      <c r="F185" s="63"/>
    </row>
    <row r="186" spans="1:6" s="50" customFormat="1" ht="14.25">
      <c r="A186" s="62"/>
      <c r="B186" s="16"/>
      <c r="C186" s="13"/>
      <c r="D186" s="63"/>
      <c r="E186" s="67"/>
      <c r="F186" s="63"/>
    </row>
    <row r="187" spans="1:6" s="50" customFormat="1" ht="14.25">
      <c r="A187" s="62"/>
      <c r="B187" s="16"/>
      <c r="C187" s="13"/>
      <c r="D187" s="63"/>
      <c r="E187" s="67"/>
      <c r="F187" s="63"/>
    </row>
    <row r="188" spans="1:6" s="50" customFormat="1" ht="14.25">
      <c r="A188" s="62"/>
      <c r="B188" s="16"/>
      <c r="C188" s="13"/>
      <c r="D188" s="63"/>
      <c r="E188" s="67"/>
      <c r="F188" s="63"/>
    </row>
    <row r="189" spans="1:6" s="50" customFormat="1" ht="14.25">
      <c r="A189" s="62"/>
      <c r="B189" s="16"/>
      <c r="C189" s="13"/>
      <c r="D189" s="63"/>
      <c r="E189" s="67"/>
      <c r="F189" s="63"/>
    </row>
    <row r="190" spans="1:6" s="50" customFormat="1" ht="14.25">
      <c r="A190" s="62"/>
      <c r="B190" s="16"/>
      <c r="C190" s="13"/>
      <c r="D190" s="63"/>
      <c r="E190" s="67"/>
      <c r="F190" s="63"/>
    </row>
    <row r="191" spans="1:6" s="50" customFormat="1" ht="14.25">
      <c r="A191" s="62"/>
      <c r="B191" s="16"/>
      <c r="C191" s="13"/>
      <c r="D191" s="63"/>
      <c r="E191" s="67"/>
      <c r="F191" s="63"/>
    </row>
    <row r="192" spans="1:6" s="50" customFormat="1" ht="14.25">
      <c r="A192" s="62"/>
      <c r="B192" s="16"/>
      <c r="C192" s="13"/>
      <c r="D192" s="63"/>
      <c r="E192" s="67"/>
      <c r="F192" s="63"/>
    </row>
    <row r="193" spans="1:6" s="50" customFormat="1" ht="14.25">
      <c r="A193" s="62"/>
      <c r="B193" s="16"/>
      <c r="C193" s="13"/>
      <c r="D193" s="63"/>
      <c r="E193" s="67"/>
      <c r="F193" s="63"/>
    </row>
    <row r="194" spans="1:6" s="50" customFormat="1" ht="14.25">
      <c r="A194" s="62"/>
      <c r="B194" s="16"/>
      <c r="C194" s="13"/>
      <c r="D194" s="63"/>
      <c r="E194" s="67"/>
      <c r="F194" s="63"/>
    </row>
    <row r="195" spans="1:6" s="50" customFormat="1" ht="14.25">
      <c r="A195" s="62"/>
      <c r="B195" s="16"/>
      <c r="C195" s="13"/>
      <c r="D195" s="63"/>
      <c r="E195" s="67"/>
      <c r="F195" s="63"/>
    </row>
    <row r="196" spans="1:6" s="50" customFormat="1" ht="14.25">
      <c r="A196" s="62"/>
      <c r="B196" s="16"/>
      <c r="C196" s="13"/>
      <c r="D196" s="63"/>
      <c r="E196" s="67"/>
      <c r="F196" s="63"/>
    </row>
    <row r="197" spans="1:6" s="50" customFormat="1" ht="14.25">
      <c r="A197" s="62"/>
      <c r="B197" s="16"/>
      <c r="C197" s="13"/>
      <c r="D197" s="63"/>
      <c r="E197" s="67"/>
      <c r="F197" s="63"/>
    </row>
    <row r="198" spans="1:6" s="50" customFormat="1" ht="14.25">
      <c r="A198" s="62"/>
      <c r="B198" s="16"/>
      <c r="C198" s="13"/>
      <c r="D198" s="63"/>
      <c r="E198" s="67"/>
      <c r="F198" s="63"/>
    </row>
    <row r="199" spans="1:6" s="50" customFormat="1" ht="14.25">
      <c r="A199" s="62"/>
      <c r="B199" s="16"/>
      <c r="C199" s="13"/>
      <c r="D199" s="63"/>
      <c r="E199" s="67"/>
      <c r="F199" s="63"/>
    </row>
    <row r="200" spans="1:6" s="50" customFormat="1" ht="14.25">
      <c r="A200" s="62"/>
      <c r="B200" s="16"/>
      <c r="C200" s="13"/>
      <c r="D200" s="63"/>
      <c r="E200" s="67"/>
      <c r="F200" s="63"/>
    </row>
    <row r="201" spans="1:6" s="50" customFormat="1" ht="14.25">
      <c r="A201" s="62"/>
      <c r="B201" s="16"/>
      <c r="C201" s="13"/>
      <c r="D201" s="63"/>
      <c r="E201" s="67"/>
      <c r="F201" s="63"/>
    </row>
    <row r="202" spans="1:6" s="50" customFormat="1" ht="14.25">
      <c r="A202" s="62"/>
      <c r="B202" s="16"/>
      <c r="C202" s="13"/>
      <c r="D202" s="63"/>
      <c r="E202" s="67"/>
      <c r="F202" s="63"/>
    </row>
    <row r="203" spans="1:6" s="50" customFormat="1" ht="14.25">
      <c r="A203" s="62"/>
      <c r="B203" s="16"/>
      <c r="C203" s="13"/>
      <c r="D203" s="63"/>
      <c r="E203" s="67"/>
      <c r="F203" s="63"/>
    </row>
    <row r="204" spans="1:6" s="50" customFormat="1" ht="14.25">
      <c r="A204" s="62"/>
      <c r="B204" s="16"/>
      <c r="C204" s="13"/>
      <c r="D204" s="63"/>
      <c r="E204" s="67"/>
      <c r="F204" s="63"/>
    </row>
    <row r="205" spans="1:6" s="50" customFormat="1" ht="14.25">
      <c r="A205" s="62"/>
      <c r="B205" s="16"/>
      <c r="C205" s="13"/>
      <c r="D205" s="63"/>
      <c r="E205" s="67"/>
      <c r="F205" s="63"/>
    </row>
    <row r="206" spans="1:6" s="50" customFormat="1" ht="14.25">
      <c r="A206" s="62"/>
      <c r="B206" s="16"/>
      <c r="C206" s="13"/>
      <c r="D206" s="63"/>
      <c r="E206" s="67"/>
      <c r="F206" s="63"/>
    </row>
    <row r="207" spans="1:6" s="50" customFormat="1" ht="14.25">
      <c r="A207" s="62"/>
      <c r="B207" s="16"/>
      <c r="C207" s="13"/>
      <c r="D207" s="63"/>
      <c r="E207" s="67"/>
      <c r="F207" s="63"/>
    </row>
    <row r="208" spans="1:6" s="50" customFormat="1" ht="14.25">
      <c r="A208" s="62"/>
      <c r="B208" s="16"/>
      <c r="C208" s="13"/>
      <c r="D208" s="63"/>
      <c r="E208" s="67"/>
      <c r="F208" s="63"/>
    </row>
    <row r="209" spans="1:6" s="50" customFormat="1" ht="14.25">
      <c r="A209" s="62"/>
      <c r="B209" s="16"/>
      <c r="C209" s="13"/>
      <c r="D209" s="63"/>
      <c r="E209" s="67"/>
      <c r="F209" s="63"/>
    </row>
    <row r="210" spans="1:6" s="50" customFormat="1" ht="14.25">
      <c r="A210" s="62"/>
      <c r="B210" s="16"/>
      <c r="C210" s="13"/>
      <c r="D210" s="63"/>
      <c r="E210" s="67"/>
      <c r="F210" s="63"/>
    </row>
    <row r="211" spans="1:6" s="50" customFormat="1" ht="14.25">
      <c r="A211" s="62"/>
      <c r="B211" s="16"/>
      <c r="C211" s="13"/>
      <c r="D211" s="63"/>
      <c r="E211" s="67"/>
      <c r="F211" s="63"/>
    </row>
    <row r="212" spans="1:6" s="50" customFormat="1" ht="14.25">
      <c r="A212" s="62"/>
      <c r="B212" s="16"/>
      <c r="C212" s="13"/>
      <c r="D212" s="63"/>
      <c r="E212" s="67"/>
      <c r="F212" s="63"/>
    </row>
    <row r="213" spans="1:6" s="50" customFormat="1" ht="14.25">
      <c r="A213" s="62"/>
      <c r="B213" s="16"/>
      <c r="C213" s="13"/>
      <c r="D213" s="63"/>
      <c r="E213" s="67"/>
      <c r="F213" s="63"/>
    </row>
    <row r="214" spans="1:6" s="50" customFormat="1" ht="14.25">
      <c r="A214" s="62"/>
      <c r="B214" s="16"/>
      <c r="C214" s="13"/>
      <c r="D214" s="63"/>
      <c r="E214" s="67"/>
      <c r="F214" s="63"/>
    </row>
    <row r="215" spans="1:6" s="50" customFormat="1" ht="14.25">
      <c r="A215" s="62"/>
      <c r="B215" s="16"/>
      <c r="C215" s="13"/>
      <c r="D215" s="63"/>
      <c r="E215" s="67"/>
      <c r="F215" s="63"/>
    </row>
    <row r="216" spans="1:6" s="50" customFormat="1" ht="14.25">
      <c r="A216" s="62"/>
      <c r="B216" s="16"/>
      <c r="C216" s="13"/>
      <c r="D216" s="63"/>
      <c r="E216" s="67"/>
      <c r="F216" s="63"/>
    </row>
    <row r="217" spans="1:6" s="50" customFormat="1" ht="14.25">
      <c r="A217" s="62"/>
      <c r="B217" s="16"/>
      <c r="C217" s="13"/>
      <c r="D217" s="63"/>
      <c r="E217" s="67"/>
      <c r="F217" s="63"/>
    </row>
    <row r="218" spans="1:6" s="50" customFormat="1" ht="14.25">
      <c r="A218" s="62"/>
      <c r="B218" s="16"/>
      <c r="C218" s="13"/>
      <c r="D218" s="63"/>
      <c r="E218" s="67"/>
      <c r="F218" s="63"/>
    </row>
    <row r="219" spans="1:6" s="50" customFormat="1" ht="14.25">
      <c r="A219" s="62"/>
      <c r="B219" s="16"/>
      <c r="C219" s="13"/>
      <c r="D219" s="63"/>
      <c r="E219" s="67"/>
      <c r="F219" s="63"/>
    </row>
    <row r="220" spans="1:6" s="50" customFormat="1" ht="14.25">
      <c r="A220" s="62"/>
      <c r="B220" s="16"/>
      <c r="C220" s="13"/>
      <c r="D220" s="63"/>
      <c r="E220" s="67"/>
      <c r="F220" s="63"/>
    </row>
    <row r="221" spans="1:6" s="50" customFormat="1" ht="14.25">
      <c r="A221" s="62"/>
      <c r="B221" s="16"/>
      <c r="C221" s="13"/>
      <c r="D221" s="63"/>
      <c r="E221" s="67"/>
      <c r="F221" s="63"/>
    </row>
    <row r="222" spans="1:6" s="50" customFormat="1" ht="14.25">
      <c r="A222" s="62"/>
      <c r="B222" s="16"/>
      <c r="C222" s="13"/>
      <c r="D222" s="63"/>
      <c r="E222" s="67"/>
      <c r="F222" s="63"/>
    </row>
    <row r="223" spans="1:6" s="50" customFormat="1" ht="14.25">
      <c r="A223" s="62"/>
      <c r="B223" s="16"/>
      <c r="C223" s="13"/>
      <c r="D223" s="63"/>
      <c r="E223" s="67"/>
      <c r="F223" s="63"/>
    </row>
    <row r="224" spans="1:6" s="50" customFormat="1" ht="14.25">
      <c r="A224" s="62"/>
      <c r="B224" s="16"/>
      <c r="C224" s="13"/>
      <c r="D224" s="63"/>
      <c r="E224" s="67"/>
      <c r="F224" s="63"/>
    </row>
    <row r="225" spans="1:6" s="50" customFormat="1" ht="14.25">
      <c r="A225" s="62"/>
      <c r="B225" s="16"/>
      <c r="C225" s="13"/>
      <c r="D225" s="63"/>
      <c r="E225" s="67"/>
      <c r="F225" s="63"/>
    </row>
    <row r="226" spans="1:6" s="50" customFormat="1" ht="14.25">
      <c r="A226" s="62"/>
      <c r="B226" s="16"/>
      <c r="C226" s="13"/>
      <c r="D226" s="63"/>
      <c r="E226" s="67"/>
      <c r="F226" s="63"/>
    </row>
    <row r="227" spans="1:6" s="50" customFormat="1" ht="14.25">
      <c r="A227" s="62"/>
      <c r="B227" s="16"/>
      <c r="C227" s="13"/>
      <c r="D227" s="63"/>
      <c r="E227" s="67"/>
      <c r="F227" s="63"/>
    </row>
    <row r="228" spans="1:6" s="73" customFormat="1" ht="14.25">
      <c r="A228" s="69"/>
      <c r="B228" s="16"/>
      <c r="C228" s="70"/>
      <c r="D228" s="71"/>
      <c r="E228" s="72"/>
      <c r="F228" s="71"/>
    </row>
    <row r="229" spans="1:6" s="73" customFormat="1" ht="14.25">
      <c r="A229" s="69"/>
      <c r="B229" s="74"/>
      <c r="C229" s="70"/>
      <c r="D229" s="71"/>
      <c r="E229" s="72"/>
      <c r="F229" s="71"/>
    </row>
    <row r="230" spans="1:6" s="73" customFormat="1" ht="14.25">
      <c r="A230" s="69"/>
      <c r="B230" s="74"/>
      <c r="C230" s="70"/>
      <c r="D230" s="71"/>
      <c r="E230" s="72"/>
      <c r="F230" s="71"/>
    </row>
    <row r="231" spans="1:6" s="73" customFormat="1" ht="14.25">
      <c r="A231" s="69"/>
      <c r="B231" s="74"/>
      <c r="C231" s="70"/>
      <c r="D231" s="71"/>
      <c r="E231" s="72"/>
      <c r="F231" s="71"/>
    </row>
    <row r="232" spans="1:6" s="73" customFormat="1" ht="14.25">
      <c r="A232" s="69"/>
      <c r="B232" s="74"/>
      <c r="C232" s="70"/>
      <c r="D232" s="71"/>
      <c r="E232" s="72"/>
      <c r="F232" s="71"/>
    </row>
    <row r="233" spans="1:6" s="73" customFormat="1" ht="14.25">
      <c r="A233" s="69"/>
      <c r="B233" s="74"/>
      <c r="C233" s="70"/>
      <c r="D233" s="71"/>
      <c r="E233" s="72"/>
      <c r="F233" s="71"/>
    </row>
    <row r="234" spans="1:6" s="73" customFormat="1" ht="14.25">
      <c r="A234" s="69"/>
      <c r="B234" s="74"/>
      <c r="C234" s="70"/>
      <c r="D234" s="71"/>
      <c r="E234" s="72"/>
      <c r="F234" s="71"/>
    </row>
    <row r="235" spans="1:6" s="73" customFormat="1" ht="14.25">
      <c r="A235" s="69"/>
      <c r="B235" s="74"/>
      <c r="C235" s="70"/>
      <c r="D235" s="71"/>
      <c r="E235" s="72"/>
      <c r="F235" s="71"/>
    </row>
    <row r="236" spans="1:6" s="73" customFormat="1" ht="14.25">
      <c r="A236" s="69"/>
      <c r="B236" s="74"/>
      <c r="C236" s="70"/>
      <c r="D236" s="71"/>
      <c r="E236" s="72"/>
      <c r="F236" s="71"/>
    </row>
    <row r="237" spans="1:6" s="73" customFormat="1" ht="14.25">
      <c r="A237" s="69"/>
      <c r="B237" s="74"/>
      <c r="C237" s="70"/>
      <c r="D237" s="71"/>
      <c r="E237" s="72"/>
      <c r="F237" s="71"/>
    </row>
    <row r="238" spans="1:6" s="73" customFormat="1" ht="14.25">
      <c r="A238" s="69"/>
      <c r="B238" s="74"/>
      <c r="C238" s="70"/>
      <c r="D238" s="71"/>
      <c r="E238" s="72"/>
      <c r="F238" s="71"/>
    </row>
    <row r="239" spans="1:6" s="73" customFormat="1" ht="14.25">
      <c r="A239" s="69"/>
      <c r="B239" s="74"/>
      <c r="C239" s="70"/>
      <c r="D239" s="71"/>
      <c r="E239" s="72"/>
      <c r="F239" s="71"/>
    </row>
    <row r="240" spans="1:6" s="73" customFormat="1" ht="14.25">
      <c r="A240" s="69"/>
      <c r="B240" s="74"/>
      <c r="C240" s="70"/>
      <c r="D240" s="71"/>
      <c r="E240" s="72"/>
      <c r="F240" s="71"/>
    </row>
    <row r="241" spans="1:6" s="73" customFormat="1" ht="14.25">
      <c r="A241" s="69"/>
      <c r="B241" s="74"/>
      <c r="C241" s="70"/>
      <c r="D241" s="71"/>
      <c r="E241" s="72"/>
      <c r="F241" s="71"/>
    </row>
    <row r="242" spans="1:6" s="73" customFormat="1" ht="14.25">
      <c r="A242" s="69"/>
      <c r="B242" s="74"/>
      <c r="C242" s="70"/>
      <c r="D242" s="71"/>
      <c r="E242" s="72"/>
      <c r="F242" s="71"/>
    </row>
    <row r="243" spans="1:6" s="73" customFormat="1" ht="14.25">
      <c r="A243" s="69"/>
      <c r="B243" s="74"/>
      <c r="C243" s="70"/>
      <c r="D243" s="71"/>
      <c r="E243" s="72"/>
      <c r="F243" s="71"/>
    </row>
    <row r="244" spans="1:6" s="73" customFormat="1" ht="14.25">
      <c r="A244" s="69"/>
      <c r="B244" s="74"/>
      <c r="C244" s="70"/>
      <c r="D244" s="71"/>
      <c r="E244" s="72"/>
      <c r="F244" s="71"/>
    </row>
    <row r="245" spans="1:6" s="73" customFormat="1" ht="14.25">
      <c r="A245" s="69"/>
      <c r="B245" s="74"/>
      <c r="C245" s="70"/>
      <c r="D245" s="71"/>
      <c r="E245" s="72"/>
      <c r="F245" s="71"/>
    </row>
    <row r="246" spans="1:6" s="73" customFormat="1" ht="14.25">
      <c r="A246" s="69"/>
      <c r="B246" s="74"/>
      <c r="C246" s="70"/>
      <c r="D246" s="71"/>
      <c r="E246" s="72"/>
      <c r="F246" s="71"/>
    </row>
    <row r="247" spans="1:6" s="73" customFormat="1" ht="14.25">
      <c r="A247" s="69"/>
      <c r="B247" s="74"/>
      <c r="C247" s="70"/>
      <c r="D247" s="71"/>
      <c r="E247" s="72"/>
      <c r="F247" s="71"/>
    </row>
    <row r="248" spans="1:6" s="73" customFormat="1" ht="14.25">
      <c r="A248" s="69"/>
      <c r="B248" s="74"/>
      <c r="C248" s="70"/>
      <c r="D248" s="71"/>
      <c r="E248" s="72"/>
      <c r="F248" s="71"/>
    </row>
    <row r="249" spans="1:6" s="73" customFormat="1" ht="14.25">
      <c r="A249" s="69"/>
      <c r="B249" s="74"/>
      <c r="C249" s="70"/>
      <c r="D249" s="71"/>
      <c r="E249" s="72"/>
      <c r="F249" s="71"/>
    </row>
    <row r="250" spans="1:6" s="73" customFormat="1" ht="14.25">
      <c r="A250" s="69"/>
      <c r="B250" s="74"/>
      <c r="C250" s="70"/>
      <c r="D250" s="71"/>
      <c r="E250" s="72"/>
      <c r="F250" s="71"/>
    </row>
    <row r="251" spans="1:6" s="73" customFormat="1" ht="14.25">
      <c r="A251" s="69"/>
      <c r="B251" s="74"/>
      <c r="C251" s="70"/>
      <c r="D251" s="71"/>
      <c r="E251" s="72"/>
      <c r="F251" s="71"/>
    </row>
    <row r="252" spans="1:6" s="73" customFormat="1" ht="14.25">
      <c r="A252" s="69"/>
      <c r="B252" s="74"/>
      <c r="C252" s="70"/>
      <c r="D252" s="71"/>
      <c r="E252" s="72"/>
      <c r="F252" s="71"/>
    </row>
    <row r="253" spans="1:6" s="73" customFormat="1" ht="14.25">
      <c r="A253" s="69"/>
      <c r="B253" s="74"/>
      <c r="C253" s="70"/>
      <c r="D253" s="71"/>
      <c r="E253" s="72"/>
      <c r="F253" s="71"/>
    </row>
    <row r="254" spans="1:6" s="73" customFormat="1" ht="14.25">
      <c r="A254" s="69"/>
      <c r="B254" s="74"/>
      <c r="C254" s="70"/>
      <c r="D254" s="71"/>
      <c r="E254" s="72"/>
      <c r="F254" s="71"/>
    </row>
    <row r="255" spans="1:6" s="73" customFormat="1" ht="14.25">
      <c r="A255" s="69"/>
      <c r="B255" s="74"/>
      <c r="C255" s="70"/>
      <c r="D255" s="71"/>
      <c r="E255" s="72"/>
      <c r="F255" s="71"/>
    </row>
    <row r="256" spans="1:6" s="73" customFormat="1" ht="14.25">
      <c r="A256" s="69"/>
      <c r="B256" s="74"/>
      <c r="C256" s="70"/>
      <c r="D256" s="71"/>
      <c r="E256" s="72"/>
      <c r="F256" s="71"/>
    </row>
    <row r="257" spans="1:6" s="73" customFormat="1" ht="14.25">
      <c r="A257" s="69"/>
      <c r="B257" s="74"/>
      <c r="C257" s="70"/>
      <c r="D257" s="71"/>
      <c r="E257" s="72"/>
      <c r="F257" s="71"/>
    </row>
    <row r="258" spans="1:6" s="73" customFormat="1" ht="14.25">
      <c r="A258" s="69"/>
      <c r="B258" s="74"/>
      <c r="C258" s="70"/>
      <c r="D258" s="71"/>
      <c r="E258" s="72"/>
      <c r="F258" s="71"/>
    </row>
    <row r="259" spans="1:6" s="73" customFormat="1" ht="14.25">
      <c r="A259" s="69"/>
      <c r="B259" s="74"/>
      <c r="C259" s="70"/>
      <c r="D259" s="71"/>
      <c r="E259" s="72"/>
      <c r="F259" s="71"/>
    </row>
    <row r="260" spans="1:6" s="73" customFormat="1" ht="14.25">
      <c r="A260" s="69"/>
      <c r="B260" s="74"/>
      <c r="C260" s="70"/>
      <c r="D260" s="71"/>
      <c r="E260" s="72"/>
      <c r="F260" s="71"/>
    </row>
    <row r="261" spans="1:6" s="73" customFormat="1" ht="14.25">
      <c r="A261" s="69"/>
      <c r="B261" s="74"/>
      <c r="C261" s="70"/>
      <c r="D261" s="71"/>
      <c r="E261" s="72"/>
      <c r="F261" s="71"/>
    </row>
    <row r="262" spans="1:6" s="73" customFormat="1" ht="14.25">
      <c r="A262" s="69"/>
      <c r="B262" s="74"/>
      <c r="C262" s="70"/>
      <c r="D262" s="71"/>
      <c r="E262" s="72"/>
      <c r="F262" s="71"/>
    </row>
    <row r="263" spans="1:6" s="73" customFormat="1" ht="14.25">
      <c r="A263" s="69"/>
      <c r="B263" s="74"/>
      <c r="C263" s="70"/>
      <c r="D263" s="71"/>
      <c r="E263" s="72"/>
      <c r="F263" s="71"/>
    </row>
    <row r="264" spans="1:6" s="73" customFormat="1" ht="14.25">
      <c r="A264" s="69"/>
      <c r="B264" s="74"/>
      <c r="C264" s="70"/>
      <c r="D264" s="71"/>
      <c r="E264" s="72"/>
      <c r="F264" s="71"/>
    </row>
    <row r="265" spans="1:6" s="73" customFormat="1" ht="14.25">
      <c r="A265" s="69"/>
      <c r="B265" s="74"/>
      <c r="C265" s="70"/>
      <c r="D265" s="71"/>
      <c r="E265" s="72"/>
      <c r="F265" s="71"/>
    </row>
    <row r="266" spans="1:6" s="73" customFormat="1" ht="14.25">
      <c r="A266" s="69"/>
      <c r="B266" s="74"/>
      <c r="C266" s="70"/>
      <c r="D266" s="71"/>
      <c r="E266" s="72"/>
      <c r="F266" s="71"/>
    </row>
    <row r="267" spans="1:6" s="73" customFormat="1" ht="14.25">
      <c r="A267" s="69"/>
      <c r="B267" s="74"/>
      <c r="C267" s="70"/>
      <c r="D267" s="71"/>
      <c r="E267" s="72"/>
      <c r="F267" s="71"/>
    </row>
    <row r="268" spans="1:6" s="73" customFormat="1" ht="14.25">
      <c r="A268" s="69"/>
      <c r="B268" s="74"/>
      <c r="C268" s="70"/>
      <c r="D268" s="71"/>
      <c r="E268" s="72"/>
      <c r="F268" s="71"/>
    </row>
    <row r="269" spans="1:6" s="73" customFormat="1" ht="14.25">
      <c r="A269" s="69"/>
      <c r="B269" s="74"/>
      <c r="C269" s="70"/>
      <c r="D269" s="71"/>
      <c r="E269" s="72"/>
      <c r="F269" s="71"/>
    </row>
    <row r="270" spans="1:6" s="73" customFormat="1" ht="14.25">
      <c r="A270" s="69"/>
      <c r="B270" s="74"/>
      <c r="C270" s="70"/>
      <c r="D270" s="71"/>
      <c r="E270" s="72"/>
      <c r="F270" s="71"/>
    </row>
    <row r="271" spans="1:6" s="73" customFormat="1" ht="14.25">
      <c r="A271" s="69"/>
      <c r="B271" s="74"/>
      <c r="C271" s="70"/>
      <c r="D271" s="71"/>
      <c r="E271" s="72"/>
      <c r="F271" s="71"/>
    </row>
    <row r="272" spans="1:6" s="73" customFormat="1" ht="14.25">
      <c r="A272" s="69"/>
      <c r="B272" s="74"/>
      <c r="C272" s="70"/>
      <c r="D272" s="71"/>
      <c r="E272" s="72"/>
      <c r="F272" s="71"/>
    </row>
    <row r="273" spans="1:6" s="73" customFormat="1" ht="14.25">
      <c r="A273" s="69"/>
      <c r="B273" s="74"/>
      <c r="C273" s="70"/>
      <c r="D273" s="71"/>
      <c r="E273" s="72"/>
      <c r="F273" s="71"/>
    </row>
    <row r="274" spans="1:6" s="73" customFormat="1" ht="14.25">
      <c r="A274" s="69"/>
      <c r="B274" s="74"/>
      <c r="C274" s="70"/>
      <c r="D274" s="71"/>
      <c r="E274" s="72"/>
      <c r="F274" s="71"/>
    </row>
    <row r="275" spans="1:6" s="73" customFormat="1" ht="14.25">
      <c r="A275" s="69"/>
      <c r="B275" s="74"/>
      <c r="C275" s="70"/>
      <c r="D275" s="71"/>
      <c r="E275" s="72"/>
      <c r="F275" s="71"/>
    </row>
    <row r="276" spans="1:6" s="73" customFormat="1" ht="14.25">
      <c r="A276" s="69"/>
      <c r="B276" s="74"/>
      <c r="C276" s="70"/>
      <c r="D276" s="71"/>
      <c r="E276" s="72"/>
      <c r="F276" s="71"/>
    </row>
    <row r="277" spans="1:6" s="73" customFormat="1" ht="14.25">
      <c r="A277" s="69"/>
      <c r="B277" s="74"/>
      <c r="C277" s="70"/>
      <c r="D277" s="71"/>
      <c r="E277" s="72"/>
      <c r="F277" s="71"/>
    </row>
    <row r="278" spans="1:6" s="73" customFormat="1" ht="14.25">
      <c r="A278" s="69"/>
      <c r="B278" s="74"/>
      <c r="C278" s="70"/>
      <c r="D278" s="71"/>
      <c r="E278" s="72"/>
      <c r="F278" s="71"/>
    </row>
    <row r="279" spans="1:6" s="73" customFormat="1" ht="14.25">
      <c r="A279" s="69"/>
      <c r="B279" s="74"/>
      <c r="C279" s="70"/>
      <c r="D279" s="71"/>
      <c r="E279" s="72"/>
      <c r="F279" s="71"/>
    </row>
    <row r="280" spans="1:6" s="73" customFormat="1" ht="14.25">
      <c r="A280" s="69"/>
      <c r="B280" s="74"/>
      <c r="C280" s="70"/>
      <c r="D280" s="71"/>
      <c r="E280" s="72"/>
      <c r="F280" s="71"/>
    </row>
    <row r="281" spans="1:6" s="73" customFormat="1" ht="14.25">
      <c r="A281" s="69"/>
      <c r="B281" s="74"/>
      <c r="C281" s="70"/>
      <c r="D281" s="71"/>
      <c r="E281" s="72"/>
      <c r="F281" s="71"/>
    </row>
    <row r="282" spans="1:6" s="73" customFormat="1" ht="14.25">
      <c r="A282" s="69"/>
      <c r="B282" s="74"/>
      <c r="C282" s="70"/>
      <c r="D282" s="71"/>
      <c r="E282" s="72"/>
      <c r="F282" s="71"/>
    </row>
    <row r="283" spans="1:6" s="73" customFormat="1" ht="14.25">
      <c r="A283" s="69"/>
      <c r="B283" s="74"/>
      <c r="C283" s="70"/>
      <c r="D283" s="71"/>
      <c r="E283" s="72"/>
      <c r="F283" s="71"/>
    </row>
    <row r="284" spans="1:6" s="73" customFormat="1" ht="14.25">
      <c r="A284" s="69"/>
      <c r="B284" s="74"/>
      <c r="C284" s="70"/>
      <c r="D284" s="71"/>
      <c r="E284" s="72"/>
      <c r="F284" s="71"/>
    </row>
    <row r="285" spans="1:6" s="73" customFormat="1" ht="14.25">
      <c r="A285" s="69"/>
      <c r="B285" s="74"/>
      <c r="C285" s="70"/>
      <c r="D285" s="71"/>
      <c r="E285" s="72"/>
      <c r="F285" s="71"/>
    </row>
    <row r="286" spans="1:6" s="73" customFormat="1" ht="14.25">
      <c r="A286" s="69"/>
      <c r="B286" s="74"/>
      <c r="C286" s="70"/>
      <c r="D286" s="71"/>
      <c r="E286" s="72"/>
      <c r="F286" s="71"/>
    </row>
    <row r="287" spans="1:6" s="73" customFormat="1" ht="14.25">
      <c r="A287" s="69"/>
      <c r="B287" s="74"/>
      <c r="C287" s="70"/>
      <c r="D287" s="71"/>
      <c r="E287" s="72"/>
      <c r="F287" s="71"/>
    </row>
    <row r="288" spans="1:6" s="73" customFormat="1" ht="14.25">
      <c r="A288" s="69"/>
      <c r="B288" s="74"/>
      <c r="C288" s="70"/>
      <c r="D288" s="71"/>
      <c r="E288" s="72"/>
      <c r="F288" s="71"/>
    </row>
    <row r="289" spans="1:6" s="73" customFormat="1" ht="14.25">
      <c r="A289" s="69"/>
      <c r="B289" s="74"/>
      <c r="C289" s="70"/>
      <c r="D289" s="71"/>
      <c r="E289" s="72"/>
      <c r="F289" s="71"/>
    </row>
    <row r="290" spans="1:6" s="73" customFormat="1" ht="14.25">
      <c r="A290" s="69"/>
      <c r="B290" s="74"/>
      <c r="C290" s="70"/>
      <c r="D290" s="71"/>
      <c r="E290" s="72"/>
      <c r="F290" s="71"/>
    </row>
    <row r="291" spans="1:6" s="73" customFormat="1" ht="14.25">
      <c r="A291" s="69"/>
      <c r="B291" s="74"/>
      <c r="C291" s="70"/>
      <c r="D291" s="71"/>
      <c r="E291" s="72"/>
      <c r="F291" s="71"/>
    </row>
    <row r="292" spans="1:6" s="73" customFormat="1" ht="14.25">
      <c r="A292" s="69"/>
      <c r="B292" s="74"/>
      <c r="C292" s="70"/>
      <c r="D292" s="71"/>
      <c r="E292" s="72"/>
      <c r="F292" s="71"/>
    </row>
    <row r="293" spans="1:6" s="73" customFormat="1" ht="14.25">
      <c r="A293" s="69"/>
      <c r="B293" s="74"/>
      <c r="C293" s="70"/>
      <c r="D293" s="71"/>
      <c r="E293" s="72"/>
      <c r="F293" s="71"/>
    </row>
    <row r="294" spans="1:6" s="73" customFormat="1" ht="14.25">
      <c r="A294" s="69"/>
      <c r="B294" s="74"/>
      <c r="C294" s="70"/>
      <c r="D294" s="71"/>
      <c r="E294" s="72"/>
      <c r="F294" s="71"/>
    </row>
    <row r="295" spans="1:6" s="73" customFormat="1" ht="14.25">
      <c r="A295" s="69"/>
      <c r="B295" s="74"/>
      <c r="C295" s="70"/>
      <c r="D295" s="71"/>
      <c r="E295" s="72"/>
      <c r="F295" s="71"/>
    </row>
    <row r="296" spans="1:6" s="73" customFormat="1" ht="14.25">
      <c r="A296" s="69"/>
      <c r="B296" s="74"/>
      <c r="C296" s="70"/>
      <c r="D296" s="71"/>
      <c r="E296" s="72"/>
      <c r="F296" s="71"/>
    </row>
    <row r="297" spans="1:6" s="73" customFormat="1" ht="14.25">
      <c r="A297" s="69"/>
      <c r="B297" s="74"/>
      <c r="C297" s="70"/>
      <c r="D297" s="71"/>
      <c r="E297" s="72"/>
      <c r="F297" s="71"/>
    </row>
    <row r="298" spans="1:6" s="73" customFormat="1" ht="14.25">
      <c r="A298" s="69"/>
      <c r="B298" s="74"/>
      <c r="C298" s="70"/>
      <c r="D298" s="71"/>
      <c r="E298" s="72"/>
      <c r="F298" s="71"/>
    </row>
    <row r="299" spans="1:6" s="73" customFormat="1" ht="14.25">
      <c r="A299" s="69"/>
      <c r="B299" s="74"/>
      <c r="C299" s="70"/>
      <c r="D299" s="71"/>
      <c r="E299" s="72"/>
      <c r="F299" s="71"/>
    </row>
    <row r="300" spans="1:6" s="73" customFormat="1" ht="14.25">
      <c r="A300" s="69"/>
      <c r="B300" s="74"/>
      <c r="C300" s="70"/>
      <c r="D300" s="71"/>
      <c r="E300" s="72"/>
      <c r="F300" s="71"/>
    </row>
    <row r="301" spans="1:6" s="73" customFormat="1" ht="14.25">
      <c r="A301" s="69"/>
      <c r="B301" s="74"/>
      <c r="C301" s="70"/>
      <c r="D301" s="71"/>
      <c r="E301" s="72"/>
      <c r="F301" s="71"/>
    </row>
    <row r="302" spans="1:6" s="73" customFormat="1" ht="14.25">
      <c r="A302" s="69"/>
      <c r="B302" s="74"/>
      <c r="C302" s="70"/>
      <c r="D302" s="71"/>
      <c r="E302" s="72"/>
      <c r="F302" s="71"/>
    </row>
    <row r="303" spans="1:6" s="73" customFormat="1" ht="14.25">
      <c r="A303" s="69"/>
      <c r="B303" s="74"/>
      <c r="C303" s="70"/>
      <c r="D303" s="71"/>
      <c r="E303" s="72"/>
      <c r="F303" s="71"/>
    </row>
    <row r="304" spans="1:6" s="73" customFormat="1" ht="14.25">
      <c r="A304" s="69"/>
      <c r="B304" s="74"/>
      <c r="C304" s="70"/>
      <c r="D304" s="71"/>
      <c r="E304" s="72"/>
      <c r="F304" s="71"/>
    </row>
    <row r="305" spans="1:6" s="73" customFormat="1" ht="14.25">
      <c r="A305" s="69"/>
      <c r="B305" s="74"/>
      <c r="C305" s="70"/>
      <c r="D305" s="71"/>
      <c r="E305" s="72"/>
      <c r="F305" s="71"/>
    </row>
    <row r="306" spans="1:6" s="73" customFormat="1" ht="14.25">
      <c r="A306" s="69"/>
      <c r="B306" s="74"/>
      <c r="C306" s="70"/>
      <c r="D306" s="71"/>
      <c r="E306" s="72"/>
      <c r="F306" s="71"/>
    </row>
    <row r="307" spans="1:6" s="73" customFormat="1" ht="14.25">
      <c r="A307" s="69"/>
      <c r="B307" s="74"/>
      <c r="C307" s="70"/>
      <c r="D307" s="71"/>
      <c r="E307" s="72"/>
      <c r="F307" s="71"/>
    </row>
    <row r="308" spans="1:6" s="73" customFormat="1" ht="14.25">
      <c r="A308" s="69"/>
      <c r="B308" s="74"/>
      <c r="C308" s="70"/>
      <c r="D308" s="71"/>
      <c r="E308" s="72"/>
      <c r="F308" s="71"/>
    </row>
    <row r="309" spans="1:6" s="73" customFormat="1" ht="14.25">
      <c r="A309" s="69"/>
      <c r="B309" s="74"/>
      <c r="C309" s="70"/>
      <c r="D309" s="71"/>
      <c r="E309" s="72"/>
      <c r="F309" s="71"/>
    </row>
    <row r="310" spans="1:6" s="73" customFormat="1" ht="14.25">
      <c r="A310" s="69"/>
      <c r="B310" s="74"/>
      <c r="C310" s="70"/>
      <c r="D310" s="71"/>
      <c r="E310" s="72"/>
      <c r="F310" s="71"/>
    </row>
    <row r="311" spans="1:6" s="73" customFormat="1" ht="14.25">
      <c r="A311" s="69"/>
      <c r="B311" s="74"/>
      <c r="C311" s="70"/>
      <c r="D311" s="71"/>
      <c r="E311" s="72"/>
      <c r="F311" s="71"/>
    </row>
    <row r="312" spans="1:6" s="73" customFormat="1" ht="14.25">
      <c r="A312" s="69"/>
      <c r="B312" s="74"/>
      <c r="C312" s="70"/>
      <c r="D312" s="71"/>
      <c r="E312" s="72"/>
      <c r="F312" s="71"/>
    </row>
    <row r="313" spans="1:6" s="73" customFormat="1" ht="14.25">
      <c r="A313" s="69"/>
      <c r="B313" s="74"/>
      <c r="C313" s="70"/>
      <c r="D313" s="71"/>
      <c r="E313" s="72"/>
      <c r="F313" s="71"/>
    </row>
    <row r="314" spans="1:6" s="73" customFormat="1" ht="14.25">
      <c r="A314" s="69"/>
      <c r="B314" s="74"/>
      <c r="C314" s="70"/>
      <c r="D314" s="71"/>
      <c r="E314" s="72"/>
      <c r="F314" s="71"/>
    </row>
    <row r="315" spans="1:6" s="73" customFormat="1" ht="14.25">
      <c r="A315" s="69"/>
      <c r="B315" s="74"/>
      <c r="C315" s="70"/>
      <c r="D315" s="71"/>
      <c r="E315" s="72"/>
      <c r="F315" s="71"/>
    </row>
    <row r="316" spans="1:6" s="73" customFormat="1" ht="14.25">
      <c r="A316" s="69"/>
      <c r="B316" s="74"/>
      <c r="C316" s="70"/>
      <c r="D316" s="71"/>
      <c r="E316" s="72"/>
      <c r="F316" s="71"/>
    </row>
    <row r="317" spans="1:6" s="73" customFormat="1" ht="14.25">
      <c r="A317" s="69"/>
      <c r="B317" s="74"/>
      <c r="C317" s="70"/>
      <c r="D317" s="71"/>
      <c r="E317" s="72"/>
      <c r="F317" s="71"/>
    </row>
    <row r="318" spans="1:6" s="73" customFormat="1" ht="14.25">
      <c r="A318" s="69"/>
      <c r="B318" s="74"/>
      <c r="C318" s="70"/>
      <c r="D318" s="71"/>
      <c r="E318" s="72"/>
      <c r="F318" s="71"/>
    </row>
    <row r="319" spans="1:6" s="73" customFormat="1" ht="14.25">
      <c r="A319" s="69"/>
      <c r="B319" s="74"/>
      <c r="C319" s="70"/>
      <c r="D319" s="71"/>
      <c r="E319" s="72"/>
      <c r="F319" s="71"/>
    </row>
    <row r="320" spans="1:6" s="73" customFormat="1" ht="14.25">
      <c r="A320" s="69"/>
      <c r="B320" s="74"/>
      <c r="C320" s="70"/>
      <c r="D320" s="71"/>
      <c r="E320" s="72"/>
      <c r="F320" s="71"/>
    </row>
    <row r="321" spans="1:6" s="73" customFormat="1" ht="14.25">
      <c r="A321" s="69"/>
      <c r="B321" s="74"/>
      <c r="C321" s="70"/>
      <c r="D321" s="71"/>
      <c r="E321" s="72"/>
      <c r="F321" s="71"/>
    </row>
    <row r="322" spans="1:6" s="73" customFormat="1" ht="14.25">
      <c r="A322" s="69"/>
      <c r="B322" s="74"/>
      <c r="C322" s="70"/>
      <c r="D322" s="71"/>
      <c r="E322" s="72"/>
      <c r="F322" s="71"/>
    </row>
    <row r="323" spans="1:6" s="73" customFormat="1" ht="14.25">
      <c r="A323" s="69"/>
      <c r="B323" s="74"/>
      <c r="C323" s="70"/>
      <c r="D323" s="71"/>
      <c r="E323" s="72"/>
      <c r="F323" s="71"/>
    </row>
    <row r="324" spans="1:6" s="73" customFormat="1" ht="14.25">
      <c r="A324" s="69"/>
      <c r="B324" s="74"/>
      <c r="C324" s="70"/>
      <c r="D324" s="71"/>
      <c r="E324" s="72"/>
      <c r="F324" s="71"/>
    </row>
    <row r="325" spans="1:6" s="73" customFormat="1" ht="14.25">
      <c r="A325" s="69"/>
      <c r="B325" s="74"/>
      <c r="C325" s="70"/>
      <c r="D325" s="71"/>
      <c r="E325" s="72"/>
      <c r="F325" s="71"/>
    </row>
    <row r="326" spans="1:6" s="73" customFormat="1" ht="14.25">
      <c r="A326" s="69"/>
      <c r="B326" s="74"/>
      <c r="C326" s="70"/>
      <c r="D326" s="71"/>
      <c r="E326" s="72"/>
      <c r="F326" s="71"/>
    </row>
    <row r="327" spans="1:6" s="73" customFormat="1" ht="14.25">
      <c r="A327" s="69"/>
      <c r="B327" s="74"/>
      <c r="C327" s="70"/>
      <c r="D327" s="71"/>
      <c r="E327" s="72"/>
      <c r="F327" s="71"/>
    </row>
    <row r="328" spans="1:6" s="73" customFormat="1" ht="14.25">
      <c r="A328" s="69"/>
      <c r="B328" s="74"/>
      <c r="C328" s="70"/>
      <c r="D328" s="71"/>
      <c r="E328" s="72"/>
      <c r="F328" s="71"/>
    </row>
    <row r="329" spans="1:6" s="73" customFormat="1" ht="14.25">
      <c r="A329" s="69"/>
      <c r="B329" s="74"/>
      <c r="C329" s="70"/>
      <c r="D329" s="71"/>
      <c r="E329" s="72"/>
      <c r="F329" s="71"/>
    </row>
    <row r="330" spans="1:6" s="73" customFormat="1" ht="14.25">
      <c r="A330" s="69"/>
      <c r="B330" s="74"/>
      <c r="C330" s="70"/>
      <c r="D330" s="71"/>
      <c r="E330" s="72"/>
      <c r="F330" s="71"/>
    </row>
    <row r="331" spans="1:6" s="73" customFormat="1" ht="14.25">
      <c r="A331" s="69"/>
      <c r="B331" s="74"/>
      <c r="C331" s="70"/>
      <c r="D331" s="71"/>
      <c r="E331" s="72"/>
      <c r="F331" s="71"/>
    </row>
    <row r="332" spans="1:6" s="73" customFormat="1" ht="14.25">
      <c r="A332" s="69"/>
      <c r="B332" s="74"/>
      <c r="C332" s="70"/>
      <c r="D332" s="71"/>
      <c r="E332" s="72"/>
      <c r="F332" s="71"/>
    </row>
    <row r="333" spans="1:6" s="73" customFormat="1" ht="14.25">
      <c r="A333" s="69"/>
      <c r="B333" s="74"/>
      <c r="C333" s="70"/>
      <c r="D333" s="71"/>
      <c r="E333" s="72"/>
      <c r="F333" s="71"/>
    </row>
    <row r="334" spans="1:6" s="73" customFormat="1" ht="14.25">
      <c r="A334" s="69"/>
      <c r="B334" s="74"/>
      <c r="C334" s="70"/>
      <c r="D334" s="71"/>
      <c r="E334" s="72"/>
      <c r="F334" s="71"/>
    </row>
    <row r="335" spans="1:6" s="73" customFormat="1" ht="14.25">
      <c r="A335" s="69"/>
      <c r="B335" s="74"/>
      <c r="C335" s="70"/>
      <c r="D335" s="71"/>
      <c r="E335" s="72"/>
      <c r="F335" s="71"/>
    </row>
    <row r="336" spans="1:6" s="73" customFormat="1" ht="14.25">
      <c r="A336" s="69"/>
      <c r="B336" s="74"/>
      <c r="C336" s="70"/>
      <c r="D336" s="71"/>
      <c r="E336" s="72"/>
      <c r="F336" s="71"/>
    </row>
    <row r="337" spans="1:6" s="73" customFormat="1" ht="14.25">
      <c r="A337" s="69"/>
      <c r="B337" s="74"/>
      <c r="C337" s="70"/>
      <c r="D337" s="71"/>
      <c r="E337" s="72"/>
      <c r="F337" s="71"/>
    </row>
    <row r="338" spans="1:6" s="73" customFormat="1" ht="14.25">
      <c r="A338" s="69"/>
      <c r="B338" s="74"/>
      <c r="C338" s="70"/>
      <c r="D338" s="71"/>
      <c r="E338" s="72"/>
      <c r="F338" s="71"/>
    </row>
    <row r="339" spans="1:6" s="73" customFormat="1" ht="14.25">
      <c r="A339" s="69"/>
      <c r="B339" s="74"/>
      <c r="C339" s="70"/>
      <c r="D339" s="71"/>
      <c r="E339" s="72"/>
      <c r="F339" s="71"/>
    </row>
    <row r="340" spans="1:6" s="73" customFormat="1" ht="14.25">
      <c r="A340" s="69"/>
      <c r="B340" s="74"/>
      <c r="C340" s="70"/>
      <c r="D340" s="71"/>
      <c r="E340" s="72"/>
      <c r="F340" s="71"/>
    </row>
    <row r="341" spans="1:6" s="73" customFormat="1" ht="14.25">
      <c r="A341" s="69"/>
      <c r="B341" s="74"/>
      <c r="C341" s="70"/>
      <c r="D341" s="71"/>
      <c r="E341" s="72"/>
      <c r="F341" s="71"/>
    </row>
    <row r="342" spans="1:6" s="73" customFormat="1" ht="14.25">
      <c r="A342" s="69"/>
      <c r="B342" s="74"/>
      <c r="C342" s="70"/>
      <c r="D342" s="71"/>
      <c r="E342" s="72"/>
      <c r="F342" s="71"/>
    </row>
    <row r="343" spans="1:6" s="73" customFormat="1" ht="14.25">
      <c r="A343" s="69"/>
      <c r="B343" s="74"/>
      <c r="C343" s="70"/>
      <c r="D343" s="71"/>
      <c r="E343" s="72"/>
      <c r="F343" s="71"/>
    </row>
    <row r="344" spans="1:6" s="73" customFormat="1" ht="14.25">
      <c r="A344" s="69"/>
      <c r="B344" s="74"/>
      <c r="C344" s="70"/>
      <c r="D344" s="71"/>
      <c r="E344" s="72"/>
      <c r="F344" s="71"/>
    </row>
    <row r="345" spans="1:6" s="73" customFormat="1" ht="14.25">
      <c r="A345" s="69"/>
      <c r="B345" s="74"/>
      <c r="C345" s="70"/>
      <c r="D345" s="71"/>
      <c r="E345" s="72"/>
      <c r="F345" s="71"/>
    </row>
    <row r="346" spans="1:6" s="73" customFormat="1" ht="14.25">
      <c r="A346" s="69"/>
      <c r="B346" s="74"/>
      <c r="C346" s="70"/>
      <c r="D346" s="71"/>
      <c r="E346" s="72"/>
      <c r="F346" s="71"/>
    </row>
    <row r="347" spans="1:6" s="73" customFormat="1" ht="14.25">
      <c r="A347" s="69"/>
      <c r="B347" s="74"/>
      <c r="C347" s="70"/>
      <c r="D347" s="71"/>
      <c r="E347" s="72"/>
      <c r="F347" s="71"/>
    </row>
    <row r="348" spans="1:6" s="73" customFormat="1" ht="14.25">
      <c r="A348" s="69"/>
      <c r="B348" s="74"/>
      <c r="C348" s="70"/>
      <c r="D348" s="71"/>
      <c r="E348" s="72"/>
      <c r="F348" s="71"/>
    </row>
    <row r="349" spans="1:6" s="73" customFormat="1" ht="14.25">
      <c r="A349" s="69"/>
      <c r="B349" s="74"/>
      <c r="C349" s="70"/>
      <c r="D349" s="71"/>
      <c r="E349" s="72"/>
      <c r="F349" s="71"/>
    </row>
    <row r="350" spans="1:6" s="73" customFormat="1" ht="14.25">
      <c r="A350" s="69"/>
      <c r="B350" s="74"/>
      <c r="C350" s="70"/>
      <c r="D350" s="71"/>
      <c r="E350" s="72"/>
      <c r="F350" s="71"/>
    </row>
    <row r="351" spans="1:6" s="73" customFormat="1" ht="14.25">
      <c r="A351" s="69"/>
      <c r="B351" s="74"/>
      <c r="C351" s="70"/>
      <c r="D351" s="71"/>
      <c r="E351" s="72"/>
      <c r="F351" s="71"/>
    </row>
    <row r="352" spans="1:6" s="73" customFormat="1" ht="14.25">
      <c r="A352" s="69"/>
      <c r="B352" s="74"/>
      <c r="C352" s="70"/>
      <c r="D352" s="71"/>
      <c r="E352" s="72"/>
      <c r="F352" s="71"/>
    </row>
    <row r="353" spans="1:6" s="73" customFormat="1" ht="14.25">
      <c r="A353" s="69"/>
      <c r="B353" s="74"/>
      <c r="C353" s="70"/>
      <c r="D353" s="71"/>
      <c r="E353" s="72"/>
      <c r="F353" s="71"/>
    </row>
    <row r="354" spans="1:6" s="73" customFormat="1" ht="14.25">
      <c r="A354" s="69"/>
      <c r="B354" s="74"/>
      <c r="C354" s="70"/>
      <c r="D354" s="71"/>
      <c r="E354" s="72"/>
      <c r="F354" s="71"/>
    </row>
    <row r="355" spans="1:6" s="73" customFormat="1" ht="14.25">
      <c r="A355" s="69"/>
      <c r="B355" s="74"/>
      <c r="C355" s="70"/>
      <c r="D355" s="71"/>
      <c r="E355" s="72"/>
      <c r="F355" s="71"/>
    </row>
    <row r="356" spans="1:6" s="73" customFormat="1" ht="14.25">
      <c r="A356" s="69"/>
      <c r="B356" s="74"/>
      <c r="C356" s="70"/>
      <c r="D356" s="71"/>
      <c r="E356" s="72"/>
      <c r="F356" s="71"/>
    </row>
    <row r="357" spans="1:6" s="73" customFormat="1" ht="14.25">
      <c r="A357" s="69"/>
      <c r="B357" s="74"/>
      <c r="C357" s="70"/>
      <c r="D357" s="71"/>
      <c r="E357" s="72"/>
      <c r="F357" s="71"/>
    </row>
    <row r="358" spans="1:6" s="73" customFormat="1" ht="14.25">
      <c r="A358" s="69"/>
      <c r="B358" s="74"/>
      <c r="C358" s="70"/>
      <c r="D358" s="71"/>
      <c r="E358" s="72"/>
      <c r="F358" s="71"/>
    </row>
    <row r="359" spans="1:6" s="73" customFormat="1" ht="14.25">
      <c r="A359" s="69"/>
      <c r="B359" s="74"/>
      <c r="C359" s="70"/>
      <c r="D359" s="71"/>
      <c r="E359" s="72"/>
      <c r="F359" s="71"/>
    </row>
    <row r="360" spans="1:6" s="73" customFormat="1" ht="14.25">
      <c r="A360" s="69"/>
      <c r="B360" s="74"/>
      <c r="C360" s="70"/>
      <c r="D360" s="71"/>
      <c r="E360" s="72"/>
      <c r="F360" s="71"/>
    </row>
    <row r="361" spans="1:6" s="73" customFormat="1" ht="14.25">
      <c r="A361" s="69"/>
      <c r="B361" s="74"/>
      <c r="C361" s="70"/>
      <c r="D361" s="71"/>
      <c r="E361" s="72"/>
      <c r="F361" s="71"/>
    </row>
    <row r="362" spans="1:6" s="73" customFormat="1" ht="14.25">
      <c r="A362" s="69"/>
      <c r="B362" s="74"/>
      <c r="C362" s="70"/>
      <c r="D362" s="71"/>
      <c r="E362" s="72"/>
      <c r="F362" s="71"/>
    </row>
    <row r="363" spans="1:6" s="73" customFormat="1" ht="14.25">
      <c r="A363" s="69"/>
      <c r="B363" s="74"/>
      <c r="C363" s="70"/>
      <c r="D363" s="71"/>
      <c r="E363" s="72"/>
      <c r="F363" s="71"/>
    </row>
    <row r="364" spans="1:6" s="73" customFormat="1" ht="14.25">
      <c r="A364" s="69"/>
      <c r="B364" s="74"/>
      <c r="C364" s="70"/>
      <c r="D364" s="71"/>
      <c r="E364" s="72"/>
      <c r="F364" s="71"/>
    </row>
    <row r="365" spans="1:6" s="73" customFormat="1" ht="14.25">
      <c r="A365" s="69"/>
      <c r="B365" s="74"/>
      <c r="C365" s="70"/>
      <c r="D365" s="71"/>
      <c r="E365" s="72"/>
      <c r="F365" s="71"/>
    </row>
    <row r="366" spans="1:6" s="73" customFormat="1" ht="14.25">
      <c r="A366" s="69"/>
      <c r="B366" s="74"/>
      <c r="C366" s="70"/>
      <c r="D366" s="71"/>
      <c r="E366" s="72"/>
      <c r="F366" s="71"/>
    </row>
    <row r="367" spans="1:6" s="73" customFormat="1" ht="14.25">
      <c r="A367" s="69"/>
      <c r="B367" s="74"/>
      <c r="C367" s="70"/>
      <c r="D367" s="71"/>
      <c r="E367" s="72"/>
      <c r="F367" s="71"/>
    </row>
    <row r="368" spans="1:6" s="73" customFormat="1" ht="14.25">
      <c r="A368" s="69"/>
      <c r="B368" s="74"/>
      <c r="C368" s="70"/>
      <c r="D368" s="71"/>
      <c r="E368" s="72"/>
      <c r="F368" s="71"/>
    </row>
    <row r="369" spans="1:6" s="73" customFormat="1" ht="14.25">
      <c r="A369" s="69"/>
      <c r="B369" s="74"/>
      <c r="C369" s="70"/>
      <c r="D369" s="71"/>
      <c r="E369" s="72"/>
      <c r="F369" s="71"/>
    </row>
    <row r="370" spans="1:6" s="73" customFormat="1" ht="14.25">
      <c r="A370" s="69"/>
      <c r="B370" s="74"/>
      <c r="C370" s="70"/>
      <c r="D370" s="71"/>
      <c r="E370" s="72"/>
      <c r="F370" s="71"/>
    </row>
    <row r="371" spans="1:6" s="73" customFormat="1" ht="14.25">
      <c r="A371" s="69"/>
      <c r="B371" s="74"/>
      <c r="C371" s="70"/>
      <c r="D371" s="71"/>
      <c r="E371" s="72"/>
      <c r="F371" s="71"/>
    </row>
    <row r="372" spans="1:6" s="73" customFormat="1" ht="14.25">
      <c r="A372" s="69"/>
      <c r="B372" s="74"/>
      <c r="C372" s="70"/>
      <c r="D372" s="71"/>
      <c r="E372" s="72"/>
      <c r="F372" s="71"/>
    </row>
    <row r="373" spans="1:6" s="73" customFormat="1" ht="14.25">
      <c r="A373" s="69"/>
      <c r="B373" s="74"/>
      <c r="C373" s="70"/>
      <c r="D373" s="71"/>
      <c r="E373" s="72"/>
      <c r="F373" s="71"/>
    </row>
    <row r="374" spans="1:6" s="73" customFormat="1" ht="14.25">
      <c r="A374" s="69"/>
      <c r="B374" s="74"/>
      <c r="C374" s="70"/>
      <c r="D374" s="71"/>
      <c r="E374" s="72"/>
      <c r="F374" s="71"/>
    </row>
    <row r="375" spans="1:6" s="73" customFormat="1" ht="14.25">
      <c r="A375" s="69"/>
      <c r="B375" s="74"/>
      <c r="C375" s="70"/>
      <c r="D375" s="71"/>
      <c r="E375" s="72"/>
      <c r="F375" s="71"/>
    </row>
    <row r="376" spans="1:6" s="73" customFormat="1" ht="14.25">
      <c r="A376" s="69"/>
      <c r="B376" s="74"/>
      <c r="C376" s="70"/>
      <c r="D376" s="71"/>
      <c r="E376" s="72"/>
      <c r="F376" s="71"/>
    </row>
    <row r="377" spans="1:6" s="73" customFormat="1" ht="14.25">
      <c r="A377" s="69"/>
      <c r="B377" s="74"/>
      <c r="C377" s="70"/>
      <c r="D377" s="71"/>
      <c r="E377" s="72"/>
      <c r="F377" s="71"/>
    </row>
    <row r="378" spans="1:6" s="73" customFormat="1" ht="14.25">
      <c r="A378" s="69"/>
      <c r="B378" s="74"/>
      <c r="C378" s="70"/>
      <c r="D378" s="71"/>
      <c r="E378" s="72"/>
      <c r="F378" s="71"/>
    </row>
    <row r="379" spans="1:6" s="73" customFormat="1" ht="14.25">
      <c r="A379" s="69"/>
      <c r="B379" s="74"/>
      <c r="C379" s="70"/>
      <c r="D379" s="71"/>
      <c r="E379" s="72"/>
      <c r="F379" s="71"/>
    </row>
    <row r="380" spans="1:6" s="73" customFormat="1" ht="14.25">
      <c r="A380" s="69"/>
      <c r="B380" s="74"/>
      <c r="C380" s="70"/>
      <c r="D380" s="71"/>
      <c r="E380" s="72"/>
      <c r="F380" s="71"/>
    </row>
    <row r="381" spans="1:6" s="73" customFormat="1" ht="14.25">
      <c r="A381" s="69"/>
      <c r="B381" s="74"/>
      <c r="C381" s="70"/>
      <c r="D381" s="71"/>
      <c r="E381" s="72"/>
      <c r="F381" s="71"/>
    </row>
    <row r="382" spans="1:6" s="73" customFormat="1" ht="14.25">
      <c r="A382" s="69"/>
      <c r="B382" s="74"/>
      <c r="C382" s="70"/>
      <c r="D382" s="71"/>
      <c r="E382" s="72"/>
      <c r="F382" s="71"/>
    </row>
    <row r="383" spans="1:6" s="73" customFormat="1" ht="14.25">
      <c r="A383" s="69"/>
      <c r="B383" s="74"/>
      <c r="C383" s="70"/>
      <c r="D383" s="71"/>
      <c r="E383" s="72"/>
      <c r="F383" s="71"/>
    </row>
    <row r="384" spans="1:6" s="73" customFormat="1" ht="14.25">
      <c r="A384" s="69"/>
      <c r="B384" s="74"/>
      <c r="C384" s="70"/>
      <c r="D384" s="71"/>
      <c r="E384" s="72"/>
      <c r="F384" s="71"/>
    </row>
    <row r="385" spans="1:6" s="73" customFormat="1" ht="14.25">
      <c r="A385" s="69"/>
      <c r="B385" s="74"/>
      <c r="C385" s="70"/>
      <c r="D385" s="71"/>
      <c r="E385" s="72"/>
      <c r="F385" s="71"/>
    </row>
    <row r="386" spans="1:6" s="73" customFormat="1" ht="14.25">
      <c r="A386" s="69"/>
      <c r="B386" s="74"/>
      <c r="C386" s="70"/>
      <c r="D386" s="71"/>
      <c r="E386" s="72"/>
      <c r="F386" s="71"/>
    </row>
    <row r="387" spans="1:6" s="73" customFormat="1" ht="14.25">
      <c r="A387" s="69"/>
      <c r="B387" s="74"/>
      <c r="C387" s="70"/>
      <c r="D387" s="71"/>
      <c r="E387" s="72"/>
      <c r="F387" s="71"/>
    </row>
    <row r="388" spans="1:6" s="73" customFormat="1" ht="14.25">
      <c r="A388" s="69"/>
      <c r="B388" s="74"/>
      <c r="C388" s="70"/>
      <c r="D388" s="71"/>
      <c r="E388" s="72"/>
      <c r="F388" s="71"/>
    </row>
    <row r="389" spans="1:6" s="73" customFormat="1" ht="14.25">
      <c r="A389" s="69"/>
      <c r="B389" s="74"/>
      <c r="C389" s="70"/>
      <c r="D389" s="71"/>
      <c r="E389" s="72"/>
      <c r="F389" s="71"/>
    </row>
    <row r="390" spans="1:6" s="73" customFormat="1" ht="14.25">
      <c r="A390" s="69"/>
      <c r="B390" s="74"/>
      <c r="C390" s="70"/>
      <c r="D390" s="71"/>
      <c r="E390" s="72"/>
      <c r="F390" s="71"/>
    </row>
    <row r="391" spans="1:6" s="73" customFormat="1" ht="14.25">
      <c r="A391" s="69"/>
      <c r="B391" s="74"/>
      <c r="C391" s="70"/>
      <c r="D391" s="71"/>
      <c r="E391" s="72"/>
      <c r="F391" s="71"/>
    </row>
    <row r="392" spans="1:6" s="73" customFormat="1" ht="14.25">
      <c r="A392" s="69"/>
      <c r="B392" s="74"/>
      <c r="C392" s="70"/>
      <c r="D392" s="71"/>
      <c r="E392" s="72"/>
      <c r="F392" s="71"/>
    </row>
    <row r="393" spans="1:6" s="73" customFormat="1" ht="14.25">
      <c r="A393" s="69"/>
      <c r="B393" s="74"/>
      <c r="C393" s="70"/>
      <c r="D393" s="71"/>
      <c r="E393" s="72"/>
      <c r="F393" s="71"/>
    </row>
    <row r="394" spans="1:6" s="73" customFormat="1" ht="14.25">
      <c r="A394" s="69"/>
      <c r="B394" s="74"/>
      <c r="C394" s="70"/>
      <c r="D394" s="71"/>
      <c r="E394" s="72"/>
      <c r="F394" s="71"/>
    </row>
    <row r="395" spans="1:6" s="73" customFormat="1" ht="14.25">
      <c r="A395" s="69"/>
      <c r="B395" s="74"/>
      <c r="C395" s="70"/>
      <c r="D395" s="71"/>
      <c r="E395" s="72"/>
      <c r="F395" s="71"/>
    </row>
    <row r="396" spans="1:6" s="73" customFormat="1" ht="14.25">
      <c r="A396" s="69"/>
      <c r="B396" s="74"/>
      <c r="C396" s="70"/>
      <c r="D396" s="71"/>
      <c r="E396" s="72"/>
      <c r="F396" s="71"/>
    </row>
    <row r="397" spans="1:6" s="73" customFormat="1" ht="14.25">
      <c r="A397" s="69"/>
      <c r="B397" s="74"/>
      <c r="C397" s="70"/>
      <c r="D397" s="71"/>
      <c r="E397" s="72"/>
      <c r="F397" s="71"/>
    </row>
    <row r="398" spans="1:6" s="73" customFormat="1" ht="14.25">
      <c r="A398" s="69"/>
      <c r="B398" s="74"/>
      <c r="C398" s="70"/>
      <c r="D398" s="71"/>
      <c r="E398" s="72"/>
      <c r="F398" s="71"/>
    </row>
    <row r="399" spans="1:6" s="73" customFormat="1" ht="14.25">
      <c r="A399" s="69"/>
      <c r="B399" s="74"/>
      <c r="C399" s="70"/>
      <c r="D399" s="71"/>
      <c r="E399" s="72"/>
      <c r="F399" s="71"/>
    </row>
    <row r="400" spans="1:6" s="73" customFormat="1" ht="14.25">
      <c r="A400" s="69"/>
      <c r="B400" s="74"/>
      <c r="C400" s="70"/>
      <c r="D400" s="71"/>
      <c r="E400" s="72"/>
      <c r="F400" s="71"/>
    </row>
    <row r="401" spans="1:6" s="73" customFormat="1" ht="14.25">
      <c r="A401" s="69"/>
      <c r="B401" s="74"/>
      <c r="C401" s="70"/>
      <c r="D401" s="71"/>
      <c r="E401" s="72"/>
      <c r="F401" s="71"/>
    </row>
    <row r="402" spans="1:6" s="73" customFormat="1" ht="14.25">
      <c r="A402" s="69"/>
      <c r="B402" s="74"/>
      <c r="C402" s="70"/>
      <c r="D402" s="71"/>
      <c r="E402" s="72"/>
      <c r="F402" s="71"/>
    </row>
    <row r="403" spans="1:6" s="73" customFormat="1" ht="14.25">
      <c r="A403" s="69"/>
      <c r="B403" s="74"/>
      <c r="C403" s="70"/>
      <c r="D403" s="71"/>
      <c r="E403" s="72"/>
      <c r="F403" s="71"/>
    </row>
    <row r="404" spans="1:6" s="73" customFormat="1" ht="14.25">
      <c r="A404" s="69"/>
      <c r="B404" s="74"/>
      <c r="C404" s="70"/>
      <c r="D404" s="71"/>
      <c r="E404" s="72"/>
      <c r="F404" s="71"/>
    </row>
    <row r="405" spans="1:6" s="73" customFormat="1" ht="14.25">
      <c r="A405" s="69"/>
      <c r="B405" s="74"/>
      <c r="C405" s="70"/>
      <c r="D405" s="71"/>
      <c r="E405" s="72"/>
      <c r="F405" s="71"/>
    </row>
    <row r="406" spans="1:6" s="73" customFormat="1" ht="14.25">
      <c r="A406" s="69"/>
      <c r="B406" s="74"/>
      <c r="C406" s="70"/>
      <c r="D406" s="71"/>
      <c r="E406" s="72"/>
      <c r="F406" s="71"/>
    </row>
    <row r="407" spans="1:6" s="73" customFormat="1" ht="14.25">
      <c r="A407" s="69"/>
      <c r="B407" s="74"/>
      <c r="C407" s="70"/>
      <c r="D407" s="71"/>
      <c r="E407" s="72"/>
      <c r="F407" s="71"/>
    </row>
    <row r="408" spans="1:6" s="73" customFormat="1" ht="14.25">
      <c r="A408" s="69"/>
      <c r="B408" s="74"/>
      <c r="C408" s="70"/>
      <c r="D408" s="71"/>
      <c r="E408" s="72"/>
      <c r="F408" s="71"/>
    </row>
    <row r="409" spans="1:6" s="73" customFormat="1" ht="14.25">
      <c r="A409" s="69"/>
      <c r="B409" s="74"/>
      <c r="C409" s="70"/>
      <c r="D409" s="71"/>
      <c r="E409" s="72"/>
      <c r="F409" s="71"/>
    </row>
    <row r="410" spans="1:6" s="73" customFormat="1" ht="14.25">
      <c r="A410" s="69"/>
      <c r="B410" s="74"/>
      <c r="C410" s="70"/>
      <c r="D410" s="71"/>
      <c r="E410" s="72"/>
      <c r="F410" s="71"/>
    </row>
    <row r="411" spans="1:6" s="73" customFormat="1" ht="14.25">
      <c r="A411" s="69"/>
      <c r="B411" s="74"/>
      <c r="C411" s="70"/>
      <c r="D411" s="71"/>
      <c r="E411" s="72"/>
      <c r="F411" s="71"/>
    </row>
    <row r="412" spans="1:6" s="73" customFormat="1" ht="14.25">
      <c r="A412" s="69"/>
      <c r="B412" s="74"/>
      <c r="C412" s="70"/>
      <c r="D412" s="71"/>
      <c r="E412" s="72"/>
      <c r="F412" s="71"/>
    </row>
    <row r="413" spans="1:6" s="73" customFormat="1" ht="14.25">
      <c r="A413" s="69"/>
      <c r="B413" s="74"/>
      <c r="C413" s="70"/>
      <c r="D413" s="71"/>
      <c r="E413" s="72"/>
      <c r="F413" s="71"/>
    </row>
    <row r="414" spans="1:6" s="73" customFormat="1" ht="14.25">
      <c r="A414" s="69"/>
      <c r="B414" s="74"/>
      <c r="C414" s="70"/>
      <c r="D414" s="71"/>
      <c r="E414" s="72"/>
      <c r="F414" s="71"/>
    </row>
    <row r="415" spans="1:6" s="73" customFormat="1" ht="14.25">
      <c r="A415" s="69"/>
      <c r="B415" s="74"/>
      <c r="C415" s="70"/>
      <c r="D415" s="71"/>
      <c r="E415" s="72"/>
      <c r="F415" s="71"/>
    </row>
    <row r="416" spans="1:6" s="73" customFormat="1" ht="14.25">
      <c r="A416" s="69"/>
      <c r="B416" s="74"/>
      <c r="C416" s="70"/>
      <c r="D416" s="71"/>
      <c r="E416" s="72"/>
      <c r="F416" s="71"/>
    </row>
    <row r="417" spans="1:6" s="73" customFormat="1" ht="14.25">
      <c r="A417" s="69"/>
      <c r="B417" s="74"/>
      <c r="C417" s="70"/>
      <c r="D417" s="71"/>
      <c r="E417" s="72"/>
      <c r="F417" s="71"/>
    </row>
    <row r="418" spans="1:6" s="73" customFormat="1" ht="14.25">
      <c r="A418" s="69"/>
      <c r="B418" s="74"/>
      <c r="C418" s="70"/>
      <c r="D418" s="71"/>
      <c r="E418" s="72"/>
      <c r="F418" s="71"/>
    </row>
    <row r="419" spans="1:6" s="73" customFormat="1" ht="14.25">
      <c r="A419" s="69"/>
      <c r="B419" s="74"/>
      <c r="C419" s="70"/>
      <c r="D419" s="71"/>
      <c r="E419" s="72"/>
      <c r="F419" s="71"/>
    </row>
    <row r="420" spans="1:6" s="73" customFormat="1" ht="14.25">
      <c r="A420" s="69"/>
      <c r="B420" s="74"/>
      <c r="C420" s="70"/>
      <c r="D420" s="71"/>
      <c r="E420" s="72"/>
      <c r="F420" s="71"/>
    </row>
    <row r="421" spans="1:6" s="73" customFormat="1" ht="14.25">
      <c r="A421" s="69"/>
      <c r="B421" s="74"/>
      <c r="C421" s="70"/>
      <c r="D421" s="71"/>
      <c r="E421" s="72"/>
      <c r="F421" s="71"/>
    </row>
    <row r="422" spans="1:6" s="73" customFormat="1" ht="14.25">
      <c r="A422" s="69"/>
      <c r="B422" s="74"/>
      <c r="C422" s="70"/>
      <c r="D422" s="71"/>
      <c r="E422" s="72"/>
      <c r="F422" s="71"/>
    </row>
    <row r="423" spans="1:6" s="73" customFormat="1" ht="14.25">
      <c r="A423" s="69"/>
      <c r="B423" s="74"/>
      <c r="C423" s="70"/>
      <c r="D423" s="71"/>
      <c r="E423" s="72"/>
      <c r="F423" s="71"/>
    </row>
    <row r="424" spans="1:6" s="73" customFormat="1" ht="14.25">
      <c r="A424" s="69"/>
      <c r="B424" s="74"/>
      <c r="C424" s="70"/>
      <c r="D424" s="71"/>
      <c r="E424" s="72"/>
      <c r="F424" s="71"/>
    </row>
    <row r="425" spans="1:6" s="73" customFormat="1" ht="14.25">
      <c r="A425" s="69"/>
      <c r="B425" s="74"/>
      <c r="C425" s="70"/>
      <c r="D425" s="71"/>
      <c r="E425" s="72"/>
      <c r="F425" s="71"/>
    </row>
    <row r="426" spans="1:6" s="73" customFormat="1" ht="14.25">
      <c r="A426" s="69"/>
      <c r="B426" s="74"/>
      <c r="C426" s="70"/>
      <c r="D426" s="71"/>
      <c r="E426" s="72"/>
      <c r="F426" s="71"/>
    </row>
    <row r="427" spans="1:6" s="73" customFormat="1" ht="14.25">
      <c r="A427" s="69"/>
      <c r="B427" s="74"/>
      <c r="C427" s="70"/>
      <c r="D427" s="71"/>
      <c r="E427" s="72"/>
      <c r="F427" s="71"/>
    </row>
    <row r="428" spans="1:6" s="73" customFormat="1" ht="14.25">
      <c r="A428" s="69"/>
      <c r="B428" s="74"/>
      <c r="C428" s="70"/>
      <c r="D428" s="71"/>
      <c r="E428" s="72"/>
      <c r="F428" s="71"/>
    </row>
    <row r="429" spans="1:6" s="73" customFormat="1" ht="14.25">
      <c r="A429" s="69"/>
      <c r="B429" s="74"/>
      <c r="C429" s="70"/>
      <c r="D429" s="71"/>
      <c r="E429" s="72"/>
      <c r="F429" s="71"/>
    </row>
    <row r="430" spans="1:6" s="73" customFormat="1" ht="14.25">
      <c r="A430" s="69"/>
      <c r="B430" s="74"/>
      <c r="C430" s="70"/>
      <c r="D430" s="71"/>
      <c r="E430" s="72"/>
      <c r="F430" s="71"/>
    </row>
    <row r="431" spans="1:6" s="73" customFormat="1" ht="14.25">
      <c r="A431" s="69"/>
      <c r="B431" s="74"/>
      <c r="C431" s="70"/>
      <c r="D431" s="71"/>
      <c r="E431" s="72"/>
      <c r="F431" s="71"/>
    </row>
    <row r="432" spans="1:6" s="73" customFormat="1" ht="14.25">
      <c r="A432" s="69"/>
      <c r="B432" s="74"/>
      <c r="C432" s="70"/>
      <c r="D432" s="71"/>
      <c r="E432" s="72"/>
      <c r="F432" s="71"/>
    </row>
    <row r="433" spans="1:6" s="73" customFormat="1" ht="14.25">
      <c r="A433" s="69"/>
      <c r="B433" s="74"/>
      <c r="C433" s="70"/>
      <c r="D433" s="71"/>
      <c r="E433" s="72"/>
      <c r="F433" s="71"/>
    </row>
    <row r="434" spans="1:6" s="73" customFormat="1" ht="14.25">
      <c r="A434" s="69"/>
      <c r="B434" s="74"/>
      <c r="C434" s="70"/>
      <c r="D434" s="71"/>
      <c r="E434" s="72"/>
      <c r="F434" s="71"/>
    </row>
    <row r="435" spans="1:6" s="73" customFormat="1" ht="14.25">
      <c r="A435" s="69"/>
      <c r="B435" s="74"/>
      <c r="C435" s="70"/>
      <c r="D435" s="71"/>
      <c r="E435" s="72"/>
      <c r="F435" s="71"/>
    </row>
    <row r="436" spans="1:6" s="73" customFormat="1" ht="14.25">
      <c r="A436" s="69"/>
      <c r="B436" s="74"/>
      <c r="C436" s="70"/>
      <c r="D436" s="71"/>
      <c r="E436" s="72"/>
      <c r="F436" s="71"/>
    </row>
    <row r="437" spans="1:6" s="73" customFormat="1" ht="14.25">
      <c r="A437" s="69"/>
      <c r="B437" s="74"/>
      <c r="C437" s="70"/>
      <c r="D437" s="71"/>
      <c r="E437" s="72"/>
      <c r="F437" s="71"/>
    </row>
    <row r="438" spans="1:6" s="73" customFormat="1" ht="14.25">
      <c r="A438" s="69"/>
      <c r="B438" s="74"/>
      <c r="C438" s="70"/>
      <c r="D438" s="71"/>
      <c r="E438" s="72"/>
      <c r="F438" s="71"/>
    </row>
    <row r="439" spans="1:6" s="73" customFormat="1" ht="14.25">
      <c r="A439" s="69"/>
      <c r="B439" s="74"/>
      <c r="C439" s="70"/>
      <c r="D439" s="71"/>
      <c r="E439" s="72"/>
      <c r="F439" s="71"/>
    </row>
    <row r="440" spans="1:6" s="73" customFormat="1" ht="14.25">
      <c r="A440" s="69"/>
      <c r="B440" s="74"/>
      <c r="C440" s="70"/>
      <c r="D440" s="71"/>
      <c r="E440" s="72"/>
      <c r="F440" s="71"/>
    </row>
    <row r="441" spans="1:6" s="73" customFormat="1" ht="14.25">
      <c r="A441" s="69"/>
      <c r="B441" s="74"/>
      <c r="C441" s="70"/>
      <c r="D441" s="71"/>
      <c r="E441" s="72"/>
      <c r="F441" s="71"/>
    </row>
    <row r="442" spans="1:6" s="73" customFormat="1" ht="14.25">
      <c r="A442" s="69"/>
      <c r="B442" s="74"/>
      <c r="C442" s="70"/>
      <c r="D442" s="71"/>
      <c r="E442" s="72"/>
      <c r="F442" s="71"/>
    </row>
    <row r="443" spans="1:6" s="73" customFormat="1" ht="14.25">
      <c r="A443" s="69"/>
      <c r="B443" s="74"/>
      <c r="C443" s="70"/>
      <c r="D443" s="71"/>
      <c r="E443" s="72"/>
      <c r="F443" s="71"/>
    </row>
    <row r="444" spans="1:6" s="73" customFormat="1" ht="14.25">
      <c r="A444" s="69"/>
      <c r="B444" s="74"/>
      <c r="C444" s="70"/>
      <c r="D444" s="71"/>
      <c r="E444" s="72"/>
      <c r="F444" s="71"/>
    </row>
    <row r="445" spans="1:6" s="73" customFormat="1" ht="14.25">
      <c r="A445" s="69"/>
      <c r="B445" s="74"/>
      <c r="C445" s="70"/>
      <c r="D445" s="71"/>
      <c r="E445" s="72"/>
      <c r="F445" s="71"/>
    </row>
    <row r="446" spans="1:6" s="73" customFormat="1" ht="14.25">
      <c r="A446" s="69"/>
      <c r="B446" s="74"/>
      <c r="C446" s="70"/>
      <c r="D446" s="71"/>
      <c r="E446" s="72"/>
      <c r="F446" s="71"/>
    </row>
    <row r="447" spans="1:6" s="73" customFormat="1" ht="14.25">
      <c r="A447" s="69"/>
      <c r="B447" s="74"/>
      <c r="C447" s="70"/>
      <c r="D447" s="71"/>
      <c r="E447" s="72"/>
      <c r="F447" s="71"/>
    </row>
    <row r="448" spans="1:6" s="73" customFormat="1" ht="14.25">
      <c r="A448" s="69"/>
      <c r="B448" s="74"/>
      <c r="C448" s="70"/>
      <c r="D448" s="71"/>
      <c r="E448" s="72"/>
      <c r="F448" s="71"/>
    </row>
    <row r="449" spans="1:6" s="73" customFormat="1" ht="14.25">
      <c r="A449" s="69"/>
      <c r="B449" s="74"/>
      <c r="C449" s="70"/>
      <c r="D449" s="71"/>
      <c r="E449" s="72"/>
      <c r="F449" s="71"/>
    </row>
    <row r="450" spans="1:6" s="73" customFormat="1" ht="14.25">
      <c r="A450" s="69"/>
      <c r="B450" s="74"/>
      <c r="C450" s="70"/>
      <c r="D450" s="71"/>
      <c r="E450" s="72"/>
      <c r="F450" s="71"/>
    </row>
    <row r="451" spans="1:6" s="73" customFormat="1" ht="14.25">
      <c r="A451" s="69"/>
      <c r="B451" s="74"/>
      <c r="C451" s="70"/>
      <c r="D451" s="71"/>
      <c r="E451" s="72"/>
      <c r="F451" s="71"/>
    </row>
    <row r="452" spans="1:6" s="73" customFormat="1" ht="14.25">
      <c r="A452" s="69"/>
      <c r="B452" s="74"/>
      <c r="C452" s="70"/>
      <c r="D452" s="71"/>
      <c r="E452" s="72"/>
      <c r="F452" s="71"/>
    </row>
    <row r="453" spans="1:6" s="73" customFormat="1" ht="14.25">
      <c r="A453" s="69"/>
      <c r="B453" s="74"/>
      <c r="C453" s="70"/>
      <c r="D453" s="71"/>
      <c r="E453" s="72"/>
      <c r="F453" s="71"/>
    </row>
    <row r="454" spans="1:6" s="73" customFormat="1" ht="14.25">
      <c r="A454" s="69"/>
      <c r="B454" s="74"/>
      <c r="C454" s="70"/>
      <c r="D454" s="71"/>
      <c r="E454" s="72"/>
      <c r="F454" s="71"/>
    </row>
    <row r="455" spans="1:6" s="73" customFormat="1" ht="14.25">
      <c r="A455" s="69"/>
      <c r="B455" s="74"/>
      <c r="C455" s="70"/>
      <c r="D455" s="71"/>
      <c r="E455" s="72"/>
      <c r="F455" s="71"/>
    </row>
    <row r="456" spans="1:6" s="73" customFormat="1" ht="14.25">
      <c r="A456" s="69"/>
      <c r="B456" s="74"/>
      <c r="C456" s="70"/>
      <c r="D456" s="71"/>
      <c r="E456" s="72"/>
      <c r="F456" s="71"/>
    </row>
    <row r="457" spans="1:6" s="73" customFormat="1" ht="14.25">
      <c r="A457" s="69"/>
      <c r="B457" s="74"/>
      <c r="C457" s="70"/>
      <c r="D457" s="71"/>
      <c r="E457" s="72"/>
      <c r="F457" s="71"/>
    </row>
    <row r="458" spans="1:6" s="73" customFormat="1" ht="14.25">
      <c r="A458" s="69"/>
      <c r="B458" s="74"/>
      <c r="C458" s="70"/>
      <c r="D458" s="71"/>
      <c r="E458" s="72"/>
      <c r="F458" s="71"/>
    </row>
    <row r="459" spans="1:6" s="73" customFormat="1" ht="14.25">
      <c r="A459" s="69"/>
      <c r="B459" s="74"/>
      <c r="C459" s="70"/>
      <c r="D459" s="71"/>
      <c r="E459" s="72"/>
      <c r="F459" s="71"/>
    </row>
    <row r="460" spans="1:6" s="73" customFormat="1" ht="14.25">
      <c r="A460" s="69"/>
      <c r="B460" s="74"/>
      <c r="C460" s="70"/>
      <c r="D460" s="71"/>
      <c r="E460" s="72"/>
      <c r="F460" s="71"/>
    </row>
    <row r="461" spans="1:6" s="73" customFormat="1" ht="14.25">
      <c r="A461" s="69"/>
      <c r="B461" s="74"/>
      <c r="C461" s="70"/>
      <c r="D461" s="71"/>
      <c r="E461" s="72"/>
      <c r="F461" s="71"/>
    </row>
    <row r="462" spans="1:6" s="73" customFormat="1" ht="14.25">
      <c r="A462" s="69"/>
      <c r="B462" s="74"/>
      <c r="C462" s="70"/>
      <c r="D462" s="71"/>
      <c r="E462" s="72"/>
      <c r="F462" s="71"/>
    </row>
    <row r="463" spans="1:6" s="73" customFormat="1" ht="14.25">
      <c r="A463" s="69"/>
      <c r="B463" s="74"/>
      <c r="C463" s="70"/>
      <c r="D463" s="71"/>
      <c r="E463" s="72"/>
      <c r="F463" s="71"/>
    </row>
    <row r="464" spans="1:6" s="73" customFormat="1" ht="14.25">
      <c r="A464" s="69"/>
      <c r="B464" s="74"/>
      <c r="C464" s="70"/>
      <c r="D464" s="71"/>
      <c r="E464" s="72"/>
      <c r="F464" s="71"/>
    </row>
    <row r="465" spans="1:6" s="73" customFormat="1" ht="14.25">
      <c r="A465" s="69"/>
      <c r="B465" s="74"/>
      <c r="C465" s="70"/>
      <c r="D465" s="71"/>
      <c r="E465" s="72"/>
      <c r="F465" s="71"/>
    </row>
    <row r="466" spans="1:6" s="73" customFormat="1" ht="14.25">
      <c r="A466" s="69"/>
      <c r="B466" s="74"/>
      <c r="C466" s="70"/>
      <c r="D466" s="71"/>
      <c r="E466" s="72"/>
      <c r="F466" s="71"/>
    </row>
    <row r="467" spans="1:6" s="73" customFormat="1" ht="14.25">
      <c r="A467" s="69"/>
      <c r="B467" s="74"/>
      <c r="C467" s="70"/>
      <c r="D467" s="71"/>
      <c r="E467" s="72"/>
      <c r="F467" s="71"/>
    </row>
    <row r="468" spans="1:6" s="73" customFormat="1" ht="14.25">
      <c r="A468" s="69"/>
      <c r="B468" s="74"/>
      <c r="C468" s="70"/>
      <c r="D468" s="71"/>
      <c r="E468" s="72"/>
      <c r="F468" s="71"/>
    </row>
    <row r="469" spans="1:6" s="73" customFormat="1" ht="14.25">
      <c r="A469" s="69"/>
      <c r="B469" s="74"/>
      <c r="C469" s="70"/>
      <c r="D469" s="71"/>
      <c r="E469" s="72"/>
      <c r="F469" s="71"/>
    </row>
    <row r="470" spans="1:6" s="73" customFormat="1" ht="14.25">
      <c r="A470" s="69"/>
      <c r="B470" s="74"/>
      <c r="C470" s="70"/>
      <c r="D470" s="71"/>
      <c r="E470" s="72"/>
      <c r="F470" s="71"/>
    </row>
    <row r="471" spans="1:6" s="73" customFormat="1" ht="14.25">
      <c r="A471" s="69"/>
      <c r="B471" s="74"/>
      <c r="C471" s="70"/>
      <c r="D471" s="71"/>
      <c r="E471" s="72"/>
      <c r="F471" s="71"/>
    </row>
    <row r="472" spans="1:6" s="73" customFormat="1" ht="14.25">
      <c r="A472" s="69"/>
      <c r="B472" s="74"/>
      <c r="C472" s="70"/>
      <c r="D472" s="71"/>
      <c r="E472" s="72"/>
      <c r="F472" s="71"/>
    </row>
    <row r="473" spans="1:6" s="73" customFormat="1" ht="14.25">
      <c r="A473" s="69"/>
      <c r="B473" s="74"/>
      <c r="C473" s="70"/>
      <c r="D473" s="71"/>
      <c r="E473" s="72"/>
      <c r="F473" s="71"/>
    </row>
    <row r="474" spans="1:6" s="73" customFormat="1" ht="14.25">
      <c r="A474" s="69"/>
      <c r="B474" s="74"/>
      <c r="C474" s="70"/>
      <c r="D474" s="71"/>
      <c r="E474" s="72"/>
      <c r="F474" s="71"/>
    </row>
    <row r="475" spans="1:6" s="73" customFormat="1" ht="14.25">
      <c r="A475" s="69"/>
      <c r="B475" s="74"/>
      <c r="C475" s="70"/>
      <c r="D475" s="71"/>
      <c r="E475" s="72"/>
      <c r="F475" s="71"/>
    </row>
    <row r="476" spans="1:6" s="73" customFormat="1" ht="14.25">
      <c r="A476" s="69"/>
      <c r="B476" s="74"/>
      <c r="C476" s="70"/>
      <c r="D476" s="71"/>
      <c r="E476" s="72"/>
      <c r="F476" s="71"/>
    </row>
    <row r="477" spans="1:6" s="73" customFormat="1" ht="14.25">
      <c r="A477" s="69"/>
      <c r="B477" s="74"/>
      <c r="C477" s="70"/>
      <c r="D477" s="71"/>
      <c r="E477" s="72"/>
      <c r="F477" s="71"/>
    </row>
    <row r="478" spans="1:6" s="73" customFormat="1" ht="14.25">
      <c r="A478" s="69"/>
      <c r="B478" s="74"/>
      <c r="C478" s="70"/>
      <c r="D478" s="71"/>
      <c r="E478" s="72"/>
      <c r="F478" s="71"/>
    </row>
    <row r="479" spans="1:6" s="73" customFormat="1" ht="14.25">
      <c r="A479" s="69"/>
      <c r="B479" s="74"/>
      <c r="C479" s="70"/>
      <c r="D479" s="71"/>
      <c r="E479" s="72"/>
      <c r="F479" s="71"/>
    </row>
    <row r="480" spans="1:6" s="73" customFormat="1" ht="14.25">
      <c r="A480" s="69"/>
      <c r="B480" s="74"/>
      <c r="C480" s="70"/>
      <c r="D480" s="71"/>
      <c r="E480" s="72"/>
      <c r="F480" s="71"/>
    </row>
    <row r="481" spans="1:6" s="73" customFormat="1" ht="14.25">
      <c r="A481" s="69"/>
      <c r="B481" s="74"/>
      <c r="C481" s="70"/>
      <c r="D481" s="71"/>
      <c r="E481" s="72"/>
      <c r="F481" s="71"/>
    </row>
    <row r="482" spans="1:6" s="73" customFormat="1" ht="14.25">
      <c r="A482" s="69"/>
      <c r="B482" s="74"/>
      <c r="C482" s="70"/>
      <c r="D482" s="71"/>
      <c r="E482" s="72"/>
      <c r="F482" s="71"/>
    </row>
    <row r="483" spans="1:6" s="73" customFormat="1" ht="14.25">
      <c r="A483" s="69"/>
      <c r="B483" s="74"/>
      <c r="C483" s="70"/>
      <c r="D483" s="71"/>
      <c r="E483" s="72"/>
      <c r="F483" s="71"/>
    </row>
    <row r="484" spans="1:6" s="73" customFormat="1" ht="14.25">
      <c r="A484" s="69"/>
      <c r="B484" s="74"/>
      <c r="C484" s="70"/>
      <c r="D484" s="71"/>
      <c r="E484" s="72"/>
      <c r="F484" s="71"/>
    </row>
    <row r="485" spans="1:6" s="73" customFormat="1" ht="14.25">
      <c r="A485" s="69"/>
      <c r="B485" s="74"/>
      <c r="C485" s="70"/>
      <c r="D485" s="71"/>
      <c r="E485" s="72"/>
      <c r="F485" s="71"/>
    </row>
    <row r="486" spans="1:6" s="73" customFormat="1" ht="14.25">
      <c r="A486" s="69"/>
      <c r="B486" s="74"/>
      <c r="C486" s="70"/>
      <c r="D486" s="71"/>
      <c r="E486" s="72"/>
      <c r="F486" s="71"/>
    </row>
    <row r="487" spans="1:6" s="73" customFormat="1" ht="14.25">
      <c r="A487" s="69"/>
      <c r="B487" s="74"/>
      <c r="C487" s="70"/>
      <c r="D487" s="71"/>
      <c r="E487" s="72"/>
      <c r="F487" s="71"/>
    </row>
    <row r="488" spans="1:6" s="73" customFormat="1" ht="14.25">
      <c r="A488" s="69"/>
      <c r="B488" s="74"/>
      <c r="C488" s="70"/>
      <c r="D488" s="71"/>
      <c r="E488" s="72"/>
      <c r="F488" s="71"/>
    </row>
    <row r="489" spans="1:6" s="73" customFormat="1" ht="14.25">
      <c r="A489" s="69"/>
      <c r="B489" s="74"/>
      <c r="C489" s="70"/>
      <c r="D489" s="71"/>
      <c r="E489" s="72"/>
      <c r="F489" s="71"/>
    </row>
    <row r="490" spans="1:6" s="73" customFormat="1" ht="14.25">
      <c r="A490" s="69"/>
      <c r="B490" s="74"/>
      <c r="C490" s="70"/>
      <c r="D490" s="71"/>
      <c r="E490" s="72"/>
      <c r="F490" s="71"/>
    </row>
    <row r="491" spans="1:6" s="73" customFormat="1" ht="14.25">
      <c r="A491" s="69"/>
      <c r="B491" s="74"/>
      <c r="C491" s="70"/>
      <c r="D491" s="71"/>
      <c r="E491" s="72"/>
      <c r="F491" s="71"/>
    </row>
    <row r="492" spans="1:6" s="73" customFormat="1" ht="14.25">
      <c r="A492" s="69"/>
      <c r="B492" s="74"/>
      <c r="C492" s="70"/>
      <c r="D492" s="71"/>
      <c r="E492" s="72"/>
      <c r="F492" s="71"/>
    </row>
    <row r="493" spans="1:6" s="73" customFormat="1" ht="14.25">
      <c r="A493" s="69"/>
      <c r="B493" s="74"/>
      <c r="C493" s="70"/>
      <c r="D493" s="71"/>
      <c r="E493" s="72"/>
      <c r="F493" s="71"/>
    </row>
    <row r="494" spans="1:6" s="73" customFormat="1" ht="14.25">
      <c r="A494" s="69"/>
      <c r="B494" s="74"/>
      <c r="C494" s="70"/>
      <c r="D494" s="71"/>
      <c r="E494" s="72"/>
      <c r="F494" s="71"/>
    </row>
    <row r="495" spans="1:6" s="73" customFormat="1" ht="14.25">
      <c r="A495" s="69"/>
      <c r="B495" s="74"/>
      <c r="C495" s="70"/>
      <c r="D495" s="71"/>
      <c r="E495" s="72"/>
      <c r="F495" s="71"/>
    </row>
    <row r="496" spans="1:6" s="73" customFormat="1" ht="14.25">
      <c r="A496" s="69"/>
      <c r="B496" s="74"/>
      <c r="C496" s="70"/>
      <c r="D496" s="71"/>
      <c r="E496" s="72"/>
      <c r="F496" s="71"/>
    </row>
    <row r="497" spans="1:6" s="73" customFormat="1" ht="14.25">
      <c r="A497" s="69"/>
      <c r="B497" s="74"/>
      <c r="C497" s="70"/>
      <c r="D497" s="71"/>
      <c r="E497" s="72"/>
      <c r="F497" s="71"/>
    </row>
    <row r="498" spans="1:6" s="73" customFormat="1" ht="14.25">
      <c r="A498" s="69"/>
      <c r="B498" s="74"/>
      <c r="C498" s="70"/>
      <c r="D498" s="71"/>
      <c r="E498" s="72"/>
      <c r="F498" s="71"/>
    </row>
    <row r="499" spans="1:6" s="73" customFormat="1" ht="14.25">
      <c r="A499" s="69"/>
      <c r="B499" s="74"/>
      <c r="C499" s="70"/>
      <c r="D499" s="71"/>
      <c r="E499" s="72"/>
      <c r="F499" s="71"/>
    </row>
    <row r="500" spans="1:6" s="73" customFormat="1" ht="14.25">
      <c r="A500" s="69"/>
      <c r="B500" s="74"/>
      <c r="C500" s="70"/>
      <c r="D500" s="71"/>
      <c r="E500" s="72"/>
      <c r="F500" s="71"/>
    </row>
    <row r="501" spans="1:6" s="73" customFormat="1" ht="14.25">
      <c r="A501" s="69"/>
      <c r="B501" s="74"/>
      <c r="C501" s="70"/>
      <c r="D501" s="71"/>
      <c r="E501" s="72"/>
      <c r="F501" s="71"/>
    </row>
    <row r="502" spans="1:6" s="73" customFormat="1" ht="14.25">
      <c r="A502" s="69"/>
      <c r="B502" s="74"/>
      <c r="C502" s="70"/>
      <c r="D502" s="71"/>
      <c r="E502" s="72"/>
      <c r="F502" s="71"/>
    </row>
    <row r="503" spans="1:6" s="73" customFormat="1" ht="14.25">
      <c r="A503" s="69"/>
      <c r="B503" s="74"/>
      <c r="C503" s="70"/>
      <c r="D503" s="71"/>
      <c r="E503" s="72"/>
      <c r="F503" s="71"/>
    </row>
    <row r="504" spans="1:6" s="73" customFormat="1" ht="14.25">
      <c r="A504" s="69"/>
      <c r="B504" s="74"/>
      <c r="C504" s="70"/>
      <c r="D504" s="71"/>
      <c r="E504" s="72"/>
      <c r="F504" s="71"/>
    </row>
    <row r="505" spans="1:6" ht="14.25">
      <c r="A505" s="69"/>
      <c r="B505" s="74"/>
      <c r="C505" s="70"/>
      <c r="D505" s="71"/>
      <c r="E505" s="72"/>
      <c r="F505" s="71"/>
    </row>
    <row r="506" spans="1:6" ht="14.25">
      <c r="A506" s="69"/>
      <c r="B506" s="74"/>
      <c r="C506" s="70"/>
      <c r="D506" s="71"/>
      <c r="E506" s="72"/>
      <c r="F506" s="71"/>
    </row>
    <row r="507" spans="1:6" ht="14.25">
      <c r="A507" s="69"/>
      <c r="B507" s="74"/>
      <c r="C507" s="70"/>
      <c r="D507" s="71"/>
      <c r="E507" s="72"/>
      <c r="F507" s="71"/>
    </row>
    <row r="508" spans="1:6" ht="14.25">
      <c r="A508" s="69"/>
      <c r="B508" s="74"/>
      <c r="C508" s="70"/>
      <c r="D508" s="71"/>
      <c r="E508" s="72"/>
      <c r="F508" s="71"/>
    </row>
    <row r="509" spans="1:6" ht="14.25">
      <c r="A509" s="69"/>
      <c r="B509" s="74"/>
      <c r="C509" s="70"/>
      <c r="D509" s="71"/>
      <c r="E509" s="72"/>
      <c r="F509" s="71"/>
    </row>
    <row r="510" spans="1:6" ht="14.25">
      <c r="A510" s="69"/>
      <c r="B510" s="74"/>
      <c r="C510" s="70"/>
      <c r="D510" s="71"/>
      <c r="E510" s="72"/>
      <c r="F510" s="71"/>
    </row>
    <row r="511" spans="1:6" ht="14.25">
      <c r="A511" s="69"/>
      <c r="B511" s="74"/>
      <c r="C511" s="70"/>
      <c r="D511" s="71"/>
      <c r="E511" s="72"/>
      <c r="F511" s="71"/>
    </row>
    <row r="512" spans="1:6" ht="14.25">
      <c r="A512" s="69"/>
      <c r="B512" s="74"/>
      <c r="C512" s="70"/>
      <c r="D512" s="71"/>
      <c r="E512" s="72"/>
      <c r="F512" s="71"/>
    </row>
    <row r="513" spans="1:6" ht="14.25">
      <c r="A513" s="69"/>
      <c r="B513" s="74"/>
      <c r="C513" s="70"/>
      <c r="D513" s="71"/>
      <c r="E513" s="72"/>
      <c r="F513" s="71"/>
    </row>
    <row r="514" spans="1:6" ht="14.25">
      <c r="A514" s="69"/>
      <c r="B514" s="74"/>
      <c r="C514" s="70"/>
      <c r="D514" s="71"/>
      <c r="E514" s="72"/>
      <c r="F514" s="71"/>
    </row>
    <row r="515" spans="1:6" ht="14.25">
      <c r="A515" s="69"/>
      <c r="B515" s="74"/>
      <c r="C515" s="70"/>
      <c r="D515" s="71"/>
      <c r="E515" s="72"/>
      <c r="F515" s="71"/>
    </row>
    <row r="516" spans="1:6" ht="14.25">
      <c r="A516" s="69"/>
      <c r="B516" s="74"/>
      <c r="C516" s="70"/>
      <c r="D516" s="71"/>
      <c r="E516" s="72"/>
      <c r="F516" s="71"/>
    </row>
    <row r="517" spans="1:6" ht="14.25">
      <c r="A517" s="69"/>
      <c r="B517" s="74"/>
      <c r="C517" s="70"/>
      <c r="D517" s="71"/>
      <c r="E517" s="72"/>
      <c r="F517" s="71"/>
    </row>
    <row r="518" spans="1:6" ht="14.25">
      <c r="A518" s="69"/>
      <c r="B518" s="74"/>
      <c r="C518" s="70"/>
      <c r="D518" s="71"/>
      <c r="E518" s="72"/>
      <c r="F518" s="71"/>
    </row>
    <row r="519" spans="1:6" ht="14.25">
      <c r="A519" s="69"/>
      <c r="B519" s="74"/>
      <c r="C519" s="70"/>
      <c r="D519" s="71"/>
      <c r="E519" s="72"/>
      <c r="F519" s="71"/>
    </row>
    <row r="520" spans="1:6" ht="14.25">
      <c r="A520" s="69"/>
      <c r="B520" s="74"/>
      <c r="C520" s="70"/>
      <c r="D520" s="71"/>
      <c r="E520" s="72"/>
      <c r="F520" s="71"/>
    </row>
    <row r="521" spans="1:6" ht="14.25">
      <c r="A521" s="69"/>
      <c r="B521" s="74"/>
      <c r="C521" s="70"/>
      <c r="D521" s="71"/>
      <c r="E521" s="72"/>
      <c r="F521" s="71"/>
    </row>
    <row r="522" spans="1:6" ht="14.25">
      <c r="A522" s="69"/>
      <c r="B522" s="74"/>
      <c r="C522" s="70"/>
      <c r="D522" s="71"/>
      <c r="E522" s="72"/>
      <c r="F522" s="71"/>
    </row>
    <row r="523" spans="1:6" ht="14.25">
      <c r="A523" s="69"/>
      <c r="B523" s="74"/>
      <c r="C523" s="70"/>
      <c r="D523" s="71"/>
      <c r="E523" s="72"/>
      <c r="F523" s="71"/>
    </row>
    <row r="524" spans="1:6" ht="14.25">
      <c r="A524" s="69"/>
      <c r="B524" s="74"/>
      <c r="C524" s="70"/>
      <c r="D524" s="71"/>
      <c r="E524" s="72"/>
      <c r="F524" s="71"/>
    </row>
    <row r="525" spans="1:6" ht="14.25">
      <c r="A525" s="69"/>
      <c r="B525" s="74"/>
      <c r="C525" s="70"/>
      <c r="D525" s="71"/>
      <c r="E525" s="72"/>
      <c r="F525" s="71"/>
    </row>
    <row r="526" spans="1:6" ht="14.25">
      <c r="A526" s="69"/>
      <c r="B526" s="74"/>
      <c r="C526" s="70"/>
      <c r="D526" s="71"/>
      <c r="E526" s="72"/>
      <c r="F526" s="71"/>
    </row>
    <row r="527" spans="1:6" ht="14.25">
      <c r="A527" s="69"/>
      <c r="B527" s="74"/>
      <c r="C527" s="70"/>
      <c r="D527" s="71"/>
      <c r="E527" s="72"/>
      <c r="F527" s="71"/>
    </row>
    <row r="528" spans="1:6" ht="14.25">
      <c r="A528" s="69"/>
      <c r="B528" s="74"/>
      <c r="C528" s="70"/>
      <c r="D528" s="71"/>
      <c r="E528" s="72"/>
      <c r="F528" s="71"/>
    </row>
    <row r="529" spans="1:6" ht="14.25">
      <c r="A529" s="69"/>
      <c r="B529" s="74"/>
      <c r="C529" s="70"/>
      <c r="D529" s="71"/>
      <c r="E529" s="72"/>
      <c r="F529" s="71"/>
    </row>
    <row r="530" spans="1:6" ht="14.25">
      <c r="A530" s="69"/>
      <c r="B530" s="74"/>
      <c r="C530" s="70"/>
      <c r="D530" s="71"/>
      <c r="E530" s="72"/>
      <c r="F530" s="71"/>
    </row>
    <row r="531" spans="1:6" ht="14.25">
      <c r="A531" s="69"/>
      <c r="B531" s="74"/>
      <c r="C531" s="70"/>
      <c r="D531" s="71"/>
      <c r="E531" s="72"/>
      <c r="F531" s="71"/>
    </row>
    <row r="532" spans="1:6" ht="14.25">
      <c r="A532" s="69"/>
      <c r="B532" s="74"/>
      <c r="C532" s="70"/>
      <c r="D532" s="71"/>
      <c r="E532" s="72"/>
      <c r="F532" s="71"/>
    </row>
    <row r="533" spans="1:6" ht="14.25">
      <c r="A533" s="69"/>
      <c r="B533" s="74"/>
      <c r="C533" s="70"/>
      <c r="D533" s="71"/>
      <c r="E533" s="72"/>
      <c r="F533" s="71"/>
    </row>
    <row r="534" spans="1:6" ht="14.25">
      <c r="A534" s="69"/>
      <c r="B534" s="74"/>
      <c r="C534" s="70"/>
      <c r="D534" s="71"/>
      <c r="E534" s="72"/>
      <c r="F534" s="71"/>
    </row>
    <row r="535" spans="1:6" ht="14.25">
      <c r="A535" s="69"/>
      <c r="B535" s="74"/>
      <c r="C535" s="70"/>
      <c r="D535" s="71"/>
      <c r="E535" s="72"/>
      <c r="F535" s="71"/>
    </row>
    <row r="536" spans="1:6" ht="14.25">
      <c r="A536" s="69"/>
      <c r="B536" s="74"/>
      <c r="C536" s="70"/>
      <c r="D536" s="71"/>
      <c r="E536" s="72"/>
      <c r="F536" s="71"/>
    </row>
    <row r="537" spans="1:6" ht="14.25">
      <c r="A537" s="69"/>
      <c r="B537" s="74"/>
      <c r="C537" s="70"/>
      <c r="D537" s="71"/>
      <c r="E537" s="72"/>
      <c r="F537" s="71"/>
    </row>
    <row r="538" spans="1:6" ht="14.25">
      <c r="A538" s="69"/>
      <c r="B538" s="74"/>
      <c r="C538" s="70"/>
      <c r="D538" s="71"/>
      <c r="E538" s="72"/>
      <c r="F538" s="71"/>
    </row>
    <row r="539" spans="1:6" ht="14.25">
      <c r="A539" s="69"/>
      <c r="B539" s="74"/>
      <c r="C539" s="70"/>
      <c r="D539" s="71"/>
      <c r="E539" s="72"/>
      <c r="F539" s="71"/>
    </row>
    <row r="540" spans="1:6" ht="14.25">
      <c r="A540" s="69"/>
      <c r="B540" s="74"/>
      <c r="C540" s="70"/>
      <c r="D540" s="71"/>
      <c r="E540" s="72"/>
      <c r="F540" s="71"/>
    </row>
    <row r="541" spans="1:6" ht="14.25">
      <c r="A541" s="69"/>
      <c r="B541" s="74"/>
      <c r="C541" s="70"/>
      <c r="D541" s="71"/>
      <c r="E541" s="72"/>
      <c r="F541" s="71"/>
    </row>
    <row r="542" spans="1:6" ht="14.25">
      <c r="A542" s="69"/>
      <c r="B542" s="74"/>
      <c r="C542" s="70"/>
      <c r="D542" s="71"/>
      <c r="E542" s="72"/>
      <c r="F542" s="71"/>
    </row>
    <row r="543" spans="1:6" ht="14.25">
      <c r="A543" s="69"/>
      <c r="B543" s="74"/>
      <c r="C543" s="70"/>
      <c r="D543" s="71"/>
      <c r="E543" s="72"/>
      <c r="F543" s="71"/>
    </row>
    <row r="544" spans="1:6" ht="14.25">
      <c r="A544" s="69"/>
      <c r="B544" s="74"/>
      <c r="C544" s="70"/>
      <c r="D544" s="71"/>
      <c r="E544" s="72"/>
      <c r="F544" s="71"/>
    </row>
    <row r="545" spans="1:6" ht="14.25">
      <c r="A545" s="69"/>
      <c r="B545" s="74"/>
      <c r="C545" s="70"/>
      <c r="D545" s="71"/>
      <c r="E545" s="72"/>
      <c r="F545" s="71"/>
    </row>
    <row r="546" spans="1:6" ht="14.25">
      <c r="A546" s="69"/>
      <c r="B546" s="74"/>
      <c r="C546" s="70"/>
      <c r="D546" s="71"/>
      <c r="E546" s="72"/>
      <c r="F546" s="71"/>
    </row>
    <row r="547" spans="1:6" ht="14.25">
      <c r="A547" s="69"/>
      <c r="B547" s="74"/>
      <c r="C547" s="70"/>
      <c r="D547" s="71"/>
      <c r="E547" s="72"/>
      <c r="F547" s="71"/>
    </row>
    <row r="548" spans="1:6" ht="14.25">
      <c r="A548" s="69"/>
      <c r="B548" s="74"/>
      <c r="C548" s="70"/>
      <c r="D548" s="71"/>
      <c r="E548" s="72"/>
      <c r="F548" s="71"/>
    </row>
    <row r="549" spans="1:6" ht="14.25">
      <c r="A549" s="69"/>
      <c r="B549" s="74"/>
      <c r="C549" s="70"/>
      <c r="D549" s="71"/>
      <c r="E549" s="72"/>
      <c r="F549" s="71"/>
    </row>
    <row r="550" spans="1:6" ht="14.25">
      <c r="A550" s="69"/>
      <c r="B550" s="74"/>
      <c r="C550" s="70"/>
      <c r="D550" s="71"/>
      <c r="E550" s="72"/>
      <c r="F550" s="71"/>
    </row>
    <row r="551" spans="1:6" ht="14.25">
      <c r="A551" s="69"/>
      <c r="B551" s="74"/>
      <c r="C551" s="70"/>
      <c r="D551" s="71"/>
      <c r="E551" s="72"/>
      <c r="F551" s="71"/>
    </row>
    <row r="552" spans="1:6" ht="14.25">
      <c r="A552" s="69"/>
      <c r="B552" s="74"/>
      <c r="C552" s="70"/>
      <c r="D552" s="71"/>
      <c r="E552" s="72"/>
      <c r="F552" s="71"/>
    </row>
    <row r="553" spans="1:6" ht="14.25">
      <c r="A553" s="69"/>
      <c r="B553" s="74"/>
      <c r="C553" s="70"/>
      <c r="D553" s="71"/>
      <c r="E553" s="72"/>
      <c r="F553" s="71"/>
    </row>
    <row r="554" spans="1:6" ht="14.25">
      <c r="A554" s="69"/>
      <c r="B554" s="74"/>
      <c r="C554" s="70"/>
      <c r="D554" s="71"/>
      <c r="E554" s="72"/>
      <c r="F554" s="71"/>
    </row>
    <row r="555" spans="1:6" ht="14.25">
      <c r="A555" s="69"/>
      <c r="B555" s="74"/>
      <c r="C555" s="70"/>
      <c r="D555" s="71"/>
      <c r="E555" s="72"/>
      <c r="F555" s="71"/>
    </row>
    <row r="556" spans="1:6" ht="14.25">
      <c r="A556" s="69"/>
      <c r="B556" s="74"/>
      <c r="C556" s="70"/>
      <c r="D556" s="71"/>
      <c r="E556" s="72"/>
      <c r="F556" s="71"/>
    </row>
    <row r="557" spans="1:6" ht="14.25">
      <c r="A557" s="69"/>
      <c r="B557" s="74"/>
      <c r="C557" s="70"/>
      <c r="D557" s="71"/>
      <c r="E557" s="72"/>
      <c r="F557" s="71"/>
    </row>
    <row r="558" spans="1:6" ht="14.25">
      <c r="A558" s="69"/>
      <c r="B558" s="74"/>
      <c r="C558" s="70"/>
      <c r="D558" s="71"/>
      <c r="E558" s="72"/>
      <c r="F558" s="71"/>
    </row>
    <row r="559" spans="1:6" ht="14.25">
      <c r="A559" s="69"/>
      <c r="B559" s="74"/>
      <c r="C559" s="70"/>
      <c r="D559" s="71"/>
      <c r="E559" s="72"/>
      <c r="F559" s="71"/>
    </row>
    <row r="560" spans="1:6" ht="14.25">
      <c r="A560" s="69"/>
      <c r="B560" s="74"/>
      <c r="C560" s="70"/>
      <c r="D560" s="71"/>
      <c r="E560" s="72"/>
      <c r="F560" s="71"/>
    </row>
    <row r="561" spans="1:6" ht="14.25">
      <c r="A561" s="69"/>
      <c r="B561" s="74"/>
      <c r="C561" s="70"/>
      <c r="D561" s="71"/>
      <c r="E561" s="72"/>
      <c r="F561" s="71"/>
    </row>
    <row r="562" spans="1:6" ht="14.25">
      <c r="A562" s="69"/>
      <c r="B562" s="74"/>
      <c r="C562" s="70"/>
      <c r="D562" s="71"/>
      <c r="E562" s="72"/>
      <c r="F562" s="71"/>
    </row>
    <row r="563" spans="1:6" ht="14.25">
      <c r="A563" s="69"/>
      <c r="B563" s="74"/>
      <c r="C563" s="70"/>
      <c r="D563" s="71"/>
      <c r="E563" s="72"/>
      <c r="F563" s="71"/>
    </row>
    <row r="564" spans="1:6" ht="14.25">
      <c r="A564" s="69"/>
      <c r="B564" s="74"/>
      <c r="C564" s="70"/>
      <c r="D564" s="71"/>
      <c r="E564" s="72"/>
      <c r="F564" s="71"/>
    </row>
    <row r="565" spans="1:6" ht="14.25">
      <c r="A565" s="69"/>
      <c r="B565" s="74"/>
      <c r="C565" s="70"/>
      <c r="D565" s="71"/>
      <c r="E565" s="72"/>
      <c r="F565" s="71"/>
    </row>
    <row r="566" spans="1:6" ht="14.25">
      <c r="A566" s="69"/>
      <c r="B566" s="74"/>
      <c r="C566" s="70"/>
      <c r="D566" s="71"/>
      <c r="E566" s="72"/>
      <c r="F566" s="71"/>
    </row>
    <row r="567" spans="1:6" ht="14.25">
      <c r="A567" s="69"/>
      <c r="B567" s="74"/>
      <c r="C567" s="70"/>
      <c r="D567" s="71"/>
      <c r="E567" s="72"/>
      <c r="F567" s="71"/>
    </row>
    <row r="568" spans="1:6" ht="14.25">
      <c r="A568" s="69"/>
      <c r="B568" s="74"/>
      <c r="C568" s="70"/>
      <c r="D568" s="71"/>
      <c r="E568" s="72"/>
      <c r="F568" s="71"/>
    </row>
    <row r="569" spans="1:6" ht="14.25">
      <c r="A569" s="69"/>
      <c r="B569" s="74"/>
      <c r="C569" s="70"/>
      <c r="D569" s="71"/>
      <c r="E569" s="72"/>
      <c r="F569" s="71"/>
    </row>
    <row r="570" spans="1:6" ht="14.25">
      <c r="A570" s="69"/>
      <c r="B570" s="74"/>
      <c r="C570" s="70"/>
      <c r="D570" s="71"/>
      <c r="E570" s="72"/>
      <c r="F570" s="71"/>
    </row>
    <row r="571" spans="1:6" ht="14.25">
      <c r="A571" s="69"/>
      <c r="B571" s="74"/>
      <c r="C571" s="70"/>
      <c r="D571" s="71"/>
      <c r="E571" s="72"/>
      <c r="F571" s="71"/>
    </row>
    <row r="572" spans="1:6" ht="14.25">
      <c r="A572" s="69"/>
      <c r="B572" s="74"/>
      <c r="C572" s="70"/>
      <c r="D572" s="71"/>
      <c r="E572" s="72"/>
      <c r="F572" s="71"/>
    </row>
    <row r="573" spans="1:6" ht="14.25">
      <c r="A573" s="69"/>
      <c r="B573" s="74"/>
      <c r="C573" s="70"/>
      <c r="D573" s="71"/>
      <c r="E573" s="72"/>
      <c r="F573" s="71"/>
    </row>
    <row r="574" spans="1:6" ht="14.25">
      <c r="A574" s="69"/>
      <c r="B574" s="74"/>
      <c r="C574" s="70"/>
      <c r="D574" s="71"/>
      <c r="E574" s="72"/>
      <c r="F574" s="71"/>
    </row>
    <row r="575" spans="1:6" ht="14.25">
      <c r="A575" s="69"/>
      <c r="B575" s="74"/>
      <c r="C575" s="70"/>
      <c r="D575" s="71"/>
      <c r="E575" s="72"/>
      <c r="F575" s="71"/>
    </row>
    <row r="576" spans="1:6" ht="14.25">
      <c r="A576" s="69"/>
      <c r="B576" s="74"/>
      <c r="C576" s="70"/>
      <c r="D576" s="71"/>
      <c r="E576" s="72"/>
      <c r="F576" s="71"/>
    </row>
    <row r="577" spans="1:6" ht="14.25">
      <c r="A577" s="69"/>
      <c r="B577" s="74"/>
      <c r="C577" s="70"/>
      <c r="D577" s="71"/>
      <c r="E577" s="72"/>
      <c r="F577" s="71"/>
    </row>
    <row r="578" spans="1:6" ht="14.25">
      <c r="A578" s="69"/>
      <c r="B578" s="74"/>
      <c r="C578" s="70"/>
      <c r="D578" s="71"/>
      <c r="E578" s="72"/>
      <c r="F578" s="71"/>
    </row>
    <row r="579" spans="1:6" ht="14.25">
      <c r="A579" s="69"/>
      <c r="B579" s="74"/>
      <c r="C579" s="70"/>
      <c r="D579" s="71"/>
      <c r="E579" s="72"/>
      <c r="F579" s="71"/>
    </row>
    <row r="580" ht="14.25">
      <c r="B580" s="74"/>
    </row>
  </sheetData>
  <sheetProtection/>
  <mergeCells count="3">
    <mergeCell ref="B32:B33"/>
    <mergeCell ref="B76:B78"/>
    <mergeCell ref="I93:M93"/>
  </mergeCells>
  <printOptions gridLines="1" horizontalCentered="1"/>
  <pageMargins left="0.7" right="0.7" top="0.75" bottom="0.75" header="0.3" footer="0.3"/>
  <pageSetup firstPageNumber="1" useFirstPageNumber="1" fitToHeight="0" fitToWidth="1" horizontalDpi="600" verticalDpi="600" orientation="portrait" paperSize="9" scale="24" r:id="rId2"/>
  <rowBreaks count="6" manualBreakCount="6">
    <brk id="28" max="5" man="1"/>
    <brk id="55" max="5" man="1"/>
    <brk id="71" max="5" man="1"/>
    <brk id="90" max="5" man="1"/>
    <brk id="115" max="5" man="1"/>
    <brk id="140" max="5" man="1"/>
  </rowBreaks>
  <drawing r:id="rId1"/>
</worksheet>
</file>

<file path=xl/worksheets/sheet2.xml><?xml version="1.0" encoding="utf-8"?>
<worksheet xmlns="http://schemas.openxmlformats.org/spreadsheetml/2006/main" xmlns:r="http://schemas.openxmlformats.org/officeDocument/2006/relationships">
  <dimension ref="A1:K658"/>
  <sheetViews>
    <sheetView view="pageLayout" zoomScaleNormal="110" workbookViewId="0" topLeftCell="A142">
      <selection activeCell="H664" sqref="H664"/>
    </sheetView>
  </sheetViews>
  <sheetFormatPr defaultColWidth="8.796875" defaultRowHeight="15"/>
  <cols>
    <col min="1" max="1" width="5.19921875" style="146" customWidth="1"/>
    <col min="2" max="2" width="8.09765625" style="146" customWidth="1"/>
    <col min="3" max="3" width="8.8984375" style="146" customWidth="1"/>
    <col min="4" max="4" width="7.59765625" style="146" customWidth="1"/>
    <col min="5" max="5" width="9.69921875" style="163" customWidth="1"/>
    <col min="6" max="6" width="6.3984375" style="164" customWidth="1"/>
    <col min="7" max="7" width="5.19921875" style="165" customWidth="1"/>
    <col min="8" max="8" width="7.796875" style="144" customWidth="1"/>
    <col min="9" max="9" width="11.796875" style="145" customWidth="1"/>
    <col min="10" max="11" width="8.8984375" style="166" customWidth="1"/>
    <col min="12" max="16384" width="8.8984375" style="167" customWidth="1"/>
  </cols>
  <sheetData>
    <row r="1" spans="1:9" s="93" customFormat="1" ht="12">
      <c r="A1" s="87"/>
      <c r="B1" s="87"/>
      <c r="C1" s="87"/>
      <c r="D1" s="87"/>
      <c r="E1" s="88"/>
      <c r="F1" s="89"/>
      <c r="G1" s="90"/>
      <c r="H1" s="91"/>
      <c r="I1" s="92"/>
    </row>
    <row r="2" spans="1:9" s="93" customFormat="1" ht="12">
      <c r="A2" s="87"/>
      <c r="B2" s="87"/>
      <c r="C2" s="87"/>
      <c r="D2" s="87"/>
      <c r="E2" s="88"/>
      <c r="F2" s="89"/>
      <c r="G2" s="90"/>
      <c r="H2" s="91"/>
      <c r="I2" s="92"/>
    </row>
    <row r="3" spans="1:9" s="93" customFormat="1" ht="12">
      <c r="A3" s="87"/>
      <c r="B3" s="87"/>
      <c r="C3" s="87"/>
      <c r="D3" s="87"/>
      <c r="E3" s="88"/>
      <c r="F3" s="89"/>
      <c r="G3" s="90"/>
      <c r="H3" s="91"/>
      <c r="I3" s="92"/>
    </row>
    <row r="4" spans="1:9" s="93" customFormat="1" ht="12">
      <c r="A4" s="87"/>
      <c r="B4" s="87"/>
      <c r="C4" s="87"/>
      <c r="D4" s="87"/>
      <c r="E4" s="88"/>
      <c r="F4" s="89"/>
      <c r="G4" s="90"/>
      <c r="H4" s="91"/>
      <c r="I4" s="92"/>
    </row>
    <row r="5" spans="1:9" s="93" customFormat="1" ht="12">
      <c r="A5" s="87"/>
      <c r="B5" s="87"/>
      <c r="C5" s="87"/>
      <c r="D5" s="87"/>
      <c r="E5" s="88"/>
      <c r="F5" s="89"/>
      <c r="G5" s="90"/>
      <c r="H5" s="91"/>
      <c r="I5" s="92"/>
    </row>
    <row r="6" spans="1:9" s="93" customFormat="1" ht="12">
      <c r="A6" s="87"/>
      <c r="B6" s="87"/>
      <c r="C6" s="87"/>
      <c r="D6" s="87"/>
      <c r="E6" s="88"/>
      <c r="F6" s="89"/>
      <c r="G6" s="90"/>
      <c r="H6" s="91"/>
      <c r="I6" s="92"/>
    </row>
    <row r="7" spans="1:9" s="93" customFormat="1" ht="12">
      <c r="A7" s="87"/>
      <c r="B7" s="87"/>
      <c r="C7" s="87"/>
      <c r="D7" s="87"/>
      <c r="E7" s="88"/>
      <c r="F7" s="89"/>
      <c r="G7" s="90"/>
      <c r="H7" s="91"/>
      <c r="I7" s="92"/>
    </row>
    <row r="8" spans="1:9" s="93" customFormat="1" ht="12">
      <c r="A8" s="87"/>
      <c r="B8" s="87"/>
      <c r="C8" s="87"/>
      <c r="D8" s="87"/>
      <c r="E8" s="88"/>
      <c r="F8" s="89"/>
      <c r="G8" s="90"/>
      <c r="H8" s="91"/>
      <c r="I8" s="92"/>
    </row>
    <row r="9" spans="1:9" s="93" customFormat="1" ht="12">
      <c r="A9" s="87"/>
      <c r="B9" s="87"/>
      <c r="C9" s="87"/>
      <c r="D9" s="87"/>
      <c r="E9" s="87" t="s">
        <v>66</v>
      </c>
      <c r="F9" s="94" t="s">
        <v>67</v>
      </c>
      <c r="G9" s="95"/>
      <c r="H9" s="89"/>
      <c r="I9" s="92"/>
    </row>
    <row r="10" spans="1:9" s="93" customFormat="1" ht="12">
      <c r="A10" s="87"/>
      <c r="B10" s="87"/>
      <c r="C10" s="87"/>
      <c r="D10" s="87"/>
      <c r="E10" s="87"/>
      <c r="F10" s="94" t="s">
        <v>68</v>
      </c>
      <c r="G10" s="95"/>
      <c r="H10" s="89"/>
      <c r="I10" s="92"/>
    </row>
    <row r="11" spans="1:9" s="93" customFormat="1" ht="12">
      <c r="A11" s="87"/>
      <c r="B11" s="87"/>
      <c r="C11" s="87"/>
      <c r="D11" s="87"/>
      <c r="E11" s="87"/>
      <c r="F11" s="88" t="s">
        <v>69</v>
      </c>
      <c r="G11" s="95"/>
      <c r="H11" s="89"/>
      <c r="I11" s="92"/>
    </row>
    <row r="12" spans="1:9" s="93" customFormat="1" ht="12">
      <c r="A12" s="87"/>
      <c r="B12" s="87"/>
      <c r="C12" s="87"/>
      <c r="D12" s="87"/>
      <c r="E12" s="96" t="s">
        <v>70</v>
      </c>
      <c r="F12" s="88" t="s">
        <v>71</v>
      </c>
      <c r="G12" s="95"/>
      <c r="H12" s="89"/>
      <c r="I12" s="92"/>
    </row>
    <row r="13" spans="1:9" s="93" customFormat="1" ht="12">
      <c r="A13" s="87"/>
      <c r="B13" s="87"/>
      <c r="C13" s="87"/>
      <c r="D13" s="87"/>
      <c r="E13" s="96" t="s">
        <v>70</v>
      </c>
      <c r="F13" s="88" t="s">
        <v>72</v>
      </c>
      <c r="G13" s="95"/>
      <c r="H13" s="89"/>
      <c r="I13" s="92"/>
    </row>
    <row r="14" spans="1:9" s="93" customFormat="1" ht="12">
      <c r="A14" s="87"/>
      <c r="B14" s="87"/>
      <c r="C14" s="87"/>
      <c r="D14" s="87"/>
      <c r="E14" s="96"/>
      <c r="F14" s="97"/>
      <c r="G14" s="95"/>
      <c r="H14" s="89"/>
      <c r="I14" s="92"/>
    </row>
    <row r="15" spans="1:9" s="93" customFormat="1" ht="12">
      <c r="A15" s="87"/>
      <c r="B15" s="87"/>
      <c r="C15" s="87"/>
      <c r="D15" s="87"/>
      <c r="E15" s="96"/>
      <c r="F15" s="89"/>
      <c r="G15" s="95"/>
      <c r="H15" s="89"/>
      <c r="I15" s="92"/>
    </row>
    <row r="16" spans="1:9" s="93" customFormat="1" ht="12">
      <c r="A16" s="87"/>
      <c r="B16" s="87"/>
      <c r="C16" s="87"/>
      <c r="D16" s="87"/>
      <c r="E16" s="87" t="s">
        <v>73</v>
      </c>
      <c r="F16" s="94" t="s">
        <v>74</v>
      </c>
      <c r="G16" s="95"/>
      <c r="H16" s="89"/>
      <c r="I16" s="92"/>
    </row>
    <row r="17" spans="1:9" s="93" customFormat="1" ht="12">
      <c r="A17" s="87"/>
      <c r="B17" s="87"/>
      <c r="C17" s="87"/>
      <c r="D17" s="87"/>
      <c r="E17" s="96"/>
      <c r="F17" s="94" t="s">
        <v>75</v>
      </c>
      <c r="G17" s="95"/>
      <c r="H17" s="89"/>
      <c r="I17" s="92"/>
    </row>
    <row r="18" spans="1:9" s="93" customFormat="1" ht="12">
      <c r="A18" s="87"/>
      <c r="B18" s="87"/>
      <c r="C18" s="87"/>
      <c r="D18" s="87"/>
      <c r="E18" s="96"/>
      <c r="F18" s="94"/>
      <c r="G18" s="95"/>
      <c r="H18" s="89"/>
      <c r="I18" s="92"/>
    </row>
    <row r="19" spans="1:9" s="93" customFormat="1" ht="12">
      <c r="A19" s="87"/>
      <c r="B19" s="87"/>
      <c r="C19" s="87"/>
      <c r="D19" s="87"/>
      <c r="E19" s="96"/>
      <c r="F19" s="89"/>
      <c r="G19" s="95"/>
      <c r="H19" s="89"/>
      <c r="I19" s="92"/>
    </row>
    <row r="20" spans="1:9" s="93" customFormat="1" ht="12">
      <c r="A20" s="87"/>
      <c r="B20" s="87"/>
      <c r="C20" s="87"/>
      <c r="D20" s="87"/>
      <c r="E20" s="87" t="s">
        <v>76</v>
      </c>
      <c r="F20" s="87" t="s">
        <v>77</v>
      </c>
      <c r="G20" s="95"/>
      <c r="H20" s="89"/>
      <c r="I20" s="92"/>
    </row>
    <row r="21" spans="1:9" s="93" customFormat="1" ht="12">
      <c r="A21" s="87"/>
      <c r="B21" s="87"/>
      <c r="C21" s="87"/>
      <c r="D21" s="87"/>
      <c r="E21" s="96"/>
      <c r="F21" s="87" t="s">
        <v>78</v>
      </c>
      <c r="G21" s="95"/>
      <c r="H21" s="89"/>
      <c r="I21" s="92"/>
    </row>
    <row r="22" spans="1:9" s="93" customFormat="1" ht="12">
      <c r="A22" s="87"/>
      <c r="B22" s="87"/>
      <c r="C22" s="87"/>
      <c r="D22" s="87"/>
      <c r="E22" s="96"/>
      <c r="F22" s="87"/>
      <c r="G22" s="95"/>
      <c r="H22" s="89"/>
      <c r="I22" s="92"/>
    </row>
    <row r="23" spans="1:9" s="93" customFormat="1" ht="12">
      <c r="A23" s="87"/>
      <c r="B23" s="87"/>
      <c r="C23" s="87"/>
      <c r="D23" s="87"/>
      <c r="E23" s="96"/>
      <c r="F23" s="98"/>
      <c r="G23" s="95"/>
      <c r="H23" s="89"/>
      <c r="I23" s="92"/>
    </row>
    <row r="24" spans="1:9" s="93" customFormat="1" ht="12">
      <c r="A24" s="87"/>
      <c r="B24" s="87"/>
      <c r="C24" s="87"/>
      <c r="D24" s="87"/>
      <c r="E24" s="87" t="s">
        <v>79</v>
      </c>
      <c r="F24" s="96" t="s">
        <v>80</v>
      </c>
      <c r="G24" s="95"/>
      <c r="H24" s="89"/>
      <c r="I24" s="92"/>
    </row>
    <row r="25" spans="1:9" s="93" customFormat="1" ht="12">
      <c r="A25" s="87"/>
      <c r="B25" s="87"/>
      <c r="C25" s="87"/>
      <c r="D25" s="87"/>
      <c r="E25" s="96"/>
      <c r="F25" s="99" t="s">
        <v>81</v>
      </c>
      <c r="G25" s="95"/>
      <c r="H25" s="89"/>
      <c r="I25" s="92"/>
    </row>
    <row r="26" spans="1:11" s="93" customFormat="1" ht="12">
      <c r="A26" s="100"/>
      <c r="B26" s="100"/>
      <c r="C26" s="100"/>
      <c r="D26" s="100"/>
      <c r="E26" s="101"/>
      <c r="F26" s="102"/>
      <c r="G26" s="103"/>
      <c r="H26" s="104"/>
      <c r="I26" s="105"/>
      <c r="J26" s="106"/>
      <c r="K26" s="106"/>
    </row>
    <row r="27" spans="1:11" s="93" customFormat="1" ht="12">
      <c r="A27" s="100"/>
      <c r="B27" s="100"/>
      <c r="C27" s="100"/>
      <c r="D27" s="100"/>
      <c r="E27" s="101"/>
      <c r="F27" s="102"/>
      <c r="G27" s="103"/>
      <c r="H27" s="104"/>
      <c r="I27" s="105"/>
      <c r="J27" s="106"/>
      <c r="K27" s="106"/>
    </row>
    <row r="28" spans="1:11" s="93" customFormat="1" ht="12">
      <c r="A28" s="100"/>
      <c r="B28" s="100"/>
      <c r="C28" s="100"/>
      <c r="D28" s="100"/>
      <c r="E28" s="101"/>
      <c r="F28" s="107"/>
      <c r="G28" s="103"/>
      <c r="H28" s="104"/>
      <c r="I28" s="105"/>
      <c r="J28" s="106"/>
      <c r="K28" s="106"/>
    </row>
    <row r="29" spans="1:11" s="93" customFormat="1" ht="12">
      <c r="A29" s="100"/>
      <c r="B29" s="100"/>
      <c r="C29" s="100"/>
      <c r="D29" s="100"/>
      <c r="E29" s="101"/>
      <c r="F29" s="107"/>
      <c r="G29" s="103"/>
      <c r="H29" s="104"/>
      <c r="I29" s="105"/>
      <c r="J29" s="106"/>
      <c r="K29" s="106"/>
    </row>
    <row r="30" spans="1:11" s="93" customFormat="1" ht="12">
      <c r="A30" s="100"/>
      <c r="B30" s="100"/>
      <c r="C30" s="100"/>
      <c r="D30" s="100"/>
      <c r="E30" s="108" t="s">
        <v>82</v>
      </c>
      <c r="F30" s="109" t="s">
        <v>83</v>
      </c>
      <c r="G30" s="110"/>
      <c r="H30" s="111"/>
      <c r="I30" s="105"/>
      <c r="J30" s="106"/>
      <c r="K30" s="106"/>
    </row>
    <row r="31" spans="1:11" s="93" customFormat="1" ht="12">
      <c r="A31" s="100"/>
      <c r="B31" s="100"/>
      <c r="C31" s="100"/>
      <c r="D31" s="100"/>
      <c r="E31" s="112"/>
      <c r="F31" s="113"/>
      <c r="G31" s="110"/>
      <c r="H31" s="111"/>
      <c r="I31" s="105"/>
      <c r="J31" s="106"/>
      <c r="K31" s="106"/>
    </row>
    <row r="32" spans="1:11" s="93" customFormat="1" ht="12">
      <c r="A32" s="100"/>
      <c r="B32" s="100"/>
      <c r="C32" s="100"/>
      <c r="D32" s="100"/>
      <c r="E32" s="107"/>
      <c r="F32" s="113"/>
      <c r="G32" s="110"/>
      <c r="H32" s="111"/>
      <c r="I32" s="105"/>
      <c r="J32" s="106"/>
      <c r="K32" s="106"/>
    </row>
    <row r="33" spans="1:11" s="93" customFormat="1" ht="12">
      <c r="A33" s="100"/>
      <c r="B33" s="100"/>
      <c r="C33" s="100"/>
      <c r="D33" s="100"/>
      <c r="E33" s="108" t="s">
        <v>84</v>
      </c>
      <c r="F33" s="114" t="s">
        <v>85</v>
      </c>
      <c r="G33" s="110"/>
      <c r="H33" s="111"/>
      <c r="I33" s="105"/>
      <c r="J33" s="106"/>
      <c r="K33" s="106"/>
    </row>
    <row r="34" spans="1:11" s="93" customFormat="1" ht="12">
      <c r="A34" s="100"/>
      <c r="B34" s="100"/>
      <c r="C34" s="100"/>
      <c r="D34" s="100"/>
      <c r="E34" s="112"/>
      <c r="F34" s="113"/>
      <c r="G34" s="110"/>
      <c r="H34" s="111"/>
      <c r="I34" s="105"/>
      <c r="J34" s="106"/>
      <c r="K34" s="106"/>
    </row>
    <row r="35" spans="1:11" s="93" customFormat="1" ht="12">
      <c r="A35" s="100"/>
      <c r="B35" s="100"/>
      <c r="C35" s="100"/>
      <c r="D35" s="100"/>
      <c r="E35" s="107"/>
      <c r="F35" s="113"/>
      <c r="G35" s="110"/>
      <c r="H35" s="111"/>
      <c r="I35" s="105"/>
      <c r="J35" s="106"/>
      <c r="K35" s="106"/>
    </row>
    <row r="36" spans="1:11" s="93" customFormat="1" ht="12">
      <c r="A36" s="100"/>
      <c r="B36" s="100"/>
      <c r="C36" s="100"/>
      <c r="D36" s="100"/>
      <c r="E36" s="108" t="s">
        <v>86</v>
      </c>
      <c r="F36" s="114" t="s">
        <v>18</v>
      </c>
      <c r="G36" s="110"/>
      <c r="H36" s="111"/>
      <c r="I36" s="105"/>
      <c r="J36" s="106"/>
      <c r="K36" s="106"/>
    </row>
    <row r="37" spans="1:11" s="93" customFormat="1" ht="12">
      <c r="A37" s="100"/>
      <c r="B37" s="100"/>
      <c r="C37" s="100"/>
      <c r="D37" s="100"/>
      <c r="E37" s="107"/>
      <c r="F37" s="104"/>
      <c r="G37" s="110"/>
      <c r="H37" s="111"/>
      <c r="I37" s="105"/>
      <c r="J37" s="106"/>
      <c r="K37" s="106"/>
    </row>
    <row r="38" spans="1:11" s="93" customFormat="1" ht="12">
      <c r="A38" s="100"/>
      <c r="B38" s="100"/>
      <c r="C38" s="100"/>
      <c r="D38" s="100"/>
      <c r="E38" s="107"/>
      <c r="F38" s="104"/>
      <c r="G38" s="110"/>
      <c r="H38" s="111"/>
      <c r="I38" s="105"/>
      <c r="J38" s="106"/>
      <c r="K38" s="106"/>
    </row>
    <row r="39" spans="1:11" s="93" customFormat="1" ht="12">
      <c r="A39" s="100"/>
      <c r="B39" s="100"/>
      <c r="C39" s="100"/>
      <c r="D39" s="100"/>
      <c r="E39" s="107"/>
      <c r="F39" s="104"/>
      <c r="G39" s="110"/>
      <c r="H39" s="111"/>
      <c r="I39" s="105"/>
      <c r="J39" s="106"/>
      <c r="K39" s="106"/>
    </row>
    <row r="40" spans="1:11" s="93" customFormat="1" ht="12">
      <c r="A40" s="100"/>
      <c r="B40" s="100"/>
      <c r="C40" s="100"/>
      <c r="D40" s="100"/>
      <c r="E40" s="400" t="s">
        <v>87</v>
      </c>
      <c r="F40" s="400"/>
      <c r="G40" s="400"/>
      <c r="H40" s="400"/>
      <c r="I40" s="105"/>
      <c r="J40" s="106"/>
      <c r="K40" s="106"/>
    </row>
    <row r="41" spans="1:11" s="93" customFormat="1" ht="12">
      <c r="A41" s="100"/>
      <c r="B41" s="100"/>
      <c r="C41" s="100"/>
      <c r="D41" s="100"/>
      <c r="E41" s="400" t="s">
        <v>88</v>
      </c>
      <c r="F41" s="400"/>
      <c r="G41" s="400"/>
      <c r="H41" s="400"/>
      <c r="I41" s="105"/>
      <c r="J41" s="106"/>
      <c r="K41" s="106"/>
    </row>
    <row r="42" spans="1:11" s="93" customFormat="1" ht="12">
      <c r="A42" s="100"/>
      <c r="B42" s="100"/>
      <c r="C42" s="100"/>
      <c r="D42" s="100"/>
      <c r="E42" s="107"/>
      <c r="F42" s="104"/>
      <c r="G42" s="110"/>
      <c r="H42" s="111"/>
      <c r="I42" s="105"/>
      <c r="J42" s="106"/>
      <c r="K42" s="106"/>
    </row>
    <row r="43" spans="1:9" s="115" customFormat="1" ht="12.75">
      <c r="A43" s="87"/>
      <c r="B43" s="87"/>
      <c r="C43" s="87"/>
      <c r="D43" s="87"/>
      <c r="E43" s="88"/>
      <c r="F43" s="89"/>
      <c r="G43" s="90"/>
      <c r="H43" s="91"/>
      <c r="I43" s="92"/>
    </row>
    <row r="44" spans="1:9" s="115" customFormat="1" ht="12.75">
      <c r="A44" s="87"/>
      <c r="B44" s="87"/>
      <c r="C44" s="87"/>
      <c r="D44" s="87"/>
      <c r="E44" s="88"/>
      <c r="F44" s="89"/>
      <c r="G44" s="90"/>
      <c r="H44" s="91"/>
      <c r="I44" s="92"/>
    </row>
    <row r="45" spans="1:9" s="115" customFormat="1" ht="12.75">
      <c r="A45" s="87"/>
      <c r="B45" s="87"/>
      <c r="C45" s="87"/>
      <c r="D45" s="87"/>
      <c r="E45" s="88"/>
      <c r="F45" s="89"/>
      <c r="G45" s="90"/>
      <c r="H45" s="91"/>
      <c r="I45" s="92"/>
    </row>
    <row r="46" spans="1:9" s="115" customFormat="1" ht="12.75">
      <c r="A46" s="87"/>
      <c r="B46" s="87"/>
      <c r="C46" s="87"/>
      <c r="D46" s="87"/>
      <c r="E46" s="87"/>
      <c r="F46" s="89"/>
      <c r="G46" s="90"/>
      <c r="H46" s="91"/>
      <c r="I46" s="92"/>
    </row>
    <row r="47" spans="1:9" s="115" customFormat="1" ht="12.75">
      <c r="A47" s="87"/>
      <c r="B47" s="87"/>
      <c r="C47" s="87"/>
      <c r="D47" s="87"/>
      <c r="E47" s="87"/>
      <c r="F47" s="89"/>
      <c r="G47" s="90"/>
      <c r="H47" s="91"/>
      <c r="I47" s="92"/>
    </row>
    <row r="48" spans="1:9" s="115" customFormat="1" ht="12.75">
      <c r="A48" s="87"/>
      <c r="B48" s="87"/>
      <c r="C48" s="87"/>
      <c r="D48" s="87"/>
      <c r="E48" s="88"/>
      <c r="F48" s="89"/>
      <c r="G48" s="90"/>
      <c r="H48" s="91"/>
      <c r="I48" s="92"/>
    </row>
    <row r="49" spans="1:9" s="93" customFormat="1" ht="12">
      <c r="A49" s="87"/>
      <c r="B49" s="87"/>
      <c r="C49" s="87"/>
      <c r="D49" s="87"/>
      <c r="E49" s="88"/>
      <c r="F49" s="89"/>
      <c r="G49" s="90"/>
      <c r="H49" s="91"/>
      <c r="I49" s="92"/>
    </row>
    <row r="50" spans="1:9" s="93" customFormat="1" ht="12">
      <c r="A50" s="87"/>
      <c r="B50" s="87"/>
      <c r="C50" s="87"/>
      <c r="D50" s="87"/>
      <c r="E50" s="87"/>
      <c r="F50" s="89"/>
      <c r="G50" s="90"/>
      <c r="H50" s="91"/>
      <c r="I50" s="92"/>
    </row>
    <row r="51" spans="1:9" s="93" customFormat="1" ht="12">
      <c r="A51" s="87"/>
      <c r="B51" s="87"/>
      <c r="C51" s="87"/>
      <c r="D51" s="87"/>
      <c r="E51" s="87" t="s">
        <v>89</v>
      </c>
      <c r="F51" s="89"/>
      <c r="G51" s="90"/>
      <c r="H51" s="91"/>
      <c r="I51" s="92"/>
    </row>
    <row r="52" spans="1:9" s="93" customFormat="1" ht="12">
      <c r="A52" s="87"/>
      <c r="B52" s="87"/>
      <c r="C52" s="87"/>
      <c r="D52" s="87"/>
      <c r="E52" s="88" t="s">
        <v>90</v>
      </c>
      <c r="F52" s="89"/>
      <c r="G52" s="90"/>
      <c r="H52" s="91"/>
      <c r="I52" s="92"/>
    </row>
    <row r="53" spans="1:9" s="93" customFormat="1" ht="12">
      <c r="A53" s="87"/>
      <c r="B53" s="87"/>
      <c r="C53" s="87"/>
      <c r="D53" s="87"/>
      <c r="E53" s="88"/>
      <c r="F53" s="89"/>
      <c r="G53" s="90"/>
      <c r="H53" s="91"/>
      <c r="I53" s="92"/>
    </row>
    <row r="54" spans="1:9" s="93" customFormat="1" ht="12">
      <c r="A54" s="87"/>
      <c r="B54" s="87"/>
      <c r="C54" s="87"/>
      <c r="D54" s="87"/>
      <c r="E54" s="88"/>
      <c r="F54" s="89"/>
      <c r="G54" s="90"/>
      <c r="H54" s="91"/>
      <c r="I54" s="92"/>
    </row>
    <row r="55" spans="1:9" s="93" customFormat="1" ht="12">
      <c r="A55" s="87"/>
      <c r="B55" s="87"/>
      <c r="C55" s="87"/>
      <c r="D55" s="87"/>
      <c r="E55" s="88"/>
      <c r="F55" s="89"/>
      <c r="G55" s="90"/>
      <c r="H55" s="91"/>
      <c r="I55" s="92"/>
    </row>
    <row r="56" spans="1:9" s="93" customFormat="1" ht="12">
      <c r="A56" s="87"/>
      <c r="B56" s="87"/>
      <c r="C56" s="87"/>
      <c r="D56" s="87"/>
      <c r="E56" s="88"/>
      <c r="F56" s="89"/>
      <c r="G56" s="90"/>
      <c r="H56" s="91"/>
      <c r="I56" s="92"/>
    </row>
    <row r="57" spans="1:9" s="93" customFormat="1" ht="12">
      <c r="A57" s="87"/>
      <c r="B57" s="87"/>
      <c r="C57" s="87"/>
      <c r="D57" s="87"/>
      <c r="E57" s="88"/>
      <c r="F57" s="89"/>
      <c r="G57" s="90"/>
      <c r="H57" s="91"/>
      <c r="I57" s="92"/>
    </row>
    <row r="58" spans="1:9" s="93" customFormat="1" ht="12">
      <c r="A58" s="87"/>
      <c r="B58" s="87"/>
      <c r="C58" s="87"/>
      <c r="D58" s="87"/>
      <c r="E58" s="88"/>
      <c r="F58" s="89"/>
      <c r="G58" s="90"/>
      <c r="H58" s="91"/>
      <c r="I58" s="92"/>
    </row>
    <row r="59" spans="1:9" s="93" customFormat="1" ht="12">
      <c r="A59" s="87"/>
      <c r="B59" s="87"/>
      <c r="C59" s="87"/>
      <c r="D59" s="87"/>
      <c r="E59" s="88"/>
      <c r="F59" s="89"/>
      <c r="G59" s="90"/>
      <c r="H59" s="91"/>
      <c r="I59" s="92"/>
    </row>
    <row r="60" spans="1:9" s="93" customFormat="1" ht="12">
      <c r="A60" s="87"/>
      <c r="B60" s="87"/>
      <c r="C60" s="87"/>
      <c r="D60" s="87"/>
      <c r="E60" s="87" t="s">
        <v>91</v>
      </c>
      <c r="F60" s="89"/>
      <c r="G60" s="90"/>
      <c r="H60" s="91"/>
      <c r="I60" s="92"/>
    </row>
    <row r="61" spans="1:9" s="115" customFormat="1" ht="12.75">
      <c r="A61" s="87"/>
      <c r="B61" s="87"/>
      <c r="C61" s="87"/>
      <c r="D61" s="87"/>
      <c r="E61" s="87"/>
      <c r="F61" s="89"/>
      <c r="G61" s="90"/>
      <c r="H61" s="91"/>
      <c r="I61" s="92"/>
    </row>
    <row r="62" spans="1:9" s="116" customFormat="1" ht="11.25">
      <c r="A62" s="87"/>
      <c r="B62" s="87" t="s">
        <v>92</v>
      </c>
      <c r="C62" s="87"/>
      <c r="D62" s="87"/>
      <c r="E62" s="87"/>
      <c r="F62" s="89"/>
      <c r="G62" s="90"/>
      <c r="H62" s="91"/>
      <c r="I62" s="92"/>
    </row>
    <row r="63" spans="1:9" s="116" customFormat="1" ht="11.25">
      <c r="A63" s="87"/>
      <c r="B63" s="87"/>
      <c r="C63" s="87"/>
      <c r="D63" s="87"/>
      <c r="E63" s="87"/>
      <c r="F63" s="89"/>
      <c r="G63" s="90"/>
      <c r="H63" s="91"/>
      <c r="I63" s="92"/>
    </row>
    <row r="64" spans="1:9" s="339" customFormat="1" ht="11.25">
      <c r="A64" s="333"/>
      <c r="B64" s="334" t="s">
        <v>93</v>
      </c>
      <c r="C64" s="334"/>
      <c r="D64" s="334"/>
      <c r="E64" s="334"/>
      <c r="F64" s="335"/>
      <c r="G64" s="336"/>
      <c r="H64" s="337"/>
      <c r="I64" s="338"/>
    </row>
    <row r="65" spans="1:9" s="339" customFormat="1" ht="11.25">
      <c r="A65" s="333"/>
      <c r="B65" s="334" t="s">
        <v>94</v>
      </c>
      <c r="C65" s="334"/>
      <c r="D65" s="334"/>
      <c r="E65" s="334"/>
      <c r="F65" s="335"/>
      <c r="G65" s="336"/>
      <c r="H65" s="337"/>
      <c r="I65" s="338"/>
    </row>
    <row r="66" spans="1:9" s="339" customFormat="1" ht="11.25">
      <c r="A66" s="333"/>
      <c r="B66" s="334" t="s">
        <v>95</v>
      </c>
      <c r="C66" s="334"/>
      <c r="D66" s="334"/>
      <c r="E66" s="334"/>
      <c r="F66" s="335"/>
      <c r="G66" s="336"/>
      <c r="H66" s="337"/>
      <c r="I66" s="338"/>
    </row>
    <row r="67" spans="1:9" s="339" customFormat="1" ht="11.25">
      <c r="A67" s="333"/>
      <c r="B67" s="334" t="s">
        <v>96</v>
      </c>
      <c r="C67" s="334"/>
      <c r="D67" s="334"/>
      <c r="E67" s="334"/>
      <c r="F67" s="335"/>
      <c r="G67" s="336"/>
      <c r="H67" s="337"/>
      <c r="I67" s="338"/>
    </row>
    <row r="68" spans="1:9" s="339" customFormat="1" ht="11.25">
      <c r="A68" s="333"/>
      <c r="B68" s="334" t="s">
        <v>770</v>
      </c>
      <c r="C68" s="334"/>
      <c r="D68" s="334"/>
      <c r="E68" s="334"/>
      <c r="F68" s="335"/>
      <c r="G68" s="336"/>
      <c r="H68" s="337"/>
      <c r="I68" s="338"/>
    </row>
    <row r="69" spans="1:9" s="339" customFormat="1" ht="11.25">
      <c r="A69" s="333"/>
      <c r="B69" s="334" t="s">
        <v>771</v>
      </c>
      <c r="C69" s="334"/>
      <c r="D69" s="334"/>
      <c r="E69" s="334"/>
      <c r="F69" s="335"/>
      <c r="G69" s="336"/>
      <c r="H69" s="337"/>
      <c r="I69" s="338"/>
    </row>
    <row r="70" spans="1:9" s="339" customFormat="1" ht="11.25">
      <c r="A70" s="333"/>
      <c r="B70" s="334" t="s">
        <v>97</v>
      </c>
      <c r="C70" s="334"/>
      <c r="D70" s="334"/>
      <c r="E70" s="334"/>
      <c r="F70" s="335"/>
      <c r="G70" s="336"/>
      <c r="H70" s="337"/>
      <c r="I70" s="338"/>
    </row>
    <row r="71" spans="1:9" s="339" customFormat="1" ht="11.25">
      <c r="A71" s="333"/>
      <c r="B71" s="334" t="s">
        <v>98</v>
      </c>
      <c r="C71" s="334"/>
      <c r="D71" s="334"/>
      <c r="E71" s="334"/>
      <c r="F71" s="335"/>
      <c r="G71" s="336"/>
      <c r="H71" s="337"/>
      <c r="I71" s="338"/>
    </row>
    <row r="72" spans="1:9" s="339" customFormat="1" ht="11.25">
      <c r="A72" s="333"/>
      <c r="B72" s="334" t="s">
        <v>99</v>
      </c>
      <c r="C72" s="334"/>
      <c r="D72" s="334"/>
      <c r="E72" s="334"/>
      <c r="F72" s="335"/>
      <c r="G72" s="336"/>
      <c r="H72" s="337"/>
      <c r="I72" s="338"/>
    </row>
    <row r="73" spans="1:9" s="339" customFormat="1" ht="11.25">
      <c r="A73" s="333"/>
      <c r="B73" s="334" t="s">
        <v>772</v>
      </c>
      <c r="C73" s="334"/>
      <c r="D73" s="334"/>
      <c r="E73" s="334"/>
      <c r="F73" s="335"/>
      <c r="G73" s="336"/>
      <c r="H73" s="337"/>
      <c r="I73" s="338"/>
    </row>
    <row r="74" spans="1:9" s="339" customFormat="1" ht="11.25">
      <c r="A74" s="333"/>
      <c r="B74" s="334" t="s">
        <v>773</v>
      </c>
      <c r="C74" s="334"/>
      <c r="D74" s="334"/>
      <c r="E74" s="334"/>
      <c r="F74" s="335"/>
      <c r="G74" s="336"/>
      <c r="H74" s="337"/>
      <c r="I74" s="338"/>
    </row>
    <row r="75" spans="1:9" s="339" customFormat="1" ht="11.25">
      <c r="A75" s="333"/>
      <c r="B75" s="334" t="s">
        <v>774</v>
      </c>
      <c r="C75" s="334"/>
      <c r="D75" s="334"/>
      <c r="E75" s="334"/>
      <c r="F75" s="335"/>
      <c r="G75" s="336"/>
      <c r="H75" s="337"/>
      <c r="I75" s="338"/>
    </row>
    <row r="76" spans="1:9" s="339" customFormat="1" ht="11.25">
      <c r="A76" s="333"/>
      <c r="B76" s="334" t="s">
        <v>100</v>
      </c>
      <c r="C76" s="334"/>
      <c r="D76" s="334"/>
      <c r="E76" s="334"/>
      <c r="F76" s="335"/>
      <c r="G76" s="336"/>
      <c r="H76" s="337"/>
      <c r="I76" s="338"/>
    </row>
    <row r="77" spans="1:9" s="339" customFormat="1" ht="11.25">
      <c r="A77" s="333"/>
      <c r="B77" s="334"/>
      <c r="C77" s="334"/>
      <c r="D77" s="334"/>
      <c r="E77" s="334"/>
      <c r="F77" s="335"/>
      <c r="G77" s="336"/>
      <c r="H77" s="337"/>
      <c r="I77" s="338"/>
    </row>
    <row r="78" spans="1:9" s="339" customFormat="1" ht="11.25">
      <c r="A78" s="333"/>
      <c r="B78" s="334" t="s">
        <v>101</v>
      </c>
      <c r="C78" s="334"/>
      <c r="D78" s="334"/>
      <c r="E78" s="334"/>
      <c r="F78" s="335"/>
      <c r="G78" s="336"/>
      <c r="H78" s="337"/>
      <c r="I78" s="338"/>
    </row>
    <row r="79" spans="1:9" s="339" customFormat="1" ht="11.25">
      <c r="A79" s="333"/>
      <c r="B79" s="334" t="s">
        <v>102</v>
      </c>
      <c r="C79" s="334"/>
      <c r="D79" s="334"/>
      <c r="E79" s="334"/>
      <c r="F79" s="335"/>
      <c r="G79" s="336"/>
      <c r="H79" s="337"/>
      <c r="I79" s="338"/>
    </row>
    <row r="80" spans="1:9" s="339" customFormat="1" ht="11.25">
      <c r="A80" s="333"/>
      <c r="B80" s="334" t="s">
        <v>103</v>
      </c>
      <c r="C80" s="334"/>
      <c r="D80" s="334"/>
      <c r="E80" s="334"/>
      <c r="F80" s="335"/>
      <c r="G80" s="336"/>
      <c r="H80" s="337"/>
      <c r="I80" s="338"/>
    </row>
    <row r="81" spans="1:9" s="339" customFormat="1" ht="11.25">
      <c r="A81" s="333"/>
      <c r="B81" s="334" t="s">
        <v>104</v>
      </c>
      <c r="C81" s="334"/>
      <c r="D81" s="334"/>
      <c r="E81" s="334"/>
      <c r="F81" s="335"/>
      <c r="G81" s="336"/>
      <c r="H81" s="337"/>
      <c r="I81" s="338"/>
    </row>
    <row r="82" spans="1:9" s="339" customFormat="1" ht="11.25">
      <c r="A82" s="333"/>
      <c r="B82" s="334" t="s">
        <v>105</v>
      </c>
      <c r="C82" s="334"/>
      <c r="D82" s="334"/>
      <c r="E82" s="334"/>
      <c r="F82" s="335"/>
      <c r="G82" s="336"/>
      <c r="H82" s="337"/>
      <c r="I82" s="338"/>
    </row>
    <row r="83" spans="1:9" s="339" customFormat="1" ht="11.25">
      <c r="A83" s="333"/>
      <c r="B83" s="334" t="s">
        <v>106</v>
      </c>
      <c r="C83" s="334"/>
      <c r="D83" s="334"/>
      <c r="E83" s="334"/>
      <c r="F83" s="335"/>
      <c r="G83" s="336"/>
      <c r="H83" s="337"/>
      <c r="I83" s="338"/>
    </row>
    <row r="84" spans="1:9" s="339" customFormat="1" ht="11.25">
      <c r="A84" s="333"/>
      <c r="B84" s="334" t="s">
        <v>107</v>
      </c>
      <c r="C84" s="334"/>
      <c r="D84" s="334"/>
      <c r="E84" s="334"/>
      <c r="F84" s="335"/>
      <c r="G84" s="336"/>
      <c r="H84" s="337"/>
      <c r="I84" s="338"/>
    </row>
    <row r="85" spans="1:9" s="339" customFormat="1" ht="11.25">
      <c r="A85" s="333"/>
      <c r="B85" s="334" t="s">
        <v>108</v>
      </c>
      <c r="C85" s="334"/>
      <c r="D85" s="334"/>
      <c r="E85" s="334"/>
      <c r="F85" s="335"/>
      <c r="G85" s="336"/>
      <c r="H85" s="337"/>
      <c r="I85" s="338"/>
    </row>
    <row r="86" spans="1:9" s="339" customFormat="1" ht="11.25">
      <c r="A86" s="333"/>
      <c r="B86" s="334" t="s">
        <v>109</v>
      </c>
      <c r="C86" s="334"/>
      <c r="D86" s="334"/>
      <c r="E86" s="334"/>
      <c r="F86" s="335"/>
      <c r="G86" s="336"/>
      <c r="H86" s="337"/>
      <c r="I86" s="338"/>
    </row>
    <row r="87" spans="1:9" s="339" customFormat="1" ht="11.25">
      <c r="A87" s="333"/>
      <c r="B87" s="334" t="s">
        <v>110</v>
      </c>
      <c r="C87" s="334"/>
      <c r="D87" s="334"/>
      <c r="E87" s="334"/>
      <c r="F87" s="335"/>
      <c r="G87" s="336"/>
      <c r="H87" s="337"/>
      <c r="I87" s="338"/>
    </row>
    <row r="88" spans="1:9" s="339" customFormat="1" ht="11.25">
      <c r="A88" s="333"/>
      <c r="B88" s="334" t="s">
        <v>775</v>
      </c>
      <c r="C88" s="334"/>
      <c r="D88" s="334"/>
      <c r="E88" s="334"/>
      <c r="F88" s="335"/>
      <c r="G88" s="336"/>
      <c r="H88" s="337"/>
      <c r="I88" s="338"/>
    </row>
    <row r="89" spans="1:9" s="339" customFormat="1" ht="11.25">
      <c r="A89" s="333"/>
      <c r="B89" s="334"/>
      <c r="C89" s="334"/>
      <c r="D89" s="334"/>
      <c r="E89" s="334"/>
      <c r="F89" s="335"/>
      <c r="G89" s="336"/>
      <c r="H89" s="337"/>
      <c r="I89" s="338"/>
    </row>
    <row r="90" spans="1:9" s="339" customFormat="1" ht="11.25">
      <c r="A90" s="333"/>
      <c r="B90" s="334" t="s">
        <v>111</v>
      </c>
      <c r="C90" s="334"/>
      <c r="D90" s="334"/>
      <c r="E90" s="334"/>
      <c r="F90" s="335"/>
      <c r="G90" s="336"/>
      <c r="H90" s="337"/>
      <c r="I90" s="338"/>
    </row>
    <row r="91" spans="1:9" s="339" customFormat="1" ht="11.25">
      <c r="A91" s="333"/>
      <c r="B91" s="334" t="s">
        <v>112</v>
      </c>
      <c r="C91" s="334"/>
      <c r="D91" s="334"/>
      <c r="E91" s="334"/>
      <c r="F91" s="335"/>
      <c r="G91" s="336"/>
      <c r="H91" s="337"/>
      <c r="I91" s="338"/>
    </row>
    <row r="92" spans="1:9" s="339" customFormat="1" ht="11.25">
      <c r="A92" s="333"/>
      <c r="B92" s="334" t="s">
        <v>113</v>
      </c>
      <c r="C92" s="334"/>
      <c r="D92" s="334"/>
      <c r="E92" s="334"/>
      <c r="F92" s="335"/>
      <c r="G92" s="336"/>
      <c r="H92" s="337"/>
      <c r="I92" s="338"/>
    </row>
    <row r="93" spans="1:9" s="339" customFormat="1" ht="11.25">
      <c r="A93" s="333"/>
      <c r="B93" s="334"/>
      <c r="C93" s="334"/>
      <c r="D93" s="334"/>
      <c r="E93" s="334"/>
      <c r="F93" s="335"/>
      <c r="G93" s="336"/>
      <c r="H93" s="337"/>
      <c r="I93" s="338"/>
    </row>
    <row r="94" spans="1:9" s="339" customFormat="1" ht="11.25">
      <c r="A94" s="333"/>
      <c r="B94" s="334" t="s">
        <v>114</v>
      </c>
      <c r="C94" s="334"/>
      <c r="D94" s="334"/>
      <c r="E94" s="334"/>
      <c r="F94" s="335"/>
      <c r="G94" s="336"/>
      <c r="H94" s="337"/>
      <c r="I94" s="338"/>
    </row>
    <row r="95" spans="1:9" s="339" customFormat="1" ht="11.25">
      <c r="A95" s="333"/>
      <c r="B95" s="334" t="s">
        <v>115</v>
      </c>
      <c r="C95" s="334"/>
      <c r="D95" s="334"/>
      <c r="E95" s="334"/>
      <c r="F95" s="335"/>
      <c r="G95" s="336"/>
      <c r="H95" s="337"/>
      <c r="I95" s="338"/>
    </row>
    <row r="96" spans="1:9" s="339" customFormat="1" ht="11.25">
      <c r="A96" s="333"/>
      <c r="B96" s="334" t="s">
        <v>116</v>
      </c>
      <c r="C96" s="334"/>
      <c r="D96" s="334"/>
      <c r="E96" s="334"/>
      <c r="F96" s="335"/>
      <c r="G96" s="336"/>
      <c r="H96" s="337"/>
      <c r="I96" s="338"/>
    </row>
    <row r="97" spans="1:9" s="116" customFormat="1" ht="11.25">
      <c r="A97" s="87"/>
      <c r="B97" s="87"/>
      <c r="C97" s="87"/>
      <c r="D97" s="87"/>
      <c r="E97" s="87"/>
      <c r="F97" s="89"/>
      <c r="G97" s="90"/>
      <c r="H97" s="91"/>
      <c r="I97" s="92"/>
    </row>
    <row r="98" spans="1:9" s="116" customFormat="1" ht="11.25">
      <c r="A98" s="87"/>
      <c r="B98" s="87"/>
      <c r="C98" s="87"/>
      <c r="D98" s="87"/>
      <c r="E98" s="87"/>
      <c r="F98" s="89"/>
      <c r="G98" s="90"/>
      <c r="H98" s="91"/>
      <c r="I98" s="92"/>
    </row>
    <row r="99" spans="1:9" s="116" customFormat="1" ht="11.25">
      <c r="A99" s="87"/>
      <c r="B99" s="87"/>
      <c r="C99" s="87"/>
      <c r="D99" s="87"/>
      <c r="E99" s="87"/>
      <c r="F99" s="89"/>
      <c r="G99" s="90"/>
      <c r="H99" s="91"/>
      <c r="I99" s="92"/>
    </row>
    <row r="100" spans="1:9" s="116" customFormat="1" ht="11.25">
      <c r="A100" s="87"/>
      <c r="B100" s="87"/>
      <c r="C100" s="87"/>
      <c r="D100" s="87"/>
      <c r="E100" s="87"/>
      <c r="F100" s="89"/>
      <c r="G100" s="90"/>
      <c r="H100" s="91"/>
      <c r="I100" s="92"/>
    </row>
    <row r="101" spans="1:9" s="116" customFormat="1" ht="11.25">
      <c r="A101" s="87"/>
      <c r="B101" s="87"/>
      <c r="C101" s="87"/>
      <c r="D101" s="87"/>
      <c r="E101" s="87"/>
      <c r="F101" s="89"/>
      <c r="G101" s="90"/>
      <c r="H101" s="91"/>
      <c r="I101" s="92"/>
    </row>
    <row r="102" spans="1:9" s="116" customFormat="1" ht="11.25">
      <c r="A102" s="87"/>
      <c r="B102" s="87"/>
      <c r="C102" s="87"/>
      <c r="D102" s="87"/>
      <c r="E102" s="87"/>
      <c r="F102" s="89"/>
      <c r="G102" s="90"/>
      <c r="H102" s="91"/>
      <c r="I102" s="92"/>
    </row>
    <row r="103" spans="1:9" s="116" customFormat="1" ht="11.25">
      <c r="A103" s="87"/>
      <c r="B103" s="87"/>
      <c r="C103" s="87"/>
      <c r="D103" s="87"/>
      <c r="E103" s="87"/>
      <c r="F103" s="89"/>
      <c r="G103" s="90"/>
      <c r="H103" s="91"/>
      <c r="I103" s="92"/>
    </row>
    <row r="104" spans="1:9" s="116" customFormat="1" ht="11.25">
      <c r="A104" s="87"/>
      <c r="B104" s="87"/>
      <c r="C104" s="87"/>
      <c r="D104" s="87"/>
      <c r="E104" s="87"/>
      <c r="F104" s="89"/>
      <c r="G104" s="90"/>
      <c r="H104" s="91"/>
      <c r="I104" s="92"/>
    </row>
    <row r="105" spans="1:9" s="116" customFormat="1" ht="11.25">
      <c r="A105" s="87"/>
      <c r="B105" s="87"/>
      <c r="C105" s="87"/>
      <c r="D105" s="87"/>
      <c r="E105" s="87"/>
      <c r="F105" s="89"/>
      <c r="G105" s="90"/>
      <c r="H105" s="91"/>
      <c r="I105" s="92"/>
    </row>
    <row r="106" spans="1:9" s="116" customFormat="1" ht="11.25">
      <c r="A106" s="87"/>
      <c r="B106" s="87"/>
      <c r="C106" s="87"/>
      <c r="D106" s="87"/>
      <c r="E106" s="87"/>
      <c r="F106" s="89"/>
      <c r="G106" s="90"/>
      <c r="H106" s="91"/>
      <c r="I106" s="92"/>
    </row>
    <row r="107" spans="1:9" s="116" customFormat="1" ht="11.25">
      <c r="A107" s="87"/>
      <c r="B107" s="87"/>
      <c r="C107" s="87"/>
      <c r="D107" s="87"/>
      <c r="E107" s="87"/>
      <c r="F107" s="89"/>
      <c r="G107" s="90"/>
      <c r="H107" s="91"/>
      <c r="I107" s="92"/>
    </row>
    <row r="108" spans="1:9" s="116" customFormat="1" ht="11.25">
      <c r="A108" s="87"/>
      <c r="B108" s="87"/>
      <c r="C108" s="87"/>
      <c r="D108" s="87"/>
      <c r="E108" s="87"/>
      <c r="F108" s="89"/>
      <c r="G108" s="90"/>
      <c r="H108" s="91"/>
      <c r="I108" s="92"/>
    </row>
    <row r="109" spans="1:9" s="116" customFormat="1" ht="11.25">
      <c r="A109" s="87"/>
      <c r="B109" s="87"/>
      <c r="C109" s="87"/>
      <c r="D109" s="87"/>
      <c r="E109" s="87"/>
      <c r="F109" s="89"/>
      <c r="G109" s="90"/>
      <c r="H109" s="91"/>
      <c r="I109" s="92"/>
    </row>
    <row r="110" spans="1:9" s="116" customFormat="1" ht="11.25">
      <c r="A110" s="87"/>
      <c r="B110" s="87"/>
      <c r="C110" s="87"/>
      <c r="D110" s="87"/>
      <c r="E110" s="87"/>
      <c r="F110" s="89"/>
      <c r="G110" s="90"/>
      <c r="H110" s="91"/>
      <c r="I110" s="92"/>
    </row>
    <row r="111" spans="1:9" s="116" customFormat="1" ht="11.25">
      <c r="A111" s="87"/>
      <c r="B111" s="87"/>
      <c r="C111" s="87"/>
      <c r="D111" s="87"/>
      <c r="E111" s="87"/>
      <c r="F111" s="89"/>
      <c r="G111" s="90"/>
      <c r="H111" s="91"/>
      <c r="I111" s="92"/>
    </row>
    <row r="112" spans="1:9" s="116" customFormat="1" ht="11.25">
      <c r="A112" s="87"/>
      <c r="B112" s="87"/>
      <c r="C112" s="87"/>
      <c r="D112" s="87"/>
      <c r="E112" s="87"/>
      <c r="F112" s="89"/>
      <c r="G112" s="90"/>
      <c r="H112" s="91"/>
      <c r="I112" s="92"/>
    </row>
    <row r="113" spans="1:9" s="116" customFormat="1" ht="11.25">
      <c r="A113" s="87"/>
      <c r="B113" s="87"/>
      <c r="C113" s="87"/>
      <c r="D113" s="87"/>
      <c r="E113" s="87"/>
      <c r="F113" s="89"/>
      <c r="G113" s="90"/>
      <c r="H113" s="91"/>
      <c r="I113" s="92"/>
    </row>
    <row r="114" spans="1:9" s="116" customFormat="1" ht="11.25">
      <c r="A114" s="87"/>
      <c r="B114" s="87"/>
      <c r="C114" s="87"/>
      <c r="D114" s="87"/>
      <c r="E114" s="87"/>
      <c r="F114" s="89"/>
      <c r="G114" s="90"/>
      <c r="H114" s="91"/>
      <c r="I114" s="92"/>
    </row>
    <row r="115" spans="1:9" s="116" customFormat="1" ht="11.25">
      <c r="A115" s="87"/>
      <c r="B115" s="87"/>
      <c r="C115" s="87"/>
      <c r="D115" s="87"/>
      <c r="E115" s="87"/>
      <c r="F115" s="89"/>
      <c r="G115" s="90"/>
      <c r="H115" s="91"/>
      <c r="I115" s="92"/>
    </row>
    <row r="116" spans="1:9" s="116" customFormat="1" ht="11.25">
      <c r="A116" s="87"/>
      <c r="B116" s="87"/>
      <c r="C116" s="87"/>
      <c r="D116" s="87"/>
      <c r="E116" s="87"/>
      <c r="F116" s="89"/>
      <c r="G116" s="90"/>
      <c r="H116" s="91"/>
      <c r="I116" s="92"/>
    </row>
    <row r="117" spans="1:9" s="116" customFormat="1" ht="11.25">
      <c r="A117" s="87"/>
      <c r="B117" s="87"/>
      <c r="C117" s="87"/>
      <c r="D117" s="87"/>
      <c r="E117" s="87"/>
      <c r="F117" s="89"/>
      <c r="G117" s="90"/>
      <c r="H117" s="91"/>
      <c r="I117" s="92"/>
    </row>
    <row r="118" spans="1:9" s="116" customFormat="1" ht="11.25">
      <c r="A118" s="87"/>
      <c r="B118" s="87"/>
      <c r="C118" s="87"/>
      <c r="D118" s="87"/>
      <c r="E118" s="87"/>
      <c r="F118" s="89"/>
      <c r="G118" s="90"/>
      <c r="H118" s="91"/>
      <c r="I118" s="92"/>
    </row>
    <row r="119" spans="1:9" s="116" customFormat="1" ht="11.25">
      <c r="A119" s="87"/>
      <c r="B119" s="87"/>
      <c r="C119" s="87"/>
      <c r="D119" s="87"/>
      <c r="E119" s="87"/>
      <c r="F119" s="89"/>
      <c r="G119" s="90"/>
      <c r="H119" s="91"/>
      <c r="I119" s="92"/>
    </row>
    <row r="120" spans="1:9" s="116" customFormat="1" ht="11.25">
      <c r="A120" s="87"/>
      <c r="B120" s="87"/>
      <c r="C120" s="87"/>
      <c r="D120" s="87"/>
      <c r="E120" s="87"/>
      <c r="F120" s="89"/>
      <c r="G120" s="90"/>
      <c r="H120" s="91"/>
      <c r="I120" s="92"/>
    </row>
    <row r="121" spans="1:9" s="116" customFormat="1" ht="11.25">
      <c r="A121" s="87"/>
      <c r="B121" s="87"/>
      <c r="C121" s="87"/>
      <c r="D121" s="87"/>
      <c r="E121" s="87"/>
      <c r="F121" s="89"/>
      <c r="G121" s="90"/>
      <c r="H121" s="91"/>
      <c r="I121" s="92"/>
    </row>
    <row r="122" spans="1:9" s="116" customFormat="1" ht="11.25">
      <c r="A122" s="87"/>
      <c r="B122" s="87"/>
      <c r="C122" s="87"/>
      <c r="D122" s="87"/>
      <c r="E122" s="87"/>
      <c r="F122" s="89"/>
      <c r="G122" s="90"/>
      <c r="H122" s="91"/>
      <c r="I122" s="92"/>
    </row>
    <row r="123" spans="1:9" s="116" customFormat="1" ht="11.25">
      <c r="A123" s="87"/>
      <c r="B123" s="87"/>
      <c r="C123" s="87"/>
      <c r="D123" s="87"/>
      <c r="E123" s="87"/>
      <c r="F123" s="89"/>
      <c r="G123" s="90"/>
      <c r="H123" s="91"/>
      <c r="I123" s="92"/>
    </row>
    <row r="124" spans="1:9" s="116" customFormat="1" ht="11.25">
      <c r="A124" s="87"/>
      <c r="B124" s="87"/>
      <c r="C124" s="87"/>
      <c r="D124" s="87"/>
      <c r="E124" s="87"/>
      <c r="F124" s="89"/>
      <c r="G124" s="90"/>
      <c r="H124" s="91"/>
      <c r="I124" s="92"/>
    </row>
    <row r="125" spans="1:9" s="116" customFormat="1" ht="11.25">
      <c r="A125" s="87"/>
      <c r="B125" s="87"/>
      <c r="C125" s="87"/>
      <c r="D125" s="87"/>
      <c r="E125" s="87"/>
      <c r="F125" s="89"/>
      <c r="G125" s="90"/>
      <c r="H125" s="91"/>
      <c r="I125" s="92"/>
    </row>
    <row r="126" spans="1:9" s="116" customFormat="1" ht="11.25">
      <c r="A126" s="87"/>
      <c r="B126" s="87"/>
      <c r="C126" s="87"/>
      <c r="D126" s="87"/>
      <c r="E126" s="87"/>
      <c r="F126" s="89"/>
      <c r="G126" s="90"/>
      <c r="H126" s="91"/>
      <c r="I126" s="92"/>
    </row>
    <row r="127" spans="1:9" s="116" customFormat="1" ht="11.25">
      <c r="A127" s="87"/>
      <c r="B127" s="87"/>
      <c r="C127" s="87"/>
      <c r="D127" s="87"/>
      <c r="E127" s="87"/>
      <c r="F127" s="89"/>
      <c r="G127" s="90"/>
      <c r="H127" s="91"/>
      <c r="I127" s="92"/>
    </row>
    <row r="128" spans="1:9" s="116" customFormat="1" ht="11.25">
      <c r="A128" s="87"/>
      <c r="B128" s="87"/>
      <c r="C128" s="87"/>
      <c r="D128" s="87"/>
      <c r="E128" s="87"/>
      <c r="F128" s="89"/>
      <c r="G128" s="90"/>
      <c r="H128" s="91"/>
      <c r="I128" s="92"/>
    </row>
    <row r="129" spans="1:9" s="116" customFormat="1" ht="12.75" customHeight="1">
      <c r="A129" s="401" t="s">
        <v>117</v>
      </c>
      <c r="B129" s="401"/>
      <c r="C129" s="401"/>
      <c r="D129" s="401"/>
      <c r="E129" s="401"/>
      <c r="F129" s="401"/>
      <c r="G129" s="401"/>
      <c r="H129" s="401"/>
      <c r="I129" s="401"/>
    </row>
    <row r="130" spans="1:9" s="116" customFormat="1" ht="12.75" customHeight="1">
      <c r="A130" s="117"/>
      <c r="B130" s="117"/>
      <c r="C130" s="117"/>
      <c r="D130" s="117"/>
      <c r="E130" s="117"/>
      <c r="F130" s="117"/>
      <c r="G130" s="117"/>
      <c r="H130" s="117"/>
      <c r="I130" s="117"/>
    </row>
    <row r="131" spans="1:9" s="116" customFormat="1" ht="11.25">
      <c r="A131" s="87"/>
      <c r="B131" s="87"/>
      <c r="C131" s="87"/>
      <c r="D131" s="87"/>
      <c r="E131" s="87"/>
      <c r="F131" s="89"/>
      <c r="G131" s="90"/>
      <c r="H131" s="91"/>
      <c r="I131" s="92"/>
    </row>
    <row r="132" spans="1:9" s="116" customFormat="1" ht="11.25">
      <c r="A132" s="118" t="s">
        <v>13</v>
      </c>
      <c r="B132" s="96" t="s">
        <v>118</v>
      </c>
      <c r="C132" s="87"/>
      <c r="D132" s="87"/>
      <c r="E132" s="87"/>
      <c r="F132" s="89"/>
      <c r="G132" s="90"/>
      <c r="H132" s="399">
        <f>+I214</f>
        <v>0</v>
      </c>
      <c r="I132" s="399"/>
    </row>
    <row r="133" spans="1:9" s="116" customFormat="1" ht="11.25">
      <c r="A133" s="95"/>
      <c r="B133" s="87"/>
      <c r="C133" s="87"/>
      <c r="D133" s="87"/>
      <c r="E133" s="87"/>
      <c r="F133" s="89"/>
      <c r="G133" s="90"/>
      <c r="H133" s="399"/>
      <c r="I133" s="399"/>
    </row>
    <row r="134" spans="1:9" s="116" customFormat="1" ht="11.25">
      <c r="A134" s="118" t="s">
        <v>119</v>
      </c>
      <c r="B134" s="96" t="s">
        <v>120</v>
      </c>
      <c r="C134" s="87"/>
      <c r="D134" s="87"/>
      <c r="E134" s="87"/>
      <c r="F134" s="89"/>
      <c r="G134" s="90"/>
      <c r="H134" s="119"/>
      <c r="I134" s="119"/>
    </row>
    <row r="135" spans="1:9" s="116" customFormat="1" ht="6" customHeight="1">
      <c r="A135" s="118"/>
      <c r="B135" s="96"/>
      <c r="C135" s="87"/>
      <c r="D135" s="87"/>
      <c r="E135" s="87"/>
      <c r="F135" s="89"/>
      <c r="G135" s="90"/>
      <c r="H135" s="119"/>
      <c r="I135" s="119"/>
    </row>
    <row r="136" spans="1:9" s="116" customFormat="1" ht="11.25">
      <c r="A136" s="89" t="s">
        <v>121</v>
      </c>
      <c r="B136" s="87" t="s">
        <v>122</v>
      </c>
      <c r="C136" s="87"/>
      <c r="D136" s="87"/>
      <c r="E136" s="87"/>
      <c r="F136" s="89"/>
      <c r="G136" s="90"/>
      <c r="H136" s="399">
        <f>+I243</f>
        <v>0</v>
      </c>
      <c r="I136" s="399"/>
    </row>
    <row r="137" spans="1:9" s="116" customFormat="1" ht="6" customHeight="1">
      <c r="A137" s="118"/>
      <c r="B137" s="96"/>
      <c r="C137" s="87"/>
      <c r="D137" s="87"/>
      <c r="E137" s="87"/>
      <c r="F137" s="89"/>
      <c r="G137" s="90"/>
      <c r="H137" s="119"/>
      <c r="I137" s="119"/>
    </row>
    <row r="138" spans="1:9" s="116" customFormat="1" ht="11.25">
      <c r="A138" s="89" t="s">
        <v>123</v>
      </c>
      <c r="B138" s="87" t="s">
        <v>124</v>
      </c>
      <c r="C138" s="87"/>
      <c r="D138" s="87"/>
      <c r="E138" s="87"/>
      <c r="F138" s="89"/>
      <c r="G138" s="90"/>
      <c r="H138" s="399">
        <f>+I268</f>
        <v>0</v>
      </c>
      <c r="I138" s="399"/>
    </row>
    <row r="139" spans="1:9" s="116" customFormat="1" ht="6" customHeight="1">
      <c r="A139" s="118"/>
      <c r="B139" s="96"/>
      <c r="C139" s="87"/>
      <c r="D139" s="87"/>
      <c r="E139" s="87"/>
      <c r="F139" s="89"/>
      <c r="G139" s="90"/>
      <c r="H139" s="119"/>
      <c r="I139" s="119"/>
    </row>
    <row r="140" spans="1:9" s="116" customFormat="1" ht="11.25">
      <c r="A140" s="89" t="s">
        <v>125</v>
      </c>
      <c r="B140" s="87" t="s">
        <v>126</v>
      </c>
      <c r="C140" s="87"/>
      <c r="D140" s="87"/>
      <c r="E140" s="87"/>
      <c r="F140" s="89"/>
      <c r="G140" s="90"/>
      <c r="H140" s="399">
        <f>+I337</f>
        <v>0</v>
      </c>
      <c r="I140" s="399"/>
    </row>
    <row r="141" spans="1:9" s="116" customFormat="1" ht="6" customHeight="1">
      <c r="A141" s="118"/>
      <c r="B141" s="96"/>
      <c r="C141" s="87"/>
      <c r="D141" s="87"/>
      <c r="E141" s="87"/>
      <c r="F141" s="89"/>
      <c r="G141" s="90"/>
      <c r="H141" s="119"/>
      <c r="I141" s="119"/>
    </row>
    <row r="142" spans="1:9" s="116" customFormat="1" ht="11.25">
      <c r="A142" s="89" t="s">
        <v>127</v>
      </c>
      <c r="B142" s="87" t="s">
        <v>128</v>
      </c>
      <c r="C142" s="87"/>
      <c r="D142" s="87"/>
      <c r="E142" s="87"/>
      <c r="F142" s="89"/>
      <c r="G142" s="90"/>
      <c r="H142" s="399">
        <f>+I358</f>
        <v>0</v>
      </c>
      <c r="I142" s="399"/>
    </row>
    <row r="143" spans="1:9" s="116" customFormat="1" ht="11.25">
      <c r="A143" s="95"/>
      <c r="B143" s="87"/>
      <c r="C143" s="87"/>
      <c r="D143" s="87"/>
      <c r="E143" s="87"/>
      <c r="F143" s="89"/>
      <c r="G143" s="90"/>
      <c r="H143" s="119"/>
      <c r="I143" s="119"/>
    </row>
    <row r="144" spans="1:9" s="116" customFormat="1" ht="11.25">
      <c r="A144" s="118" t="s">
        <v>129</v>
      </c>
      <c r="B144" s="96" t="s">
        <v>130</v>
      </c>
      <c r="C144" s="87"/>
      <c r="D144" s="87"/>
      <c r="E144" s="87"/>
      <c r="F144" s="89"/>
      <c r="G144" s="90"/>
      <c r="H144" s="119"/>
      <c r="I144" s="119"/>
    </row>
    <row r="145" spans="1:9" s="116" customFormat="1" ht="6" customHeight="1">
      <c r="A145" s="118"/>
      <c r="B145" s="96"/>
      <c r="C145" s="87"/>
      <c r="D145" s="87"/>
      <c r="E145" s="87"/>
      <c r="F145" s="89"/>
      <c r="G145" s="90"/>
      <c r="H145" s="119"/>
      <c r="I145" s="119"/>
    </row>
    <row r="146" spans="1:9" s="116" customFormat="1" ht="11.25">
      <c r="A146" s="89" t="s">
        <v>131</v>
      </c>
      <c r="B146" s="87" t="s">
        <v>132</v>
      </c>
      <c r="C146" s="87"/>
      <c r="D146" s="87"/>
      <c r="E146" s="87"/>
      <c r="F146" s="89"/>
      <c r="G146" s="90"/>
      <c r="H146" s="399">
        <f>+I513</f>
        <v>0</v>
      </c>
      <c r="I146" s="399"/>
    </row>
    <row r="147" spans="1:9" s="116" customFormat="1" ht="6" customHeight="1">
      <c r="A147" s="118"/>
      <c r="B147" s="96"/>
      <c r="C147" s="87"/>
      <c r="D147" s="87"/>
      <c r="E147" s="87"/>
      <c r="F147" s="89"/>
      <c r="G147" s="90"/>
      <c r="H147" s="119"/>
      <c r="I147" s="119"/>
    </row>
    <row r="148" spans="1:9" s="116" customFormat="1" ht="11.25">
      <c r="A148" s="89" t="s">
        <v>133</v>
      </c>
      <c r="B148" s="87" t="s">
        <v>134</v>
      </c>
      <c r="C148" s="87"/>
      <c r="D148" s="87"/>
      <c r="E148" s="87"/>
      <c r="F148" s="89"/>
      <c r="G148" s="90"/>
      <c r="H148" s="399">
        <f>+I652</f>
        <v>0</v>
      </c>
      <c r="I148" s="399"/>
    </row>
    <row r="149" spans="1:9" s="116" customFormat="1" ht="11.25">
      <c r="A149" s="95"/>
      <c r="B149" s="87"/>
      <c r="C149" s="87"/>
      <c r="D149" s="87"/>
      <c r="E149" s="87"/>
      <c r="F149" s="89"/>
      <c r="G149" s="90"/>
      <c r="H149" s="119"/>
      <c r="I149" s="119"/>
    </row>
    <row r="150" spans="1:9" s="116" customFormat="1" ht="11.25">
      <c r="A150" s="118" t="s">
        <v>135</v>
      </c>
      <c r="B150" s="96" t="s">
        <v>136</v>
      </c>
      <c r="C150" s="87"/>
      <c r="D150" s="87"/>
      <c r="E150" s="87"/>
      <c r="F150" s="89"/>
      <c r="G150" s="90"/>
      <c r="H150" s="399">
        <f>+I658</f>
        <v>0</v>
      </c>
      <c r="I150" s="399"/>
    </row>
    <row r="151" spans="1:9" s="116" customFormat="1" ht="11.25">
      <c r="A151" s="120"/>
      <c r="B151" s="120"/>
      <c r="C151" s="120"/>
      <c r="D151" s="120"/>
      <c r="E151" s="120"/>
      <c r="F151" s="121"/>
      <c r="G151" s="122"/>
      <c r="H151" s="123"/>
      <c r="I151" s="124"/>
    </row>
    <row r="152" spans="1:9" s="116" customFormat="1" ht="5.25" customHeight="1">
      <c r="A152" s="87"/>
      <c r="B152" s="87"/>
      <c r="C152" s="87"/>
      <c r="D152" s="87"/>
      <c r="E152" s="87"/>
      <c r="F152" s="89"/>
      <c r="G152" s="90"/>
      <c r="H152" s="91"/>
      <c r="I152" s="92"/>
    </row>
    <row r="153" spans="1:9" s="116" customFormat="1" ht="11.25">
      <c r="A153" s="87"/>
      <c r="B153" s="96" t="s">
        <v>137</v>
      </c>
      <c r="C153" s="87"/>
      <c r="D153" s="87"/>
      <c r="E153" s="87"/>
      <c r="F153" s="89"/>
      <c r="G153" s="90"/>
      <c r="H153" s="91"/>
      <c r="I153" s="92">
        <f>+H132+H136+H138+H140+H142+H146+H148+H150</f>
        <v>0</v>
      </c>
    </row>
    <row r="154" spans="1:9" s="116" customFormat="1" ht="6" customHeight="1">
      <c r="A154" s="120"/>
      <c r="B154" s="120"/>
      <c r="C154" s="120"/>
      <c r="D154" s="120"/>
      <c r="E154" s="120"/>
      <c r="F154" s="121"/>
      <c r="G154" s="122"/>
      <c r="H154" s="123"/>
      <c r="I154" s="124"/>
    </row>
    <row r="155" spans="1:9" s="116" customFormat="1" ht="5.25" customHeight="1">
      <c r="A155" s="87"/>
      <c r="B155" s="87"/>
      <c r="C155" s="87"/>
      <c r="D155" s="87"/>
      <c r="E155" s="87"/>
      <c r="F155" s="89"/>
      <c r="G155" s="90"/>
      <c r="H155" s="91"/>
      <c r="I155" s="92"/>
    </row>
    <row r="156" spans="1:9" s="116" customFormat="1" ht="11.25">
      <c r="A156" s="87"/>
      <c r="B156" s="87" t="s">
        <v>138</v>
      </c>
      <c r="C156" s="87"/>
      <c r="D156" s="87"/>
      <c r="E156" s="87"/>
      <c r="F156" s="89"/>
      <c r="G156" s="90"/>
      <c r="H156" s="91"/>
      <c r="I156" s="92">
        <f>+I153*0.25</f>
        <v>0</v>
      </c>
    </row>
    <row r="157" spans="1:9" s="116" customFormat="1" ht="6" customHeight="1">
      <c r="A157" s="120"/>
      <c r="B157" s="120"/>
      <c r="C157" s="120"/>
      <c r="D157" s="120"/>
      <c r="E157" s="120"/>
      <c r="F157" s="121"/>
      <c r="G157" s="122"/>
      <c r="H157" s="123"/>
      <c r="I157" s="124"/>
    </row>
    <row r="158" spans="1:9" s="116" customFormat="1" ht="6" customHeight="1">
      <c r="A158" s="87"/>
      <c r="B158" s="87"/>
      <c r="C158" s="87"/>
      <c r="D158" s="87"/>
      <c r="E158" s="87"/>
      <c r="F158" s="89"/>
      <c r="G158" s="90"/>
      <c r="H158" s="91"/>
      <c r="I158" s="92"/>
    </row>
    <row r="159" spans="1:9" s="116" customFormat="1" ht="11.25">
      <c r="A159" s="87"/>
      <c r="B159" s="96" t="s">
        <v>139</v>
      </c>
      <c r="C159" s="87"/>
      <c r="D159" s="87"/>
      <c r="E159" s="87"/>
      <c r="F159" s="89"/>
      <c r="G159" s="90"/>
      <c r="H159" s="91"/>
      <c r="I159" s="125">
        <f>SUM(I153:I158)</f>
        <v>0</v>
      </c>
    </row>
    <row r="160" spans="1:9" s="116" customFormat="1" ht="6" customHeight="1">
      <c r="A160" s="120"/>
      <c r="B160" s="120"/>
      <c r="C160" s="120"/>
      <c r="D160" s="120"/>
      <c r="E160" s="120"/>
      <c r="F160" s="121"/>
      <c r="G160" s="122"/>
      <c r="H160" s="123"/>
      <c r="I160" s="124"/>
    </row>
    <row r="161" spans="1:9" s="116" customFormat="1" ht="11.25">
      <c r="A161" s="87"/>
      <c r="B161" s="87"/>
      <c r="C161" s="87"/>
      <c r="D161" s="87"/>
      <c r="E161" s="87"/>
      <c r="F161" s="89"/>
      <c r="G161" s="90"/>
      <c r="H161" s="91"/>
      <c r="I161" s="92"/>
    </row>
    <row r="162" spans="1:9" s="116" customFormat="1" ht="11.25">
      <c r="A162" s="87"/>
      <c r="B162" s="89" t="s">
        <v>140</v>
      </c>
      <c r="C162" s="395"/>
      <c r="D162" s="395"/>
      <c r="E162" s="395"/>
      <c r="F162" s="395"/>
      <c r="G162" s="395"/>
      <c r="H162" s="395"/>
      <c r="I162" s="395"/>
    </row>
    <row r="163" spans="1:9" s="116" customFormat="1" ht="11.25">
      <c r="A163" s="87"/>
      <c r="B163" s="88"/>
      <c r="C163" s="88"/>
      <c r="D163" s="88"/>
      <c r="E163" s="88"/>
      <c r="F163" s="88"/>
      <c r="G163" s="88"/>
      <c r="H163" s="88"/>
      <c r="I163" s="92"/>
    </row>
    <row r="164" spans="1:9" s="116" customFormat="1" ht="11.25">
      <c r="A164" s="87"/>
      <c r="B164" s="88"/>
      <c r="C164" s="88"/>
      <c r="D164" s="88"/>
      <c r="E164" s="88"/>
      <c r="F164" s="88"/>
      <c r="G164" s="88"/>
      <c r="H164" s="88"/>
      <c r="I164" s="92"/>
    </row>
    <row r="165" spans="1:9" s="116" customFormat="1" ht="11.25">
      <c r="A165" s="87"/>
      <c r="B165" s="88" t="s">
        <v>141</v>
      </c>
      <c r="C165" s="126"/>
      <c r="D165" s="126"/>
      <c r="E165" s="127"/>
      <c r="F165" s="88"/>
      <c r="G165" s="88"/>
      <c r="H165" s="88"/>
      <c r="I165" s="92"/>
    </row>
    <row r="166" spans="1:9" s="116" customFormat="1" ht="11.25">
      <c r="A166" s="87"/>
      <c r="B166" s="88"/>
      <c r="C166" s="88"/>
      <c r="D166" s="88"/>
      <c r="E166" s="88"/>
      <c r="F166" s="88"/>
      <c r="G166" s="88"/>
      <c r="H166" s="88"/>
      <c r="I166" s="92"/>
    </row>
    <row r="167" spans="1:9" s="116" customFormat="1" ht="11.25">
      <c r="A167" s="87"/>
      <c r="B167" s="88"/>
      <c r="C167" s="88"/>
      <c r="D167" s="88"/>
      <c r="E167" s="88"/>
      <c r="F167" s="88"/>
      <c r="G167" s="88"/>
      <c r="H167" s="88"/>
      <c r="I167" s="92"/>
    </row>
    <row r="168" spans="1:9" s="93" customFormat="1" ht="12">
      <c r="A168" s="87"/>
      <c r="B168" s="87"/>
      <c r="C168" s="87"/>
      <c r="D168" s="87"/>
      <c r="E168" s="87"/>
      <c r="F168" s="89"/>
      <c r="G168" s="90"/>
      <c r="H168" s="91"/>
      <c r="I168" s="92"/>
    </row>
    <row r="169" spans="1:9" s="93" customFormat="1" ht="12">
      <c r="A169" s="87"/>
      <c r="B169" s="87"/>
      <c r="C169" s="87"/>
      <c r="D169" s="87"/>
      <c r="E169" s="87"/>
      <c r="F169" s="89"/>
      <c r="G169" s="90"/>
      <c r="H169" s="91"/>
      <c r="I169" s="92"/>
    </row>
    <row r="170" spans="1:9" s="93" customFormat="1" ht="12">
      <c r="A170" s="87"/>
      <c r="B170" s="87"/>
      <c r="C170" s="87"/>
      <c r="D170" s="87"/>
      <c r="F170" s="89"/>
      <c r="G170" s="90"/>
      <c r="H170" s="91"/>
      <c r="I170" s="92"/>
    </row>
    <row r="171" spans="1:9" s="93" customFormat="1" ht="12">
      <c r="A171" s="87"/>
      <c r="B171" s="87"/>
      <c r="C171" s="87"/>
      <c r="D171" s="87"/>
      <c r="E171" s="88"/>
      <c r="F171" s="89"/>
      <c r="G171" s="90"/>
      <c r="H171" s="91"/>
      <c r="I171" s="92"/>
    </row>
    <row r="172" spans="1:9" s="116" customFormat="1" ht="12.75" customHeight="1">
      <c r="A172" s="87"/>
      <c r="B172" s="88"/>
      <c r="C172" s="88"/>
      <c r="D172" s="88"/>
      <c r="E172" s="88"/>
      <c r="F172" s="396" t="s">
        <v>142</v>
      </c>
      <c r="G172" s="396"/>
      <c r="H172" s="396"/>
      <c r="I172" s="92"/>
    </row>
    <row r="173" spans="1:9" s="116" customFormat="1" ht="11.25">
      <c r="A173" s="87"/>
      <c r="B173" s="88"/>
      <c r="C173" s="88"/>
      <c r="D173" s="88"/>
      <c r="E173" s="88"/>
      <c r="F173" s="397"/>
      <c r="G173" s="397"/>
      <c r="H173" s="397"/>
      <c r="I173" s="92"/>
    </row>
    <row r="174" spans="1:9" s="116" customFormat="1" ht="12.75" customHeight="1">
      <c r="A174" s="87"/>
      <c r="B174" s="88"/>
      <c r="C174" s="88"/>
      <c r="D174" s="88"/>
      <c r="E174" s="88"/>
      <c r="F174" s="396"/>
      <c r="G174" s="396"/>
      <c r="H174" s="396"/>
      <c r="I174" s="92"/>
    </row>
    <row r="175" spans="1:9" s="116" customFormat="1" ht="11.25">
      <c r="A175" s="87"/>
      <c r="B175" s="88"/>
      <c r="C175" s="88"/>
      <c r="D175" s="88"/>
      <c r="E175" s="88"/>
      <c r="F175" s="95"/>
      <c r="G175" s="95"/>
      <c r="H175" s="95"/>
      <c r="I175" s="92"/>
    </row>
    <row r="176" spans="1:9" s="116" customFormat="1" ht="11.25">
      <c r="A176" s="87"/>
      <c r="B176" s="88"/>
      <c r="C176" s="88"/>
      <c r="D176" s="88"/>
      <c r="E176" s="88"/>
      <c r="F176" s="95"/>
      <c r="G176" s="95"/>
      <c r="H176" s="95"/>
      <c r="I176" s="92"/>
    </row>
    <row r="177" spans="1:9" s="116" customFormat="1" ht="11.25">
      <c r="A177" s="87"/>
      <c r="B177" s="88"/>
      <c r="C177" s="88"/>
      <c r="D177" s="88"/>
      <c r="E177" s="88"/>
      <c r="F177" s="95"/>
      <c r="G177" s="95"/>
      <c r="H177" s="95"/>
      <c r="I177" s="92"/>
    </row>
    <row r="178" spans="1:9" s="116" customFormat="1" ht="11.25">
      <c r="A178" s="87"/>
      <c r="B178" s="88"/>
      <c r="C178" s="88"/>
      <c r="D178" s="88"/>
      <c r="E178" s="88"/>
      <c r="F178" s="95"/>
      <c r="G178" s="95"/>
      <c r="H178" s="95"/>
      <c r="I178" s="92"/>
    </row>
    <row r="179" spans="1:9" s="116" customFormat="1" ht="11.25">
      <c r="A179" s="87"/>
      <c r="B179" s="88"/>
      <c r="C179" s="88"/>
      <c r="D179" s="88"/>
      <c r="E179" s="88"/>
      <c r="F179" s="95"/>
      <c r="G179" s="95"/>
      <c r="H179" s="95"/>
      <c r="I179" s="92"/>
    </row>
    <row r="180" spans="1:9" s="116" customFormat="1" ht="11.25">
      <c r="A180" s="87"/>
      <c r="B180" s="88"/>
      <c r="C180" s="88"/>
      <c r="D180" s="88"/>
      <c r="E180" s="88"/>
      <c r="F180" s="95"/>
      <c r="G180" s="95"/>
      <c r="H180" s="95"/>
      <c r="I180" s="92"/>
    </row>
    <row r="181" spans="1:9" s="116" customFormat="1" ht="11.25">
      <c r="A181" s="87"/>
      <c r="B181" s="88"/>
      <c r="C181" s="88"/>
      <c r="D181" s="88"/>
      <c r="E181" s="88"/>
      <c r="F181" s="95"/>
      <c r="G181" s="95"/>
      <c r="H181" s="95"/>
      <c r="I181" s="92"/>
    </row>
    <row r="182" spans="1:9" s="116" customFormat="1" ht="11.25">
      <c r="A182" s="87"/>
      <c r="B182" s="88"/>
      <c r="C182" s="88"/>
      <c r="D182" s="88"/>
      <c r="E182" s="88"/>
      <c r="F182" s="95"/>
      <c r="G182" s="95"/>
      <c r="H182" s="95"/>
      <c r="I182" s="92"/>
    </row>
    <row r="183" spans="1:9" s="116" customFormat="1" ht="11.25">
      <c r="A183" s="87"/>
      <c r="B183" s="88"/>
      <c r="C183" s="88"/>
      <c r="D183" s="88"/>
      <c r="E183" s="88"/>
      <c r="F183" s="95"/>
      <c r="G183" s="95"/>
      <c r="H183" s="95"/>
      <c r="I183" s="92"/>
    </row>
    <row r="184" spans="1:9" s="116" customFormat="1" ht="11.25">
      <c r="A184" s="87"/>
      <c r="B184" s="88"/>
      <c r="C184" s="88"/>
      <c r="D184" s="88"/>
      <c r="E184" s="88"/>
      <c r="F184" s="95"/>
      <c r="G184" s="95"/>
      <c r="H184" s="95"/>
      <c r="I184" s="92"/>
    </row>
    <row r="185" spans="1:9" s="116" customFormat="1" ht="11.25">
      <c r="A185" s="87"/>
      <c r="B185" s="88"/>
      <c r="C185" s="88"/>
      <c r="D185" s="88"/>
      <c r="E185" s="88"/>
      <c r="F185" s="95"/>
      <c r="G185" s="95"/>
      <c r="H185" s="95"/>
      <c r="I185" s="92"/>
    </row>
    <row r="186" spans="1:9" s="116" customFormat="1" ht="11.25">
      <c r="A186" s="87"/>
      <c r="B186" s="88"/>
      <c r="C186" s="88"/>
      <c r="D186" s="88"/>
      <c r="E186" s="88"/>
      <c r="F186" s="95"/>
      <c r="G186" s="95"/>
      <c r="H186" s="95"/>
      <c r="I186" s="92"/>
    </row>
    <row r="187" spans="1:9" s="116" customFormat="1" ht="11.25">
      <c r="A187" s="87"/>
      <c r="B187" s="88"/>
      <c r="C187" s="88"/>
      <c r="D187" s="88"/>
      <c r="E187" s="88"/>
      <c r="F187" s="95"/>
      <c r="G187" s="95"/>
      <c r="H187" s="95"/>
      <c r="I187" s="92"/>
    </row>
    <row r="188" spans="1:9" s="116" customFormat="1" ht="11.25">
      <c r="A188" s="87"/>
      <c r="B188" s="88"/>
      <c r="C188" s="88"/>
      <c r="D188" s="88"/>
      <c r="E188" s="88"/>
      <c r="F188" s="95"/>
      <c r="G188" s="95"/>
      <c r="H188" s="95"/>
      <c r="I188" s="92"/>
    </row>
    <row r="189" spans="1:9" s="116" customFormat="1" ht="11.25">
      <c r="A189" s="87"/>
      <c r="B189" s="88"/>
      <c r="C189" s="88"/>
      <c r="D189" s="88"/>
      <c r="E189" s="88"/>
      <c r="F189" s="95"/>
      <c r="G189" s="95"/>
      <c r="H189" s="95"/>
      <c r="I189" s="92"/>
    </row>
    <row r="190" spans="1:9" s="116" customFormat="1" ht="11.25">
      <c r="A190" s="87"/>
      <c r="B190" s="88"/>
      <c r="C190" s="88"/>
      <c r="D190" s="88"/>
      <c r="E190" s="88"/>
      <c r="F190" s="95"/>
      <c r="G190" s="95"/>
      <c r="H190" s="95"/>
      <c r="I190" s="92"/>
    </row>
    <row r="191" spans="1:9" s="116" customFormat="1" ht="11.25">
      <c r="A191" s="87"/>
      <c r="B191" s="88"/>
      <c r="C191" s="88"/>
      <c r="D191" s="88"/>
      <c r="E191" s="88"/>
      <c r="F191" s="396"/>
      <c r="G191" s="396"/>
      <c r="H191" s="396"/>
      <c r="I191" s="92"/>
    </row>
    <row r="192" spans="1:9" s="116" customFormat="1" ht="11.25">
      <c r="A192" s="87"/>
      <c r="B192" s="88"/>
      <c r="C192" s="88"/>
      <c r="D192" s="88"/>
      <c r="E192" s="88"/>
      <c r="F192" s="88"/>
      <c r="G192" s="88"/>
      <c r="H192" s="88"/>
      <c r="I192" s="92"/>
    </row>
    <row r="193" spans="1:9" s="116" customFormat="1" ht="11.25">
      <c r="A193" s="87"/>
      <c r="B193" s="88"/>
      <c r="C193" s="88"/>
      <c r="D193" s="88"/>
      <c r="E193" s="88"/>
      <c r="F193" s="88"/>
      <c r="G193" s="88"/>
      <c r="H193" s="88"/>
      <c r="I193" s="92"/>
    </row>
    <row r="194" spans="1:9" s="116" customFormat="1" ht="11.25">
      <c r="A194" s="87"/>
      <c r="B194" s="88"/>
      <c r="C194" s="88"/>
      <c r="D194" s="88"/>
      <c r="E194" s="88"/>
      <c r="F194" s="88"/>
      <c r="G194" s="88"/>
      <c r="H194" s="88"/>
      <c r="I194" s="92"/>
    </row>
    <row r="195" spans="1:9" s="116" customFormat="1" ht="11.25">
      <c r="A195" s="87"/>
      <c r="B195" s="88"/>
      <c r="C195" s="88"/>
      <c r="D195" s="88"/>
      <c r="E195" s="88"/>
      <c r="F195" s="88"/>
      <c r="G195" s="88"/>
      <c r="H195" s="88"/>
      <c r="I195" s="92"/>
    </row>
    <row r="196" spans="1:9" s="116" customFormat="1" ht="11.25">
      <c r="A196" s="87"/>
      <c r="B196" s="88"/>
      <c r="C196" s="88"/>
      <c r="D196" s="88"/>
      <c r="E196" s="88"/>
      <c r="F196" s="88"/>
      <c r="G196" s="88"/>
      <c r="H196" s="88"/>
      <c r="I196" s="92"/>
    </row>
    <row r="197" spans="1:9" s="116" customFormat="1" ht="11.25">
      <c r="A197" s="87"/>
      <c r="B197" s="88"/>
      <c r="C197" s="88"/>
      <c r="D197" s="88"/>
      <c r="E197" s="88"/>
      <c r="F197" s="88"/>
      <c r="G197" s="88"/>
      <c r="H197" s="88"/>
      <c r="I197" s="92"/>
    </row>
    <row r="198" spans="1:9" s="116" customFormat="1" ht="11.25">
      <c r="A198" s="87"/>
      <c r="B198" s="88"/>
      <c r="C198" s="88"/>
      <c r="D198" s="88"/>
      <c r="E198" s="88"/>
      <c r="F198" s="88"/>
      <c r="G198" s="88"/>
      <c r="H198" s="88"/>
      <c r="I198" s="92"/>
    </row>
    <row r="199" spans="1:9" s="129" customFormat="1" ht="3.75" customHeight="1" thickBot="1">
      <c r="A199" s="87"/>
      <c r="B199" s="87"/>
      <c r="C199" s="87"/>
      <c r="D199" s="87"/>
      <c r="E199" s="88"/>
      <c r="F199" s="89"/>
      <c r="G199" s="90"/>
      <c r="H199" s="91"/>
      <c r="I199" s="92"/>
    </row>
    <row r="200" spans="1:9" s="129" customFormat="1" ht="12.75" customHeight="1" thickBot="1" thickTop="1">
      <c r="A200" s="130" t="s">
        <v>143</v>
      </c>
      <c r="B200" s="398" t="s">
        <v>144</v>
      </c>
      <c r="C200" s="398"/>
      <c r="D200" s="398"/>
      <c r="E200" s="398"/>
      <c r="F200" s="131" t="s">
        <v>145</v>
      </c>
      <c r="G200" s="131" t="s">
        <v>7</v>
      </c>
      <c r="H200" s="132" t="s">
        <v>146</v>
      </c>
      <c r="I200" s="133" t="s">
        <v>147</v>
      </c>
    </row>
    <row r="201" spans="1:9" s="129" customFormat="1" ht="7.5" customHeight="1" thickTop="1">
      <c r="A201" s="127"/>
      <c r="B201" s="87"/>
      <c r="C201" s="87"/>
      <c r="D201" s="87"/>
      <c r="E201" s="87"/>
      <c r="F201" s="95"/>
      <c r="G201" s="95"/>
      <c r="H201" s="134"/>
      <c r="I201" s="87"/>
    </row>
    <row r="202" spans="1:9" s="129" customFormat="1" ht="12.75" customHeight="1">
      <c r="A202" s="127" t="s">
        <v>13</v>
      </c>
      <c r="B202" s="96" t="s">
        <v>118</v>
      </c>
      <c r="C202" s="87"/>
      <c r="D202" s="87"/>
      <c r="E202" s="87"/>
      <c r="F202" s="95"/>
      <c r="G202" s="95"/>
      <c r="H202" s="134"/>
      <c r="I202" s="87"/>
    </row>
    <row r="203" spans="1:9" s="129" customFormat="1" ht="12.75" customHeight="1">
      <c r="A203" s="127"/>
      <c r="B203" s="87"/>
      <c r="C203" s="87"/>
      <c r="D203" s="87"/>
      <c r="E203" s="87"/>
      <c r="F203" s="95"/>
      <c r="G203" s="95"/>
      <c r="H203" s="134"/>
      <c r="I203" s="87"/>
    </row>
    <row r="204" spans="1:9" s="129" customFormat="1" ht="82.5" customHeight="1">
      <c r="A204" s="135" t="s">
        <v>148</v>
      </c>
      <c r="B204" s="394" t="s">
        <v>776</v>
      </c>
      <c r="C204" s="394"/>
      <c r="D204" s="394"/>
      <c r="E204" s="394"/>
      <c r="F204" s="95" t="s">
        <v>149</v>
      </c>
      <c r="G204" s="95">
        <v>21</v>
      </c>
      <c r="H204" s="340"/>
      <c r="I204" s="92">
        <f>SUM(G204*H204)</f>
        <v>0</v>
      </c>
    </row>
    <row r="205" spans="1:9" s="129" customFormat="1" ht="12.75" customHeight="1">
      <c r="A205" s="127"/>
      <c r="B205" s="87"/>
      <c r="C205" s="87"/>
      <c r="D205" s="87"/>
      <c r="E205" s="87"/>
      <c r="F205" s="95"/>
      <c r="G205" s="95"/>
      <c r="H205" s="134"/>
      <c r="I205" s="87"/>
    </row>
    <row r="206" spans="1:9" s="129" customFormat="1" ht="25.5" customHeight="1">
      <c r="A206" s="135" t="s">
        <v>150</v>
      </c>
      <c r="B206" s="394" t="s">
        <v>151</v>
      </c>
      <c r="C206" s="394"/>
      <c r="D206" s="394"/>
      <c r="E206" s="394"/>
      <c r="F206" s="95" t="s">
        <v>149</v>
      </c>
      <c r="G206" s="95">
        <v>3</v>
      </c>
      <c r="H206" s="340"/>
      <c r="I206" s="92">
        <f>SUM(G206*H206)</f>
        <v>0</v>
      </c>
    </row>
    <row r="207" spans="1:9" s="129" customFormat="1" ht="12.75" customHeight="1">
      <c r="A207" s="127"/>
      <c r="B207" s="87"/>
      <c r="C207" s="87"/>
      <c r="D207" s="87"/>
      <c r="E207" s="87"/>
      <c r="F207" s="95"/>
      <c r="G207" s="95"/>
      <c r="H207" s="134"/>
      <c r="I207" s="87"/>
    </row>
    <row r="208" spans="1:9" s="129" customFormat="1" ht="25.5" customHeight="1">
      <c r="A208" s="135" t="s">
        <v>152</v>
      </c>
      <c r="B208" s="394" t="s">
        <v>153</v>
      </c>
      <c r="C208" s="394"/>
      <c r="D208" s="394"/>
      <c r="E208" s="394"/>
      <c r="F208" s="95" t="s">
        <v>149</v>
      </c>
      <c r="G208" s="95">
        <v>54</v>
      </c>
      <c r="H208" s="340"/>
      <c r="I208" s="92">
        <f>SUM(G208*H208)</f>
        <v>0</v>
      </c>
    </row>
    <row r="209" spans="1:9" s="129" customFormat="1" ht="12.75" customHeight="1">
      <c r="A209" s="127"/>
      <c r="B209" s="87"/>
      <c r="C209" s="87"/>
      <c r="D209" s="87"/>
      <c r="E209" s="87"/>
      <c r="F209" s="95"/>
      <c r="G209" s="95"/>
      <c r="H209" s="134"/>
      <c r="I209" s="87"/>
    </row>
    <row r="210" spans="1:9" s="129" customFormat="1" ht="33.75" customHeight="1">
      <c r="A210" s="135" t="s">
        <v>154</v>
      </c>
      <c r="B210" s="394" t="s">
        <v>777</v>
      </c>
      <c r="C210" s="394"/>
      <c r="D210" s="394"/>
      <c r="E210" s="394"/>
      <c r="F210" s="95" t="s">
        <v>149</v>
      </c>
      <c r="G210" s="95">
        <v>3</v>
      </c>
      <c r="H210" s="340"/>
      <c r="I210" s="92">
        <f>SUM(G210*H210)</f>
        <v>0</v>
      </c>
    </row>
    <row r="211" spans="1:9" s="129" customFormat="1" ht="12.75" customHeight="1">
      <c r="A211" s="127"/>
      <c r="B211" s="87"/>
      <c r="C211" s="87"/>
      <c r="D211" s="87"/>
      <c r="E211" s="87"/>
      <c r="F211" s="95"/>
      <c r="G211" s="95"/>
      <c r="H211" s="134"/>
      <c r="I211" s="87"/>
    </row>
    <row r="212" spans="1:9" s="129" customFormat="1" ht="94.5" customHeight="1">
      <c r="A212" s="135" t="s">
        <v>155</v>
      </c>
      <c r="B212" s="394" t="s">
        <v>778</v>
      </c>
      <c r="C212" s="394"/>
      <c r="D212" s="394"/>
      <c r="E212" s="394"/>
      <c r="F212" s="95" t="s">
        <v>160</v>
      </c>
      <c r="G212" s="95">
        <v>700</v>
      </c>
      <c r="H212" s="340"/>
      <c r="I212" s="92">
        <f>SUM(G212*H212)</f>
        <v>0</v>
      </c>
    </row>
    <row r="213" spans="1:9" s="137" customFormat="1" ht="12.75" thickBot="1">
      <c r="A213" s="87"/>
      <c r="B213" s="87"/>
      <c r="C213" s="87"/>
      <c r="D213" s="87"/>
      <c r="E213" s="87"/>
      <c r="F213" s="89"/>
      <c r="G213" s="95"/>
      <c r="H213" s="91"/>
      <c r="I213" s="92"/>
    </row>
    <row r="214" spans="1:9" s="137" customFormat="1" ht="14.25" customHeight="1" thickBot="1" thickTop="1">
      <c r="A214" s="379" t="s">
        <v>156</v>
      </c>
      <c r="B214" s="380"/>
      <c r="C214" s="380"/>
      <c r="D214" s="380"/>
      <c r="E214" s="380"/>
      <c r="F214" s="380"/>
      <c r="G214" s="380"/>
      <c r="H214" s="380"/>
      <c r="I214" s="138">
        <f>SUM(I204:I213)</f>
        <v>0</v>
      </c>
    </row>
    <row r="215" spans="1:9" s="137" customFormat="1" ht="14.25" customHeight="1" thickTop="1">
      <c r="A215" s="139"/>
      <c r="B215" s="139"/>
      <c r="C215" s="139"/>
      <c r="D215" s="139"/>
      <c r="E215" s="139"/>
      <c r="F215" s="139"/>
      <c r="G215" s="139"/>
      <c r="H215" s="139"/>
      <c r="I215" s="125"/>
    </row>
    <row r="216" spans="1:9" s="129" customFormat="1" ht="12.75" customHeight="1">
      <c r="A216" s="127"/>
      <c r="B216" s="87"/>
      <c r="C216" s="87"/>
      <c r="D216" s="87"/>
      <c r="E216" s="87"/>
      <c r="F216" s="95"/>
      <c r="G216" s="95"/>
      <c r="H216" s="134"/>
      <c r="I216" s="87"/>
    </row>
    <row r="217" spans="1:9" s="129" customFormat="1" ht="12.75" customHeight="1">
      <c r="A217" s="140" t="s">
        <v>119</v>
      </c>
      <c r="B217" s="96" t="s">
        <v>120</v>
      </c>
      <c r="C217" s="96"/>
      <c r="D217" s="96"/>
      <c r="E217" s="87"/>
      <c r="F217" s="95"/>
      <c r="G217" s="95"/>
      <c r="H217" s="134"/>
      <c r="I217" s="87"/>
    </row>
    <row r="218" spans="1:9" s="129" customFormat="1" ht="6.75" customHeight="1">
      <c r="A218" s="127"/>
      <c r="B218" s="87"/>
      <c r="C218" s="87"/>
      <c r="D218" s="87"/>
      <c r="E218" s="87"/>
      <c r="F218" s="95"/>
      <c r="G218" s="95"/>
      <c r="H218" s="134"/>
      <c r="I218" s="87"/>
    </row>
    <row r="219" spans="1:9" s="129" customFormat="1" ht="12.75" customHeight="1">
      <c r="A219" s="140" t="s">
        <v>121</v>
      </c>
      <c r="B219" s="96" t="s">
        <v>122</v>
      </c>
      <c r="C219" s="87"/>
      <c r="D219" s="87"/>
      <c r="E219" s="87"/>
      <c r="F219" s="95"/>
      <c r="G219" s="95"/>
      <c r="H219" s="134"/>
      <c r="I219" s="87"/>
    </row>
    <row r="220" spans="1:9" s="129" customFormat="1" ht="12.75" customHeight="1">
      <c r="A220" s="127"/>
      <c r="B220" s="87"/>
      <c r="C220" s="87"/>
      <c r="D220" s="87"/>
      <c r="E220" s="87"/>
      <c r="F220" s="95"/>
      <c r="G220" s="95"/>
      <c r="H220" s="134"/>
      <c r="I220" s="87"/>
    </row>
    <row r="221" spans="1:9" s="129" customFormat="1" ht="46.5" customHeight="1">
      <c r="A221" s="135" t="s">
        <v>157</v>
      </c>
      <c r="B221" s="394" t="s">
        <v>158</v>
      </c>
      <c r="C221" s="394"/>
      <c r="D221" s="394"/>
      <c r="E221" s="394"/>
      <c r="F221" s="95"/>
      <c r="G221" s="95"/>
      <c r="H221" s="91"/>
      <c r="I221" s="92"/>
    </row>
    <row r="222" spans="1:9" s="129" customFormat="1" ht="12.75" customHeight="1">
      <c r="A222" s="135"/>
      <c r="B222" s="393" t="s">
        <v>159</v>
      </c>
      <c r="C222" s="393"/>
      <c r="D222" s="393"/>
      <c r="E222" s="393"/>
      <c r="F222" s="95" t="s">
        <v>160</v>
      </c>
      <c r="G222" s="95">
        <v>15</v>
      </c>
      <c r="H222" s="340"/>
      <c r="I222" s="92">
        <f>SUM(G222*H222)</f>
        <v>0</v>
      </c>
    </row>
    <row r="223" spans="1:9" s="129" customFormat="1" ht="12.75" customHeight="1">
      <c r="A223" s="135"/>
      <c r="B223" s="141"/>
      <c r="C223" s="142"/>
      <c r="D223" s="142"/>
      <c r="E223" s="142"/>
      <c r="F223" s="95"/>
      <c r="G223" s="95"/>
      <c r="H223" s="91"/>
      <c r="I223" s="92"/>
    </row>
    <row r="224" spans="1:9" s="129" customFormat="1" ht="22.5" customHeight="1">
      <c r="A224" s="135" t="s">
        <v>161</v>
      </c>
      <c r="B224" s="394" t="s">
        <v>162</v>
      </c>
      <c r="C224" s="394"/>
      <c r="D224" s="394"/>
      <c r="E224" s="394"/>
      <c r="F224" s="95"/>
      <c r="G224" s="95"/>
      <c r="H224" s="91"/>
      <c r="I224" s="92"/>
    </row>
    <row r="225" spans="1:9" s="129" customFormat="1" ht="12.75" customHeight="1">
      <c r="A225" s="135"/>
      <c r="B225" s="393" t="s">
        <v>163</v>
      </c>
      <c r="C225" s="393"/>
      <c r="D225" s="393"/>
      <c r="E225" s="393"/>
      <c r="F225" s="95" t="s">
        <v>17</v>
      </c>
      <c r="G225" s="95">
        <v>1</v>
      </c>
      <c r="H225" s="136"/>
      <c r="I225" s="92">
        <f>SUM(G225*H225)</f>
        <v>0</v>
      </c>
    </row>
    <row r="226" spans="1:9" s="129" customFormat="1" ht="12.75" customHeight="1">
      <c r="A226" s="135"/>
      <c r="B226" s="393" t="s">
        <v>164</v>
      </c>
      <c r="C226" s="393"/>
      <c r="D226" s="393"/>
      <c r="E226" s="393"/>
      <c r="F226" s="95" t="s">
        <v>17</v>
      </c>
      <c r="G226" s="95">
        <v>1</v>
      </c>
      <c r="H226" s="136"/>
      <c r="I226" s="92">
        <f>SUM(G226*H226)</f>
        <v>0</v>
      </c>
    </row>
    <row r="227" spans="1:9" s="129" customFormat="1" ht="12.75" customHeight="1">
      <c r="A227" s="135"/>
      <c r="B227" s="393" t="s">
        <v>165</v>
      </c>
      <c r="C227" s="393"/>
      <c r="D227" s="393"/>
      <c r="E227" s="393"/>
      <c r="F227" s="95" t="s">
        <v>17</v>
      </c>
      <c r="G227" s="95">
        <v>1</v>
      </c>
      <c r="H227" s="136"/>
      <c r="I227" s="92">
        <f>SUM(G227*H227)</f>
        <v>0</v>
      </c>
    </row>
    <row r="228" spans="1:9" s="129" customFormat="1" ht="12.75" customHeight="1">
      <c r="A228" s="135"/>
      <c r="B228" s="141"/>
      <c r="C228" s="142"/>
      <c r="D228" s="142"/>
      <c r="E228" s="142"/>
      <c r="F228" s="95"/>
      <c r="G228" s="95"/>
      <c r="H228" s="91"/>
      <c r="I228" s="92"/>
    </row>
    <row r="229" spans="1:9" s="129" customFormat="1" ht="72" customHeight="1">
      <c r="A229" s="135" t="s">
        <v>166</v>
      </c>
      <c r="B229" s="394" t="s">
        <v>167</v>
      </c>
      <c r="C229" s="394"/>
      <c r="D229" s="394"/>
      <c r="E229" s="394"/>
      <c r="F229" s="95"/>
      <c r="G229" s="95"/>
      <c r="H229" s="91"/>
      <c r="I229" s="92"/>
    </row>
    <row r="230" spans="1:9" s="129" customFormat="1" ht="12.75" customHeight="1">
      <c r="A230" s="135"/>
      <c r="B230" s="393" t="s">
        <v>168</v>
      </c>
      <c r="C230" s="393"/>
      <c r="D230" s="393"/>
      <c r="E230" s="393"/>
      <c r="F230" s="95" t="s">
        <v>160</v>
      </c>
      <c r="G230" s="95">
        <v>2</v>
      </c>
      <c r="H230" s="340"/>
      <c r="I230" s="92">
        <f>SUM(G230*H230)</f>
        <v>0</v>
      </c>
    </row>
    <row r="231" spans="1:9" s="129" customFormat="1" ht="12.75" customHeight="1">
      <c r="A231" s="135"/>
      <c r="B231" s="141"/>
      <c r="C231" s="142"/>
      <c r="D231" s="142"/>
      <c r="E231" s="142"/>
      <c r="F231" s="95"/>
      <c r="G231" s="95"/>
      <c r="H231" s="91"/>
      <c r="I231" s="92"/>
    </row>
    <row r="232" spans="1:9" s="129" customFormat="1" ht="35.25" customHeight="1">
      <c r="A232" s="135" t="s">
        <v>169</v>
      </c>
      <c r="B232" s="394" t="s">
        <v>170</v>
      </c>
      <c r="C232" s="394"/>
      <c r="D232" s="394"/>
      <c r="E232" s="394"/>
      <c r="F232" s="95"/>
      <c r="G232" s="95"/>
      <c r="H232" s="91"/>
      <c r="I232" s="92"/>
    </row>
    <row r="233" spans="1:9" s="129" customFormat="1" ht="12.75" customHeight="1">
      <c r="A233" s="135"/>
      <c r="B233" s="393" t="s">
        <v>168</v>
      </c>
      <c r="C233" s="393"/>
      <c r="D233" s="393"/>
      <c r="E233" s="393"/>
      <c r="F233" s="95" t="s">
        <v>160</v>
      </c>
      <c r="G233" s="95">
        <v>1</v>
      </c>
      <c r="H233" s="340"/>
      <c r="I233" s="92">
        <f>SUM(G233*H233)</f>
        <v>0</v>
      </c>
    </row>
    <row r="234" spans="1:9" s="129" customFormat="1" ht="12.75" customHeight="1">
      <c r="A234" s="135"/>
      <c r="B234" s="141"/>
      <c r="C234" s="142"/>
      <c r="D234" s="142"/>
      <c r="E234" s="142"/>
      <c r="F234" s="95"/>
      <c r="G234" s="95"/>
      <c r="H234" s="91"/>
      <c r="I234" s="92"/>
    </row>
    <row r="235" spans="1:9" s="129" customFormat="1" ht="35.25" customHeight="1">
      <c r="A235" s="135" t="s">
        <v>171</v>
      </c>
      <c r="B235" s="394" t="s">
        <v>172</v>
      </c>
      <c r="C235" s="394"/>
      <c r="D235" s="394"/>
      <c r="E235" s="394"/>
      <c r="F235" s="95"/>
      <c r="G235" s="95"/>
      <c r="H235" s="91"/>
      <c r="I235" s="92"/>
    </row>
    <row r="236" spans="1:9" s="129" customFormat="1" ht="12.75" customHeight="1">
      <c r="A236" s="135"/>
      <c r="B236" s="393" t="s">
        <v>173</v>
      </c>
      <c r="C236" s="393"/>
      <c r="D236" s="393"/>
      <c r="E236" s="393"/>
      <c r="F236" s="95" t="s">
        <v>149</v>
      </c>
      <c r="G236" s="95">
        <v>1</v>
      </c>
      <c r="H236" s="340"/>
      <c r="I236" s="92">
        <f>SUM(G236*H236)</f>
        <v>0</v>
      </c>
    </row>
    <row r="237" spans="1:9" s="129" customFormat="1" ht="12.75" customHeight="1">
      <c r="A237" s="135"/>
      <c r="B237" s="141"/>
      <c r="C237" s="142"/>
      <c r="D237" s="142"/>
      <c r="E237" s="142"/>
      <c r="F237" s="95"/>
      <c r="G237" s="95"/>
      <c r="H237" s="91"/>
      <c r="I237" s="92"/>
    </row>
    <row r="238" spans="1:9" s="129" customFormat="1" ht="34.5" customHeight="1">
      <c r="A238" s="135" t="s">
        <v>174</v>
      </c>
      <c r="B238" s="381" t="s">
        <v>175</v>
      </c>
      <c r="C238" s="381"/>
      <c r="D238" s="381"/>
      <c r="E238" s="381"/>
      <c r="F238" s="95"/>
      <c r="G238" s="143"/>
      <c r="H238" s="144"/>
      <c r="I238" s="145"/>
    </row>
    <row r="239" spans="1:9" s="129" customFormat="1" ht="12.75" customHeight="1">
      <c r="A239" s="135"/>
      <c r="B239" s="393" t="s">
        <v>176</v>
      </c>
      <c r="C239" s="393"/>
      <c r="D239" s="393"/>
      <c r="E239" s="393"/>
      <c r="F239" s="95" t="s">
        <v>17</v>
      </c>
      <c r="G239" s="95">
        <v>1</v>
      </c>
      <c r="H239" s="340"/>
      <c r="I239" s="92">
        <f>SUM(G239*H239)</f>
        <v>0</v>
      </c>
    </row>
    <row r="240" spans="1:9" s="129" customFormat="1" ht="12.75" customHeight="1">
      <c r="A240" s="135"/>
      <c r="B240" s="141"/>
      <c r="C240" s="142"/>
      <c r="D240" s="142"/>
      <c r="E240" s="142"/>
      <c r="F240" s="95"/>
      <c r="G240" s="95"/>
      <c r="H240" s="91"/>
      <c r="I240" s="92"/>
    </row>
    <row r="241" spans="1:9" s="129" customFormat="1" ht="23.25" customHeight="1">
      <c r="A241" s="135" t="s">
        <v>177</v>
      </c>
      <c r="B241" s="394" t="s">
        <v>178</v>
      </c>
      <c r="C241" s="394"/>
      <c r="D241" s="394"/>
      <c r="E241" s="394"/>
      <c r="F241" s="95" t="s">
        <v>149</v>
      </c>
      <c r="G241" s="95">
        <v>1</v>
      </c>
      <c r="H241" s="340"/>
      <c r="I241" s="92">
        <f>SUM(G241*H241)</f>
        <v>0</v>
      </c>
    </row>
    <row r="242" spans="1:9" s="137" customFormat="1" ht="6" customHeight="1" thickBot="1">
      <c r="A242" s="87"/>
      <c r="B242" s="87"/>
      <c r="C242" s="87"/>
      <c r="D242" s="87"/>
      <c r="E242" s="87"/>
      <c r="F242" s="89"/>
      <c r="G242" s="95"/>
      <c r="H242" s="91"/>
      <c r="I242" s="92"/>
    </row>
    <row r="243" spans="1:9" s="137" customFormat="1" ht="14.25" customHeight="1" thickBot="1" thickTop="1">
      <c r="A243" s="379" t="s">
        <v>179</v>
      </c>
      <c r="B243" s="380"/>
      <c r="C243" s="380"/>
      <c r="D243" s="380"/>
      <c r="E243" s="380"/>
      <c r="F243" s="380"/>
      <c r="G243" s="380"/>
      <c r="H243" s="380"/>
      <c r="I243" s="138">
        <f>SUM(I221:I242)</f>
        <v>0</v>
      </c>
    </row>
    <row r="244" spans="1:9" s="129" customFormat="1" ht="12.75" customHeight="1" thickTop="1">
      <c r="A244" s="127"/>
      <c r="B244" s="87"/>
      <c r="C244" s="87"/>
      <c r="D244" s="87"/>
      <c r="E244" s="87"/>
      <c r="F244" s="95"/>
      <c r="G244" s="95"/>
      <c r="H244" s="134"/>
      <c r="I244" s="87"/>
    </row>
    <row r="245" spans="1:9" s="129" customFormat="1" ht="12.75" customHeight="1">
      <c r="A245" s="127"/>
      <c r="B245" s="146"/>
      <c r="C245" s="146"/>
      <c r="D245" s="146"/>
      <c r="E245" s="146"/>
      <c r="F245" s="95"/>
      <c r="G245" s="95"/>
      <c r="H245" s="134"/>
      <c r="I245" s="146"/>
    </row>
    <row r="246" spans="1:9" s="129" customFormat="1" ht="12.75" customHeight="1">
      <c r="A246" s="140" t="s">
        <v>123</v>
      </c>
      <c r="B246" s="147" t="s">
        <v>180</v>
      </c>
      <c r="C246" s="146"/>
      <c r="D246" s="146"/>
      <c r="E246" s="146"/>
      <c r="F246" s="95"/>
      <c r="G246" s="95"/>
      <c r="H246" s="134"/>
      <c r="I246" s="146"/>
    </row>
    <row r="247" spans="1:9" s="129" customFormat="1" ht="12.75" customHeight="1">
      <c r="A247" s="127"/>
      <c r="B247" s="146"/>
      <c r="C247" s="146"/>
      <c r="D247" s="146"/>
      <c r="E247" s="146"/>
      <c r="F247" s="95"/>
      <c r="G247" s="95"/>
      <c r="H247" s="134"/>
      <c r="I247" s="146"/>
    </row>
    <row r="248" spans="1:9" s="129" customFormat="1" ht="35.25" customHeight="1">
      <c r="A248" s="135" t="s">
        <v>181</v>
      </c>
      <c r="B248" s="381" t="s">
        <v>182</v>
      </c>
      <c r="C248" s="381"/>
      <c r="D248" s="381"/>
      <c r="E248" s="381"/>
      <c r="F248" s="95"/>
      <c r="G248" s="143"/>
      <c r="H248" s="144"/>
      <c r="I248" s="145"/>
    </row>
    <row r="249" spans="1:9" s="129" customFormat="1" ht="12.75" customHeight="1">
      <c r="A249" s="135"/>
      <c r="B249" s="385" t="s">
        <v>168</v>
      </c>
      <c r="C249" s="381"/>
      <c r="D249" s="381"/>
      <c r="E249" s="381"/>
      <c r="F249" s="95" t="s">
        <v>160</v>
      </c>
      <c r="G249" s="143">
        <v>2</v>
      </c>
      <c r="H249" s="340"/>
      <c r="I249" s="92">
        <f>SUM(G249*H249)</f>
        <v>0</v>
      </c>
    </row>
    <row r="250" spans="1:9" s="129" customFormat="1" ht="12.75" customHeight="1">
      <c r="A250" s="135"/>
      <c r="B250" s="149"/>
      <c r="C250" s="150"/>
      <c r="D250" s="150"/>
      <c r="E250" s="150"/>
      <c r="F250" s="95"/>
      <c r="G250" s="143"/>
      <c r="H250" s="144"/>
      <c r="I250" s="145"/>
    </row>
    <row r="251" spans="1:9" s="129" customFormat="1" ht="36.75" customHeight="1">
      <c r="A251" s="135" t="s">
        <v>183</v>
      </c>
      <c r="B251" s="381" t="s">
        <v>184</v>
      </c>
      <c r="C251" s="381"/>
      <c r="D251" s="381"/>
      <c r="E251" s="381"/>
      <c r="F251" s="95"/>
      <c r="G251" s="143"/>
      <c r="H251" s="144"/>
      <c r="I251" s="145"/>
    </row>
    <row r="252" spans="1:9" s="129" customFormat="1" ht="12.75" customHeight="1">
      <c r="A252" s="135"/>
      <c r="B252" s="385" t="s">
        <v>173</v>
      </c>
      <c r="C252" s="381"/>
      <c r="D252" s="381"/>
      <c r="E252" s="381"/>
      <c r="F252" s="95" t="s">
        <v>149</v>
      </c>
      <c r="G252" s="143">
        <v>1</v>
      </c>
      <c r="H252" s="340"/>
      <c r="I252" s="92">
        <f>SUM(G252*H252)</f>
        <v>0</v>
      </c>
    </row>
    <row r="253" spans="1:9" s="129" customFormat="1" ht="12.75" customHeight="1">
      <c r="A253" s="135"/>
      <c r="B253" s="149"/>
      <c r="C253" s="150"/>
      <c r="D253" s="150"/>
      <c r="E253" s="150"/>
      <c r="F253" s="95"/>
      <c r="G253" s="143"/>
      <c r="H253" s="144"/>
      <c r="I253" s="145"/>
    </row>
    <row r="254" spans="1:9" s="129" customFormat="1" ht="45.75" customHeight="1">
      <c r="A254" s="135" t="s">
        <v>185</v>
      </c>
      <c r="B254" s="381" t="s">
        <v>186</v>
      </c>
      <c r="C254" s="381"/>
      <c r="D254" s="381"/>
      <c r="E254" s="381"/>
      <c r="F254" s="95"/>
      <c r="G254" s="143"/>
      <c r="H254" s="144"/>
      <c r="I254" s="145"/>
    </row>
    <row r="255" spans="1:9" s="129" customFormat="1" ht="12.75" customHeight="1">
      <c r="A255" s="135"/>
      <c r="B255" s="385" t="s">
        <v>173</v>
      </c>
      <c r="C255" s="381"/>
      <c r="D255" s="381"/>
      <c r="E255" s="381"/>
      <c r="F255" s="95" t="s">
        <v>149</v>
      </c>
      <c r="G255" s="143">
        <v>1</v>
      </c>
      <c r="H255" s="340"/>
      <c r="I255" s="92">
        <f>SUM(G255*H255)</f>
        <v>0</v>
      </c>
    </row>
    <row r="256" spans="1:9" s="129" customFormat="1" ht="12.75" customHeight="1">
      <c r="A256" s="135"/>
      <c r="B256" s="149"/>
      <c r="C256" s="150"/>
      <c r="D256" s="150"/>
      <c r="E256" s="150"/>
      <c r="F256" s="95"/>
      <c r="G256" s="143"/>
      <c r="H256" s="144"/>
      <c r="I256" s="145"/>
    </row>
    <row r="257" spans="1:9" s="129" customFormat="1" ht="126.75" customHeight="1">
      <c r="A257" s="135" t="s">
        <v>188</v>
      </c>
      <c r="B257" s="381" t="s">
        <v>779</v>
      </c>
      <c r="C257" s="381"/>
      <c r="D257" s="381"/>
      <c r="E257" s="381"/>
      <c r="F257" s="95" t="s">
        <v>149</v>
      </c>
      <c r="G257" s="143">
        <v>1</v>
      </c>
      <c r="H257" s="340"/>
      <c r="I257" s="92">
        <f>SUM(G257*H257)</f>
        <v>0</v>
      </c>
    </row>
    <row r="258" spans="1:9" s="129" customFormat="1" ht="12.75" customHeight="1">
      <c r="A258" s="135"/>
      <c r="B258" s="149"/>
      <c r="C258" s="150"/>
      <c r="D258" s="150"/>
      <c r="E258" s="150"/>
      <c r="F258" s="95"/>
      <c r="G258" s="143"/>
      <c r="H258" s="144"/>
      <c r="I258" s="145"/>
    </row>
    <row r="259" spans="1:9" s="129" customFormat="1" ht="34.5" customHeight="1">
      <c r="A259" s="135" t="s">
        <v>189</v>
      </c>
      <c r="B259" s="381" t="s">
        <v>190</v>
      </c>
      <c r="C259" s="381"/>
      <c r="D259" s="381"/>
      <c r="E259" s="381"/>
      <c r="F259" s="95" t="s">
        <v>149</v>
      </c>
      <c r="G259" s="143">
        <v>1</v>
      </c>
      <c r="H259" s="340"/>
      <c r="I259" s="92">
        <f>SUM(G259*H259)</f>
        <v>0</v>
      </c>
    </row>
    <row r="260" spans="1:9" s="129" customFormat="1" ht="12.75" customHeight="1">
      <c r="A260" s="135"/>
      <c r="B260" s="149"/>
      <c r="C260" s="150"/>
      <c r="D260" s="150"/>
      <c r="E260" s="150"/>
      <c r="F260" s="95"/>
      <c r="G260" s="143"/>
      <c r="H260" s="144"/>
      <c r="I260" s="145"/>
    </row>
    <row r="261" spans="1:9" s="129" customFormat="1" ht="80.25" customHeight="1">
      <c r="A261" s="135" t="s">
        <v>191</v>
      </c>
      <c r="B261" s="381" t="s">
        <v>780</v>
      </c>
      <c r="C261" s="381"/>
      <c r="D261" s="381"/>
      <c r="E261" s="381"/>
      <c r="F261" s="95" t="s">
        <v>149</v>
      </c>
      <c r="G261" s="143">
        <v>1</v>
      </c>
      <c r="H261" s="340"/>
      <c r="I261" s="92">
        <f>SUM(G261*H261)</f>
        <v>0</v>
      </c>
    </row>
    <row r="262" spans="1:9" s="129" customFormat="1" ht="12.75" customHeight="1">
      <c r="A262" s="135"/>
      <c r="B262" s="149"/>
      <c r="C262" s="150"/>
      <c r="D262" s="150"/>
      <c r="E262" s="150"/>
      <c r="F262" s="95"/>
      <c r="G262" s="143"/>
      <c r="H262" s="144"/>
      <c r="I262" s="145"/>
    </row>
    <row r="263" spans="1:9" s="129" customFormat="1" ht="23.25" customHeight="1">
      <c r="A263" s="135" t="s">
        <v>192</v>
      </c>
      <c r="B263" s="381" t="s">
        <v>178</v>
      </c>
      <c r="C263" s="381"/>
      <c r="D263" s="381"/>
      <c r="E263" s="381"/>
      <c r="F263" s="95" t="s">
        <v>149</v>
      </c>
      <c r="G263" s="143">
        <v>1</v>
      </c>
      <c r="H263" s="340"/>
      <c r="I263" s="92">
        <f>SUM(G263*H263)</f>
        <v>0</v>
      </c>
    </row>
    <row r="264" spans="1:9" s="129" customFormat="1" ht="12.75" customHeight="1">
      <c r="A264" s="135"/>
      <c r="B264" s="149"/>
      <c r="C264" s="150"/>
      <c r="D264" s="150"/>
      <c r="E264" s="150"/>
      <c r="F264" s="95"/>
      <c r="G264" s="143"/>
      <c r="H264" s="144"/>
      <c r="I264" s="145"/>
    </row>
    <row r="265" spans="1:9" s="129" customFormat="1" ht="48" customHeight="1">
      <c r="A265" s="135" t="s">
        <v>193</v>
      </c>
      <c r="B265" s="381" t="s">
        <v>781</v>
      </c>
      <c r="C265" s="381"/>
      <c r="D265" s="381"/>
      <c r="E265" s="381"/>
      <c r="F265" s="95" t="s">
        <v>194</v>
      </c>
      <c r="G265" s="143">
        <v>1</v>
      </c>
      <c r="H265" s="340"/>
      <c r="I265" s="92">
        <f>SUM(G265*H265)</f>
        <v>0</v>
      </c>
    </row>
    <row r="266" spans="1:9" s="129" customFormat="1" ht="12.75" customHeight="1">
      <c r="A266" s="135"/>
      <c r="B266" s="382" t="s">
        <v>782</v>
      </c>
      <c r="C266" s="382"/>
      <c r="D266" s="382"/>
      <c r="E266" s="382"/>
      <c r="F266" s="128"/>
      <c r="G266" s="143"/>
      <c r="H266" s="144"/>
      <c r="I266" s="145"/>
    </row>
    <row r="267" spans="1:9" s="137" customFormat="1" ht="6" customHeight="1" thickBot="1">
      <c r="A267" s="157"/>
      <c r="B267" s="157"/>
      <c r="C267" s="157"/>
      <c r="D267" s="157"/>
      <c r="E267" s="157"/>
      <c r="F267" s="158"/>
      <c r="G267" s="159"/>
      <c r="H267" s="160"/>
      <c r="I267" s="161"/>
    </row>
    <row r="268" spans="1:9" s="137" customFormat="1" ht="14.25" customHeight="1" thickBot="1" thickTop="1">
      <c r="A268" s="379" t="s">
        <v>195</v>
      </c>
      <c r="B268" s="380"/>
      <c r="C268" s="380"/>
      <c r="D268" s="380"/>
      <c r="E268" s="380"/>
      <c r="F268" s="380"/>
      <c r="G268" s="380"/>
      <c r="H268" s="380"/>
      <c r="I268" s="138">
        <f>SUM(I248:I267)</f>
        <v>0</v>
      </c>
    </row>
    <row r="269" spans="1:9" s="137" customFormat="1" ht="14.25" customHeight="1" thickTop="1">
      <c r="A269" s="139"/>
      <c r="B269" s="139"/>
      <c r="C269" s="139"/>
      <c r="D269" s="139"/>
      <c r="E269" s="139"/>
      <c r="F269" s="139"/>
      <c r="G269" s="139"/>
      <c r="H269" s="139"/>
      <c r="I269" s="125"/>
    </row>
    <row r="270" spans="1:9" s="129" customFormat="1" ht="12.75" customHeight="1">
      <c r="A270" s="127"/>
      <c r="B270" s="146"/>
      <c r="C270" s="146"/>
      <c r="D270" s="146"/>
      <c r="E270" s="146"/>
      <c r="F270" s="95"/>
      <c r="G270" s="95"/>
      <c r="H270" s="134"/>
      <c r="I270" s="146"/>
    </row>
    <row r="271" spans="1:9" s="129" customFormat="1" ht="12.75" customHeight="1">
      <c r="A271" s="140" t="s">
        <v>125</v>
      </c>
      <c r="B271" s="147" t="s">
        <v>126</v>
      </c>
      <c r="C271" s="146"/>
      <c r="D271" s="146"/>
      <c r="E271" s="146"/>
      <c r="F271" s="95"/>
      <c r="G271" s="95"/>
      <c r="H271" s="134"/>
      <c r="I271" s="146"/>
    </row>
    <row r="272" spans="1:9" s="129" customFormat="1" ht="12.75" customHeight="1">
      <c r="A272" s="127"/>
      <c r="B272" s="146"/>
      <c r="C272" s="146"/>
      <c r="D272" s="146"/>
      <c r="E272" s="146"/>
      <c r="F272" s="95"/>
      <c r="G272" s="95"/>
      <c r="H272" s="134"/>
      <c r="I272" s="146"/>
    </row>
    <row r="273" spans="1:9" s="129" customFormat="1" ht="24" customHeight="1">
      <c r="A273" s="135" t="s">
        <v>196</v>
      </c>
      <c r="B273" s="381" t="s">
        <v>197</v>
      </c>
      <c r="C273" s="381"/>
      <c r="D273" s="381"/>
      <c r="E273" s="381"/>
      <c r="F273" s="95" t="s">
        <v>17</v>
      </c>
      <c r="G273" s="143">
        <v>1</v>
      </c>
      <c r="H273" s="340"/>
      <c r="I273" s="92">
        <f>SUM(G273*H273)</f>
        <v>0</v>
      </c>
    </row>
    <row r="274" spans="1:9" s="156" customFormat="1" ht="12">
      <c r="A274" s="151"/>
      <c r="B274" s="152" t="s">
        <v>187</v>
      </c>
      <c r="C274" s="152"/>
      <c r="D274" s="152"/>
      <c r="E274" s="151"/>
      <c r="F274" s="153"/>
      <c r="G274" s="151"/>
      <c r="H274" s="154"/>
      <c r="I274" s="155"/>
    </row>
    <row r="275" spans="1:9" s="129" customFormat="1" ht="12.75" customHeight="1">
      <c r="A275" s="135"/>
      <c r="B275" s="150"/>
      <c r="C275" s="150"/>
      <c r="D275" s="150"/>
      <c r="E275" s="150"/>
      <c r="F275" s="95"/>
      <c r="G275" s="143"/>
      <c r="H275" s="144"/>
      <c r="I275" s="145"/>
    </row>
    <row r="276" spans="1:9" s="129" customFormat="1" ht="23.25" customHeight="1">
      <c r="A276" s="135" t="s">
        <v>198</v>
      </c>
      <c r="B276" s="381" t="s">
        <v>199</v>
      </c>
      <c r="C276" s="381"/>
      <c r="D276" s="381"/>
      <c r="E276" s="381"/>
      <c r="F276" s="95" t="s">
        <v>17</v>
      </c>
      <c r="G276" s="143">
        <v>1</v>
      </c>
      <c r="H276" s="340"/>
      <c r="I276" s="92">
        <f>SUM(G276*H276)</f>
        <v>0</v>
      </c>
    </row>
    <row r="277" spans="1:9" s="156" customFormat="1" ht="12">
      <c r="A277" s="151"/>
      <c r="B277" s="152" t="s">
        <v>200</v>
      </c>
      <c r="C277" s="152"/>
      <c r="D277" s="152"/>
      <c r="E277" s="151"/>
      <c r="F277" s="153"/>
      <c r="G277" s="151"/>
      <c r="H277" s="154"/>
      <c r="I277" s="155"/>
    </row>
    <row r="278" spans="1:9" s="129" customFormat="1" ht="12.75" customHeight="1">
      <c r="A278" s="135"/>
      <c r="B278" s="149"/>
      <c r="C278" s="150"/>
      <c r="D278" s="150"/>
      <c r="E278" s="150"/>
      <c r="F278" s="95"/>
      <c r="G278" s="143"/>
      <c r="H278" s="144"/>
      <c r="I278" s="145"/>
    </row>
    <row r="279" spans="1:9" s="129" customFormat="1" ht="35.25" customHeight="1">
      <c r="A279" s="135" t="s">
        <v>201</v>
      </c>
      <c r="B279" s="381" t="s">
        <v>202</v>
      </c>
      <c r="C279" s="381"/>
      <c r="D279" s="381"/>
      <c r="E279" s="381"/>
      <c r="F279" s="95"/>
      <c r="G279" s="143"/>
      <c r="H279" s="144"/>
      <c r="I279" s="145"/>
    </row>
    <row r="280" spans="1:9" s="129" customFormat="1" ht="12.75" customHeight="1">
      <c r="A280" s="135"/>
      <c r="B280" s="385" t="s">
        <v>159</v>
      </c>
      <c r="C280" s="381"/>
      <c r="D280" s="381"/>
      <c r="E280" s="381"/>
      <c r="F280" s="95" t="s">
        <v>160</v>
      </c>
      <c r="G280" s="143">
        <v>22</v>
      </c>
      <c r="H280" s="340"/>
      <c r="I280" s="92">
        <f>SUM(G280*H280)</f>
        <v>0</v>
      </c>
    </row>
    <row r="281" spans="1:9" s="129" customFormat="1" ht="12.75" customHeight="1">
      <c r="A281" s="135"/>
      <c r="B281" s="149"/>
      <c r="C281" s="150"/>
      <c r="D281" s="150"/>
      <c r="E281" s="150"/>
      <c r="F281" s="95"/>
      <c r="G281" s="143"/>
      <c r="H281" s="144"/>
      <c r="I281" s="145"/>
    </row>
    <row r="282" spans="1:9" s="129" customFormat="1" ht="22.5" customHeight="1">
      <c r="A282" s="135" t="s">
        <v>203</v>
      </c>
      <c r="B282" s="381" t="s">
        <v>162</v>
      </c>
      <c r="C282" s="381"/>
      <c r="D282" s="381"/>
      <c r="E282" s="381"/>
      <c r="F282" s="95"/>
      <c r="G282" s="143"/>
      <c r="H282" s="144"/>
      <c r="I282" s="145"/>
    </row>
    <row r="283" spans="1:9" s="129" customFormat="1" ht="12.75" customHeight="1">
      <c r="A283" s="135"/>
      <c r="B283" s="385" t="s">
        <v>204</v>
      </c>
      <c r="C283" s="381"/>
      <c r="D283" s="381"/>
      <c r="E283" s="381"/>
      <c r="F283" s="95" t="s">
        <v>17</v>
      </c>
      <c r="G283" s="143">
        <v>1</v>
      </c>
      <c r="H283" s="340"/>
      <c r="I283" s="92">
        <f>SUM(G283*H283)</f>
        <v>0</v>
      </c>
    </row>
    <row r="284" spans="1:9" s="129" customFormat="1" ht="12.75" customHeight="1">
      <c r="A284" s="135"/>
      <c r="B284" s="385" t="s">
        <v>164</v>
      </c>
      <c r="C284" s="381"/>
      <c r="D284" s="381"/>
      <c r="E284" s="381"/>
      <c r="F284" s="95" t="s">
        <v>17</v>
      </c>
      <c r="G284" s="143">
        <v>2</v>
      </c>
      <c r="H284" s="340"/>
      <c r="I284" s="92">
        <f>SUM(G284*H284)</f>
        <v>0</v>
      </c>
    </row>
    <row r="285" spans="1:9" s="129" customFormat="1" ht="12.75" customHeight="1">
      <c r="A285" s="135"/>
      <c r="B285" s="385" t="s">
        <v>165</v>
      </c>
      <c r="C285" s="381"/>
      <c r="D285" s="381"/>
      <c r="E285" s="381"/>
      <c r="F285" s="95" t="s">
        <v>17</v>
      </c>
      <c r="G285" s="143">
        <v>2</v>
      </c>
      <c r="H285" s="340"/>
      <c r="I285" s="92">
        <f>SUM(G285*H285)</f>
        <v>0</v>
      </c>
    </row>
    <row r="286" spans="1:9" s="129" customFormat="1" ht="12.75" customHeight="1">
      <c r="A286" s="135"/>
      <c r="B286" s="149"/>
      <c r="C286" s="150"/>
      <c r="D286" s="150"/>
      <c r="E286" s="150"/>
      <c r="F286" s="95"/>
      <c r="G286" s="143"/>
      <c r="H286" s="144"/>
      <c r="I286" s="145"/>
    </row>
    <row r="287" spans="1:9" s="129" customFormat="1" ht="57.75" customHeight="1">
      <c r="A287" s="135" t="s">
        <v>205</v>
      </c>
      <c r="B287" s="381" t="s">
        <v>206</v>
      </c>
      <c r="C287" s="381"/>
      <c r="D287" s="381"/>
      <c r="E287" s="381"/>
      <c r="F287" s="95" t="s">
        <v>149</v>
      </c>
      <c r="G287" s="143">
        <v>1</v>
      </c>
      <c r="H287" s="340"/>
      <c r="I287" s="92">
        <f>SUM(G287*H287)</f>
        <v>0</v>
      </c>
    </row>
    <row r="288" spans="1:9" s="129" customFormat="1" ht="12.75" customHeight="1">
      <c r="A288" s="135"/>
      <c r="B288" s="149"/>
      <c r="C288" s="150"/>
      <c r="D288" s="150"/>
      <c r="E288" s="150"/>
      <c r="F288" s="95"/>
      <c r="G288" s="143"/>
      <c r="H288" s="144"/>
      <c r="I288" s="145"/>
    </row>
    <row r="289" spans="1:9" s="129" customFormat="1" ht="48.75" customHeight="1">
      <c r="A289" s="135" t="s">
        <v>207</v>
      </c>
      <c r="B289" s="381" t="s">
        <v>783</v>
      </c>
      <c r="C289" s="381"/>
      <c r="D289" s="381"/>
      <c r="E289" s="381"/>
      <c r="F289" s="95" t="s">
        <v>17</v>
      </c>
      <c r="G289" s="143">
        <v>1</v>
      </c>
      <c r="H289" s="340"/>
      <c r="I289" s="92">
        <f>SUM(G289*H289)</f>
        <v>0</v>
      </c>
    </row>
    <row r="290" spans="1:9" s="129" customFormat="1" ht="12" customHeight="1">
      <c r="A290" s="135"/>
      <c r="B290" s="150"/>
      <c r="C290" s="150"/>
      <c r="D290" s="150"/>
      <c r="E290" s="150"/>
      <c r="F290" s="95"/>
      <c r="G290" s="143"/>
      <c r="H290" s="144"/>
      <c r="I290" s="145"/>
    </row>
    <row r="291" spans="1:9" s="129" customFormat="1" ht="70.5" customHeight="1">
      <c r="A291" s="135" t="s">
        <v>208</v>
      </c>
      <c r="B291" s="381" t="s">
        <v>167</v>
      </c>
      <c r="C291" s="381"/>
      <c r="D291" s="381"/>
      <c r="E291" s="381"/>
      <c r="F291" s="95"/>
      <c r="G291" s="143"/>
      <c r="H291" s="144"/>
      <c r="I291" s="145"/>
    </row>
    <row r="292" spans="1:9" s="129" customFormat="1" ht="12.75" customHeight="1">
      <c r="A292" s="135"/>
      <c r="B292" s="385" t="s">
        <v>168</v>
      </c>
      <c r="C292" s="381"/>
      <c r="D292" s="381"/>
      <c r="E292" s="381"/>
      <c r="F292" s="95" t="s">
        <v>160</v>
      </c>
      <c r="G292" s="143">
        <v>4</v>
      </c>
      <c r="H292" s="340"/>
      <c r="I292" s="92">
        <f>SUM(G292*H292)</f>
        <v>0</v>
      </c>
    </row>
    <row r="293" spans="1:9" s="129" customFormat="1" ht="12.75" customHeight="1">
      <c r="A293" s="135"/>
      <c r="B293" s="149"/>
      <c r="C293" s="150"/>
      <c r="D293" s="150"/>
      <c r="E293" s="150"/>
      <c r="F293" s="95"/>
      <c r="G293" s="143"/>
      <c r="H293" s="144"/>
      <c r="I293" s="145"/>
    </row>
    <row r="294" spans="1:9" s="129" customFormat="1" ht="34.5" customHeight="1">
      <c r="A294" s="135" t="s">
        <v>209</v>
      </c>
      <c r="B294" s="381" t="s">
        <v>175</v>
      </c>
      <c r="C294" s="381"/>
      <c r="D294" s="381"/>
      <c r="E294" s="381"/>
      <c r="F294" s="95"/>
      <c r="G294" s="143"/>
      <c r="H294" s="144"/>
      <c r="I294" s="145"/>
    </row>
    <row r="295" spans="1:9" s="129" customFormat="1" ht="12.75" customHeight="1">
      <c r="A295" s="135"/>
      <c r="B295" s="385" t="s">
        <v>176</v>
      </c>
      <c r="C295" s="381"/>
      <c r="D295" s="381"/>
      <c r="E295" s="381"/>
      <c r="F295" s="95" t="s">
        <v>17</v>
      </c>
      <c r="G295" s="143">
        <v>2</v>
      </c>
      <c r="H295" s="340"/>
      <c r="I295" s="92">
        <f>SUM(G295*H295)</f>
        <v>0</v>
      </c>
    </row>
    <row r="296" spans="1:9" s="129" customFormat="1" ht="12.75" customHeight="1">
      <c r="A296" s="135"/>
      <c r="B296" s="149"/>
      <c r="C296" s="150"/>
      <c r="D296" s="150"/>
      <c r="E296" s="150"/>
      <c r="F296" s="95"/>
      <c r="G296" s="143"/>
      <c r="H296" s="144"/>
      <c r="I296" s="145"/>
    </row>
    <row r="297" spans="1:9" s="129" customFormat="1" ht="36.75" customHeight="1">
      <c r="A297" s="135" t="s">
        <v>210</v>
      </c>
      <c r="B297" s="381" t="s">
        <v>211</v>
      </c>
      <c r="C297" s="381"/>
      <c r="D297" s="381"/>
      <c r="E297" s="381"/>
      <c r="F297" s="95"/>
      <c r="G297" s="143"/>
      <c r="H297" s="144"/>
      <c r="I297" s="145"/>
    </row>
    <row r="298" spans="1:9" s="129" customFormat="1" ht="12.75" customHeight="1">
      <c r="A298" s="135"/>
      <c r="B298" s="385" t="s">
        <v>168</v>
      </c>
      <c r="C298" s="381"/>
      <c r="D298" s="381"/>
      <c r="E298" s="381"/>
      <c r="F298" s="95" t="s">
        <v>160</v>
      </c>
      <c r="G298" s="143">
        <v>25</v>
      </c>
      <c r="H298" s="340"/>
      <c r="I298" s="92">
        <f>SUM(G298*H298)</f>
        <v>0</v>
      </c>
    </row>
    <row r="299" spans="1:9" s="129" customFormat="1" ht="12.75" customHeight="1">
      <c r="A299" s="135"/>
      <c r="B299" s="385" t="s">
        <v>212</v>
      </c>
      <c r="C299" s="381"/>
      <c r="D299" s="381"/>
      <c r="E299" s="381"/>
      <c r="F299" s="95" t="s">
        <v>160</v>
      </c>
      <c r="G299" s="143">
        <v>6</v>
      </c>
      <c r="H299" s="340"/>
      <c r="I299" s="92">
        <f>SUM(G299*H299)</f>
        <v>0</v>
      </c>
    </row>
    <row r="300" spans="1:9" s="129" customFormat="1" ht="12.75" customHeight="1">
      <c r="A300" s="135"/>
      <c r="B300" s="385" t="s">
        <v>213</v>
      </c>
      <c r="C300" s="381"/>
      <c r="D300" s="381"/>
      <c r="E300" s="381"/>
      <c r="F300" s="95" t="s">
        <v>160</v>
      </c>
      <c r="G300" s="143">
        <v>6</v>
      </c>
      <c r="H300" s="340"/>
      <c r="I300" s="92">
        <f>SUM(G300*H300)</f>
        <v>0</v>
      </c>
    </row>
    <row r="301" spans="1:9" s="129" customFormat="1" ht="12.75" customHeight="1">
      <c r="A301" s="135"/>
      <c r="B301" s="149"/>
      <c r="C301" s="150"/>
      <c r="D301" s="150"/>
      <c r="E301" s="150"/>
      <c r="F301" s="95"/>
      <c r="G301" s="143"/>
      <c r="H301" s="144"/>
      <c r="I301" s="145"/>
    </row>
    <row r="302" spans="1:9" s="129" customFormat="1" ht="36" customHeight="1">
      <c r="A302" s="135" t="s">
        <v>214</v>
      </c>
      <c r="B302" s="381" t="s">
        <v>172</v>
      </c>
      <c r="C302" s="381"/>
      <c r="D302" s="381"/>
      <c r="E302" s="381"/>
      <c r="F302" s="95"/>
      <c r="G302" s="143"/>
      <c r="H302" s="144"/>
      <c r="I302" s="145"/>
    </row>
    <row r="303" spans="1:9" s="129" customFormat="1" ht="12.75" customHeight="1">
      <c r="A303" s="135"/>
      <c r="B303" s="385" t="s">
        <v>173</v>
      </c>
      <c r="C303" s="381"/>
      <c r="D303" s="381"/>
      <c r="E303" s="381"/>
      <c r="F303" s="95" t="s">
        <v>149</v>
      </c>
      <c r="G303" s="143">
        <v>2</v>
      </c>
      <c r="H303" s="340"/>
      <c r="I303" s="92">
        <f>SUM(G303*H303)</f>
        <v>0</v>
      </c>
    </row>
    <row r="304" spans="1:9" s="129" customFormat="1" ht="12.75" customHeight="1">
      <c r="A304" s="135"/>
      <c r="B304" s="149"/>
      <c r="C304" s="150"/>
      <c r="D304" s="150"/>
      <c r="E304" s="150"/>
      <c r="F304" s="95"/>
      <c r="G304" s="143"/>
      <c r="H304" s="144"/>
      <c r="I304" s="145"/>
    </row>
    <row r="305" spans="1:9" s="129" customFormat="1" ht="24" customHeight="1">
      <c r="A305" s="135" t="s">
        <v>215</v>
      </c>
      <c r="B305" s="381" t="s">
        <v>216</v>
      </c>
      <c r="C305" s="381"/>
      <c r="D305" s="381"/>
      <c r="E305" s="381"/>
      <c r="F305" s="95"/>
      <c r="G305" s="143"/>
      <c r="H305" s="144"/>
      <c r="I305" s="145"/>
    </row>
    <row r="306" spans="1:9" s="129" customFormat="1" ht="12.75" customHeight="1">
      <c r="A306" s="135"/>
      <c r="B306" s="385" t="s">
        <v>217</v>
      </c>
      <c r="C306" s="381"/>
      <c r="D306" s="381"/>
      <c r="E306" s="381"/>
      <c r="F306" s="95" t="s">
        <v>17</v>
      </c>
      <c r="G306" s="143">
        <v>1</v>
      </c>
      <c r="H306" s="340"/>
      <c r="I306" s="92">
        <f>SUM(G306*H306)</f>
        <v>0</v>
      </c>
    </row>
    <row r="307" spans="1:9" s="129" customFormat="1" ht="12.75" customHeight="1">
      <c r="A307" s="135"/>
      <c r="B307" s="385" t="s">
        <v>218</v>
      </c>
      <c r="C307" s="381"/>
      <c r="D307" s="381"/>
      <c r="E307" s="381"/>
      <c r="F307" s="95" t="s">
        <v>17</v>
      </c>
      <c r="G307" s="143">
        <v>1</v>
      </c>
      <c r="H307" s="340"/>
      <c r="I307" s="92">
        <f>SUM(G307*H307)</f>
        <v>0</v>
      </c>
    </row>
    <row r="308" spans="1:9" s="129" customFormat="1" ht="12.75" customHeight="1">
      <c r="A308" s="135"/>
      <c r="B308" s="385" t="s">
        <v>219</v>
      </c>
      <c r="C308" s="381"/>
      <c r="D308" s="381"/>
      <c r="E308" s="381"/>
      <c r="F308" s="95" t="s">
        <v>17</v>
      </c>
      <c r="G308" s="143">
        <v>2</v>
      </c>
      <c r="H308" s="340"/>
      <c r="I308" s="92">
        <f>SUM(G308*H308)</f>
        <v>0</v>
      </c>
    </row>
    <row r="309" spans="1:9" s="129" customFormat="1" ht="12.75" customHeight="1">
      <c r="A309" s="135"/>
      <c r="B309" s="149"/>
      <c r="C309" s="150"/>
      <c r="D309" s="150"/>
      <c r="E309" s="150"/>
      <c r="F309" s="95"/>
      <c r="G309" s="143"/>
      <c r="H309" s="144"/>
      <c r="I309" s="145"/>
    </row>
    <row r="310" spans="1:9" s="129" customFormat="1" ht="24" customHeight="1">
      <c r="A310" s="135" t="s">
        <v>220</v>
      </c>
      <c r="B310" s="381" t="s">
        <v>221</v>
      </c>
      <c r="C310" s="381"/>
      <c r="D310" s="381"/>
      <c r="E310" s="381"/>
      <c r="F310" s="95"/>
      <c r="G310" s="143"/>
      <c r="H310" s="144"/>
      <c r="I310" s="145"/>
    </row>
    <row r="311" spans="1:9" s="129" customFormat="1" ht="12.75" customHeight="1">
      <c r="A311" s="135"/>
      <c r="B311" s="385" t="s">
        <v>222</v>
      </c>
      <c r="C311" s="381"/>
      <c r="D311" s="381"/>
      <c r="E311" s="381"/>
      <c r="F311" s="95" t="s">
        <v>17</v>
      </c>
      <c r="G311" s="143">
        <v>2</v>
      </c>
      <c r="H311" s="340"/>
      <c r="I311" s="92">
        <f>SUM(G311*H311)</f>
        <v>0</v>
      </c>
    </row>
    <row r="312" spans="1:9" s="129" customFormat="1" ht="12.75" customHeight="1">
      <c r="A312" s="135"/>
      <c r="B312" s="149"/>
      <c r="C312" s="150"/>
      <c r="D312" s="150"/>
      <c r="E312" s="150"/>
      <c r="F312" s="95"/>
      <c r="G312" s="143"/>
      <c r="H312" s="144"/>
      <c r="I312" s="145"/>
    </row>
    <row r="313" spans="1:9" s="129" customFormat="1" ht="36.75" customHeight="1">
      <c r="A313" s="135" t="s">
        <v>223</v>
      </c>
      <c r="B313" s="381" t="s">
        <v>224</v>
      </c>
      <c r="C313" s="381"/>
      <c r="D313" s="381"/>
      <c r="E313" s="381"/>
      <c r="F313" s="95"/>
      <c r="G313" s="143"/>
      <c r="H313" s="144"/>
      <c r="I313" s="145"/>
    </row>
    <row r="314" spans="1:9" s="129" customFormat="1" ht="12.75" customHeight="1">
      <c r="A314" s="135"/>
      <c r="B314" s="385" t="s">
        <v>219</v>
      </c>
      <c r="C314" s="381"/>
      <c r="D314" s="381"/>
      <c r="E314" s="381"/>
      <c r="F314" s="95" t="s">
        <v>149</v>
      </c>
      <c r="G314" s="143">
        <v>1</v>
      </c>
      <c r="H314" s="340"/>
      <c r="I314" s="92">
        <f>SUM(G314*H314)</f>
        <v>0</v>
      </c>
    </row>
    <row r="315" spans="1:9" s="129" customFormat="1" ht="12.75" customHeight="1">
      <c r="A315" s="135"/>
      <c r="B315" s="149"/>
      <c r="C315" s="150"/>
      <c r="D315" s="150"/>
      <c r="E315" s="150"/>
      <c r="F315" s="95"/>
      <c r="G315" s="143"/>
      <c r="H315" s="144"/>
      <c r="I315" s="145"/>
    </row>
    <row r="316" spans="1:9" s="129" customFormat="1" ht="37.5" customHeight="1">
      <c r="A316" s="135" t="s">
        <v>225</v>
      </c>
      <c r="B316" s="381" t="s">
        <v>784</v>
      </c>
      <c r="C316" s="381"/>
      <c r="D316" s="381"/>
      <c r="E316" s="381"/>
      <c r="F316" s="95"/>
      <c r="G316" s="143"/>
      <c r="H316" s="144"/>
      <c r="I316" s="145"/>
    </row>
    <row r="317" spans="1:9" s="129" customFormat="1" ht="12.75" customHeight="1">
      <c r="A317" s="135"/>
      <c r="B317" s="385" t="s">
        <v>226</v>
      </c>
      <c r="C317" s="381"/>
      <c r="D317" s="381"/>
      <c r="E317" s="381"/>
      <c r="F317" s="95" t="s">
        <v>149</v>
      </c>
      <c r="G317" s="143">
        <v>1</v>
      </c>
      <c r="H317" s="340"/>
      <c r="I317" s="92">
        <f>SUM(G317*H317)</f>
        <v>0</v>
      </c>
    </row>
    <row r="318" spans="1:9" s="129" customFormat="1" ht="12.75" customHeight="1">
      <c r="A318" s="135"/>
      <c r="B318" s="149"/>
      <c r="C318" s="150"/>
      <c r="D318" s="150"/>
      <c r="E318" s="150"/>
      <c r="F318" s="95"/>
      <c r="G318" s="143"/>
      <c r="H318" s="144"/>
      <c r="I318" s="145"/>
    </row>
    <row r="319" spans="1:9" s="129" customFormat="1" ht="24" customHeight="1">
      <c r="A319" s="135" t="s">
        <v>227</v>
      </c>
      <c r="B319" s="381" t="s">
        <v>228</v>
      </c>
      <c r="C319" s="381"/>
      <c r="D319" s="381"/>
      <c r="E319" s="381"/>
      <c r="F319" s="95"/>
      <c r="G319" s="143"/>
      <c r="H319" s="144"/>
      <c r="I319" s="145"/>
    </row>
    <row r="320" spans="1:9" s="129" customFormat="1" ht="12.75" customHeight="1">
      <c r="A320" s="135"/>
      <c r="B320" s="385" t="s">
        <v>217</v>
      </c>
      <c r="C320" s="381"/>
      <c r="D320" s="381"/>
      <c r="E320" s="381"/>
      <c r="F320" s="95" t="s">
        <v>149</v>
      </c>
      <c r="G320" s="143">
        <v>1</v>
      </c>
      <c r="H320" s="340"/>
      <c r="I320" s="92">
        <f>SUM(G320*H320)</f>
        <v>0</v>
      </c>
    </row>
    <row r="321" spans="1:9" s="129" customFormat="1" ht="12.75" customHeight="1">
      <c r="A321" s="135"/>
      <c r="B321" s="385" t="s">
        <v>229</v>
      </c>
      <c r="C321" s="381"/>
      <c r="D321" s="381"/>
      <c r="E321" s="381"/>
      <c r="F321" s="95" t="s">
        <v>149</v>
      </c>
      <c r="G321" s="143">
        <v>1</v>
      </c>
      <c r="H321" s="340"/>
      <c r="I321" s="92">
        <f>SUM(G321*H321)</f>
        <v>0</v>
      </c>
    </row>
    <row r="322" spans="1:9" s="129" customFormat="1" ht="12.75" customHeight="1">
      <c r="A322" s="135"/>
      <c r="B322" s="385" t="s">
        <v>218</v>
      </c>
      <c r="C322" s="381"/>
      <c r="D322" s="381"/>
      <c r="E322" s="381"/>
      <c r="F322" s="95" t="s">
        <v>149</v>
      </c>
      <c r="G322" s="143">
        <v>1</v>
      </c>
      <c r="H322" s="340"/>
      <c r="I322" s="92">
        <f>SUM(G322*H322)</f>
        <v>0</v>
      </c>
    </row>
    <row r="323" spans="1:9" s="129" customFormat="1" ht="12.75" customHeight="1">
      <c r="A323" s="135"/>
      <c r="B323" s="385" t="s">
        <v>219</v>
      </c>
      <c r="C323" s="381"/>
      <c r="D323" s="381"/>
      <c r="E323" s="381"/>
      <c r="F323" s="95" t="s">
        <v>149</v>
      </c>
      <c r="G323" s="143">
        <v>1</v>
      </c>
      <c r="H323" s="340"/>
      <c r="I323" s="92">
        <f>SUM(G323*H323)</f>
        <v>0</v>
      </c>
    </row>
    <row r="324" spans="1:9" s="129" customFormat="1" ht="12.75" customHeight="1">
      <c r="A324" s="135"/>
      <c r="B324" s="149"/>
      <c r="C324" s="150"/>
      <c r="D324" s="150"/>
      <c r="E324" s="150"/>
      <c r="F324" s="95"/>
      <c r="G324" s="143"/>
      <c r="H324" s="144"/>
      <c r="I324" s="145"/>
    </row>
    <row r="325" spans="1:9" s="129" customFormat="1" ht="24" customHeight="1">
      <c r="A325" s="135" t="s">
        <v>230</v>
      </c>
      <c r="B325" s="381" t="s">
        <v>231</v>
      </c>
      <c r="C325" s="381"/>
      <c r="D325" s="381"/>
      <c r="E325" s="381"/>
      <c r="F325" s="95"/>
      <c r="G325" s="143"/>
      <c r="H325" s="144"/>
      <c r="I325" s="145"/>
    </row>
    <row r="326" spans="1:9" s="129" customFormat="1" ht="12.75" customHeight="1">
      <c r="A326" s="135"/>
      <c r="B326" s="385" t="s">
        <v>232</v>
      </c>
      <c r="C326" s="381"/>
      <c r="D326" s="381"/>
      <c r="E326" s="381"/>
      <c r="F326" s="95" t="s">
        <v>149</v>
      </c>
      <c r="G326" s="143">
        <v>13</v>
      </c>
      <c r="H326" s="340"/>
      <c r="I326" s="92">
        <f>SUM(G326*H326)</f>
        <v>0</v>
      </c>
    </row>
    <row r="327" spans="1:9" s="129" customFormat="1" ht="12.75" customHeight="1">
      <c r="A327" s="135"/>
      <c r="B327" s="385" t="s">
        <v>217</v>
      </c>
      <c r="C327" s="381"/>
      <c r="D327" s="381"/>
      <c r="E327" s="381"/>
      <c r="F327" s="95" t="s">
        <v>149</v>
      </c>
      <c r="G327" s="143">
        <v>4</v>
      </c>
      <c r="H327" s="340"/>
      <c r="I327" s="92">
        <f>SUM(G327*H327)</f>
        <v>0</v>
      </c>
    </row>
    <row r="328" spans="1:9" s="129" customFormat="1" ht="12.75" customHeight="1">
      <c r="A328" s="135"/>
      <c r="B328" s="385" t="s">
        <v>219</v>
      </c>
      <c r="C328" s="381"/>
      <c r="D328" s="381"/>
      <c r="E328" s="381"/>
      <c r="F328" s="95" t="s">
        <v>149</v>
      </c>
      <c r="G328" s="143">
        <v>8</v>
      </c>
      <c r="H328" s="340"/>
      <c r="I328" s="92">
        <f>SUM(G328*H328)</f>
        <v>0</v>
      </c>
    </row>
    <row r="329" spans="1:9" s="129" customFormat="1" ht="12.75" customHeight="1">
      <c r="A329" s="135"/>
      <c r="B329" s="149"/>
      <c r="C329" s="150"/>
      <c r="D329" s="150"/>
      <c r="E329" s="150"/>
      <c r="F329" s="95"/>
      <c r="G329" s="143"/>
      <c r="H329" s="144"/>
      <c r="I329" s="145"/>
    </row>
    <row r="330" spans="1:9" s="129" customFormat="1" ht="46.5" customHeight="1">
      <c r="A330" s="135" t="s">
        <v>233</v>
      </c>
      <c r="B330" s="381" t="s">
        <v>234</v>
      </c>
      <c r="C330" s="381"/>
      <c r="D330" s="381"/>
      <c r="E330" s="381"/>
      <c r="F330" s="95" t="s">
        <v>149</v>
      </c>
      <c r="G330" s="143">
        <v>2</v>
      </c>
      <c r="H330" s="340"/>
      <c r="I330" s="92">
        <f>SUM(G330*H330)</f>
        <v>0</v>
      </c>
    </row>
    <row r="331" spans="1:9" s="129" customFormat="1" ht="12.75" customHeight="1">
      <c r="A331" s="135"/>
      <c r="B331" s="149"/>
      <c r="C331" s="150"/>
      <c r="D331" s="150"/>
      <c r="E331" s="150"/>
      <c r="F331" s="95"/>
      <c r="G331" s="143"/>
      <c r="H331" s="144"/>
      <c r="I331" s="145"/>
    </row>
    <row r="332" spans="1:9" s="129" customFormat="1" ht="23.25" customHeight="1">
      <c r="A332" s="135" t="s">
        <v>235</v>
      </c>
      <c r="B332" s="381" t="s">
        <v>178</v>
      </c>
      <c r="C332" s="381"/>
      <c r="D332" s="381"/>
      <c r="E332" s="381"/>
      <c r="F332" s="95" t="s">
        <v>149</v>
      </c>
      <c r="G332" s="143">
        <v>1</v>
      </c>
      <c r="H332" s="340"/>
      <c r="I332" s="92">
        <f>SUM(G332*H332)</f>
        <v>0</v>
      </c>
    </row>
    <row r="333" spans="1:9" s="129" customFormat="1" ht="12.75" customHeight="1">
      <c r="A333" s="135"/>
      <c r="B333" s="149"/>
      <c r="C333" s="150"/>
      <c r="D333" s="150"/>
      <c r="E333" s="150"/>
      <c r="F333" s="95"/>
      <c r="G333" s="143"/>
      <c r="H333" s="144"/>
      <c r="I333" s="145"/>
    </row>
    <row r="334" spans="1:9" s="129" customFormat="1" ht="48" customHeight="1">
      <c r="A334" s="135" t="s">
        <v>236</v>
      </c>
      <c r="B334" s="381" t="s">
        <v>785</v>
      </c>
      <c r="C334" s="381"/>
      <c r="D334" s="381"/>
      <c r="E334" s="381"/>
      <c r="F334" s="95" t="s">
        <v>194</v>
      </c>
      <c r="G334" s="143">
        <v>8</v>
      </c>
      <c r="H334" s="340"/>
      <c r="I334" s="92">
        <f>SUM(G334*H334)</f>
        <v>0</v>
      </c>
    </row>
    <row r="335" spans="1:9" s="129" customFormat="1" ht="12.75" customHeight="1">
      <c r="A335" s="135"/>
      <c r="B335" s="382" t="s">
        <v>782</v>
      </c>
      <c r="C335" s="382"/>
      <c r="D335" s="382"/>
      <c r="E335" s="382"/>
      <c r="F335" s="128"/>
      <c r="G335" s="143"/>
      <c r="H335" s="144"/>
      <c r="I335" s="145"/>
    </row>
    <row r="336" spans="1:9" s="137" customFormat="1" ht="6" customHeight="1" thickBot="1">
      <c r="A336" s="157"/>
      <c r="B336" s="157"/>
      <c r="C336" s="157"/>
      <c r="D336" s="157"/>
      <c r="E336" s="157"/>
      <c r="F336" s="158"/>
      <c r="G336" s="159"/>
      <c r="H336" s="160"/>
      <c r="I336" s="161"/>
    </row>
    <row r="337" spans="1:9" s="137" customFormat="1" ht="14.25" customHeight="1" thickBot="1" thickTop="1">
      <c r="A337" s="379" t="s">
        <v>237</v>
      </c>
      <c r="B337" s="380"/>
      <c r="C337" s="380"/>
      <c r="D337" s="380"/>
      <c r="E337" s="380"/>
      <c r="F337" s="380"/>
      <c r="G337" s="380"/>
      <c r="H337" s="380"/>
      <c r="I337" s="138">
        <f>SUM(I273:I336)</f>
        <v>0</v>
      </c>
    </row>
    <row r="338" spans="1:9" s="137" customFormat="1" ht="14.25" customHeight="1" thickTop="1">
      <c r="A338" s="139"/>
      <c r="B338" s="139"/>
      <c r="C338" s="139"/>
      <c r="D338" s="139"/>
      <c r="E338" s="139"/>
      <c r="F338" s="139"/>
      <c r="G338" s="139"/>
      <c r="H338" s="139"/>
      <c r="I338" s="125"/>
    </row>
    <row r="339" spans="1:9" s="129" customFormat="1" ht="12.75" customHeight="1">
      <c r="A339" s="140" t="s">
        <v>127</v>
      </c>
      <c r="B339" s="147" t="s">
        <v>128</v>
      </c>
      <c r="C339" s="146"/>
      <c r="D339" s="146"/>
      <c r="E339" s="146"/>
      <c r="F339" s="95"/>
      <c r="G339" s="95"/>
      <c r="H339" s="134"/>
      <c r="I339" s="146"/>
    </row>
    <row r="340" spans="1:9" s="129" customFormat="1" ht="12.75" customHeight="1">
      <c r="A340" s="127"/>
      <c r="B340" s="146"/>
      <c r="C340" s="146"/>
      <c r="D340" s="146"/>
      <c r="E340" s="146"/>
      <c r="F340" s="95"/>
      <c r="G340" s="95"/>
      <c r="H340" s="134"/>
      <c r="I340" s="146"/>
    </row>
    <row r="341" spans="1:9" s="129" customFormat="1" ht="72.75" customHeight="1">
      <c r="A341" s="135" t="s">
        <v>238</v>
      </c>
      <c r="B341" s="381" t="s">
        <v>786</v>
      </c>
      <c r="C341" s="381"/>
      <c r="D341" s="381"/>
      <c r="E341" s="381"/>
      <c r="F341" s="95" t="s">
        <v>239</v>
      </c>
      <c r="G341" s="143">
        <v>3.4</v>
      </c>
      <c r="H341" s="340"/>
      <c r="I341" s="92">
        <f>SUM(G341*H341)</f>
        <v>0</v>
      </c>
    </row>
    <row r="342" spans="1:9" s="129" customFormat="1" ht="12" customHeight="1">
      <c r="A342" s="135"/>
      <c r="B342" s="150"/>
      <c r="C342" s="150"/>
      <c r="D342" s="150"/>
      <c r="E342" s="150"/>
      <c r="F342" s="95"/>
      <c r="G342" s="143"/>
      <c r="H342" s="144"/>
      <c r="I342" s="145"/>
    </row>
    <row r="343" spans="1:9" s="162" customFormat="1" ht="99.75" customHeight="1">
      <c r="A343" s="135" t="s">
        <v>240</v>
      </c>
      <c r="B343" s="381" t="s">
        <v>787</v>
      </c>
      <c r="C343" s="381"/>
      <c r="D343" s="381"/>
      <c r="E343" s="381"/>
      <c r="F343" s="95"/>
      <c r="G343" s="143"/>
      <c r="H343" s="144"/>
      <c r="I343" s="145"/>
    </row>
    <row r="344" spans="1:9" s="162" customFormat="1" ht="12.75" customHeight="1">
      <c r="A344" s="135"/>
      <c r="B344" s="382" t="s">
        <v>241</v>
      </c>
      <c r="C344" s="382"/>
      <c r="D344" s="150"/>
      <c r="E344" s="150"/>
      <c r="F344" s="95" t="s">
        <v>239</v>
      </c>
      <c r="G344" s="143">
        <v>2.3</v>
      </c>
      <c r="H344" s="340"/>
      <c r="I344" s="92">
        <f>SUM(G344*H344)</f>
        <v>0</v>
      </c>
    </row>
    <row r="345" spans="1:9" s="162" customFormat="1" ht="12" customHeight="1">
      <c r="A345" s="135"/>
      <c r="B345" s="382" t="s">
        <v>242</v>
      </c>
      <c r="C345" s="381"/>
      <c r="D345" s="150"/>
      <c r="E345" s="150"/>
      <c r="F345" s="95" t="s">
        <v>239</v>
      </c>
      <c r="G345" s="143">
        <v>13.2</v>
      </c>
      <c r="H345" s="340"/>
      <c r="I345" s="92">
        <f>SUM(G345*H345)</f>
        <v>0</v>
      </c>
    </row>
    <row r="346" spans="1:9" s="162" customFormat="1" ht="12" customHeight="1">
      <c r="A346" s="135"/>
      <c r="B346" s="150"/>
      <c r="C346" s="150"/>
      <c r="D346" s="150"/>
      <c r="E346" s="150"/>
      <c r="F346" s="95"/>
      <c r="G346" s="143"/>
      <c r="H346" s="144"/>
      <c r="I346" s="145"/>
    </row>
    <row r="347" spans="1:9" s="162" customFormat="1" ht="26.25" customHeight="1">
      <c r="A347" s="135" t="s">
        <v>243</v>
      </c>
      <c r="B347" s="381" t="s">
        <v>244</v>
      </c>
      <c r="C347" s="381"/>
      <c r="D347" s="381"/>
      <c r="E347" s="381"/>
      <c r="F347" s="95" t="s">
        <v>194</v>
      </c>
      <c r="G347" s="143">
        <v>15</v>
      </c>
      <c r="H347" s="340"/>
      <c r="I347" s="92">
        <f>SUM(G347*H347)</f>
        <v>0</v>
      </c>
    </row>
    <row r="348" spans="1:9" s="162" customFormat="1" ht="12" customHeight="1">
      <c r="A348" s="135"/>
      <c r="B348" s="150"/>
      <c r="C348" s="150"/>
      <c r="D348" s="150"/>
      <c r="E348" s="150"/>
      <c r="F348" s="95"/>
      <c r="G348" s="143"/>
      <c r="H348" s="144"/>
      <c r="I348" s="145"/>
    </row>
    <row r="349" spans="1:9" s="162" customFormat="1" ht="47.25" customHeight="1">
      <c r="A349" s="135" t="s">
        <v>245</v>
      </c>
      <c r="B349" s="381" t="s">
        <v>246</v>
      </c>
      <c r="C349" s="381"/>
      <c r="D349" s="381"/>
      <c r="E349" s="381"/>
      <c r="F349" s="95" t="s">
        <v>239</v>
      </c>
      <c r="G349" s="143">
        <v>4.5</v>
      </c>
      <c r="H349" s="340"/>
      <c r="I349" s="92">
        <f>SUM(G349*H349)</f>
        <v>0</v>
      </c>
    </row>
    <row r="350" spans="1:9" s="162" customFormat="1" ht="12" customHeight="1">
      <c r="A350" s="135"/>
      <c r="B350" s="150"/>
      <c r="C350" s="150"/>
      <c r="D350" s="150"/>
      <c r="E350" s="150"/>
      <c r="F350" s="95"/>
      <c r="G350" s="143"/>
      <c r="H350" s="144"/>
      <c r="I350" s="145"/>
    </row>
    <row r="351" spans="1:9" s="162" customFormat="1" ht="47.25" customHeight="1">
      <c r="A351" s="135" t="s">
        <v>247</v>
      </c>
      <c r="B351" s="381" t="s">
        <v>248</v>
      </c>
      <c r="C351" s="381"/>
      <c r="D351" s="381"/>
      <c r="E351" s="381"/>
      <c r="F351" s="95" t="s">
        <v>239</v>
      </c>
      <c r="G351" s="143">
        <v>10.3</v>
      </c>
      <c r="H351" s="340"/>
      <c r="I351" s="92">
        <f>SUM(G351*H351)</f>
        <v>0</v>
      </c>
    </row>
    <row r="352" spans="1:9" s="162" customFormat="1" ht="35.25" customHeight="1">
      <c r="A352" s="135" t="s">
        <v>249</v>
      </c>
      <c r="B352" s="381" t="s">
        <v>788</v>
      </c>
      <c r="C352" s="381"/>
      <c r="D352" s="381"/>
      <c r="E352" s="381"/>
      <c r="F352" s="95" t="s">
        <v>239</v>
      </c>
      <c r="G352" s="143">
        <v>4.5</v>
      </c>
      <c r="H352" s="340"/>
      <c r="I352" s="92">
        <f>SUM(G352*H352)</f>
        <v>0</v>
      </c>
    </row>
    <row r="353" spans="1:9" s="162" customFormat="1" ht="12" customHeight="1">
      <c r="A353" s="135"/>
      <c r="B353" s="150"/>
      <c r="C353" s="150"/>
      <c r="D353" s="150"/>
      <c r="E353" s="150"/>
      <c r="F353" s="95"/>
      <c r="G353" s="143"/>
      <c r="H353" s="144"/>
      <c r="I353" s="145"/>
    </row>
    <row r="354" spans="1:9" s="162" customFormat="1" ht="15" customHeight="1">
      <c r="A354" s="135" t="s">
        <v>250</v>
      </c>
      <c r="B354" s="381" t="s">
        <v>251</v>
      </c>
      <c r="C354" s="381"/>
      <c r="D354" s="381"/>
      <c r="E354" s="381"/>
      <c r="F354" s="95" t="s">
        <v>160</v>
      </c>
      <c r="G354" s="143">
        <v>40</v>
      </c>
      <c r="H354" s="340"/>
      <c r="I354" s="92">
        <f>SUM(G354*H354)</f>
        <v>0</v>
      </c>
    </row>
    <row r="355" spans="1:9" s="162" customFormat="1" ht="12" customHeight="1">
      <c r="A355" s="135"/>
      <c r="B355" s="150"/>
      <c r="C355" s="150"/>
      <c r="D355" s="150"/>
      <c r="E355" s="150"/>
      <c r="F355" s="95"/>
      <c r="G355" s="143"/>
      <c r="H355" s="144"/>
      <c r="I355" s="145"/>
    </row>
    <row r="356" spans="1:9" s="162" customFormat="1" ht="72" customHeight="1">
      <c r="A356" s="135" t="s">
        <v>252</v>
      </c>
      <c r="B356" s="381" t="s">
        <v>789</v>
      </c>
      <c r="C356" s="381"/>
      <c r="D356" s="381"/>
      <c r="E356" s="381"/>
      <c r="F356" s="95" t="s">
        <v>239</v>
      </c>
      <c r="G356" s="143">
        <v>0.15</v>
      </c>
      <c r="H356" s="340"/>
      <c r="I356" s="92">
        <f>SUM(G356*H356)</f>
        <v>0</v>
      </c>
    </row>
    <row r="357" spans="1:9" s="137" customFormat="1" ht="6" customHeight="1" thickBot="1">
      <c r="A357" s="157"/>
      <c r="B357" s="157"/>
      <c r="C357" s="157"/>
      <c r="D357" s="157"/>
      <c r="E357" s="157"/>
      <c r="F357" s="158"/>
      <c r="G357" s="159"/>
      <c r="H357" s="160"/>
      <c r="I357" s="161"/>
    </row>
    <row r="358" spans="1:9" s="137" customFormat="1" ht="14.25" customHeight="1" thickBot="1" thickTop="1">
      <c r="A358" s="379" t="s">
        <v>253</v>
      </c>
      <c r="B358" s="380"/>
      <c r="C358" s="380"/>
      <c r="D358" s="380"/>
      <c r="E358" s="380"/>
      <c r="F358" s="380"/>
      <c r="G358" s="380"/>
      <c r="H358" s="380"/>
      <c r="I358" s="138">
        <f>SUM(I341:I357)</f>
        <v>0</v>
      </c>
    </row>
    <row r="359" ht="13.5" thickTop="1"/>
    <row r="361" spans="1:9" s="129" customFormat="1" ht="12.75" customHeight="1">
      <c r="A361" s="140" t="s">
        <v>129</v>
      </c>
      <c r="B361" s="147" t="s">
        <v>130</v>
      </c>
      <c r="C361" s="146"/>
      <c r="D361" s="146"/>
      <c r="E361" s="146"/>
      <c r="F361" s="95"/>
      <c r="G361" s="95"/>
      <c r="H361" s="134"/>
      <c r="I361" s="146"/>
    </row>
    <row r="362" ht="6" customHeight="1"/>
    <row r="363" spans="1:5" ht="12.75">
      <c r="A363" s="147" t="s">
        <v>131</v>
      </c>
      <c r="B363" s="147" t="s">
        <v>132</v>
      </c>
      <c r="C363" s="147"/>
      <c r="D363" s="147"/>
      <c r="E363" s="168"/>
    </row>
    <row r="364" spans="1:9" s="129" customFormat="1" ht="80.25" customHeight="1">
      <c r="A364" s="135" t="s">
        <v>254</v>
      </c>
      <c r="B364" s="381" t="s">
        <v>846</v>
      </c>
      <c r="C364" s="381"/>
      <c r="D364" s="381"/>
      <c r="E364" s="381"/>
      <c r="F364" s="332"/>
      <c r="G364" s="143"/>
      <c r="H364" s="144"/>
      <c r="I364" s="145"/>
    </row>
    <row r="365" spans="1:5" ht="12.75">
      <c r="A365" s="147"/>
      <c r="B365" s="147"/>
      <c r="C365" s="147"/>
      <c r="D365" s="147"/>
      <c r="E365" s="168"/>
    </row>
    <row r="366" spans="1:9" s="129" customFormat="1" ht="204" customHeight="1">
      <c r="A366" s="135"/>
      <c r="B366" s="381" t="s">
        <v>847</v>
      </c>
      <c r="C366" s="381"/>
      <c r="D366" s="381"/>
      <c r="E366" s="381"/>
      <c r="F366" s="95"/>
      <c r="G366" s="143"/>
      <c r="H366" s="144"/>
      <c r="I366" s="145"/>
    </row>
    <row r="367" spans="1:9" s="129" customFormat="1" ht="94.5" customHeight="1">
      <c r="A367" s="135"/>
      <c r="B367" s="381" t="s">
        <v>790</v>
      </c>
      <c r="C367" s="381"/>
      <c r="D367" s="381"/>
      <c r="E367" s="381"/>
      <c r="F367" s="95"/>
      <c r="G367" s="143"/>
      <c r="H367" s="144"/>
      <c r="I367" s="145"/>
    </row>
    <row r="368" spans="1:9" s="129" customFormat="1" ht="177" customHeight="1">
      <c r="A368" s="135"/>
      <c r="B368" s="381" t="s">
        <v>791</v>
      </c>
      <c r="C368" s="381"/>
      <c r="D368" s="381"/>
      <c r="E368" s="381"/>
      <c r="F368" s="95"/>
      <c r="G368" s="143"/>
      <c r="H368" s="144"/>
      <c r="I368" s="145"/>
    </row>
    <row r="369" spans="1:9" s="129" customFormat="1" ht="71.25" customHeight="1">
      <c r="A369" s="135"/>
      <c r="B369" s="381" t="s">
        <v>792</v>
      </c>
      <c r="C369" s="381"/>
      <c r="D369" s="381"/>
      <c r="E369" s="381"/>
      <c r="F369" s="95"/>
      <c r="G369" s="143"/>
      <c r="H369" s="144"/>
      <c r="I369" s="145"/>
    </row>
    <row r="370" spans="1:9" s="129" customFormat="1" ht="84.75" customHeight="1">
      <c r="A370" s="135"/>
      <c r="B370" s="381" t="s">
        <v>793</v>
      </c>
      <c r="C370" s="381"/>
      <c r="D370" s="381"/>
      <c r="E370" s="381"/>
      <c r="F370" s="95"/>
      <c r="G370" s="143"/>
      <c r="H370" s="144"/>
      <c r="I370" s="145"/>
    </row>
    <row r="371" spans="1:9" s="129" customFormat="1" ht="39" customHeight="1">
      <c r="A371" s="135"/>
      <c r="B371" s="386" t="s">
        <v>255</v>
      </c>
      <c r="C371" s="381"/>
      <c r="D371" s="381"/>
      <c r="E371" s="381"/>
      <c r="F371" s="95"/>
      <c r="G371" s="143"/>
      <c r="H371" s="144"/>
      <c r="I371" s="145"/>
    </row>
    <row r="372" spans="1:9" s="129" customFormat="1" ht="12.75" customHeight="1">
      <c r="A372" s="135"/>
      <c r="B372" s="381"/>
      <c r="C372" s="381"/>
      <c r="D372" s="381"/>
      <c r="E372" s="381"/>
      <c r="F372" s="95" t="s">
        <v>149</v>
      </c>
      <c r="G372" s="143">
        <v>0.4</v>
      </c>
      <c r="H372" s="136">
        <v>0</v>
      </c>
      <c r="I372" s="92">
        <f>SUM(G372*H372)</f>
        <v>0</v>
      </c>
    </row>
    <row r="373" spans="1:5" ht="12.75">
      <c r="A373" s="147"/>
      <c r="B373" s="147"/>
      <c r="C373" s="147"/>
      <c r="D373" s="147"/>
      <c r="E373" s="168"/>
    </row>
    <row r="374" spans="1:5" s="129" customFormat="1" ht="139.5" customHeight="1">
      <c r="A374" s="135" t="s">
        <v>256</v>
      </c>
      <c r="B374" s="381" t="s">
        <v>794</v>
      </c>
      <c r="C374" s="381"/>
      <c r="D374" s="381"/>
      <c r="E374" s="381"/>
    </row>
    <row r="375" spans="1:8" ht="12.75">
      <c r="A375" s="147"/>
      <c r="B375" s="389" t="s">
        <v>257</v>
      </c>
      <c r="C375" s="390"/>
      <c r="D375" s="390"/>
      <c r="E375" s="390"/>
      <c r="F375" s="95"/>
      <c r="G375" s="143"/>
      <c r="H375" s="148"/>
    </row>
    <row r="376" spans="1:8" ht="12.75">
      <c r="A376" s="147"/>
      <c r="B376" s="389" t="s">
        <v>258</v>
      </c>
      <c r="C376" s="390"/>
      <c r="D376" s="390"/>
      <c r="E376" s="390"/>
      <c r="F376" s="95"/>
      <c r="G376" s="143"/>
      <c r="H376" s="148"/>
    </row>
    <row r="377" spans="1:8" ht="22.5" customHeight="1">
      <c r="A377" s="147"/>
      <c r="B377" s="391" t="s">
        <v>259</v>
      </c>
      <c r="C377" s="392"/>
      <c r="D377" s="392"/>
      <c r="E377" s="392"/>
      <c r="F377" s="95"/>
      <c r="G377" s="143"/>
      <c r="H377" s="148"/>
    </row>
    <row r="378" spans="1:8" ht="12" customHeight="1">
      <c r="A378" s="147"/>
      <c r="B378" s="391" t="s">
        <v>260</v>
      </c>
      <c r="C378" s="392"/>
      <c r="D378" s="392"/>
      <c r="E378" s="392"/>
      <c r="F378" s="95"/>
      <c r="G378" s="143"/>
      <c r="H378" s="148"/>
    </row>
    <row r="379" spans="1:8" ht="12.75">
      <c r="A379" s="147"/>
      <c r="B379" s="391" t="s">
        <v>261</v>
      </c>
      <c r="C379" s="392"/>
      <c r="D379" s="392"/>
      <c r="E379" s="392"/>
      <c r="F379" s="95"/>
      <c r="G379" s="143"/>
      <c r="H379" s="148"/>
    </row>
    <row r="380" spans="1:8" ht="12.75">
      <c r="A380" s="147"/>
      <c r="B380" s="391" t="s">
        <v>262</v>
      </c>
      <c r="C380" s="392"/>
      <c r="D380" s="392"/>
      <c r="E380" s="392"/>
      <c r="F380" s="95"/>
      <c r="G380" s="143"/>
      <c r="H380" s="148"/>
    </row>
    <row r="381" spans="1:8" ht="12.75">
      <c r="A381" s="147"/>
      <c r="B381" s="391" t="s">
        <v>263</v>
      </c>
      <c r="C381" s="392"/>
      <c r="D381" s="392"/>
      <c r="E381" s="392"/>
      <c r="F381" s="95"/>
      <c r="G381" s="143"/>
      <c r="H381" s="148"/>
    </row>
    <row r="382" spans="1:8" ht="12.75">
      <c r="A382" s="147"/>
      <c r="B382" s="389" t="s">
        <v>264</v>
      </c>
      <c r="C382" s="390"/>
      <c r="D382" s="390"/>
      <c r="E382" s="390"/>
      <c r="F382" s="95"/>
      <c r="G382" s="143"/>
      <c r="H382" s="148"/>
    </row>
    <row r="383" spans="1:8" ht="12.75">
      <c r="A383" s="147"/>
      <c r="B383" s="389" t="s">
        <v>265</v>
      </c>
      <c r="C383" s="390"/>
      <c r="D383" s="390"/>
      <c r="E383" s="390"/>
      <c r="F383" s="95"/>
      <c r="G383" s="143"/>
      <c r="H383" s="148"/>
    </row>
    <row r="384" spans="1:8" ht="12.75">
      <c r="A384" s="147"/>
      <c r="B384" s="390" t="s">
        <v>266</v>
      </c>
      <c r="C384" s="390"/>
      <c r="D384" s="390"/>
      <c r="E384" s="390"/>
      <c r="F384" s="95"/>
      <c r="G384" s="143"/>
      <c r="H384" s="148"/>
    </row>
    <row r="385" spans="1:8" ht="12.75">
      <c r="A385" s="147"/>
      <c r="B385" s="389" t="s">
        <v>267</v>
      </c>
      <c r="C385" s="390"/>
      <c r="D385" s="390"/>
      <c r="E385" s="390"/>
      <c r="F385" s="95"/>
      <c r="G385" s="143"/>
      <c r="H385" s="148"/>
    </row>
    <row r="386" spans="1:8" ht="12.75">
      <c r="A386" s="147"/>
      <c r="B386" s="390" t="s">
        <v>268</v>
      </c>
      <c r="C386" s="390"/>
      <c r="D386" s="390"/>
      <c r="E386" s="390"/>
      <c r="F386" s="95"/>
      <c r="G386" s="143"/>
      <c r="H386" s="148"/>
    </row>
    <row r="387" spans="1:8" ht="12.75">
      <c r="A387" s="147"/>
      <c r="B387" s="389" t="s">
        <v>269</v>
      </c>
      <c r="C387" s="390"/>
      <c r="D387" s="390"/>
      <c r="E387" s="390"/>
      <c r="F387" s="95"/>
      <c r="G387" s="143"/>
      <c r="H387" s="148"/>
    </row>
    <row r="388" spans="1:8" ht="12.75">
      <c r="A388" s="147"/>
      <c r="B388" s="390" t="s">
        <v>270</v>
      </c>
      <c r="C388" s="390"/>
      <c r="D388" s="390"/>
      <c r="E388" s="390"/>
      <c r="F388" s="95"/>
      <c r="G388" s="143"/>
      <c r="H388" s="148"/>
    </row>
    <row r="389" spans="1:9" s="129" customFormat="1" ht="69.75" customHeight="1">
      <c r="A389" s="135"/>
      <c r="B389" s="386" t="s">
        <v>271</v>
      </c>
      <c r="C389" s="381"/>
      <c r="D389" s="381"/>
      <c r="E389" s="381"/>
      <c r="F389" s="95"/>
      <c r="G389" s="143"/>
      <c r="H389" s="144"/>
      <c r="I389" s="145"/>
    </row>
    <row r="390" spans="1:9" ht="12.75">
      <c r="A390" s="147"/>
      <c r="B390" s="388"/>
      <c r="C390" s="388"/>
      <c r="D390" s="388"/>
      <c r="E390" s="388"/>
      <c r="F390" s="95" t="s">
        <v>149</v>
      </c>
      <c r="G390" s="143">
        <v>0.4</v>
      </c>
      <c r="H390" s="340"/>
      <c r="I390" s="92">
        <f>SUM(G390*H390)</f>
        <v>0</v>
      </c>
    </row>
    <row r="391" spans="1:5" ht="12.75">
      <c r="A391" s="147"/>
      <c r="B391" s="388"/>
      <c r="C391" s="388"/>
      <c r="D391" s="388"/>
      <c r="E391" s="388"/>
    </row>
    <row r="392" spans="1:5" s="129" customFormat="1" ht="81.75" customHeight="1">
      <c r="A392" s="135" t="s">
        <v>272</v>
      </c>
      <c r="B392" s="381" t="s">
        <v>795</v>
      </c>
      <c r="C392" s="381"/>
      <c r="D392" s="381"/>
      <c r="E392" s="381"/>
    </row>
    <row r="393" spans="1:9" ht="12.75">
      <c r="A393" s="147"/>
      <c r="B393" s="389" t="s">
        <v>796</v>
      </c>
      <c r="C393" s="390"/>
      <c r="D393" s="390"/>
      <c r="E393" s="390"/>
      <c r="F393" s="95" t="s">
        <v>160</v>
      </c>
      <c r="G393" s="143">
        <v>40</v>
      </c>
      <c r="H393" s="340"/>
      <c r="I393" s="92">
        <f>SUM(G393*H393)</f>
        <v>0</v>
      </c>
    </row>
    <row r="394" spans="1:9" ht="12.75">
      <c r="A394" s="147"/>
      <c r="B394" s="388"/>
      <c r="C394" s="388"/>
      <c r="D394" s="388"/>
      <c r="E394" s="388"/>
      <c r="F394" s="167"/>
      <c r="G394" s="167"/>
      <c r="H394" s="167"/>
      <c r="I394" s="167"/>
    </row>
    <row r="395" spans="1:5" s="129" customFormat="1" ht="35.25" customHeight="1">
      <c r="A395" s="135" t="s">
        <v>273</v>
      </c>
      <c r="B395" s="381" t="s">
        <v>274</v>
      </c>
      <c r="C395" s="381"/>
      <c r="D395" s="381"/>
      <c r="E395" s="381"/>
    </row>
    <row r="396" spans="1:9" ht="12.75">
      <c r="A396" s="147"/>
      <c r="B396" s="389" t="s">
        <v>797</v>
      </c>
      <c r="C396" s="390"/>
      <c r="D396" s="390"/>
      <c r="E396" s="390"/>
      <c r="F396" s="95" t="s">
        <v>160</v>
      </c>
      <c r="G396" s="143">
        <v>65</v>
      </c>
      <c r="H396" s="340"/>
      <c r="I396" s="92">
        <f>SUM(G396*H396)</f>
        <v>0</v>
      </c>
    </row>
    <row r="397" spans="1:9" ht="12.75">
      <c r="A397" s="147"/>
      <c r="B397" s="389" t="s">
        <v>798</v>
      </c>
      <c r="C397" s="390"/>
      <c r="D397" s="390"/>
      <c r="E397" s="390"/>
      <c r="F397" s="95" t="s">
        <v>160</v>
      </c>
      <c r="G397" s="143">
        <v>35</v>
      </c>
      <c r="H397" s="340"/>
      <c r="I397" s="92">
        <f>SUM(G397*H397)</f>
        <v>0</v>
      </c>
    </row>
    <row r="398" spans="1:9" ht="12.75">
      <c r="A398" s="147"/>
      <c r="B398" s="388"/>
      <c r="C398" s="388"/>
      <c r="D398" s="388"/>
      <c r="E398" s="388"/>
      <c r="F398" s="167"/>
      <c r="G398" s="167"/>
      <c r="H398" s="167"/>
      <c r="I398" s="167"/>
    </row>
    <row r="399" spans="1:5" s="129" customFormat="1" ht="35.25" customHeight="1">
      <c r="A399" s="135" t="s">
        <v>275</v>
      </c>
      <c r="B399" s="381" t="s">
        <v>276</v>
      </c>
      <c r="C399" s="381"/>
      <c r="D399" s="381"/>
      <c r="E399" s="381"/>
    </row>
    <row r="400" spans="1:9" ht="12.75">
      <c r="A400" s="147"/>
      <c r="B400" s="389" t="s">
        <v>799</v>
      </c>
      <c r="C400" s="390"/>
      <c r="D400" s="390"/>
      <c r="E400" s="390"/>
      <c r="F400" s="95" t="s">
        <v>160</v>
      </c>
      <c r="G400" s="143">
        <v>40</v>
      </c>
      <c r="H400" s="340"/>
      <c r="I400" s="92">
        <f>SUM(G400*H400)</f>
        <v>0</v>
      </c>
    </row>
    <row r="401" spans="1:5" ht="12.75">
      <c r="A401" s="147"/>
      <c r="B401" s="147"/>
      <c r="C401" s="147"/>
      <c r="D401" s="147"/>
      <c r="E401" s="168"/>
    </row>
    <row r="402" spans="1:5" s="129" customFormat="1" ht="141" customHeight="1">
      <c r="A402" s="135" t="s">
        <v>277</v>
      </c>
      <c r="B402" s="381" t="s">
        <v>800</v>
      </c>
      <c r="C402" s="381"/>
      <c r="D402" s="381"/>
      <c r="E402" s="381"/>
    </row>
    <row r="403" spans="1:9" s="129" customFormat="1" ht="36" customHeight="1">
      <c r="A403" s="135"/>
      <c r="B403" s="386" t="s">
        <v>278</v>
      </c>
      <c r="C403" s="381"/>
      <c r="D403" s="381"/>
      <c r="E403" s="381"/>
      <c r="F403" s="95"/>
      <c r="G403" s="143"/>
      <c r="H403" s="144"/>
      <c r="I403" s="145"/>
    </row>
    <row r="404" spans="1:9" s="129" customFormat="1" ht="12.75" customHeight="1">
      <c r="A404" s="135"/>
      <c r="B404" s="381"/>
      <c r="C404" s="381"/>
      <c r="D404" s="381"/>
      <c r="E404" s="381"/>
      <c r="F404" s="95" t="s">
        <v>149</v>
      </c>
      <c r="G404" s="143">
        <v>0.4</v>
      </c>
      <c r="H404" s="340"/>
      <c r="I404" s="92">
        <f>SUM(G404*H404)</f>
        <v>0</v>
      </c>
    </row>
    <row r="405" spans="1:5" ht="12.75">
      <c r="A405" s="147"/>
      <c r="B405" s="147"/>
      <c r="C405" s="147"/>
      <c r="D405" s="147"/>
      <c r="E405" s="168"/>
    </row>
    <row r="406" spans="1:9" s="129" customFormat="1" ht="153.75" customHeight="1">
      <c r="A406" s="135" t="s">
        <v>279</v>
      </c>
      <c r="B406" s="381" t="s">
        <v>801</v>
      </c>
      <c r="C406" s="381"/>
      <c r="D406" s="381"/>
      <c r="E406" s="381"/>
      <c r="F406" s="95" t="s">
        <v>17</v>
      </c>
      <c r="G406" s="143">
        <v>1</v>
      </c>
      <c r="H406" s="340"/>
      <c r="I406" s="92">
        <f>SUM(G406*H406)</f>
        <v>0</v>
      </c>
    </row>
    <row r="407" spans="1:5" ht="12.75">
      <c r="A407" s="147"/>
      <c r="B407" s="147"/>
      <c r="C407" s="147"/>
      <c r="D407" s="147"/>
      <c r="E407" s="168"/>
    </row>
    <row r="408" spans="1:9" s="129" customFormat="1" ht="174.75" customHeight="1">
      <c r="A408" s="135" t="s">
        <v>273</v>
      </c>
      <c r="B408" s="381" t="s">
        <v>802</v>
      </c>
      <c r="C408" s="381"/>
      <c r="D408" s="381"/>
      <c r="E408" s="381"/>
      <c r="F408" s="95" t="s">
        <v>17</v>
      </c>
      <c r="G408" s="143">
        <v>1</v>
      </c>
      <c r="H408" s="340"/>
      <c r="I408" s="92">
        <f>SUM(G408*H408)</f>
        <v>0</v>
      </c>
    </row>
    <row r="409" spans="1:9" s="156" customFormat="1" ht="12">
      <c r="A409" s="151"/>
      <c r="B409" s="152" t="s">
        <v>200</v>
      </c>
      <c r="C409" s="152"/>
      <c r="D409" s="152"/>
      <c r="E409" s="151"/>
      <c r="F409" s="153"/>
      <c r="G409" s="151"/>
      <c r="H409" s="154"/>
      <c r="I409" s="155"/>
    </row>
    <row r="410" spans="1:5" ht="12.75">
      <c r="A410" s="147"/>
      <c r="B410" s="147"/>
      <c r="C410" s="147"/>
      <c r="D410" s="147"/>
      <c r="E410" s="168"/>
    </row>
    <row r="411" spans="1:9" s="129" customFormat="1" ht="118.5" customHeight="1">
      <c r="A411" s="135" t="s">
        <v>275</v>
      </c>
      <c r="B411" s="381" t="s">
        <v>803</v>
      </c>
      <c r="C411" s="381"/>
      <c r="D411" s="381"/>
      <c r="E411" s="381"/>
      <c r="F411" s="95" t="s">
        <v>17</v>
      </c>
      <c r="G411" s="143">
        <v>1</v>
      </c>
      <c r="H411" s="340"/>
      <c r="I411" s="92">
        <f>SUM(G411*H411)</f>
        <v>0</v>
      </c>
    </row>
    <row r="412" spans="1:5" ht="12.75">
      <c r="A412" s="147"/>
      <c r="B412" s="147"/>
      <c r="C412" s="147"/>
      <c r="D412" s="147"/>
      <c r="E412" s="168"/>
    </row>
    <row r="413" spans="1:9" s="129" customFormat="1" ht="165" customHeight="1">
      <c r="A413" s="135" t="s">
        <v>280</v>
      </c>
      <c r="B413" s="381" t="s">
        <v>804</v>
      </c>
      <c r="C413" s="381"/>
      <c r="D413" s="381"/>
      <c r="E413" s="381"/>
      <c r="F413" s="95" t="s">
        <v>17</v>
      </c>
      <c r="G413" s="143">
        <v>1</v>
      </c>
      <c r="H413" s="340"/>
      <c r="I413" s="92">
        <f>SUM(G413*H413)</f>
        <v>0</v>
      </c>
    </row>
    <row r="414" spans="1:9" s="156" customFormat="1" ht="12">
      <c r="A414" s="151"/>
      <c r="B414" s="152" t="s">
        <v>187</v>
      </c>
      <c r="C414" s="152"/>
      <c r="D414" s="152"/>
      <c r="E414" s="151"/>
      <c r="F414" s="153"/>
      <c r="G414" s="151"/>
      <c r="H414" s="154"/>
      <c r="I414" s="155"/>
    </row>
    <row r="415" spans="1:5" ht="12.75">
      <c r="A415" s="147"/>
      <c r="B415" s="147"/>
      <c r="C415" s="147"/>
      <c r="D415" s="147"/>
      <c r="E415" s="168"/>
    </row>
    <row r="416" spans="1:9" s="129" customFormat="1" ht="49.5" customHeight="1">
      <c r="A416" s="135" t="s">
        <v>281</v>
      </c>
      <c r="B416" s="381" t="s">
        <v>805</v>
      </c>
      <c r="C416" s="381"/>
      <c r="D416" s="381"/>
      <c r="E416" s="381"/>
      <c r="F416" s="95"/>
      <c r="G416" s="143"/>
      <c r="H416" s="144"/>
      <c r="I416" s="145"/>
    </row>
    <row r="417" spans="1:9" s="129" customFormat="1" ht="12.75" customHeight="1">
      <c r="A417" s="135"/>
      <c r="B417" s="385" t="s">
        <v>282</v>
      </c>
      <c r="C417" s="386"/>
      <c r="D417" s="386"/>
      <c r="E417" s="386"/>
      <c r="F417" s="95"/>
      <c r="G417" s="143"/>
      <c r="H417" s="144"/>
      <c r="I417" s="145"/>
    </row>
    <row r="418" spans="1:9" s="129" customFormat="1" ht="12.75" customHeight="1">
      <c r="A418" s="135"/>
      <c r="B418" s="382" t="s">
        <v>283</v>
      </c>
      <c r="C418" s="382"/>
      <c r="D418" s="383" t="s">
        <v>284</v>
      </c>
      <c r="E418" s="383"/>
      <c r="F418" s="95"/>
      <c r="G418" s="143"/>
      <c r="H418" s="144"/>
      <c r="I418" s="145"/>
    </row>
    <row r="419" spans="1:9" s="129" customFormat="1" ht="12.75" customHeight="1">
      <c r="A419" s="135"/>
      <c r="B419" s="382" t="s">
        <v>285</v>
      </c>
      <c r="C419" s="382"/>
      <c r="D419" s="384" t="s">
        <v>286</v>
      </c>
      <c r="E419" s="383"/>
      <c r="F419" s="95"/>
      <c r="G419" s="143"/>
      <c r="H419" s="144"/>
      <c r="I419" s="145"/>
    </row>
    <row r="420" spans="1:9" s="129" customFormat="1" ht="12.75" customHeight="1">
      <c r="A420" s="135"/>
      <c r="B420" s="382" t="s">
        <v>287</v>
      </c>
      <c r="C420" s="382"/>
      <c r="D420" s="383" t="s">
        <v>288</v>
      </c>
      <c r="E420" s="383"/>
      <c r="F420" s="95"/>
      <c r="G420" s="143"/>
      <c r="H420" s="144"/>
      <c r="I420" s="145"/>
    </row>
    <row r="421" spans="1:9" s="129" customFormat="1" ht="12.75" customHeight="1">
      <c r="A421" s="135"/>
      <c r="B421" s="385" t="s">
        <v>289</v>
      </c>
      <c r="C421" s="385"/>
      <c r="D421" s="383"/>
      <c r="E421" s="383"/>
      <c r="F421" s="95"/>
      <c r="G421" s="143"/>
      <c r="H421" s="144"/>
      <c r="I421" s="145"/>
    </row>
    <row r="422" spans="1:9" s="129" customFormat="1" ht="12.75" customHeight="1">
      <c r="A422" s="135"/>
      <c r="B422" s="382" t="s">
        <v>290</v>
      </c>
      <c r="C422" s="382"/>
      <c r="D422" s="383">
        <v>110</v>
      </c>
      <c r="E422" s="383"/>
      <c r="F422" s="95"/>
      <c r="G422" s="143"/>
      <c r="H422" s="144"/>
      <c r="I422" s="145"/>
    </row>
    <row r="423" spans="1:9" s="129" customFormat="1" ht="12.75" customHeight="1">
      <c r="A423" s="135"/>
      <c r="B423" s="382" t="s">
        <v>291</v>
      </c>
      <c r="C423" s="382"/>
      <c r="D423" s="383" t="s">
        <v>292</v>
      </c>
      <c r="E423" s="383"/>
      <c r="F423" s="95"/>
      <c r="G423" s="143"/>
      <c r="H423" s="144"/>
      <c r="I423" s="145"/>
    </row>
    <row r="424" spans="1:9" s="129" customFormat="1" ht="12.75" customHeight="1">
      <c r="A424" s="135"/>
      <c r="B424" s="385" t="s">
        <v>293</v>
      </c>
      <c r="C424" s="385"/>
      <c r="D424" s="383"/>
      <c r="E424" s="383"/>
      <c r="F424" s="95"/>
      <c r="G424" s="143"/>
      <c r="H424" s="144"/>
      <c r="I424" s="145"/>
    </row>
    <row r="425" spans="1:9" s="129" customFormat="1" ht="12.75" customHeight="1">
      <c r="A425" s="135"/>
      <c r="B425" s="382" t="s">
        <v>294</v>
      </c>
      <c r="C425" s="382"/>
      <c r="D425" s="384" t="s">
        <v>295</v>
      </c>
      <c r="E425" s="383"/>
      <c r="F425" s="95"/>
      <c r="G425" s="143"/>
      <c r="H425" s="144"/>
      <c r="I425" s="145"/>
    </row>
    <row r="426" spans="1:9" s="129" customFormat="1" ht="12.75" customHeight="1">
      <c r="A426" s="135"/>
      <c r="B426" s="382" t="s">
        <v>296</v>
      </c>
      <c r="C426" s="382"/>
      <c r="D426" s="383" t="s">
        <v>297</v>
      </c>
      <c r="E426" s="383"/>
      <c r="F426" s="95"/>
      <c r="G426" s="143"/>
      <c r="H426" s="144"/>
      <c r="I426" s="145"/>
    </row>
    <row r="427" spans="1:9" s="129" customFormat="1" ht="12.75" customHeight="1">
      <c r="A427" s="135"/>
      <c r="B427" s="382" t="s">
        <v>298</v>
      </c>
      <c r="C427" s="382"/>
      <c r="D427" s="383" t="s">
        <v>299</v>
      </c>
      <c r="E427" s="383"/>
      <c r="F427" s="95"/>
      <c r="G427" s="143"/>
      <c r="H427" s="144"/>
      <c r="I427" s="145"/>
    </row>
    <row r="428" spans="1:9" s="129" customFormat="1" ht="12.75" customHeight="1">
      <c r="A428" s="135"/>
      <c r="B428" s="382" t="s">
        <v>300</v>
      </c>
      <c r="C428" s="382"/>
      <c r="D428" s="383" t="s">
        <v>301</v>
      </c>
      <c r="E428" s="383"/>
      <c r="F428" s="95"/>
      <c r="G428" s="143"/>
      <c r="H428" s="144"/>
      <c r="I428" s="145"/>
    </row>
    <row r="429" spans="1:9" s="129" customFormat="1" ht="12.75" customHeight="1">
      <c r="A429" s="135"/>
      <c r="B429" s="382" t="s">
        <v>302</v>
      </c>
      <c r="C429" s="382"/>
      <c r="D429" s="383" t="s">
        <v>303</v>
      </c>
      <c r="E429" s="383"/>
      <c r="F429" s="95"/>
      <c r="G429" s="143"/>
      <c r="H429" s="144"/>
      <c r="I429" s="145"/>
    </row>
    <row r="430" spans="1:9" s="129" customFormat="1" ht="12.75" customHeight="1">
      <c r="A430" s="135"/>
      <c r="B430" s="385" t="s">
        <v>304</v>
      </c>
      <c r="C430" s="385"/>
      <c r="D430" s="383"/>
      <c r="E430" s="383"/>
      <c r="F430" s="95"/>
      <c r="G430" s="143"/>
      <c r="H430" s="144"/>
      <c r="I430" s="145"/>
    </row>
    <row r="431" spans="1:9" s="129" customFormat="1" ht="12.75" customHeight="1">
      <c r="A431" s="135"/>
      <c r="B431" s="382" t="s">
        <v>305</v>
      </c>
      <c r="C431" s="382"/>
      <c r="D431" s="384" t="s">
        <v>806</v>
      </c>
      <c r="E431" s="383"/>
      <c r="F431" s="95"/>
      <c r="G431" s="143"/>
      <c r="H431" s="144"/>
      <c r="I431" s="145"/>
    </row>
    <row r="432" spans="1:9" s="129" customFormat="1" ht="12.75" customHeight="1">
      <c r="A432" s="135"/>
      <c r="B432" s="382" t="s">
        <v>306</v>
      </c>
      <c r="C432" s="382"/>
      <c r="D432" s="383" t="s">
        <v>307</v>
      </c>
      <c r="E432" s="383"/>
      <c r="F432" s="95"/>
      <c r="G432" s="143"/>
      <c r="H432" s="144"/>
      <c r="I432" s="145"/>
    </row>
    <row r="433" spans="1:9" s="129" customFormat="1" ht="12.75" customHeight="1">
      <c r="A433" s="135"/>
      <c r="B433" s="382" t="s">
        <v>308</v>
      </c>
      <c r="C433" s="382"/>
      <c r="D433" s="383" t="s">
        <v>309</v>
      </c>
      <c r="E433" s="383"/>
      <c r="F433" s="95"/>
      <c r="G433" s="143"/>
      <c r="H433" s="144"/>
      <c r="I433" s="145"/>
    </row>
    <row r="434" spans="1:9" s="129" customFormat="1" ht="12.75" customHeight="1">
      <c r="A434" s="135"/>
      <c r="B434" s="382" t="s">
        <v>310</v>
      </c>
      <c r="C434" s="382"/>
      <c r="D434" s="384" t="s">
        <v>807</v>
      </c>
      <c r="E434" s="383"/>
      <c r="F434" s="95"/>
      <c r="G434" s="143"/>
      <c r="H434" s="144"/>
      <c r="I434" s="145"/>
    </row>
    <row r="435" spans="1:9" s="129" customFormat="1" ht="12.75" customHeight="1">
      <c r="A435" s="135"/>
      <c r="B435" s="382" t="s">
        <v>311</v>
      </c>
      <c r="C435" s="382"/>
      <c r="D435" s="383" t="s">
        <v>299</v>
      </c>
      <c r="E435" s="383"/>
      <c r="F435" s="95"/>
      <c r="G435" s="143"/>
      <c r="H435" s="144"/>
      <c r="I435" s="145"/>
    </row>
    <row r="436" spans="1:9" s="129" customFormat="1" ht="12.75" customHeight="1">
      <c r="A436" s="135"/>
      <c r="B436" s="169"/>
      <c r="C436" s="169"/>
      <c r="D436" s="170"/>
      <c r="E436" s="170"/>
      <c r="F436" s="95"/>
      <c r="G436" s="143"/>
      <c r="H436" s="144"/>
      <c r="I436" s="145"/>
    </row>
    <row r="437" spans="1:9" s="129" customFormat="1" ht="12.75" customHeight="1">
      <c r="A437" s="135"/>
      <c r="B437" s="382"/>
      <c r="C437" s="382"/>
      <c r="D437" s="383"/>
      <c r="E437" s="383"/>
      <c r="F437" s="95" t="s">
        <v>17</v>
      </c>
      <c r="G437" s="143">
        <v>1</v>
      </c>
      <c r="H437" s="340"/>
      <c r="I437" s="92">
        <f>SUM(G437*H437)</f>
        <v>0</v>
      </c>
    </row>
    <row r="438" spans="1:9" s="129" customFormat="1" ht="12.75" customHeight="1">
      <c r="A438" s="135"/>
      <c r="B438" s="169"/>
      <c r="C438" s="169"/>
      <c r="D438" s="169"/>
      <c r="E438" s="169"/>
      <c r="F438" s="95"/>
      <c r="G438" s="143"/>
      <c r="H438" s="144"/>
      <c r="I438" s="145"/>
    </row>
    <row r="439" spans="1:9" s="129" customFormat="1" ht="135" customHeight="1">
      <c r="A439" s="135" t="s">
        <v>312</v>
      </c>
      <c r="B439" s="381" t="s">
        <v>313</v>
      </c>
      <c r="C439" s="381"/>
      <c r="D439" s="381"/>
      <c r="E439" s="381"/>
      <c r="F439" s="95"/>
      <c r="G439" s="143"/>
      <c r="H439" s="144"/>
      <c r="I439" s="145"/>
    </row>
    <row r="440" spans="1:9" s="129" customFormat="1" ht="12.75" customHeight="1">
      <c r="A440" s="135"/>
      <c r="B440" s="387" t="s">
        <v>314</v>
      </c>
      <c r="C440" s="381"/>
      <c r="D440" s="381"/>
      <c r="E440" s="381"/>
      <c r="F440" s="95" t="s">
        <v>149</v>
      </c>
      <c r="G440" s="143">
        <v>1</v>
      </c>
      <c r="H440" s="340"/>
      <c r="I440" s="92">
        <f>SUM(G440*H440)</f>
        <v>0</v>
      </c>
    </row>
    <row r="441" spans="1:9" s="129" customFormat="1" ht="12.75" customHeight="1">
      <c r="A441" s="135"/>
      <c r="B441" s="169"/>
      <c r="C441" s="169"/>
      <c r="D441" s="169"/>
      <c r="E441" s="169"/>
      <c r="F441" s="95"/>
      <c r="G441" s="143"/>
      <c r="H441" s="144"/>
      <c r="I441" s="145"/>
    </row>
    <row r="442" spans="1:9" s="129" customFormat="1" ht="72" customHeight="1">
      <c r="A442" s="135" t="s">
        <v>315</v>
      </c>
      <c r="B442" s="381" t="s">
        <v>809</v>
      </c>
      <c r="C442" s="381"/>
      <c r="D442" s="381"/>
      <c r="E442" s="381"/>
      <c r="F442" s="95"/>
      <c r="G442" s="143"/>
      <c r="H442" s="144"/>
      <c r="I442" s="145"/>
    </row>
    <row r="443" spans="1:9" s="129" customFormat="1" ht="12.75" customHeight="1">
      <c r="A443" s="135"/>
      <c r="B443" s="382" t="s">
        <v>808</v>
      </c>
      <c r="C443" s="381"/>
      <c r="D443" s="381"/>
      <c r="E443" s="381"/>
      <c r="F443" s="95" t="s">
        <v>149</v>
      </c>
      <c r="G443" s="143">
        <v>1</v>
      </c>
      <c r="H443" s="340"/>
      <c r="I443" s="92">
        <f>SUM(G443*H443)</f>
        <v>0</v>
      </c>
    </row>
    <row r="444" spans="1:9" s="129" customFormat="1" ht="12.75" customHeight="1">
      <c r="A444" s="135"/>
      <c r="B444" s="169"/>
      <c r="C444" s="150"/>
      <c r="D444" s="150"/>
      <c r="E444" s="150"/>
      <c r="F444" s="95"/>
      <c r="G444" s="143"/>
      <c r="H444" s="144"/>
      <c r="I444" s="145"/>
    </row>
    <row r="445" spans="1:9" s="129" customFormat="1" ht="48" customHeight="1">
      <c r="A445" s="135" t="s">
        <v>316</v>
      </c>
      <c r="B445" s="381" t="s">
        <v>810</v>
      </c>
      <c r="C445" s="381"/>
      <c r="D445" s="381"/>
      <c r="E445" s="381"/>
      <c r="F445" s="95"/>
      <c r="G445" s="143"/>
      <c r="H445" s="144"/>
      <c r="I445" s="145"/>
    </row>
    <row r="446" spans="1:9" s="129" customFormat="1" ht="12.75" customHeight="1">
      <c r="A446" s="135"/>
      <c r="B446" s="382" t="s">
        <v>317</v>
      </c>
      <c r="C446" s="381"/>
      <c r="D446" s="381"/>
      <c r="E446" s="381"/>
      <c r="F446" s="95" t="s">
        <v>17</v>
      </c>
      <c r="G446" s="143">
        <v>1</v>
      </c>
      <c r="H446" s="340"/>
      <c r="I446" s="92">
        <f>SUM(G446*H446)</f>
        <v>0</v>
      </c>
    </row>
    <row r="447" spans="1:9" s="129" customFormat="1" ht="12.75" customHeight="1">
      <c r="A447" s="135"/>
      <c r="B447" s="169"/>
      <c r="C447" s="150"/>
      <c r="D447" s="150"/>
      <c r="E447" s="150"/>
      <c r="F447" s="95"/>
      <c r="G447" s="143"/>
      <c r="H447" s="144"/>
      <c r="I447" s="145"/>
    </row>
    <row r="448" spans="1:9" s="129" customFormat="1" ht="35.25" customHeight="1">
      <c r="A448" s="135" t="s">
        <v>318</v>
      </c>
      <c r="B448" s="381" t="s">
        <v>319</v>
      </c>
      <c r="C448" s="381"/>
      <c r="D448" s="381"/>
      <c r="E448" s="381"/>
      <c r="F448" s="95" t="s">
        <v>17</v>
      </c>
      <c r="G448" s="143">
        <v>1</v>
      </c>
      <c r="H448" s="340"/>
      <c r="I448" s="92">
        <f>SUM(G448*H448)</f>
        <v>0</v>
      </c>
    </row>
    <row r="449" spans="1:9" s="129" customFormat="1" ht="12.75" customHeight="1">
      <c r="A449" s="135"/>
      <c r="B449" s="169"/>
      <c r="C449" s="150"/>
      <c r="D449" s="150"/>
      <c r="E449" s="150"/>
      <c r="F449" s="95"/>
      <c r="G449" s="143"/>
      <c r="H449" s="144"/>
      <c r="I449" s="145"/>
    </row>
    <row r="450" spans="1:9" s="129" customFormat="1" ht="34.5" customHeight="1">
      <c r="A450" s="135" t="s">
        <v>320</v>
      </c>
      <c r="B450" s="381" t="s">
        <v>321</v>
      </c>
      <c r="C450" s="381"/>
      <c r="D450" s="381"/>
      <c r="E450" s="381"/>
      <c r="F450" s="95" t="s">
        <v>17</v>
      </c>
      <c r="G450" s="143">
        <v>1</v>
      </c>
      <c r="H450" s="340"/>
      <c r="I450" s="92">
        <f>SUM(G450*H450)</f>
        <v>0</v>
      </c>
    </row>
    <row r="451" spans="1:9" s="129" customFormat="1" ht="12.75" customHeight="1">
      <c r="A451" s="135"/>
      <c r="B451" s="169"/>
      <c r="C451" s="150"/>
      <c r="D451" s="150"/>
      <c r="E451" s="150"/>
      <c r="F451" s="95"/>
      <c r="G451" s="143"/>
      <c r="H451" s="144"/>
      <c r="I451" s="145"/>
    </row>
    <row r="452" spans="1:9" s="129" customFormat="1" ht="25.5" customHeight="1">
      <c r="A452" s="135" t="s">
        <v>322</v>
      </c>
      <c r="B452" s="381" t="s">
        <v>811</v>
      </c>
      <c r="C452" s="381"/>
      <c r="D452" s="381"/>
      <c r="E452" s="381"/>
      <c r="F452" s="95"/>
      <c r="G452" s="143"/>
      <c r="H452" s="144"/>
      <c r="I452" s="145"/>
    </row>
    <row r="453" spans="1:9" s="129" customFormat="1" ht="12.75" customHeight="1">
      <c r="A453" s="135"/>
      <c r="B453" s="382" t="s">
        <v>323</v>
      </c>
      <c r="C453" s="381"/>
      <c r="D453" s="381"/>
      <c r="E453" s="381"/>
      <c r="F453" s="95" t="s">
        <v>17</v>
      </c>
      <c r="G453" s="143">
        <v>1</v>
      </c>
      <c r="H453" s="340"/>
      <c r="I453" s="92">
        <f>SUM(G453*H453)</f>
        <v>0</v>
      </c>
    </row>
    <row r="454" spans="1:9" s="129" customFormat="1" ht="12.75" customHeight="1">
      <c r="A454" s="135"/>
      <c r="B454" s="169"/>
      <c r="C454" s="150"/>
      <c r="D454" s="150"/>
      <c r="E454" s="150"/>
      <c r="F454" s="95"/>
      <c r="G454" s="143"/>
      <c r="H454" s="144"/>
      <c r="I454" s="145"/>
    </row>
    <row r="455" spans="1:9" s="129" customFormat="1" ht="12.75" customHeight="1">
      <c r="A455" s="135" t="s">
        <v>324</v>
      </c>
      <c r="B455" s="381" t="s">
        <v>812</v>
      </c>
      <c r="C455" s="381"/>
      <c r="D455" s="381"/>
      <c r="E455" s="381"/>
      <c r="F455" s="95"/>
      <c r="G455" s="143"/>
      <c r="H455" s="144"/>
      <c r="I455" s="145"/>
    </row>
    <row r="456" spans="1:9" s="129" customFormat="1" ht="12.75" customHeight="1">
      <c r="A456" s="135"/>
      <c r="B456" s="382" t="s">
        <v>325</v>
      </c>
      <c r="C456" s="381"/>
      <c r="D456" s="381"/>
      <c r="E456" s="381"/>
      <c r="F456" s="95" t="s">
        <v>17</v>
      </c>
      <c r="G456" s="143">
        <v>1</v>
      </c>
      <c r="H456" s="340"/>
      <c r="I456" s="92">
        <f>SUM(G456*H456)</f>
        <v>0</v>
      </c>
    </row>
    <row r="457" spans="1:9" s="129" customFormat="1" ht="12.75" customHeight="1">
      <c r="A457" s="135"/>
      <c r="B457" s="169"/>
      <c r="C457" s="150"/>
      <c r="D457" s="150"/>
      <c r="E457" s="150"/>
      <c r="F457" s="95"/>
      <c r="G457" s="143"/>
      <c r="H457" s="144"/>
      <c r="I457" s="145"/>
    </row>
    <row r="458" spans="1:9" s="129" customFormat="1" ht="137.25" customHeight="1">
      <c r="A458" s="135" t="s">
        <v>326</v>
      </c>
      <c r="B458" s="381" t="s">
        <v>813</v>
      </c>
      <c r="C458" s="381"/>
      <c r="D458" s="381"/>
      <c r="E458" s="381"/>
      <c r="F458" s="95"/>
      <c r="G458" s="143"/>
      <c r="H458" s="144"/>
      <c r="I458" s="145"/>
    </row>
    <row r="459" spans="1:9" s="129" customFormat="1" ht="47.25" customHeight="1">
      <c r="A459" s="135"/>
      <c r="B459" s="386" t="s">
        <v>327</v>
      </c>
      <c r="C459" s="381"/>
      <c r="D459" s="381"/>
      <c r="E459" s="381"/>
      <c r="F459" s="95"/>
      <c r="G459" s="143"/>
      <c r="H459" s="144"/>
      <c r="I459" s="145"/>
    </row>
    <row r="460" spans="1:9" s="129" customFormat="1" ht="12.75" customHeight="1">
      <c r="A460" s="135"/>
      <c r="B460" s="387" t="s">
        <v>328</v>
      </c>
      <c r="C460" s="381"/>
      <c r="D460" s="381"/>
      <c r="E460" s="381"/>
      <c r="F460" s="95" t="s">
        <v>149</v>
      </c>
      <c r="G460" s="143">
        <v>0.4</v>
      </c>
      <c r="H460" s="340"/>
      <c r="I460" s="92">
        <f>SUM(G460*H460)</f>
        <v>0</v>
      </c>
    </row>
    <row r="461" spans="1:9" s="129" customFormat="1" ht="12.75" customHeight="1">
      <c r="A461" s="135"/>
      <c r="B461" s="169"/>
      <c r="C461" s="150"/>
      <c r="D461" s="150"/>
      <c r="E461" s="150"/>
      <c r="F461" s="95"/>
      <c r="G461" s="143"/>
      <c r="H461" s="144"/>
      <c r="I461" s="145"/>
    </row>
    <row r="462" spans="1:9" s="129" customFormat="1" ht="24.75" customHeight="1">
      <c r="A462" s="135" t="s">
        <v>329</v>
      </c>
      <c r="B462" s="381" t="s">
        <v>330</v>
      </c>
      <c r="C462" s="381"/>
      <c r="D462" s="381"/>
      <c r="E462" s="381"/>
      <c r="F462" s="95"/>
      <c r="G462" s="143"/>
      <c r="H462" s="144"/>
      <c r="I462" s="145"/>
    </row>
    <row r="463" spans="1:9" s="129" customFormat="1" ht="12.75" customHeight="1">
      <c r="A463" s="135"/>
      <c r="B463" s="382" t="s">
        <v>331</v>
      </c>
      <c r="C463" s="381"/>
      <c r="D463" s="381"/>
      <c r="E463" s="381"/>
      <c r="F463" s="95" t="s">
        <v>149</v>
      </c>
      <c r="G463" s="143">
        <v>2</v>
      </c>
      <c r="H463" s="340"/>
      <c r="I463" s="92">
        <f>SUM(G463*H463)</f>
        <v>0</v>
      </c>
    </row>
    <row r="464" spans="1:9" s="129" customFormat="1" ht="12.75" customHeight="1">
      <c r="A464" s="135"/>
      <c r="B464" s="382" t="s">
        <v>332</v>
      </c>
      <c r="C464" s="381"/>
      <c r="D464" s="381"/>
      <c r="E464" s="381"/>
      <c r="F464" s="95" t="s">
        <v>149</v>
      </c>
      <c r="G464" s="143">
        <v>1</v>
      </c>
      <c r="H464" s="340"/>
      <c r="I464" s="92">
        <f>SUM(G464*H464)</f>
        <v>0</v>
      </c>
    </row>
    <row r="465" spans="1:9" s="129" customFormat="1" ht="12.75" customHeight="1">
      <c r="A465" s="135"/>
      <c r="B465" s="169"/>
      <c r="C465" s="150"/>
      <c r="D465" s="150"/>
      <c r="E465" s="150"/>
      <c r="F465" s="95"/>
      <c r="G465" s="143"/>
      <c r="H465" s="144"/>
      <c r="I465" s="145"/>
    </row>
    <row r="466" spans="1:9" s="129" customFormat="1" ht="37.5" customHeight="1">
      <c r="A466" s="135" t="s">
        <v>333</v>
      </c>
      <c r="B466" s="381" t="s">
        <v>334</v>
      </c>
      <c r="C466" s="381"/>
      <c r="D466" s="381"/>
      <c r="E466" s="381"/>
      <c r="F466" s="95"/>
      <c r="G466" s="143"/>
      <c r="H466" s="144"/>
      <c r="I466" s="145"/>
    </row>
    <row r="467" spans="1:9" s="129" customFormat="1" ht="12.75" customHeight="1">
      <c r="A467" s="135"/>
      <c r="B467" s="382" t="s">
        <v>335</v>
      </c>
      <c r="C467" s="382"/>
      <c r="D467" s="382"/>
      <c r="E467" s="382"/>
      <c r="F467" s="95" t="s">
        <v>17</v>
      </c>
      <c r="G467" s="143">
        <v>3</v>
      </c>
      <c r="H467" s="340"/>
      <c r="I467" s="92">
        <f>SUM(G467*H467)</f>
        <v>0</v>
      </c>
    </row>
    <row r="468" spans="1:9" s="129" customFormat="1" ht="12.75" customHeight="1">
      <c r="A468" s="135"/>
      <c r="B468" s="387" t="s">
        <v>336</v>
      </c>
      <c r="C468" s="382"/>
      <c r="D468" s="382"/>
      <c r="E468" s="382"/>
      <c r="F468" s="95" t="s">
        <v>17</v>
      </c>
      <c r="G468" s="143">
        <v>2</v>
      </c>
      <c r="H468" s="340"/>
      <c r="I468" s="92">
        <f>SUM(G468*H468)</f>
        <v>0</v>
      </c>
    </row>
    <row r="469" spans="1:9" s="129" customFormat="1" ht="12.75" customHeight="1">
      <c r="A469" s="135"/>
      <c r="B469" s="169"/>
      <c r="C469" s="150"/>
      <c r="D469" s="150"/>
      <c r="E469" s="150"/>
      <c r="F469" s="95"/>
      <c r="G469" s="143"/>
      <c r="H469" s="144"/>
      <c r="I469" s="145"/>
    </row>
    <row r="470" spans="1:9" s="129" customFormat="1" ht="34.5" customHeight="1">
      <c r="A470" s="135" t="s">
        <v>337</v>
      </c>
      <c r="B470" s="381" t="s">
        <v>338</v>
      </c>
      <c r="C470" s="381"/>
      <c r="D470" s="381"/>
      <c r="E470" s="381"/>
      <c r="F470" s="95"/>
      <c r="G470" s="143"/>
      <c r="H470" s="144"/>
      <c r="I470" s="145"/>
    </row>
    <row r="471" spans="1:9" s="129" customFormat="1" ht="12.75" customHeight="1">
      <c r="A471" s="135"/>
      <c r="B471" s="382" t="s">
        <v>335</v>
      </c>
      <c r="C471" s="381"/>
      <c r="D471" s="381"/>
      <c r="E471" s="381"/>
      <c r="F471" s="95" t="s">
        <v>17</v>
      </c>
      <c r="G471" s="143">
        <v>1</v>
      </c>
      <c r="H471" s="340"/>
      <c r="I471" s="92">
        <f>SUM(G471*H471)</f>
        <v>0</v>
      </c>
    </row>
    <row r="472" spans="1:9" s="129" customFormat="1" ht="12.75" customHeight="1">
      <c r="A472" s="135"/>
      <c r="B472" s="169"/>
      <c r="C472" s="150"/>
      <c r="D472" s="150"/>
      <c r="E472" s="150"/>
      <c r="F472" s="95"/>
      <c r="G472" s="143"/>
      <c r="H472" s="144"/>
      <c r="I472" s="145"/>
    </row>
    <row r="473" spans="1:9" s="129" customFormat="1" ht="60" customHeight="1">
      <c r="A473" s="135" t="s">
        <v>339</v>
      </c>
      <c r="B473" s="381" t="s">
        <v>340</v>
      </c>
      <c r="C473" s="381"/>
      <c r="D473" s="381"/>
      <c r="E473" s="381"/>
      <c r="F473" s="95" t="s">
        <v>341</v>
      </c>
      <c r="G473" s="143">
        <v>2</v>
      </c>
      <c r="H473" s="340"/>
      <c r="I473" s="92">
        <f>SUM(G473*H473)</f>
        <v>0</v>
      </c>
    </row>
    <row r="474" spans="1:9" s="129" customFormat="1" ht="12.75" customHeight="1">
      <c r="A474" s="135"/>
      <c r="B474" s="169"/>
      <c r="C474" s="150"/>
      <c r="D474" s="150"/>
      <c r="E474" s="150"/>
      <c r="F474" s="95"/>
      <c r="G474" s="143"/>
      <c r="H474" s="144"/>
      <c r="I474" s="145"/>
    </row>
    <row r="475" spans="1:9" s="129" customFormat="1" ht="23.25" customHeight="1">
      <c r="A475" s="135" t="s">
        <v>342</v>
      </c>
      <c r="B475" s="381" t="s">
        <v>343</v>
      </c>
      <c r="C475" s="381"/>
      <c r="D475" s="381"/>
      <c r="E475" s="381"/>
      <c r="F475" s="95" t="s">
        <v>149</v>
      </c>
      <c r="G475" s="143">
        <v>2</v>
      </c>
      <c r="H475" s="340"/>
      <c r="I475" s="92">
        <f>SUM(G475*H475)</f>
        <v>0</v>
      </c>
    </row>
    <row r="476" spans="1:9" s="129" customFormat="1" ht="12.75" customHeight="1">
      <c r="A476" s="135"/>
      <c r="B476" s="169"/>
      <c r="C476" s="150"/>
      <c r="D476" s="150"/>
      <c r="E476" s="150"/>
      <c r="F476" s="95"/>
      <c r="G476" s="143"/>
      <c r="H476" s="144"/>
      <c r="I476" s="145"/>
    </row>
    <row r="477" spans="1:9" s="129" customFormat="1" ht="46.5" customHeight="1">
      <c r="A477" s="135" t="s">
        <v>344</v>
      </c>
      <c r="B477" s="381" t="s">
        <v>345</v>
      </c>
      <c r="C477" s="381"/>
      <c r="D477" s="381"/>
      <c r="E477" s="381"/>
      <c r="F477" s="95"/>
      <c r="G477" s="143"/>
      <c r="H477" s="144"/>
      <c r="I477" s="145"/>
    </row>
    <row r="478" spans="1:9" s="129" customFormat="1" ht="12" customHeight="1">
      <c r="A478" s="135"/>
      <c r="B478" s="382" t="s">
        <v>346</v>
      </c>
      <c r="C478" s="381"/>
      <c r="D478" s="381"/>
      <c r="E478" s="381"/>
      <c r="F478" s="95" t="s">
        <v>160</v>
      </c>
      <c r="G478" s="143">
        <v>12</v>
      </c>
      <c r="H478" s="340"/>
      <c r="I478" s="92">
        <f>SUM(G478*H478)</f>
        <v>0</v>
      </c>
    </row>
    <row r="479" spans="1:9" s="129" customFormat="1" ht="12" customHeight="1">
      <c r="A479" s="135"/>
      <c r="B479" s="382" t="s">
        <v>347</v>
      </c>
      <c r="C479" s="381"/>
      <c r="D479" s="381"/>
      <c r="E479" s="381"/>
      <c r="F479" s="95" t="s">
        <v>160</v>
      </c>
      <c r="G479" s="143">
        <v>2</v>
      </c>
      <c r="H479" s="340"/>
      <c r="I479" s="92">
        <f>SUM(G479*H479)</f>
        <v>0</v>
      </c>
    </row>
    <row r="480" spans="1:9" s="129" customFormat="1" ht="12.75" customHeight="1">
      <c r="A480" s="135"/>
      <c r="B480" s="169"/>
      <c r="C480" s="150"/>
      <c r="D480" s="150"/>
      <c r="E480" s="150"/>
      <c r="F480" s="95"/>
      <c r="G480" s="143"/>
      <c r="H480" s="144"/>
      <c r="I480" s="145"/>
    </row>
    <row r="481" spans="1:9" s="129" customFormat="1" ht="47.25" customHeight="1">
      <c r="A481" s="135" t="s">
        <v>348</v>
      </c>
      <c r="B481" s="381" t="s">
        <v>349</v>
      </c>
      <c r="C481" s="381"/>
      <c r="D481" s="381"/>
      <c r="E481" s="381"/>
      <c r="F481" s="95"/>
      <c r="G481" s="143"/>
      <c r="H481" s="144"/>
      <c r="I481" s="145"/>
    </row>
    <row r="482" spans="1:9" s="129" customFormat="1" ht="12.75" customHeight="1">
      <c r="A482" s="135"/>
      <c r="B482" s="382" t="s">
        <v>350</v>
      </c>
      <c r="C482" s="381"/>
      <c r="D482" s="381"/>
      <c r="E482" s="381"/>
      <c r="F482" s="95" t="s">
        <v>160</v>
      </c>
      <c r="G482" s="143">
        <v>12</v>
      </c>
      <c r="H482" s="340"/>
      <c r="I482" s="92">
        <f>SUM(G482*H482)</f>
        <v>0</v>
      </c>
    </row>
    <row r="483" spans="1:9" s="129" customFormat="1" ht="12.75" customHeight="1">
      <c r="A483" s="135"/>
      <c r="B483" s="382" t="s">
        <v>351</v>
      </c>
      <c r="C483" s="381"/>
      <c r="D483" s="381"/>
      <c r="E483" s="381"/>
      <c r="F483" s="95" t="s">
        <v>160</v>
      </c>
      <c r="G483" s="143">
        <v>12</v>
      </c>
      <c r="H483" s="340"/>
      <c r="I483" s="92">
        <f>SUM(G483*H483)</f>
        <v>0</v>
      </c>
    </row>
    <row r="484" spans="1:9" s="129" customFormat="1" ht="12" customHeight="1">
      <c r="A484" s="135"/>
      <c r="B484" s="169"/>
      <c r="C484" s="150"/>
      <c r="D484" s="150"/>
      <c r="E484" s="150"/>
      <c r="F484" s="95"/>
      <c r="G484" s="171"/>
      <c r="H484" s="144"/>
      <c r="I484" s="145"/>
    </row>
    <row r="485" spans="1:9" s="129" customFormat="1" ht="25.5" customHeight="1">
      <c r="A485" s="135" t="s">
        <v>352</v>
      </c>
      <c r="B485" s="381" t="s">
        <v>814</v>
      </c>
      <c r="C485" s="381"/>
      <c r="D485" s="381"/>
      <c r="E485" s="381"/>
      <c r="F485" s="95"/>
      <c r="G485" s="143"/>
      <c r="H485" s="144"/>
      <c r="I485" s="145"/>
    </row>
    <row r="486" spans="1:9" s="129" customFormat="1" ht="12" customHeight="1">
      <c r="A486" s="135"/>
      <c r="B486" s="382" t="s">
        <v>353</v>
      </c>
      <c r="C486" s="381"/>
      <c r="D486" s="381"/>
      <c r="E486" s="381"/>
      <c r="F486" s="95" t="s">
        <v>160</v>
      </c>
      <c r="G486" s="143">
        <v>12</v>
      </c>
      <c r="H486" s="340"/>
      <c r="I486" s="92">
        <f>SUM(G486*H486)</f>
        <v>0</v>
      </c>
    </row>
    <row r="487" spans="1:9" s="129" customFormat="1" ht="12" customHeight="1">
      <c r="A487" s="135"/>
      <c r="B487" s="382" t="s">
        <v>354</v>
      </c>
      <c r="C487" s="381"/>
      <c r="D487" s="381"/>
      <c r="E487" s="381"/>
      <c r="F487" s="95" t="s">
        <v>160</v>
      </c>
      <c r="G487" s="143">
        <v>12</v>
      </c>
      <c r="H487" s="340"/>
      <c r="I487" s="92">
        <f>SUM(G487*H487)</f>
        <v>0</v>
      </c>
    </row>
    <row r="488" spans="1:9" s="129" customFormat="1" ht="12" customHeight="1">
      <c r="A488" s="135"/>
      <c r="B488" s="382" t="s">
        <v>355</v>
      </c>
      <c r="C488" s="381"/>
      <c r="D488" s="381"/>
      <c r="E488" s="381"/>
      <c r="F488" s="95" t="s">
        <v>160</v>
      </c>
      <c r="G488" s="143">
        <v>12</v>
      </c>
      <c r="H488" s="340"/>
      <c r="I488" s="92">
        <f>SUM(G488*H488)</f>
        <v>0</v>
      </c>
    </row>
    <row r="489" spans="1:9" s="129" customFormat="1" ht="12" customHeight="1">
      <c r="A489" s="135"/>
      <c r="B489" s="382" t="s">
        <v>356</v>
      </c>
      <c r="C489" s="381"/>
      <c r="D489" s="381"/>
      <c r="E489" s="381"/>
      <c r="F489" s="95" t="s">
        <v>160</v>
      </c>
      <c r="G489" s="143">
        <v>2</v>
      </c>
      <c r="H489" s="340"/>
      <c r="I489" s="92">
        <f>SUM(G489*H489)</f>
        <v>0</v>
      </c>
    </row>
    <row r="490" spans="1:9" s="129" customFormat="1" ht="12.75" customHeight="1">
      <c r="A490" s="135"/>
      <c r="B490" s="150"/>
      <c r="C490" s="150"/>
      <c r="D490" s="150"/>
      <c r="E490" s="150"/>
      <c r="F490" s="95"/>
      <c r="G490" s="143"/>
      <c r="H490" s="144"/>
      <c r="I490" s="145"/>
    </row>
    <row r="491" spans="1:9" s="129" customFormat="1" ht="33.75" customHeight="1">
      <c r="A491" s="135" t="s">
        <v>357</v>
      </c>
      <c r="B491" s="381" t="s">
        <v>358</v>
      </c>
      <c r="C491" s="381"/>
      <c r="D491" s="381"/>
      <c r="E491" s="381"/>
      <c r="F491" s="95" t="s">
        <v>194</v>
      </c>
      <c r="G491" s="143">
        <v>6</v>
      </c>
      <c r="H491" s="340"/>
      <c r="I491" s="92">
        <f>SUM(G491*H491)</f>
        <v>0</v>
      </c>
    </row>
    <row r="492" spans="1:9" s="129" customFormat="1" ht="12.75" customHeight="1">
      <c r="A492" s="135"/>
      <c r="B492" s="150"/>
      <c r="C492" s="150"/>
      <c r="D492" s="150"/>
      <c r="E492" s="150"/>
      <c r="F492" s="95"/>
      <c r="G492" s="143"/>
      <c r="H492" s="144"/>
      <c r="I492" s="145"/>
    </row>
    <row r="493" spans="1:9" s="129" customFormat="1" ht="46.5" customHeight="1">
      <c r="A493" s="135" t="s">
        <v>359</v>
      </c>
      <c r="B493" s="381" t="s">
        <v>815</v>
      </c>
      <c r="C493" s="381"/>
      <c r="D493" s="381"/>
      <c r="E493" s="381"/>
      <c r="F493" s="95" t="s">
        <v>194</v>
      </c>
      <c r="G493" s="143">
        <v>5</v>
      </c>
      <c r="H493" s="340"/>
      <c r="I493" s="92">
        <f>SUM(G493*H493)</f>
        <v>0</v>
      </c>
    </row>
    <row r="494" spans="1:9" s="129" customFormat="1" ht="12.75" customHeight="1">
      <c r="A494" s="135"/>
      <c r="B494" s="150"/>
      <c r="C494" s="150"/>
      <c r="D494" s="150"/>
      <c r="E494" s="150"/>
      <c r="F494" s="95"/>
      <c r="G494" s="143"/>
      <c r="H494" s="144"/>
      <c r="I494" s="145"/>
    </row>
    <row r="495" spans="1:9" s="129" customFormat="1" ht="36" customHeight="1">
      <c r="A495" s="135" t="s">
        <v>360</v>
      </c>
      <c r="B495" s="381" t="s">
        <v>816</v>
      </c>
      <c r="C495" s="381"/>
      <c r="D495" s="381"/>
      <c r="E495" s="381"/>
      <c r="F495" s="95" t="s">
        <v>194</v>
      </c>
      <c r="G495" s="143">
        <v>2</v>
      </c>
      <c r="H495" s="340"/>
      <c r="I495" s="92">
        <f>SUM(G495*H495)</f>
        <v>0</v>
      </c>
    </row>
    <row r="496" spans="1:9" s="129" customFormat="1" ht="12.75" customHeight="1">
      <c r="A496" s="135"/>
      <c r="B496" s="150"/>
      <c r="C496" s="150"/>
      <c r="D496" s="150"/>
      <c r="E496" s="150"/>
      <c r="F496" s="95"/>
      <c r="G496" s="143"/>
      <c r="H496" s="144"/>
      <c r="I496" s="145"/>
    </row>
    <row r="497" spans="1:9" s="129" customFormat="1" ht="39" customHeight="1">
      <c r="A497" s="135" t="s">
        <v>361</v>
      </c>
      <c r="B497" s="381" t="s">
        <v>817</v>
      </c>
      <c r="C497" s="381"/>
      <c r="D497" s="381"/>
      <c r="E497" s="381"/>
      <c r="F497" s="95" t="s">
        <v>17</v>
      </c>
      <c r="G497" s="143">
        <v>3</v>
      </c>
      <c r="H497" s="340"/>
      <c r="I497" s="92">
        <f>SUM(G497*H497)</f>
        <v>0</v>
      </c>
    </row>
    <row r="498" spans="1:9" s="129" customFormat="1" ht="12.75" customHeight="1">
      <c r="A498" s="135"/>
      <c r="B498" s="150"/>
      <c r="C498" s="150"/>
      <c r="D498" s="150"/>
      <c r="E498" s="150"/>
      <c r="F498" s="95"/>
      <c r="G498" s="143"/>
      <c r="H498" s="144"/>
      <c r="I498" s="145"/>
    </row>
    <row r="499" spans="1:9" s="129" customFormat="1" ht="109.5" customHeight="1">
      <c r="A499" s="135" t="s">
        <v>362</v>
      </c>
      <c r="B499" s="381" t="s">
        <v>818</v>
      </c>
      <c r="C499" s="381"/>
      <c r="D499" s="381"/>
      <c r="E499" s="381"/>
      <c r="F499" s="95"/>
      <c r="G499" s="143"/>
      <c r="H499" s="144"/>
      <c r="I499" s="145"/>
    </row>
    <row r="500" spans="1:9" s="129" customFormat="1" ht="120" customHeight="1">
      <c r="A500" s="135"/>
      <c r="B500" s="381" t="s">
        <v>819</v>
      </c>
      <c r="C500" s="381"/>
      <c r="D500" s="381"/>
      <c r="E500" s="381"/>
      <c r="F500" s="95"/>
      <c r="G500" s="143"/>
      <c r="H500" s="144"/>
      <c r="I500" s="145"/>
    </row>
    <row r="501" spans="1:9" s="129" customFormat="1" ht="12" customHeight="1">
      <c r="A501" s="135"/>
      <c r="B501" s="382"/>
      <c r="C501" s="381"/>
      <c r="D501" s="381"/>
      <c r="E501" s="381"/>
      <c r="F501" s="95" t="s">
        <v>149</v>
      </c>
      <c r="G501" s="143">
        <v>1</v>
      </c>
      <c r="H501" s="340"/>
      <c r="I501" s="92">
        <f>SUM(G501*H501)</f>
        <v>0</v>
      </c>
    </row>
    <row r="502" spans="1:9" s="129" customFormat="1" ht="12" customHeight="1">
      <c r="A502" s="135"/>
      <c r="B502" s="381"/>
      <c r="C502" s="381"/>
      <c r="D502" s="381"/>
      <c r="E502" s="381"/>
      <c r="F502" s="95"/>
      <c r="G502" s="143"/>
      <c r="H502" s="144"/>
      <c r="I502" s="145"/>
    </row>
    <row r="503" spans="1:9" s="129" customFormat="1" ht="24" customHeight="1">
      <c r="A503" s="135" t="s">
        <v>363</v>
      </c>
      <c r="B503" s="381" t="s">
        <v>364</v>
      </c>
      <c r="C503" s="381"/>
      <c r="D503" s="381"/>
      <c r="E503" s="381"/>
      <c r="F503" s="95" t="s">
        <v>17</v>
      </c>
      <c r="G503" s="143">
        <v>1</v>
      </c>
      <c r="H503" s="340"/>
      <c r="I503" s="92">
        <f>SUM(G503*H503)</f>
        <v>0</v>
      </c>
    </row>
    <row r="504" spans="1:9" s="129" customFormat="1" ht="12" customHeight="1">
      <c r="A504" s="135"/>
      <c r="B504" s="381"/>
      <c r="C504" s="381"/>
      <c r="D504" s="381"/>
      <c r="E504" s="381"/>
      <c r="F504" s="95"/>
      <c r="G504" s="143"/>
      <c r="H504" s="144"/>
      <c r="I504" s="145"/>
    </row>
    <row r="505" spans="1:9" s="129" customFormat="1" ht="27" customHeight="1">
      <c r="A505" s="135" t="s">
        <v>365</v>
      </c>
      <c r="B505" s="381" t="s">
        <v>820</v>
      </c>
      <c r="C505" s="381"/>
      <c r="D505" s="381"/>
      <c r="E505" s="381"/>
      <c r="F505" s="95" t="s">
        <v>366</v>
      </c>
      <c r="G505" s="143">
        <v>1</v>
      </c>
      <c r="H505" s="340"/>
      <c r="I505" s="92">
        <f>SUM(G505*H505)</f>
        <v>0</v>
      </c>
    </row>
    <row r="506" spans="1:9" s="129" customFormat="1" ht="12" customHeight="1">
      <c r="A506" s="135"/>
      <c r="B506" s="382"/>
      <c r="C506" s="381"/>
      <c r="D506" s="381"/>
      <c r="E506" s="381"/>
      <c r="F506" s="172"/>
      <c r="G506" s="172"/>
      <c r="H506" s="172"/>
      <c r="I506" s="172"/>
    </row>
    <row r="507" spans="1:9" s="129" customFormat="1" ht="60" customHeight="1">
      <c r="A507" s="135" t="s">
        <v>367</v>
      </c>
      <c r="B507" s="381" t="s">
        <v>370</v>
      </c>
      <c r="C507" s="381"/>
      <c r="D507" s="381"/>
      <c r="E507" s="381"/>
      <c r="F507" s="95" t="s">
        <v>341</v>
      </c>
      <c r="G507" s="143">
        <v>1</v>
      </c>
      <c r="H507" s="340"/>
      <c r="I507" s="92">
        <f>SUM(G507*H507)</f>
        <v>0</v>
      </c>
    </row>
    <row r="508" spans="1:9" s="129" customFormat="1" ht="12.75" customHeight="1">
      <c r="A508" s="135"/>
      <c r="B508" s="150"/>
      <c r="C508" s="150"/>
      <c r="D508" s="150"/>
      <c r="E508" s="150"/>
      <c r="F508" s="95"/>
      <c r="G508" s="143"/>
      <c r="H508" s="144"/>
      <c r="I508" s="145"/>
    </row>
    <row r="509" spans="1:9" s="129" customFormat="1" ht="35.25" customHeight="1">
      <c r="A509" s="135" t="s">
        <v>368</v>
      </c>
      <c r="B509" s="381" t="s">
        <v>371</v>
      </c>
      <c r="C509" s="381"/>
      <c r="D509" s="381"/>
      <c r="E509" s="381"/>
      <c r="F509" s="95" t="s">
        <v>149</v>
      </c>
      <c r="G509" s="143">
        <v>1</v>
      </c>
      <c r="H509" s="340"/>
      <c r="I509" s="92">
        <f>SUM(G509*H509)</f>
        <v>0</v>
      </c>
    </row>
    <row r="510" spans="1:9" s="129" customFormat="1" ht="12.75" customHeight="1">
      <c r="A510" s="135"/>
      <c r="B510" s="150"/>
      <c r="C510" s="150"/>
      <c r="D510" s="150"/>
      <c r="E510" s="150"/>
      <c r="F510" s="95"/>
      <c r="G510" s="143"/>
      <c r="H510" s="144"/>
      <c r="I510" s="145"/>
    </row>
    <row r="511" spans="1:9" s="129" customFormat="1" ht="57.75" customHeight="1">
      <c r="A511" s="135" t="s">
        <v>369</v>
      </c>
      <c r="B511" s="381" t="s">
        <v>372</v>
      </c>
      <c r="C511" s="381"/>
      <c r="D511" s="381"/>
      <c r="E511" s="381"/>
      <c r="F511" s="95" t="s">
        <v>149</v>
      </c>
      <c r="G511" s="143">
        <v>1</v>
      </c>
      <c r="H511" s="340"/>
      <c r="I511" s="92">
        <f>SUM(G511*H511)</f>
        <v>0</v>
      </c>
    </row>
    <row r="512" spans="1:9" s="137" customFormat="1" ht="6" customHeight="1" thickBot="1">
      <c r="A512" s="157"/>
      <c r="B512" s="157"/>
      <c r="C512" s="157"/>
      <c r="D512" s="157"/>
      <c r="E512" s="157"/>
      <c r="F512" s="158"/>
      <c r="G512" s="159"/>
      <c r="H512" s="160"/>
      <c r="I512" s="161"/>
    </row>
    <row r="513" spans="1:9" s="137" customFormat="1" ht="14.25" customHeight="1" thickBot="1" thickTop="1">
      <c r="A513" s="379" t="s">
        <v>373</v>
      </c>
      <c r="B513" s="380"/>
      <c r="C513" s="380"/>
      <c r="D513" s="380"/>
      <c r="E513" s="380"/>
      <c r="F513" s="380"/>
      <c r="G513" s="380"/>
      <c r="H513" s="380"/>
      <c r="I513" s="138">
        <f>SUM(I363:I512)</f>
        <v>0</v>
      </c>
    </row>
    <row r="514" ht="13.5" thickTop="1"/>
    <row r="516" spans="1:5" ht="12.75">
      <c r="A516" s="147" t="s">
        <v>133</v>
      </c>
      <c r="B516" s="147" t="s">
        <v>134</v>
      </c>
      <c r="C516" s="147"/>
      <c r="D516" s="147"/>
      <c r="E516" s="168"/>
    </row>
    <row r="517" spans="1:9" s="129" customFormat="1" ht="12.75" customHeight="1">
      <c r="A517" s="135"/>
      <c r="B517" s="169"/>
      <c r="C517" s="150"/>
      <c r="D517" s="150"/>
      <c r="E517" s="150"/>
      <c r="F517" s="95"/>
      <c r="G517" s="143"/>
      <c r="H517" s="144"/>
      <c r="I517" s="145"/>
    </row>
    <row r="518" spans="1:9" s="129" customFormat="1" ht="48.75" customHeight="1">
      <c r="A518" s="135" t="s">
        <v>374</v>
      </c>
      <c r="B518" s="381" t="s">
        <v>821</v>
      </c>
      <c r="C518" s="381"/>
      <c r="D518" s="381"/>
      <c r="E518" s="381"/>
      <c r="F518" s="95"/>
      <c r="G518" s="143"/>
      <c r="H518" s="144"/>
      <c r="I518" s="145"/>
    </row>
    <row r="519" spans="1:9" s="129" customFormat="1" ht="108.75" customHeight="1">
      <c r="A519" s="135"/>
      <c r="B519" s="381" t="s">
        <v>822</v>
      </c>
      <c r="C519" s="381"/>
      <c r="D519" s="381"/>
      <c r="E519" s="381"/>
      <c r="F519" s="95"/>
      <c r="G519" s="143"/>
      <c r="H519" s="144"/>
      <c r="I519" s="145"/>
    </row>
    <row r="520" spans="1:9" s="129" customFormat="1" ht="120.75" customHeight="1">
      <c r="A520" s="135"/>
      <c r="B520" s="381" t="s">
        <v>823</v>
      </c>
      <c r="C520" s="381"/>
      <c r="D520" s="381"/>
      <c r="E520" s="381"/>
      <c r="F520" s="95"/>
      <c r="G520" s="143"/>
      <c r="H520" s="144"/>
      <c r="I520" s="145"/>
    </row>
    <row r="521" spans="1:9" s="129" customFormat="1" ht="71.25" customHeight="1">
      <c r="A521" s="135"/>
      <c r="B521" s="381" t="s">
        <v>824</v>
      </c>
      <c r="C521" s="381"/>
      <c r="D521" s="381"/>
      <c r="E521" s="381"/>
      <c r="F521" s="95"/>
      <c r="G521" s="143"/>
      <c r="H521" s="144"/>
      <c r="I521" s="145"/>
    </row>
    <row r="522" spans="1:9" s="129" customFormat="1" ht="58.5" customHeight="1">
      <c r="A522" s="135"/>
      <c r="B522" s="381" t="s">
        <v>375</v>
      </c>
      <c r="C522" s="381"/>
      <c r="D522" s="381"/>
      <c r="E522" s="381"/>
      <c r="F522" s="95"/>
      <c r="G522" s="143"/>
      <c r="H522" s="144"/>
      <c r="I522" s="145"/>
    </row>
    <row r="523" spans="1:9" s="129" customFormat="1" ht="12.75" customHeight="1">
      <c r="A523" s="135"/>
      <c r="B523" s="385" t="s">
        <v>282</v>
      </c>
      <c r="C523" s="386"/>
      <c r="D523" s="386"/>
      <c r="E523" s="386"/>
      <c r="F523" s="95"/>
      <c r="G523" s="143"/>
      <c r="H523" s="144"/>
      <c r="I523" s="145"/>
    </row>
    <row r="524" spans="1:9" s="129" customFormat="1" ht="12.75" customHeight="1">
      <c r="A524" s="135"/>
      <c r="B524" s="382" t="s">
        <v>283</v>
      </c>
      <c r="C524" s="382"/>
      <c r="D524" s="383" t="s">
        <v>284</v>
      </c>
      <c r="E524" s="383"/>
      <c r="F524" s="95"/>
      <c r="G524" s="143"/>
      <c r="H524" s="144"/>
      <c r="I524" s="145"/>
    </row>
    <row r="525" spans="1:9" s="129" customFormat="1" ht="12.75" customHeight="1">
      <c r="A525" s="135"/>
      <c r="B525" s="382" t="s">
        <v>285</v>
      </c>
      <c r="C525" s="382"/>
      <c r="D525" s="384" t="s">
        <v>286</v>
      </c>
      <c r="E525" s="383"/>
      <c r="F525" s="95"/>
      <c r="G525" s="143"/>
      <c r="H525" s="144"/>
      <c r="I525" s="145"/>
    </row>
    <row r="526" spans="1:9" s="129" customFormat="1" ht="12.75" customHeight="1">
      <c r="A526" s="135"/>
      <c r="B526" s="382" t="s">
        <v>287</v>
      </c>
      <c r="C526" s="382"/>
      <c r="D526" s="383" t="s">
        <v>288</v>
      </c>
      <c r="E526" s="383"/>
      <c r="F526" s="95"/>
      <c r="G526" s="143"/>
      <c r="H526" s="144"/>
      <c r="I526" s="145"/>
    </row>
    <row r="527" spans="1:9" s="129" customFormat="1" ht="12.75" customHeight="1">
      <c r="A527" s="135"/>
      <c r="B527" s="385" t="s">
        <v>289</v>
      </c>
      <c r="C527" s="385"/>
      <c r="D527" s="383"/>
      <c r="E527" s="383"/>
      <c r="F527" s="95"/>
      <c r="G527" s="143"/>
      <c r="H527" s="144"/>
      <c r="I527" s="145"/>
    </row>
    <row r="528" spans="1:9" s="129" customFormat="1" ht="12.75" customHeight="1">
      <c r="A528" s="135"/>
      <c r="B528" s="382" t="s">
        <v>290</v>
      </c>
      <c r="C528" s="382"/>
      <c r="D528" s="383">
        <v>110</v>
      </c>
      <c r="E528" s="383"/>
      <c r="F528" s="95"/>
      <c r="G528" s="143"/>
      <c r="H528" s="144"/>
      <c r="I528" s="145"/>
    </row>
    <row r="529" spans="1:9" s="129" customFormat="1" ht="12.75" customHeight="1">
      <c r="A529" s="135"/>
      <c r="B529" s="382" t="s">
        <v>291</v>
      </c>
      <c r="C529" s="382"/>
      <c r="D529" s="383" t="s">
        <v>376</v>
      </c>
      <c r="E529" s="383"/>
      <c r="F529" s="95"/>
      <c r="G529" s="143"/>
      <c r="H529" s="144"/>
      <c r="I529" s="145"/>
    </row>
    <row r="530" spans="1:9" s="129" customFormat="1" ht="12.75" customHeight="1">
      <c r="A530" s="135"/>
      <c r="B530" s="385" t="s">
        <v>293</v>
      </c>
      <c r="C530" s="385"/>
      <c r="D530" s="383"/>
      <c r="E530" s="383"/>
      <c r="F530" s="95"/>
      <c r="G530" s="143"/>
      <c r="H530" s="144"/>
      <c r="I530" s="145"/>
    </row>
    <row r="531" spans="1:9" s="129" customFormat="1" ht="12.75" customHeight="1">
      <c r="A531" s="135"/>
      <c r="B531" s="382" t="s">
        <v>294</v>
      </c>
      <c r="C531" s="382"/>
      <c r="D531" s="384" t="s">
        <v>295</v>
      </c>
      <c r="E531" s="383"/>
      <c r="F531" s="95"/>
      <c r="G531" s="143"/>
      <c r="H531" s="144"/>
      <c r="I531" s="145"/>
    </row>
    <row r="532" spans="1:9" s="129" customFormat="1" ht="12.75" customHeight="1">
      <c r="A532" s="135"/>
      <c r="B532" s="382" t="s">
        <v>296</v>
      </c>
      <c r="C532" s="382"/>
      <c r="D532" s="383" t="s">
        <v>297</v>
      </c>
      <c r="E532" s="383"/>
      <c r="F532" s="95"/>
      <c r="G532" s="143"/>
      <c r="H532" s="144"/>
      <c r="I532" s="145"/>
    </row>
    <row r="533" spans="1:9" s="129" customFormat="1" ht="12.75" customHeight="1">
      <c r="A533" s="135"/>
      <c r="B533" s="382" t="s">
        <v>298</v>
      </c>
      <c r="C533" s="382"/>
      <c r="D533" s="383" t="s">
        <v>377</v>
      </c>
      <c r="E533" s="383"/>
      <c r="F533" s="95"/>
      <c r="G533" s="143"/>
      <c r="H533" s="144"/>
      <c r="I533" s="145"/>
    </row>
    <row r="534" spans="1:9" s="129" customFormat="1" ht="12.75" customHeight="1">
      <c r="A534" s="135"/>
      <c r="B534" s="382" t="s">
        <v>300</v>
      </c>
      <c r="C534" s="382"/>
      <c r="D534" s="383" t="s">
        <v>378</v>
      </c>
      <c r="E534" s="383"/>
      <c r="F534" s="95"/>
      <c r="G534" s="143"/>
      <c r="H534" s="144"/>
      <c r="I534" s="145"/>
    </row>
    <row r="535" spans="1:9" s="129" customFormat="1" ht="12.75" customHeight="1">
      <c r="A535" s="135"/>
      <c r="B535" s="382" t="s">
        <v>302</v>
      </c>
      <c r="C535" s="382"/>
      <c r="D535" s="383" t="s">
        <v>379</v>
      </c>
      <c r="E535" s="383"/>
      <c r="F535" s="95"/>
      <c r="G535" s="143"/>
      <c r="H535" s="144"/>
      <c r="I535" s="145"/>
    </row>
    <row r="536" spans="1:9" s="129" customFormat="1" ht="12.75" customHeight="1">
      <c r="A536" s="135"/>
      <c r="B536" s="385" t="s">
        <v>304</v>
      </c>
      <c r="C536" s="385"/>
      <c r="D536" s="383"/>
      <c r="E536" s="383"/>
      <c r="F536" s="95"/>
      <c r="G536" s="143"/>
      <c r="H536" s="144"/>
      <c r="I536" s="145"/>
    </row>
    <row r="537" spans="1:9" s="129" customFormat="1" ht="12.75" customHeight="1">
      <c r="A537" s="135"/>
      <c r="B537" s="382" t="s">
        <v>305</v>
      </c>
      <c r="C537" s="382"/>
      <c r="D537" s="384" t="s">
        <v>825</v>
      </c>
      <c r="E537" s="383"/>
      <c r="F537" s="95"/>
      <c r="G537" s="143"/>
      <c r="H537" s="144"/>
      <c r="I537" s="145"/>
    </row>
    <row r="538" spans="1:9" s="129" customFormat="1" ht="12.75" customHeight="1">
      <c r="A538" s="135"/>
      <c r="B538" s="382" t="s">
        <v>306</v>
      </c>
      <c r="C538" s="382"/>
      <c r="D538" s="383" t="s">
        <v>307</v>
      </c>
      <c r="E538" s="383"/>
      <c r="F538" s="95"/>
      <c r="G538" s="143"/>
      <c r="H538" s="144"/>
      <c r="I538" s="145"/>
    </row>
    <row r="539" spans="1:9" s="129" customFormat="1" ht="12.75" customHeight="1">
      <c r="A539" s="135"/>
      <c r="B539" s="382" t="s">
        <v>308</v>
      </c>
      <c r="C539" s="382"/>
      <c r="D539" s="383" t="s">
        <v>309</v>
      </c>
      <c r="E539" s="383"/>
      <c r="F539" s="95"/>
      <c r="G539" s="143"/>
      <c r="H539" s="144"/>
      <c r="I539" s="145"/>
    </row>
    <row r="540" spans="1:9" s="129" customFormat="1" ht="12.75" customHeight="1">
      <c r="A540" s="135"/>
      <c r="B540" s="382" t="s">
        <v>310</v>
      </c>
      <c r="C540" s="382"/>
      <c r="D540" s="384" t="s">
        <v>826</v>
      </c>
      <c r="E540" s="383"/>
      <c r="F540" s="95"/>
      <c r="G540" s="143"/>
      <c r="H540" s="144"/>
      <c r="I540" s="145"/>
    </row>
    <row r="541" spans="1:9" s="129" customFormat="1" ht="12.75" customHeight="1">
      <c r="A541" s="135"/>
      <c r="B541" s="382" t="s">
        <v>311</v>
      </c>
      <c r="C541" s="382"/>
      <c r="D541" s="383" t="s">
        <v>380</v>
      </c>
      <c r="E541" s="383"/>
      <c r="F541" s="95"/>
      <c r="G541" s="143"/>
      <c r="H541" s="144"/>
      <c r="I541" s="145"/>
    </row>
    <row r="542" spans="1:9" s="129" customFormat="1" ht="12.75" customHeight="1">
      <c r="A542" s="135"/>
      <c r="B542" s="382"/>
      <c r="C542" s="382"/>
      <c r="D542" s="382"/>
      <c r="E542" s="382"/>
      <c r="F542" s="95" t="s">
        <v>17</v>
      </c>
      <c r="G542" s="143">
        <v>1</v>
      </c>
      <c r="H542" s="340"/>
      <c r="I542" s="92">
        <f>SUM(G542*H542)</f>
        <v>0</v>
      </c>
    </row>
    <row r="543" spans="1:9" s="129" customFormat="1" ht="12.75" customHeight="1">
      <c r="A543" s="135"/>
      <c r="B543" s="169"/>
      <c r="C543" s="150"/>
      <c r="D543" s="150"/>
      <c r="E543" s="150"/>
      <c r="F543" s="95"/>
      <c r="G543" s="143"/>
      <c r="H543" s="144"/>
      <c r="I543" s="145"/>
    </row>
    <row r="544" spans="1:9" s="129" customFormat="1" ht="105" customHeight="1">
      <c r="A544" s="135" t="s">
        <v>381</v>
      </c>
      <c r="B544" s="381" t="s">
        <v>382</v>
      </c>
      <c r="C544" s="381"/>
      <c r="D544" s="381"/>
      <c r="E544" s="381"/>
      <c r="F544" s="95"/>
      <c r="G544" s="143"/>
      <c r="H544" s="144"/>
      <c r="I544" s="145"/>
    </row>
    <row r="545" spans="1:9" s="129" customFormat="1" ht="12.75" customHeight="1">
      <c r="A545" s="135"/>
      <c r="B545" s="382" t="s">
        <v>383</v>
      </c>
      <c r="C545" s="381"/>
      <c r="D545" s="381"/>
      <c r="E545" s="381"/>
      <c r="F545" s="95" t="s">
        <v>17</v>
      </c>
      <c r="G545" s="143">
        <v>1</v>
      </c>
      <c r="H545" s="340"/>
      <c r="I545" s="92">
        <f>SUM(G545*H545)</f>
        <v>0</v>
      </c>
    </row>
    <row r="546" spans="1:9" s="129" customFormat="1" ht="12.75" customHeight="1">
      <c r="A546" s="135"/>
      <c r="B546" s="169"/>
      <c r="C546" s="150"/>
      <c r="D546" s="150"/>
      <c r="E546" s="150"/>
      <c r="F546" s="95"/>
      <c r="G546" s="143"/>
      <c r="H546" s="144"/>
      <c r="I546" s="145"/>
    </row>
    <row r="547" spans="1:9" s="129" customFormat="1" ht="95.25" customHeight="1">
      <c r="A547" s="135" t="s">
        <v>384</v>
      </c>
      <c r="B547" s="381" t="s">
        <v>827</v>
      </c>
      <c r="C547" s="381"/>
      <c r="D547" s="381"/>
      <c r="E547" s="381"/>
      <c r="F547" s="95"/>
      <c r="G547" s="143"/>
      <c r="H547" s="144"/>
      <c r="I547" s="145"/>
    </row>
    <row r="548" spans="1:9" s="129" customFormat="1" ht="12.75" customHeight="1">
      <c r="A548" s="135"/>
      <c r="B548" s="382" t="s">
        <v>385</v>
      </c>
      <c r="C548" s="381"/>
      <c r="D548" s="381"/>
      <c r="E548" s="381"/>
      <c r="F548" s="95" t="s">
        <v>17</v>
      </c>
      <c r="G548" s="143">
        <v>1</v>
      </c>
      <c r="H548" s="340"/>
      <c r="I548" s="92">
        <f>SUM(G548*H548)</f>
        <v>0</v>
      </c>
    </row>
    <row r="549" spans="1:9" s="129" customFormat="1" ht="12.75" customHeight="1">
      <c r="A549" s="135"/>
      <c r="B549" s="169"/>
      <c r="C549" s="150"/>
      <c r="D549" s="150"/>
      <c r="E549" s="150"/>
      <c r="F549" s="95"/>
      <c r="G549" s="143"/>
      <c r="H549" s="144"/>
      <c r="I549" s="145"/>
    </row>
    <row r="550" spans="1:9" s="129" customFormat="1" ht="69" customHeight="1">
      <c r="A550" s="135" t="s">
        <v>386</v>
      </c>
      <c r="B550" s="381" t="s">
        <v>387</v>
      </c>
      <c r="C550" s="381"/>
      <c r="D550" s="381"/>
      <c r="E550" s="381"/>
      <c r="F550" s="95"/>
      <c r="G550" s="143"/>
      <c r="H550" s="144"/>
      <c r="I550" s="145"/>
    </row>
    <row r="551" spans="1:9" s="129" customFormat="1" ht="12.75" customHeight="1">
      <c r="A551" s="135"/>
      <c r="B551" s="382" t="s">
        <v>388</v>
      </c>
      <c r="C551" s="381"/>
      <c r="D551" s="381"/>
      <c r="E551" s="381"/>
      <c r="F551" s="95" t="s">
        <v>17</v>
      </c>
      <c r="G551" s="143">
        <v>1</v>
      </c>
      <c r="H551" s="340"/>
      <c r="I551" s="92">
        <f>SUM(G551*H551)</f>
        <v>0</v>
      </c>
    </row>
    <row r="552" spans="1:9" s="129" customFormat="1" ht="12.75" customHeight="1">
      <c r="A552" s="135"/>
      <c r="B552" s="169"/>
      <c r="C552" s="150"/>
      <c r="D552" s="150"/>
      <c r="E552" s="150"/>
      <c r="F552" s="95"/>
      <c r="G552" s="143"/>
      <c r="H552" s="144"/>
      <c r="I552" s="145"/>
    </row>
    <row r="553" spans="1:9" s="129" customFormat="1" ht="60" customHeight="1">
      <c r="A553" s="135" t="s">
        <v>389</v>
      </c>
      <c r="B553" s="381" t="s">
        <v>390</v>
      </c>
      <c r="C553" s="381"/>
      <c r="D553" s="381"/>
      <c r="E553" s="381"/>
      <c r="F553" s="95" t="s">
        <v>17</v>
      </c>
      <c r="G553" s="143">
        <v>1</v>
      </c>
      <c r="H553" s="340"/>
      <c r="I553" s="92">
        <f>SUM(G553*H553)</f>
        <v>0</v>
      </c>
    </row>
    <row r="554" spans="1:9" s="129" customFormat="1" ht="12.75" customHeight="1">
      <c r="A554" s="135"/>
      <c r="B554" s="169"/>
      <c r="C554" s="150"/>
      <c r="D554" s="150"/>
      <c r="E554" s="150"/>
      <c r="F554" s="95"/>
      <c r="G554" s="143"/>
      <c r="H554" s="144"/>
      <c r="I554" s="145"/>
    </row>
    <row r="555" spans="1:9" s="129" customFormat="1" ht="47.25" customHeight="1">
      <c r="A555" s="135" t="s">
        <v>391</v>
      </c>
      <c r="B555" s="381" t="s">
        <v>392</v>
      </c>
      <c r="C555" s="381"/>
      <c r="D555" s="381"/>
      <c r="E555" s="381"/>
      <c r="F555" s="95"/>
      <c r="G555" s="143"/>
      <c r="H555" s="144"/>
      <c r="I555" s="145"/>
    </row>
    <row r="556" spans="1:9" s="129" customFormat="1" ht="12.75" customHeight="1">
      <c r="A556" s="135"/>
      <c r="B556" s="382" t="s">
        <v>393</v>
      </c>
      <c r="C556" s="381"/>
      <c r="D556" s="381"/>
      <c r="E556" s="381"/>
      <c r="F556" s="95" t="s">
        <v>17</v>
      </c>
      <c r="G556" s="143">
        <v>2</v>
      </c>
      <c r="H556" s="340"/>
      <c r="I556" s="92">
        <f>SUM(G556*H556)</f>
        <v>0</v>
      </c>
    </row>
    <row r="557" spans="1:9" s="129" customFormat="1" ht="12.75" customHeight="1">
      <c r="A557" s="135"/>
      <c r="B557" s="382" t="s">
        <v>393</v>
      </c>
      <c r="C557" s="381"/>
      <c r="D557" s="381"/>
      <c r="E557" s="381"/>
      <c r="F557" s="95" t="s">
        <v>17</v>
      </c>
      <c r="G557" s="143">
        <v>2</v>
      </c>
      <c r="H557" s="340"/>
      <c r="I557" s="92">
        <f>SUM(G557*H557)</f>
        <v>0</v>
      </c>
    </row>
    <row r="558" spans="1:9" s="129" customFormat="1" ht="12.75" customHeight="1">
      <c r="A558" s="135"/>
      <c r="B558" s="382" t="s">
        <v>394</v>
      </c>
      <c r="C558" s="381"/>
      <c r="D558" s="381"/>
      <c r="E558" s="381"/>
      <c r="F558" s="95" t="s">
        <v>17</v>
      </c>
      <c r="G558" s="143">
        <v>1</v>
      </c>
      <c r="H558" s="340"/>
      <c r="I558" s="92">
        <f>SUM(G558*H558)</f>
        <v>0</v>
      </c>
    </row>
    <row r="559" spans="1:9" s="129" customFormat="1" ht="12.75" customHeight="1">
      <c r="A559" s="135"/>
      <c r="B559" s="382" t="s">
        <v>394</v>
      </c>
      <c r="C559" s="381"/>
      <c r="D559" s="381"/>
      <c r="E559" s="381"/>
      <c r="F559" s="95" t="s">
        <v>17</v>
      </c>
      <c r="G559" s="143">
        <v>1</v>
      </c>
      <c r="H559" s="340"/>
      <c r="I559" s="92">
        <f>SUM(G559*H559)</f>
        <v>0</v>
      </c>
    </row>
    <row r="560" spans="1:9" s="129" customFormat="1" ht="12.75" customHeight="1">
      <c r="A560" s="135"/>
      <c r="B560" s="169"/>
      <c r="C560" s="150"/>
      <c r="D560" s="150"/>
      <c r="E560" s="150"/>
      <c r="F560" s="95"/>
      <c r="G560" s="143"/>
      <c r="H560" s="144"/>
      <c r="I560" s="145"/>
    </row>
    <row r="561" spans="1:9" s="129" customFormat="1" ht="36" customHeight="1">
      <c r="A561" s="135" t="s">
        <v>395</v>
      </c>
      <c r="B561" s="381" t="s">
        <v>396</v>
      </c>
      <c r="C561" s="381"/>
      <c r="D561" s="381"/>
      <c r="E561" s="381"/>
      <c r="F561" s="95"/>
      <c r="G561" s="143"/>
      <c r="H561" s="144"/>
      <c r="I561" s="145"/>
    </row>
    <row r="562" spans="1:9" s="129" customFormat="1" ht="12.75" customHeight="1">
      <c r="A562" s="135"/>
      <c r="B562" s="382" t="s">
        <v>397</v>
      </c>
      <c r="C562" s="381"/>
      <c r="D562" s="381"/>
      <c r="E562" s="381"/>
      <c r="F562" s="95" t="s">
        <v>17</v>
      </c>
      <c r="G562" s="143">
        <v>1</v>
      </c>
      <c r="H562" s="340"/>
      <c r="I562" s="92">
        <f>SUM(G562*H562)</f>
        <v>0</v>
      </c>
    </row>
    <row r="563" spans="1:9" s="129" customFormat="1" ht="12.75" customHeight="1">
      <c r="A563" s="135"/>
      <c r="B563" s="169"/>
      <c r="C563" s="150"/>
      <c r="D563" s="150"/>
      <c r="E563" s="150"/>
      <c r="F563" s="95"/>
      <c r="G563" s="143"/>
      <c r="H563" s="144"/>
      <c r="I563" s="145"/>
    </row>
    <row r="564" spans="1:9" s="129" customFormat="1" ht="81.75" customHeight="1">
      <c r="A564" s="135" t="s">
        <v>398</v>
      </c>
      <c r="B564" s="381" t="s">
        <v>828</v>
      </c>
      <c r="C564" s="381"/>
      <c r="D564" s="381"/>
      <c r="E564" s="381"/>
      <c r="F564" s="95"/>
      <c r="G564" s="143"/>
      <c r="H564" s="144"/>
      <c r="I564" s="145"/>
    </row>
    <row r="565" spans="1:9" s="129" customFormat="1" ht="12.75" customHeight="1">
      <c r="A565" s="135"/>
      <c r="B565" s="382" t="s">
        <v>399</v>
      </c>
      <c r="C565" s="381"/>
      <c r="D565" s="381"/>
      <c r="E565" s="381"/>
      <c r="F565" s="95" t="s">
        <v>17</v>
      </c>
      <c r="G565" s="143">
        <v>1</v>
      </c>
      <c r="H565" s="340"/>
      <c r="I565" s="92">
        <f>SUM(G565*H565)</f>
        <v>0</v>
      </c>
    </row>
    <row r="566" spans="1:9" s="129" customFormat="1" ht="12.75" customHeight="1">
      <c r="A566" s="135"/>
      <c r="B566" s="382" t="s">
        <v>829</v>
      </c>
      <c r="C566" s="381"/>
      <c r="D566" s="381"/>
      <c r="E566" s="381"/>
      <c r="F566" s="95" t="s">
        <v>17</v>
      </c>
      <c r="G566" s="143">
        <v>1</v>
      </c>
      <c r="H566" s="340"/>
      <c r="I566" s="92">
        <f>SUM(G566*H566)</f>
        <v>0</v>
      </c>
    </row>
    <row r="567" spans="1:9" s="129" customFormat="1" ht="12.75" customHeight="1">
      <c r="A567" s="135"/>
      <c r="B567" s="169"/>
      <c r="C567" s="150"/>
      <c r="D567" s="150"/>
      <c r="E567" s="150"/>
      <c r="F567" s="95"/>
      <c r="G567" s="143"/>
      <c r="H567" s="144"/>
      <c r="I567" s="145"/>
    </row>
    <row r="568" spans="1:9" s="129" customFormat="1" ht="70.5" customHeight="1">
      <c r="A568" s="135" t="s">
        <v>400</v>
      </c>
      <c r="B568" s="381" t="s">
        <v>830</v>
      </c>
      <c r="C568" s="381"/>
      <c r="D568" s="381"/>
      <c r="E568" s="381"/>
      <c r="F568" s="95"/>
      <c r="G568" s="143"/>
      <c r="H568" s="144"/>
      <c r="I568" s="145"/>
    </row>
    <row r="569" spans="1:9" s="129" customFormat="1" ht="12.75" customHeight="1">
      <c r="A569" s="135"/>
      <c r="B569" s="382" t="s">
        <v>401</v>
      </c>
      <c r="C569" s="381"/>
      <c r="D569" s="381"/>
      <c r="E569" s="381"/>
      <c r="F569" s="95" t="s">
        <v>17</v>
      </c>
      <c r="G569" s="143">
        <v>1</v>
      </c>
      <c r="H569" s="340"/>
      <c r="I569" s="92">
        <f>SUM(G569*H569)</f>
        <v>0</v>
      </c>
    </row>
    <row r="570" spans="1:9" s="129" customFormat="1" ht="12.75" customHeight="1">
      <c r="A570" s="135"/>
      <c r="B570" s="382" t="s">
        <v>402</v>
      </c>
      <c r="C570" s="381"/>
      <c r="D570" s="381"/>
      <c r="E570" s="381"/>
      <c r="F570" s="95" t="s">
        <v>17</v>
      </c>
      <c r="G570" s="143">
        <v>1</v>
      </c>
      <c r="H570" s="340"/>
      <c r="I570" s="92">
        <f>SUM(G570*H570)</f>
        <v>0</v>
      </c>
    </row>
    <row r="571" spans="1:9" s="129" customFormat="1" ht="12.75" customHeight="1">
      <c r="A571" s="135"/>
      <c r="B571" s="169"/>
      <c r="C571" s="150"/>
      <c r="D571" s="150"/>
      <c r="E571" s="150"/>
      <c r="F571" s="95"/>
      <c r="G571" s="143"/>
      <c r="H571" s="144"/>
      <c r="I571" s="145"/>
    </row>
    <row r="572" spans="1:9" s="129" customFormat="1" ht="117.75" customHeight="1">
      <c r="A572" s="135" t="s">
        <v>403</v>
      </c>
      <c r="B572" s="381" t="s">
        <v>831</v>
      </c>
      <c r="C572" s="381"/>
      <c r="D572" s="381"/>
      <c r="E572" s="381"/>
      <c r="F572" s="95"/>
      <c r="G572" s="143"/>
      <c r="H572" s="144"/>
      <c r="I572" s="145"/>
    </row>
    <row r="573" spans="1:9" s="129" customFormat="1" ht="12.75" customHeight="1">
      <c r="A573" s="135"/>
      <c r="B573" s="382" t="s">
        <v>404</v>
      </c>
      <c r="C573" s="381"/>
      <c r="D573" s="381"/>
      <c r="E573" s="381"/>
      <c r="F573" s="95" t="s">
        <v>17</v>
      </c>
      <c r="G573" s="143">
        <v>2</v>
      </c>
      <c r="H573" s="340"/>
      <c r="I573" s="92">
        <f>SUM(G573*H573)</f>
        <v>0</v>
      </c>
    </row>
    <row r="574" spans="1:9" s="129" customFormat="1" ht="12.75" customHeight="1">
      <c r="A574" s="135"/>
      <c r="B574" s="169"/>
      <c r="C574" s="150"/>
      <c r="D574" s="150"/>
      <c r="E574" s="150"/>
      <c r="F574" s="95"/>
      <c r="G574" s="143"/>
      <c r="H574" s="144"/>
      <c r="I574" s="145"/>
    </row>
    <row r="575" spans="1:9" s="129" customFormat="1" ht="97.5" customHeight="1">
      <c r="A575" s="135" t="s">
        <v>405</v>
      </c>
      <c r="B575" s="381" t="s">
        <v>827</v>
      </c>
      <c r="C575" s="381"/>
      <c r="D575" s="381"/>
      <c r="E575" s="381"/>
      <c r="F575" s="95"/>
      <c r="G575" s="143"/>
      <c r="H575" s="144"/>
      <c r="I575" s="145"/>
    </row>
    <row r="576" spans="1:9" s="129" customFormat="1" ht="12.75" customHeight="1">
      <c r="A576" s="135"/>
      <c r="B576" s="382" t="s">
        <v>406</v>
      </c>
      <c r="C576" s="381"/>
      <c r="D576" s="381"/>
      <c r="E576" s="381"/>
      <c r="F576" s="95" t="s">
        <v>17</v>
      </c>
      <c r="G576" s="143">
        <v>2</v>
      </c>
      <c r="H576" s="340"/>
      <c r="I576" s="92">
        <f>SUM(G576*H576)</f>
        <v>0</v>
      </c>
    </row>
    <row r="577" spans="1:9" s="129" customFormat="1" ht="12" customHeight="1">
      <c r="A577" s="135"/>
      <c r="B577" s="381"/>
      <c r="C577" s="381"/>
      <c r="D577" s="381"/>
      <c r="E577" s="381"/>
      <c r="F577" s="95"/>
      <c r="G577" s="143"/>
      <c r="H577" s="144"/>
      <c r="I577" s="145"/>
    </row>
    <row r="578" spans="1:9" s="129" customFormat="1" ht="72.75" customHeight="1">
      <c r="A578" s="135" t="s">
        <v>407</v>
      </c>
      <c r="B578" s="381" t="s">
        <v>832</v>
      </c>
      <c r="C578" s="381"/>
      <c r="D578" s="381"/>
      <c r="E578" s="381"/>
      <c r="F578" s="95"/>
      <c r="G578" s="143"/>
      <c r="H578" s="144"/>
      <c r="I578" s="145"/>
    </row>
    <row r="579" spans="1:9" s="129" customFormat="1" ht="12.75" customHeight="1">
      <c r="A579" s="135"/>
      <c r="B579" s="382" t="s">
        <v>408</v>
      </c>
      <c r="C579" s="381"/>
      <c r="D579" s="381"/>
      <c r="E579" s="381"/>
      <c r="F579" s="95" t="s">
        <v>17</v>
      </c>
      <c r="G579" s="143">
        <v>2</v>
      </c>
      <c r="H579" s="340"/>
      <c r="I579" s="92">
        <f aca="true" t="shared" si="0" ref="I579:I586">SUM(G579*H579)</f>
        <v>0</v>
      </c>
    </row>
    <row r="580" spans="1:9" s="129" customFormat="1" ht="12.75" customHeight="1">
      <c r="A580" s="135"/>
      <c r="B580" s="382" t="s">
        <v>409</v>
      </c>
      <c r="C580" s="381"/>
      <c r="D580" s="381"/>
      <c r="E580" s="381"/>
      <c r="F580" s="95" t="s">
        <v>17</v>
      </c>
      <c r="G580" s="143">
        <v>2</v>
      </c>
      <c r="H580" s="340"/>
      <c r="I580" s="92">
        <f t="shared" si="0"/>
        <v>0</v>
      </c>
    </row>
    <row r="581" spans="1:9" s="129" customFormat="1" ht="12.75" customHeight="1">
      <c r="A581" s="135"/>
      <c r="B581" s="382" t="s">
        <v>410</v>
      </c>
      <c r="C581" s="381"/>
      <c r="D581" s="381"/>
      <c r="E581" s="381"/>
      <c r="F581" s="95" t="s">
        <v>17</v>
      </c>
      <c r="G581" s="143">
        <v>2</v>
      </c>
      <c r="H581" s="340"/>
      <c r="I581" s="92">
        <f t="shared" si="0"/>
        <v>0</v>
      </c>
    </row>
    <row r="582" spans="1:9" s="129" customFormat="1" ht="12.75" customHeight="1">
      <c r="A582" s="135"/>
      <c r="B582" s="382" t="s">
        <v>411</v>
      </c>
      <c r="C582" s="381"/>
      <c r="D582" s="381"/>
      <c r="E582" s="381"/>
      <c r="F582" s="95" t="s">
        <v>17</v>
      </c>
      <c r="G582" s="143">
        <v>2</v>
      </c>
      <c r="H582" s="340"/>
      <c r="I582" s="92">
        <f t="shared" si="0"/>
        <v>0</v>
      </c>
    </row>
    <row r="583" spans="1:9" s="129" customFormat="1" ht="12.75" customHeight="1">
      <c r="A583" s="135"/>
      <c r="B583" s="382" t="s">
        <v>412</v>
      </c>
      <c r="C583" s="381"/>
      <c r="D583" s="381"/>
      <c r="E583" s="381"/>
      <c r="F583" s="95" t="s">
        <v>17</v>
      </c>
      <c r="G583" s="143">
        <v>5</v>
      </c>
      <c r="H583" s="340"/>
      <c r="I583" s="92">
        <f t="shared" si="0"/>
        <v>0</v>
      </c>
    </row>
    <row r="584" spans="1:9" s="129" customFormat="1" ht="12.75" customHeight="1">
      <c r="A584" s="135"/>
      <c r="B584" s="382" t="s">
        <v>413</v>
      </c>
      <c r="C584" s="381"/>
      <c r="D584" s="381"/>
      <c r="E584" s="381"/>
      <c r="F584" s="95" t="s">
        <v>17</v>
      </c>
      <c r="G584" s="143">
        <v>1</v>
      </c>
      <c r="H584" s="340"/>
      <c r="I584" s="92">
        <f t="shared" si="0"/>
        <v>0</v>
      </c>
    </row>
    <row r="585" spans="1:9" s="129" customFormat="1" ht="12.75" customHeight="1">
      <c r="A585" s="135"/>
      <c r="B585" s="382" t="s">
        <v>414</v>
      </c>
      <c r="C585" s="381"/>
      <c r="D585" s="381"/>
      <c r="E585" s="381"/>
      <c r="F585" s="95" t="s">
        <v>17</v>
      </c>
      <c r="G585" s="143">
        <v>1</v>
      </c>
      <c r="H585" s="340"/>
      <c r="I585" s="92">
        <f t="shared" si="0"/>
        <v>0</v>
      </c>
    </row>
    <row r="586" spans="1:9" s="129" customFormat="1" ht="12.75" customHeight="1">
      <c r="A586" s="135"/>
      <c r="B586" s="382" t="s">
        <v>415</v>
      </c>
      <c r="C586" s="381"/>
      <c r="D586" s="381"/>
      <c r="E586" s="381"/>
      <c r="F586" s="95" t="s">
        <v>17</v>
      </c>
      <c r="G586" s="143">
        <v>2</v>
      </c>
      <c r="H586" s="340"/>
      <c r="I586" s="92">
        <f t="shared" si="0"/>
        <v>0</v>
      </c>
    </row>
    <row r="587" spans="1:9" s="129" customFormat="1" ht="12" customHeight="1">
      <c r="A587" s="135"/>
      <c r="B587" s="381"/>
      <c r="C587" s="381"/>
      <c r="D587" s="381"/>
      <c r="E587" s="381"/>
      <c r="F587" s="95"/>
      <c r="G587" s="143"/>
      <c r="H587" s="144"/>
      <c r="I587" s="145"/>
    </row>
    <row r="588" spans="1:9" s="129" customFormat="1" ht="49.5" customHeight="1">
      <c r="A588" s="135" t="s">
        <v>416</v>
      </c>
      <c r="B588" s="381" t="s">
        <v>833</v>
      </c>
      <c r="C588" s="381"/>
      <c r="D588" s="381"/>
      <c r="E588" s="381"/>
      <c r="F588" s="95"/>
      <c r="G588" s="143"/>
      <c r="H588" s="144"/>
      <c r="I588" s="145"/>
    </row>
    <row r="589" spans="1:9" s="129" customFormat="1" ht="12.75" customHeight="1">
      <c r="A589" s="135"/>
      <c r="B589" s="382" t="s">
        <v>417</v>
      </c>
      <c r="C589" s="381"/>
      <c r="D589" s="381"/>
      <c r="E589" s="381"/>
      <c r="F589" s="95" t="s">
        <v>17</v>
      </c>
      <c r="G589" s="143">
        <v>12</v>
      </c>
      <c r="H589" s="340"/>
      <c r="I589" s="92">
        <f>SUM(G589*H589)</f>
        <v>0</v>
      </c>
    </row>
    <row r="590" spans="1:9" s="129" customFormat="1" ht="12.75" customHeight="1">
      <c r="A590" s="135"/>
      <c r="B590" s="382" t="s">
        <v>418</v>
      </c>
      <c r="C590" s="381"/>
      <c r="D590" s="381"/>
      <c r="E590" s="381"/>
      <c r="F590" s="95" t="s">
        <v>17</v>
      </c>
      <c r="G590" s="143">
        <v>6</v>
      </c>
      <c r="H590" s="340"/>
      <c r="I590" s="92">
        <f>SUM(G590*H590)</f>
        <v>0</v>
      </c>
    </row>
    <row r="591" spans="1:9" s="129" customFormat="1" ht="12.75" customHeight="1">
      <c r="A591" s="135"/>
      <c r="B591" s="382" t="s">
        <v>419</v>
      </c>
      <c r="C591" s="381"/>
      <c r="D591" s="381"/>
      <c r="E591" s="381"/>
      <c r="F591" s="95" t="s">
        <v>17</v>
      </c>
      <c r="G591" s="143">
        <v>13</v>
      </c>
      <c r="H591" s="340"/>
      <c r="I591" s="92">
        <f>SUM(G591*H591)</f>
        <v>0</v>
      </c>
    </row>
    <row r="592" spans="1:9" s="129" customFormat="1" ht="12.75" customHeight="1">
      <c r="A592" s="135"/>
      <c r="B592" s="382" t="s">
        <v>420</v>
      </c>
      <c r="C592" s="381"/>
      <c r="D592" s="381"/>
      <c r="E592" s="381"/>
      <c r="F592" s="95" t="s">
        <v>17</v>
      </c>
      <c r="G592" s="143">
        <v>1</v>
      </c>
      <c r="H592" s="340"/>
      <c r="I592" s="92">
        <f>SUM(G592*H592)</f>
        <v>0</v>
      </c>
    </row>
    <row r="593" spans="1:9" s="129" customFormat="1" ht="12.75" customHeight="1">
      <c r="A593" s="135"/>
      <c r="B593" s="382" t="s">
        <v>421</v>
      </c>
      <c r="C593" s="381"/>
      <c r="D593" s="381"/>
      <c r="E593" s="381"/>
      <c r="F593" s="95" t="s">
        <v>17</v>
      </c>
      <c r="G593" s="143">
        <v>1</v>
      </c>
      <c r="H593" s="340"/>
      <c r="I593" s="92">
        <f>SUM(G593*H593)</f>
        <v>0</v>
      </c>
    </row>
    <row r="594" spans="1:9" s="129" customFormat="1" ht="12" customHeight="1">
      <c r="A594" s="135"/>
      <c r="B594" s="381"/>
      <c r="C594" s="381"/>
      <c r="D594" s="381"/>
      <c r="E594" s="381"/>
      <c r="F594" s="95"/>
      <c r="G594" s="143"/>
      <c r="H594" s="144"/>
      <c r="I594" s="145"/>
    </row>
    <row r="595" spans="1:9" s="129" customFormat="1" ht="22.5" customHeight="1">
      <c r="A595" s="135" t="s">
        <v>422</v>
      </c>
      <c r="B595" s="381" t="s">
        <v>423</v>
      </c>
      <c r="C595" s="381"/>
      <c r="D595" s="381"/>
      <c r="E595" s="381"/>
      <c r="F595" s="95" t="s">
        <v>17</v>
      </c>
      <c r="G595" s="143">
        <v>52</v>
      </c>
      <c r="H595" s="340"/>
      <c r="I595" s="92">
        <f>SUM(G595*H595)</f>
        <v>0</v>
      </c>
    </row>
    <row r="596" spans="1:9" s="129" customFormat="1" ht="12" customHeight="1">
      <c r="A596" s="135"/>
      <c r="B596" s="381"/>
      <c r="C596" s="381"/>
      <c r="D596" s="381"/>
      <c r="E596" s="381"/>
      <c r="F596" s="95"/>
      <c r="G596" s="143"/>
      <c r="H596" s="144"/>
      <c r="I596" s="145"/>
    </row>
    <row r="597" spans="1:9" s="129" customFormat="1" ht="12" customHeight="1">
      <c r="A597" s="135" t="s">
        <v>424</v>
      </c>
      <c r="B597" s="381" t="s">
        <v>425</v>
      </c>
      <c r="C597" s="381"/>
      <c r="D597" s="381"/>
      <c r="E597" s="381"/>
      <c r="F597" s="95" t="s">
        <v>17</v>
      </c>
      <c r="G597" s="143">
        <v>52</v>
      </c>
      <c r="H597" s="340"/>
      <c r="I597" s="92">
        <f>SUM(G597*H597)</f>
        <v>0</v>
      </c>
    </row>
    <row r="598" spans="1:9" s="129" customFormat="1" ht="12" customHeight="1">
      <c r="A598" s="135"/>
      <c r="B598" s="381"/>
      <c r="C598" s="381"/>
      <c r="D598" s="381"/>
      <c r="E598" s="381"/>
      <c r="F598" s="95"/>
      <c r="G598" s="143"/>
      <c r="H598" s="144"/>
      <c r="I598" s="145"/>
    </row>
    <row r="599" spans="1:9" s="129" customFormat="1" ht="36" customHeight="1">
      <c r="A599" s="135" t="s">
        <v>426</v>
      </c>
      <c r="B599" s="381" t="s">
        <v>427</v>
      </c>
      <c r="C599" s="381"/>
      <c r="D599" s="381"/>
      <c r="E599" s="381"/>
      <c r="F599" s="95" t="s">
        <v>17</v>
      </c>
      <c r="G599" s="143">
        <v>17</v>
      </c>
      <c r="H599" s="340"/>
      <c r="I599" s="92">
        <f>SUM(G599*H599)</f>
        <v>0</v>
      </c>
    </row>
    <row r="600" spans="1:9" s="129" customFormat="1" ht="12" customHeight="1">
      <c r="A600" s="135"/>
      <c r="B600" s="381"/>
      <c r="C600" s="381"/>
      <c r="D600" s="381"/>
      <c r="E600" s="381"/>
      <c r="F600" s="95"/>
      <c r="G600" s="143"/>
      <c r="H600" s="144"/>
      <c r="I600" s="145"/>
    </row>
    <row r="601" spans="1:9" s="129" customFormat="1" ht="96" customHeight="1">
      <c r="A601" s="135" t="s">
        <v>428</v>
      </c>
      <c r="B601" s="381" t="s">
        <v>834</v>
      </c>
      <c r="C601" s="381"/>
      <c r="D601" s="381"/>
      <c r="E601" s="381"/>
      <c r="F601" s="95" t="s">
        <v>17</v>
      </c>
      <c r="G601" s="143">
        <v>33</v>
      </c>
      <c r="H601" s="340"/>
      <c r="I601" s="92">
        <f>SUM(G601*H601)</f>
        <v>0</v>
      </c>
    </row>
    <row r="602" spans="1:9" s="129" customFormat="1" ht="12" customHeight="1">
      <c r="A602" s="135"/>
      <c r="B602" s="381"/>
      <c r="C602" s="381"/>
      <c r="D602" s="381"/>
      <c r="E602" s="381"/>
      <c r="F602" s="95"/>
      <c r="G602" s="143"/>
      <c r="H602" s="144"/>
      <c r="I602" s="145"/>
    </row>
    <row r="603" spans="1:9" s="129" customFormat="1" ht="34.5" customHeight="1">
      <c r="A603" s="135" t="s">
        <v>429</v>
      </c>
      <c r="B603" s="381" t="s">
        <v>430</v>
      </c>
      <c r="C603" s="381"/>
      <c r="D603" s="381"/>
      <c r="E603" s="381"/>
      <c r="F603" s="95" t="s">
        <v>17</v>
      </c>
      <c r="G603" s="143">
        <v>33</v>
      </c>
      <c r="H603" s="340"/>
      <c r="I603" s="92">
        <f>SUM(G603*H603)</f>
        <v>0</v>
      </c>
    </row>
    <row r="604" spans="1:9" s="129" customFormat="1" ht="12" customHeight="1">
      <c r="A604" s="135"/>
      <c r="B604" s="381"/>
      <c r="C604" s="381"/>
      <c r="D604" s="381"/>
      <c r="E604" s="381"/>
      <c r="F604" s="95"/>
      <c r="G604" s="143"/>
      <c r="H604" s="144"/>
      <c r="I604" s="145"/>
    </row>
    <row r="605" spans="1:9" s="129" customFormat="1" ht="92.25" customHeight="1">
      <c r="A605" s="135" t="s">
        <v>431</v>
      </c>
      <c r="B605" s="381" t="s">
        <v>432</v>
      </c>
      <c r="C605" s="381"/>
      <c r="D605" s="381"/>
      <c r="E605" s="381"/>
      <c r="F605" s="95" t="s">
        <v>17</v>
      </c>
      <c r="G605" s="143">
        <v>50</v>
      </c>
      <c r="H605" s="340"/>
      <c r="I605" s="92">
        <f>SUM(G605*H605)</f>
        <v>0</v>
      </c>
    </row>
    <row r="606" spans="1:9" s="129" customFormat="1" ht="12" customHeight="1">
      <c r="A606" s="135"/>
      <c r="B606" s="381"/>
      <c r="C606" s="381"/>
      <c r="D606" s="381"/>
      <c r="E606" s="381"/>
      <c r="F606" s="95"/>
      <c r="G606" s="143"/>
      <c r="H606" s="144"/>
      <c r="I606" s="145"/>
    </row>
    <row r="607" spans="1:9" s="129" customFormat="1" ht="25.5" customHeight="1">
      <c r="A607" s="135" t="s">
        <v>433</v>
      </c>
      <c r="B607" s="381" t="s">
        <v>434</v>
      </c>
      <c r="C607" s="381"/>
      <c r="D607" s="381"/>
      <c r="E607" s="381"/>
      <c r="F607" s="95" t="s">
        <v>17</v>
      </c>
      <c r="G607" s="143">
        <v>2</v>
      </c>
      <c r="H607" s="340"/>
      <c r="I607" s="92">
        <f>SUM(G607*H607)</f>
        <v>0</v>
      </c>
    </row>
    <row r="608" spans="1:9" s="129" customFormat="1" ht="12" customHeight="1">
      <c r="A608" s="135"/>
      <c r="B608" s="381"/>
      <c r="C608" s="381"/>
      <c r="D608" s="381"/>
      <c r="E608" s="381"/>
      <c r="F608" s="95"/>
      <c r="G608" s="143"/>
      <c r="H608" s="144"/>
      <c r="I608" s="145"/>
    </row>
    <row r="609" spans="1:9" s="129" customFormat="1" ht="34.5" customHeight="1">
      <c r="A609" s="135" t="s">
        <v>435</v>
      </c>
      <c r="B609" s="381" t="s">
        <v>436</v>
      </c>
      <c r="C609" s="381"/>
      <c r="D609" s="381"/>
      <c r="E609" s="381"/>
      <c r="F609" s="95" t="s">
        <v>437</v>
      </c>
      <c r="G609" s="143">
        <v>17</v>
      </c>
      <c r="H609" s="340"/>
      <c r="I609" s="92">
        <f>SUM(G609*H609)</f>
        <v>0</v>
      </c>
    </row>
    <row r="610" spans="1:9" s="129" customFormat="1" ht="12.75" customHeight="1">
      <c r="A610" s="135"/>
      <c r="B610" s="169"/>
      <c r="C610" s="150"/>
      <c r="D610" s="150"/>
      <c r="E610" s="150"/>
      <c r="F610" s="95"/>
      <c r="G610" s="143"/>
      <c r="H610" s="144"/>
      <c r="I610" s="145"/>
    </row>
    <row r="611" spans="1:9" s="129" customFormat="1" ht="128.25" customHeight="1">
      <c r="A611" s="135" t="s">
        <v>438</v>
      </c>
      <c r="B611" s="381" t="s">
        <v>439</v>
      </c>
      <c r="C611" s="381"/>
      <c r="D611" s="381"/>
      <c r="E611" s="381"/>
      <c r="F611" s="95"/>
      <c r="G611" s="143"/>
      <c r="H611" s="144"/>
      <c r="I611" s="145"/>
    </row>
    <row r="612" spans="1:9" s="129" customFormat="1" ht="12.75" customHeight="1">
      <c r="A612" s="135"/>
      <c r="B612" s="382" t="s">
        <v>404</v>
      </c>
      <c r="C612" s="381"/>
      <c r="D612" s="381"/>
      <c r="E612" s="381"/>
      <c r="F612" s="95" t="s">
        <v>17</v>
      </c>
      <c r="G612" s="143">
        <v>3</v>
      </c>
      <c r="H612" s="340"/>
      <c r="I612" s="92">
        <f>SUM(G612*H612)</f>
        <v>0</v>
      </c>
    </row>
    <row r="613" spans="1:9" s="129" customFormat="1" ht="12" customHeight="1">
      <c r="A613" s="135"/>
      <c r="B613" s="381"/>
      <c r="C613" s="381"/>
      <c r="D613" s="381"/>
      <c r="E613" s="381"/>
      <c r="F613" s="95"/>
      <c r="G613" s="143"/>
      <c r="H613" s="144"/>
      <c r="I613" s="145"/>
    </row>
    <row r="614" spans="1:9" s="129" customFormat="1" ht="34.5" customHeight="1">
      <c r="A614" s="135" t="s">
        <v>440</v>
      </c>
      <c r="B614" s="381" t="s">
        <v>441</v>
      </c>
      <c r="C614" s="381"/>
      <c r="D614" s="381"/>
      <c r="E614" s="381"/>
      <c r="F614" s="95" t="s">
        <v>149</v>
      </c>
      <c r="G614" s="143">
        <v>56</v>
      </c>
      <c r="H614" s="340"/>
      <c r="I614" s="92">
        <f>SUM(G614*H614)</f>
        <v>0</v>
      </c>
    </row>
    <row r="615" spans="1:9" s="129" customFormat="1" ht="12.75" customHeight="1">
      <c r="A615" s="135"/>
      <c r="B615" s="169"/>
      <c r="C615" s="150"/>
      <c r="D615" s="150"/>
      <c r="E615" s="150"/>
      <c r="F615" s="95"/>
      <c r="G615" s="143"/>
      <c r="H615" s="144"/>
      <c r="I615" s="145"/>
    </row>
    <row r="616" spans="1:9" s="129" customFormat="1" ht="45.75" customHeight="1">
      <c r="A616" s="135" t="s">
        <v>442</v>
      </c>
      <c r="B616" s="381" t="s">
        <v>443</v>
      </c>
      <c r="C616" s="381"/>
      <c r="D616" s="381"/>
      <c r="E616" s="381"/>
      <c r="F616" s="95"/>
      <c r="G616" s="143"/>
      <c r="H616" s="144"/>
      <c r="I616" s="145"/>
    </row>
    <row r="617" spans="1:9" s="129" customFormat="1" ht="12" customHeight="1">
      <c r="A617" s="135"/>
      <c r="B617" s="382" t="s">
        <v>835</v>
      </c>
      <c r="C617" s="381"/>
      <c r="D617" s="381"/>
      <c r="E617" s="381"/>
      <c r="F617" s="95" t="s">
        <v>160</v>
      </c>
      <c r="G617" s="143">
        <v>18</v>
      </c>
      <c r="H617" s="340"/>
      <c r="I617" s="92">
        <f>SUM(G617*H617)</f>
        <v>0</v>
      </c>
    </row>
    <row r="618" spans="1:9" s="129" customFormat="1" ht="12" customHeight="1">
      <c r="A618" s="135"/>
      <c r="B618" s="169"/>
      <c r="C618" s="150"/>
      <c r="D618" s="150"/>
      <c r="E618" s="150"/>
      <c r="F618" s="95"/>
      <c r="G618" s="143"/>
      <c r="H618" s="144"/>
      <c r="I618" s="145"/>
    </row>
    <row r="619" spans="1:9" s="129" customFormat="1" ht="67.5" customHeight="1">
      <c r="A619" s="135" t="s">
        <v>444</v>
      </c>
      <c r="B619" s="381" t="s">
        <v>445</v>
      </c>
      <c r="C619" s="381"/>
      <c r="D619" s="381"/>
      <c r="E619" s="381"/>
      <c r="F619" s="95"/>
      <c r="G619" s="143"/>
      <c r="H619" s="144"/>
      <c r="I619" s="145"/>
    </row>
    <row r="620" spans="1:9" s="129" customFormat="1" ht="12" customHeight="1">
      <c r="A620" s="135"/>
      <c r="B620" s="382" t="s">
        <v>836</v>
      </c>
      <c r="C620" s="381"/>
      <c r="D620" s="381"/>
      <c r="E620" s="381"/>
      <c r="F620" s="95" t="s">
        <v>160</v>
      </c>
      <c r="G620" s="143">
        <v>356</v>
      </c>
      <c r="H620" s="340"/>
      <c r="I620" s="92">
        <f>SUM(G620*H620)</f>
        <v>0</v>
      </c>
    </row>
    <row r="621" spans="1:9" s="129" customFormat="1" ht="12" customHeight="1">
      <c r="A621" s="135"/>
      <c r="B621" s="382" t="s">
        <v>837</v>
      </c>
      <c r="C621" s="381"/>
      <c r="D621" s="381"/>
      <c r="E621" s="381"/>
      <c r="F621" s="95" t="s">
        <v>160</v>
      </c>
      <c r="G621" s="143">
        <v>32</v>
      </c>
      <c r="H621" s="340"/>
      <c r="I621" s="92">
        <f>SUM(G621*H621)</f>
        <v>0</v>
      </c>
    </row>
    <row r="622" spans="1:9" s="129" customFormat="1" ht="12" customHeight="1">
      <c r="A622" s="135"/>
      <c r="B622" s="382" t="s">
        <v>838</v>
      </c>
      <c r="C622" s="381"/>
      <c r="D622" s="381"/>
      <c r="E622" s="381"/>
      <c r="F622" s="95" t="s">
        <v>160</v>
      </c>
      <c r="G622" s="143">
        <v>116</v>
      </c>
      <c r="H622" s="340"/>
      <c r="I622" s="92">
        <f>SUM(G622*H622)</f>
        <v>0</v>
      </c>
    </row>
    <row r="623" spans="1:9" s="129" customFormat="1" ht="12" customHeight="1">
      <c r="A623" s="135"/>
      <c r="B623" s="382" t="s">
        <v>839</v>
      </c>
      <c r="C623" s="381"/>
      <c r="D623" s="381"/>
      <c r="E623" s="381"/>
      <c r="F623" s="95" t="s">
        <v>160</v>
      </c>
      <c r="G623" s="143">
        <v>30</v>
      </c>
      <c r="H623" s="340"/>
      <c r="I623" s="92">
        <f>SUM(G623*H623)</f>
        <v>0</v>
      </c>
    </row>
    <row r="624" spans="1:9" s="129" customFormat="1" ht="12" customHeight="1">
      <c r="A624" s="135"/>
      <c r="B624" s="382" t="s">
        <v>840</v>
      </c>
      <c r="C624" s="381"/>
      <c r="D624" s="381"/>
      <c r="E624" s="381"/>
      <c r="F624" s="95" t="s">
        <v>160</v>
      </c>
      <c r="G624" s="143">
        <v>65</v>
      </c>
      <c r="H624" s="340"/>
      <c r="I624" s="92">
        <f>SUM(G624*H624)</f>
        <v>0</v>
      </c>
    </row>
    <row r="625" spans="1:9" s="129" customFormat="1" ht="12" customHeight="1">
      <c r="A625" s="135"/>
      <c r="B625" s="169"/>
      <c r="C625" s="150"/>
      <c r="D625" s="150"/>
      <c r="E625" s="150"/>
      <c r="F625" s="95"/>
      <c r="G625" s="171"/>
      <c r="H625" s="144"/>
      <c r="I625" s="145"/>
    </row>
    <row r="626" spans="1:9" s="129" customFormat="1" ht="24.75" customHeight="1">
      <c r="A626" s="135" t="s">
        <v>446</v>
      </c>
      <c r="B626" s="381" t="s">
        <v>841</v>
      </c>
      <c r="C626" s="381"/>
      <c r="D626" s="381"/>
      <c r="E626" s="381"/>
      <c r="F626" s="95"/>
      <c r="G626" s="143"/>
      <c r="H626" s="144"/>
      <c r="I626" s="145"/>
    </row>
    <row r="627" spans="1:9" s="129" customFormat="1" ht="12" customHeight="1">
      <c r="A627" s="135"/>
      <c r="B627" s="382" t="s">
        <v>353</v>
      </c>
      <c r="C627" s="381"/>
      <c r="D627" s="381"/>
      <c r="E627" s="381"/>
      <c r="F627" s="95" t="s">
        <v>160</v>
      </c>
      <c r="G627" s="143">
        <v>356</v>
      </c>
      <c r="H627" s="340"/>
      <c r="I627" s="92">
        <f>SUM(G627*H627)</f>
        <v>0</v>
      </c>
    </row>
    <row r="628" spans="1:9" s="129" customFormat="1" ht="12" customHeight="1">
      <c r="A628" s="135"/>
      <c r="B628" s="382" t="s">
        <v>354</v>
      </c>
      <c r="C628" s="381"/>
      <c r="D628" s="381"/>
      <c r="E628" s="381"/>
      <c r="F628" s="95" t="s">
        <v>160</v>
      </c>
      <c r="G628" s="143">
        <v>32</v>
      </c>
      <c r="H628" s="340"/>
      <c r="I628" s="92">
        <f>SUM(G628*H628)</f>
        <v>0</v>
      </c>
    </row>
    <row r="629" spans="1:9" s="129" customFormat="1" ht="12" customHeight="1">
      <c r="A629" s="135"/>
      <c r="B629" s="382" t="s">
        <v>447</v>
      </c>
      <c r="C629" s="381"/>
      <c r="D629" s="381"/>
      <c r="E629" s="381"/>
      <c r="F629" s="95" t="s">
        <v>160</v>
      </c>
      <c r="G629" s="143">
        <v>116</v>
      </c>
      <c r="H629" s="340"/>
      <c r="I629" s="92">
        <f>SUM(G629*H629)</f>
        <v>0</v>
      </c>
    </row>
    <row r="630" spans="1:9" s="129" customFormat="1" ht="12" customHeight="1">
      <c r="A630" s="135"/>
      <c r="B630" s="382" t="s">
        <v>448</v>
      </c>
      <c r="C630" s="381"/>
      <c r="D630" s="381"/>
      <c r="E630" s="381"/>
      <c r="F630" s="95" t="s">
        <v>160</v>
      </c>
      <c r="G630" s="143">
        <v>30</v>
      </c>
      <c r="H630" s="340"/>
      <c r="I630" s="92">
        <f>SUM(G630*H630)</f>
        <v>0</v>
      </c>
    </row>
    <row r="631" spans="1:9" s="129" customFormat="1" ht="12" customHeight="1">
      <c r="A631" s="135"/>
      <c r="B631" s="382" t="s">
        <v>449</v>
      </c>
      <c r="C631" s="381"/>
      <c r="D631" s="381"/>
      <c r="E631" s="381"/>
      <c r="F631" s="95" t="s">
        <v>160</v>
      </c>
      <c r="G631" s="143">
        <v>65</v>
      </c>
      <c r="H631" s="340"/>
      <c r="I631" s="92">
        <f>SUM(G631*H631)</f>
        <v>0</v>
      </c>
    </row>
    <row r="632" spans="1:9" s="129" customFormat="1" ht="12" customHeight="1">
      <c r="A632" s="135"/>
      <c r="B632" s="169"/>
      <c r="C632" s="150"/>
      <c r="D632" s="150"/>
      <c r="E632" s="150"/>
      <c r="F632" s="95"/>
      <c r="G632" s="171"/>
      <c r="H632" s="144"/>
      <c r="I632" s="145"/>
    </row>
    <row r="633" spans="1:9" s="129" customFormat="1" ht="56.25" customHeight="1">
      <c r="A633" s="135" t="s">
        <v>450</v>
      </c>
      <c r="B633" s="381" t="s">
        <v>451</v>
      </c>
      <c r="C633" s="381"/>
      <c r="D633" s="381"/>
      <c r="E633" s="381"/>
      <c r="F633" s="95"/>
      <c r="G633" s="143"/>
      <c r="H633" s="144"/>
      <c r="I633" s="145"/>
    </row>
    <row r="634" spans="1:9" s="129" customFormat="1" ht="12" customHeight="1">
      <c r="A634" s="135"/>
      <c r="B634" s="382" t="s">
        <v>842</v>
      </c>
      <c r="C634" s="381"/>
      <c r="D634" s="381"/>
      <c r="E634" s="381"/>
      <c r="F634" s="95" t="s">
        <v>160</v>
      </c>
      <c r="G634" s="143">
        <v>560</v>
      </c>
      <c r="H634" s="340"/>
      <c r="I634" s="92">
        <f>SUM(G634*H634)</f>
        <v>0</v>
      </c>
    </row>
    <row r="635" spans="1:9" s="129" customFormat="1" ht="12.75" customHeight="1">
      <c r="A635" s="135"/>
      <c r="B635" s="150"/>
      <c r="C635" s="150"/>
      <c r="D635" s="150"/>
      <c r="E635" s="150"/>
      <c r="F635" s="95"/>
      <c r="G635" s="143"/>
      <c r="H635" s="144"/>
      <c r="I635" s="145"/>
    </row>
    <row r="636" spans="1:9" s="129" customFormat="1" ht="38.25" customHeight="1">
      <c r="A636" s="135" t="s">
        <v>452</v>
      </c>
      <c r="B636" s="381" t="s">
        <v>817</v>
      </c>
      <c r="C636" s="381"/>
      <c r="D636" s="381"/>
      <c r="E636" s="381"/>
      <c r="F636" s="95" t="s">
        <v>17</v>
      </c>
      <c r="G636" s="143">
        <v>3</v>
      </c>
      <c r="H636" s="340"/>
      <c r="I636" s="92">
        <f>SUM(G636*H636)</f>
        <v>0</v>
      </c>
    </row>
    <row r="637" spans="1:9" s="129" customFormat="1" ht="12" customHeight="1">
      <c r="A637" s="135"/>
      <c r="B637" s="382"/>
      <c r="C637" s="381"/>
      <c r="D637" s="381"/>
      <c r="E637" s="381"/>
      <c r="F637" s="172"/>
      <c r="G637" s="172"/>
      <c r="H637" s="172"/>
      <c r="I637" s="172"/>
    </row>
    <row r="638" spans="1:9" s="129" customFormat="1" ht="57" customHeight="1">
      <c r="A638" s="135" t="s">
        <v>453</v>
      </c>
      <c r="B638" s="381" t="s">
        <v>454</v>
      </c>
      <c r="C638" s="381"/>
      <c r="D638" s="381"/>
      <c r="E638" s="381"/>
      <c r="F638" s="95" t="s">
        <v>341</v>
      </c>
      <c r="G638" s="143">
        <v>1</v>
      </c>
      <c r="H638" s="340"/>
      <c r="I638" s="92">
        <f>SUM(G638*H638)</f>
        <v>0</v>
      </c>
    </row>
    <row r="639" spans="1:9" s="129" customFormat="1" ht="12" customHeight="1">
      <c r="A639" s="135"/>
      <c r="B639" s="382"/>
      <c r="C639" s="381"/>
      <c r="D639" s="381"/>
      <c r="E639" s="381"/>
      <c r="F639" s="172"/>
      <c r="G639" s="172"/>
      <c r="H639" s="172"/>
      <c r="I639" s="172"/>
    </row>
    <row r="640" spans="1:9" s="129" customFormat="1" ht="36.75" customHeight="1">
      <c r="A640" s="135" t="s">
        <v>455</v>
      </c>
      <c r="B640" s="381" t="s">
        <v>843</v>
      </c>
      <c r="C640" s="381"/>
      <c r="D640" s="381"/>
      <c r="E640" s="381"/>
      <c r="F640" s="95" t="s">
        <v>341</v>
      </c>
      <c r="G640" s="143">
        <v>1</v>
      </c>
      <c r="H640" s="340"/>
      <c r="I640" s="92">
        <f>SUM(G640*H640)</f>
        <v>0</v>
      </c>
    </row>
    <row r="641" spans="1:9" s="129" customFormat="1" ht="12.75" customHeight="1">
      <c r="A641" s="135"/>
      <c r="B641" s="149"/>
      <c r="C641" s="150"/>
      <c r="D641" s="150"/>
      <c r="E641" s="150"/>
      <c r="F641" s="95"/>
      <c r="G641" s="143"/>
      <c r="H641" s="144"/>
      <c r="I641" s="145"/>
    </row>
    <row r="642" spans="1:9" s="129" customFormat="1" ht="82.5" customHeight="1">
      <c r="A642" s="135" t="s">
        <v>456</v>
      </c>
      <c r="B642" s="381" t="s">
        <v>848</v>
      </c>
      <c r="C642" s="381"/>
      <c r="D642" s="381"/>
      <c r="E642" s="381"/>
      <c r="F642" s="95" t="s">
        <v>194</v>
      </c>
      <c r="G642" s="143">
        <v>56</v>
      </c>
      <c r="H642" s="340"/>
      <c r="I642" s="92">
        <f>SUM(G642*H642)</f>
        <v>0</v>
      </c>
    </row>
    <row r="643" spans="1:9" s="129" customFormat="1" ht="12.75" customHeight="1">
      <c r="A643" s="135"/>
      <c r="B643" s="149"/>
      <c r="C643" s="150"/>
      <c r="D643" s="150"/>
      <c r="E643" s="150"/>
      <c r="F643" s="95"/>
      <c r="G643" s="143"/>
      <c r="H643" s="144"/>
      <c r="I643" s="145"/>
    </row>
    <row r="644" spans="1:9" s="129" customFormat="1" ht="171" customHeight="1">
      <c r="A644" s="135" t="s">
        <v>457</v>
      </c>
      <c r="B644" s="381" t="s">
        <v>849</v>
      </c>
      <c r="C644" s="381"/>
      <c r="D644" s="381"/>
      <c r="E644" s="381"/>
      <c r="F644" s="95" t="s">
        <v>194</v>
      </c>
      <c r="G644" s="143">
        <v>56</v>
      </c>
      <c r="H644" s="340"/>
      <c r="I644" s="92">
        <f>SUM(G644*H644)</f>
        <v>0</v>
      </c>
    </row>
    <row r="645" spans="1:9" s="129" customFormat="1" ht="12" customHeight="1">
      <c r="A645" s="135"/>
      <c r="B645" s="169"/>
      <c r="C645" s="150"/>
      <c r="D645" s="150"/>
      <c r="E645" s="150"/>
      <c r="F645" s="95"/>
      <c r="G645" s="171"/>
      <c r="H645" s="144"/>
      <c r="I645" s="145"/>
    </row>
    <row r="646" spans="1:9" s="129" customFormat="1" ht="69" customHeight="1">
      <c r="A646" s="135" t="s">
        <v>458</v>
      </c>
      <c r="B646" s="381" t="s">
        <v>844</v>
      </c>
      <c r="C646" s="381"/>
      <c r="D646" s="381"/>
      <c r="E646" s="381"/>
      <c r="F646" s="95" t="s">
        <v>160</v>
      </c>
      <c r="G646" s="143">
        <v>280</v>
      </c>
      <c r="H646" s="340"/>
      <c r="I646" s="92">
        <f>SUM(G646*H646)</f>
        <v>0</v>
      </c>
    </row>
    <row r="647" spans="1:9" s="129" customFormat="1" ht="12" customHeight="1">
      <c r="A647" s="135"/>
      <c r="B647" s="169"/>
      <c r="C647" s="150"/>
      <c r="D647" s="150"/>
      <c r="E647" s="150"/>
      <c r="F647" s="95"/>
      <c r="G647" s="171"/>
      <c r="H647" s="144"/>
      <c r="I647" s="145"/>
    </row>
    <row r="648" spans="1:9" s="129" customFormat="1" ht="37.5" customHeight="1">
      <c r="A648" s="135" t="s">
        <v>459</v>
      </c>
      <c r="B648" s="381" t="s">
        <v>460</v>
      </c>
      <c r="C648" s="381"/>
      <c r="D648" s="381"/>
      <c r="E648" s="381"/>
      <c r="F648" s="95" t="s">
        <v>160</v>
      </c>
      <c r="G648" s="143">
        <v>280</v>
      </c>
      <c r="H648" s="340"/>
      <c r="I648" s="92">
        <f>SUM(G648*H648)</f>
        <v>0</v>
      </c>
    </row>
    <row r="649" spans="1:9" s="129" customFormat="1" ht="12" customHeight="1">
      <c r="A649" s="135"/>
      <c r="B649" s="169"/>
      <c r="C649" s="150"/>
      <c r="D649" s="150"/>
      <c r="E649" s="150"/>
      <c r="F649" s="95"/>
      <c r="G649" s="171"/>
      <c r="H649" s="144"/>
      <c r="I649" s="145"/>
    </row>
    <row r="650" spans="1:9" s="129" customFormat="1" ht="57.75" customHeight="1">
      <c r="A650" s="135" t="s">
        <v>461</v>
      </c>
      <c r="B650" s="381" t="s">
        <v>845</v>
      </c>
      <c r="C650" s="381"/>
      <c r="D650" s="381"/>
      <c r="E650" s="381"/>
      <c r="F650" s="95" t="s">
        <v>17</v>
      </c>
      <c r="G650" s="143">
        <v>5</v>
      </c>
      <c r="H650" s="340"/>
      <c r="I650" s="92">
        <f>SUM(G650*H650)</f>
        <v>0</v>
      </c>
    </row>
    <row r="651" spans="1:9" s="137" customFormat="1" ht="6" customHeight="1" thickBot="1">
      <c r="A651" s="157"/>
      <c r="B651" s="157"/>
      <c r="C651" s="157"/>
      <c r="D651" s="157"/>
      <c r="E651" s="157"/>
      <c r="F651" s="158"/>
      <c r="G651" s="159"/>
      <c r="H651" s="160"/>
      <c r="I651" s="161"/>
    </row>
    <row r="652" spans="1:9" s="137" customFormat="1" ht="14.25" customHeight="1" thickBot="1" thickTop="1">
      <c r="A652" s="379" t="s">
        <v>462</v>
      </c>
      <c r="B652" s="380"/>
      <c r="C652" s="380"/>
      <c r="D652" s="380"/>
      <c r="E652" s="380"/>
      <c r="F652" s="380"/>
      <c r="G652" s="380"/>
      <c r="H652" s="380"/>
      <c r="I652" s="138">
        <f>SUM(I518:I651)</f>
        <v>0</v>
      </c>
    </row>
    <row r="653" ht="13.5" thickTop="1"/>
    <row r="654" spans="1:9" s="129" customFormat="1" ht="12.75" customHeight="1">
      <c r="A654" s="140" t="s">
        <v>135</v>
      </c>
      <c r="B654" s="147" t="s">
        <v>136</v>
      </c>
      <c r="C654" s="146"/>
      <c r="D654" s="146"/>
      <c r="E654" s="146"/>
      <c r="F654" s="95"/>
      <c r="G654" s="95"/>
      <c r="H654" s="134"/>
      <c r="I654" s="146"/>
    </row>
    <row r="655" spans="1:9" s="129" customFormat="1" ht="12.75" customHeight="1">
      <c r="A655" s="140"/>
      <c r="B655" s="147"/>
      <c r="C655" s="146"/>
      <c r="D655" s="146"/>
      <c r="E655" s="146"/>
      <c r="F655" s="95"/>
      <c r="G655" s="95"/>
      <c r="H655" s="134"/>
      <c r="I655" s="146"/>
    </row>
    <row r="656" spans="1:9" s="129" customFormat="1" ht="24" customHeight="1">
      <c r="A656" s="135" t="s">
        <v>463</v>
      </c>
      <c r="B656" s="381" t="s">
        <v>464</v>
      </c>
      <c r="C656" s="381"/>
      <c r="D656" s="381"/>
      <c r="E656" s="381"/>
      <c r="F656" s="95" t="s">
        <v>149</v>
      </c>
      <c r="G656" s="143">
        <v>1</v>
      </c>
      <c r="H656" s="340"/>
      <c r="I656" s="92">
        <f>SUM(G656*H656)</f>
        <v>0</v>
      </c>
    </row>
    <row r="657" spans="1:9" s="137" customFormat="1" ht="6" customHeight="1" thickBot="1">
      <c r="A657" s="157"/>
      <c r="B657" s="157"/>
      <c r="C657" s="157"/>
      <c r="D657" s="157"/>
      <c r="E657" s="157"/>
      <c r="F657" s="158"/>
      <c r="G657" s="159"/>
      <c r="H657" s="160"/>
      <c r="I657" s="161"/>
    </row>
    <row r="658" spans="1:9" s="137" customFormat="1" ht="14.25" customHeight="1" thickBot="1" thickTop="1">
      <c r="A658" s="379" t="s">
        <v>465</v>
      </c>
      <c r="B658" s="380"/>
      <c r="C658" s="380"/>
      <c r="D658" s="380"/>
      <c r="E658" s="380"/>
      <c r="F658" s="380"/>
      <c r="G658" s="380"/>
      <c r="H658" s="380"/>
      <c r="I658" s="138">
        <f>SUM(I656:I657)</f>
        <v>0</v>
      </c>
    </row>
    <row r="659" ht="13.5" thickTop="1"/>
  </sheetData>
  <sheetProtection/>
  <mergeCells count="375">
    <mergeCell ref="E40:H40"/>
    <mergeCell ref="E41:H41"/>
    <mergeCell ref="A129:I129"/>
    <mergeCell ref="H132:I132"/>
    <mergeCell ref="H133:I133"/>
    <mergeCell ref="H136:I136"/>
    <mergeCell ref="H138:I138"/>
    <mergeCell ref="H140:I140"/>
    <mergeCell ref="H142:I142"/>
    <mergeCell ref="H146:I146"/>
    <mergeCell ref="H148:I148"/>
    <mergeCell ref="H150:I150"/>
    <mergeCell ref="C162:I162"/>
    <mergeCell ref="F172:H172"/>
    <mergeCell ref="F173:H173"/>
    <mergeCell ref="F174:H174"/>
    <mergeCell ref="F191:H191"/>
    <mergeCell ref="B200:E200"/>
    <mergeCell ref="B204:E204"/>
    <mergeCell ref="B206:E206"/>
    <mergeCell ref="B208:E208"/>
    <mergeCell ref="B210:E210"/>
    <mergeCell ref="B212:E212"/>
    <mergeCell ref="A214:H214"/>
    <mergeCell ref="B221:E221"/>
    <mergeCell ref="B222:E222"/>
    <mergeCell ref="B224:E224"/>
    <mergeCell ref="B225:E225"/>
    <mergeCell ref="B226:E226"/>
    <mergeCell ref="B227:E227"/>
    <mergeCell ref="B229:E229"/>
    <mergeCell ref="B230:E230"/>
    <mergeCell ref="B232:E232"/>
    <mergeCell ref="B233:E233"/>
    <mergeCell ref="B235:E235"/>
    <mergeCell ref="B236:E236"/>
    <mergeCell ref="B238:E238"/>
    <mergeCell ref="B239:E239"/>
    <mergeCell ref="B241:E241"/>
    <mergeCell ref="A243:H243"/>
    <mergeCell ref="B248:E248"/>
    <mergeCell ref="B335:E335"/>
    <mergeCell ref="B249:E249"/>
    <mergeCell ref="B251:E251"/>
    <mergeCell ref="B252:E252"/>
    <mergeCell ref="B254:E254"/>
    <mergeCell ref="B255:E255"/>
    <mergeCell ref="B257:E257"/>
    <mergeCell ref="B259:E259"/>
    <mergeCell ref="B261:E261"/>
    <mergeCell ref="B263:E263"/>
    <mergeCell ref="B265:E265"/>
    <mergeCell ref="A268:H268"/>
    <mergeCell ref="B266:E266"/>
    <mergeCell ref="B273:E273"/>
    <mergeCell ref="B276:E276"/>
    <mergeCell ref="B279:E279"/>
    <mergeCell ref="B280:E280"/>
    <mergeCell ref="B282:E282"/>
    <mergeCell ref="B283:E283"/>
    <mergeCell ref="B284:E284"/>
    <mergeCell ref="B285:E285"/>
    <mergeCell ref="B287:E287"/>
    <mergeCell ref="B289:E289"/>
    <mergeCell ref="B291:E291"/>
    <mergeCell ref="B292:E292"/>
    <mergeCell ref="B294:E294"/>
    <mergeCell ref="B295:E295"/>
    <mergeCell ref="B297:E297"/>
    <mergeCell ref="B298:E298"/>
    <mergeCell ref="B299:E299"/>
    <mergeCell ref="B300:E300"/>
    <mergeCell ref="B302:E302"/>
    <mergeCell ref="B303:E303"/>
    <mergeCell ref="B305:E305"/>
    <mergeCell ref="B306:E306"/>
    <mergeCell ref="B307:E307"/>
    <mergeCell ref="B308:E308"/>
    <mergeCell ref="B310:E310"/>
    <mergeCell ref="B311:E311"/>
    <mergeCell ref="B313:E313"/>
    <mergeCell ref="B314:E314"/>
    <mergeCell ref="B316:E316"/>
    <mergeCell ref="B317:E317"/>
    <mergeCell ref="B319:E319"/>
    <mergeCell ref="B320:E320"/>
    <mergeCell ref="B321:E321"/>
    <mergeCell ref="B322:E322"/>
    <mergeCell ref="B323:E323"/>
    <mergeCell ref="B325:E325"/>
    <mergeCell ref="B326:E326"/>
    <mergeCell ref="B327:E327"/>
    <mergeCell ref="B328:E328"/>
    <mergeCell ref="B330:E330"/>
    <mergeCell ref="B332:E332"/>
    <mergeCell ref="B639:E639"/>
    <mergeCell ref="B334:E334"/>
    <mergeCell ref="A337:H337"/>
    <mergeCell ref="B341:E341"/>
    <mergeCell ref="B343:E343"/>
    <mergeCell ref="B344:C344"/>
    <mergeCell ref="B345:C345"/>
    <mergeCell ref="B347:E347"/>
    <mergeCell ref="B349:E349"/>
    <mergeCell ref="B351:E351"/>
    <mergeCell ref="B352:E352"/>
    <mergeCell ref="B354:E354"/>
    <mergeCell ref="B356:E356"/>
    <mergeCell ref="A358:H358"/>
    <mergeCell ref="B366:E366"/>
    <mergeCell ref="B364:E364"/>
    <mergeCell ref="B367:E367"/>
    <mergeCell ref="B368:E368"/>
    <mergeCell ref="B369:E369"/>
    <mergeCell ref="B370:E370"/>
    <mergeCell ref="B371:E371"/>
    <mergeCell ref="B372:E372"/>
    <mergeCell ref="B374:E374"/>
    <mergeCell ref="B375:E375"/>
    <mergeCell ref="B376:E376"/>
    <mergeCell ref="B377:E377"/>
    <mergeCell ref="B378:E378"/>
    <mergeCell ref="B379:E379"/>
    <mergeCell ref="B380:E380"/>
    <mergeCell ref="B381:E381"/>
    <mergeCell ref="B382:E382"/>
    <mergeCell ref="B383:E383"/>
    <mergeCell ref="B384:E384"/>
    <mergeCell ref="B385:E385"/>
    <mergeCell ref="B386:E386"/>
    <mergeCell ref="B387:E387"/>
    <mergeCell ref="B388:E388"/>
    <mergeCell ref="B389:E389"/>
    <mergeCell ref="B390:E390"/>
    <mergeCell ref="B391:E391"/>
    <mergeCell ref="B392:E392"/>
    <mergeCell ref="B393:E393"/>
    <mergeCell ref="B394:E394"/>
    <mergeCell ref="B395:E395"/>
    <mergeCell ref="B396:E396"/>
    <mergeCell ref="B397:E397"/>
    <mergeCell ref="B398:E398"/>
    <mergeCell ref="B399:E399"/>
    <mergeCell ref="B400:E400"/>
    <mergeCell ref="B402:E402"/>
    <mergeCell ref="B403:E403"/>
    <mergeCell ref="B404:E404"/>
    <mergeCell ref="B406:E406"/>
    <mergeCell ref="B408:E408"/>
    <mergeCell ref="B411:E411"/>
    <mergeCell ref="B413:E413"/>
    <mergeCell ref="B416:E416"/>
    <mergeCell ref="B417:E417"/>
    <mergeCell ref="B418:C418"/>
    <mergeCell ref="D418:E418"/>
    <mergeCell ref="B419:C419"/>
    <mergeCell ref="D419:E419"/>
    <mergeCell ref="B420:C420"/>
    <mergeCell ref="D420:E420"/>
    <mergeCell ref="B421:C421"/>
    <mergeCell ref="D421:E421"/>
    <mergeCell ref="B422:C422"/>
    <mergeCell ref="D422:E422"/>
    <mergeCell ref="B423:C423"/>
    <mergeCell ref="D423:E423"/>
    <mergeCell ref="B424:C424"/>
    <mergeCell ref="D424:E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7:C437"/>
    <mergeCell ref="D437:E437"/>
    <mergeCell ref="B439:E439"/>
    <mergeCell ref="B440:E440"/>
    <mergeCell ref="B442:E442"/>
    <mergeCell ref="B443:E443"/>
    <mergeCell ref="B445:E445"/>
    <mergeCell ref="B446:E446"/>
    <mergeCell ref="B448:E448"/>
    <mergeCell ref="B450:E450"/>
    <mergeCell ref="B452:E452"/>
    <mergeCell ref="B453:E453"/>
    <mergeCell ref="B455:E455"/>
    <mergeCell ref="B456:E456"/>
    <mergeCell ref="B458:E458"/>
    <mergeCell ref="B459:E459"/>
    <mergeCell ref="B460:E460"/>
    <mergeCell ref="B462:E462"/>
    <mergeCell ref="B463:E463"/>
    <mergeCell ref="B464:E464"/>
    <mergeCell ref="B466:E466"/>
    <mergeCell ref="B467:E467"/>
    <mergeCell ref="B468:E468"/>
    <mergeCell ref="B470:E470"/>
    <mergeCell ref="B471:E471"/>
    <mergeCell ref="B473:E473"/>
    <mergeCell ref="B475:E475"/>
    <mergeCell ref="B477:E477"/>
    <mergeCell ref="B478:E478"/>
    <mergeCell ref="B479:E479"/>
    <mergeCell ref="B481:E481"/>
    <mergeCell ref="B482:E482"/>
    <mergeCell ref="B483:E483"/>
    <mergeCell ref="B485:E485"/>
    <mergeCell ref="B486:E486"/>
    <mergeCell ref="B487:E487"/>
    <mergeCell ref="B488:E488"/>
    <mergeCell ref="B489:E489"/>
    <mergeCell ref="B491:E491"/>
    <mergeCell ref="B493:E493"/>
    <mergeCell ref="B495:E495"/>
    <mergeCell ref="B497:E497"/>
    <mergeCell ref="B499:E499"/>
    <mergeCell ref="B500:E500"/>
    <mergeCell ref="B501:E501"/>
    <mergeCell ref="B502:E502"/>
    <mergeCell ref="B503:E503"/>
    <mergeCell ref="B504:E504"/>
    <mergeCell ref="B505:E505"/>
    <mergeCell ref="B506:E506"/>
    <mergeCell ref="B507:E507"/>
    <mergeCell ref="B509:E509"/>
    <mergeCell ref="B511:E511"/>
    <mergeCell ref="A513:H513"/>
    <mergeCell ref="B518:E518"/>
    <mergeCell ref="B519:E519"/>
    <mergeCell ref="B520:E520"/>
    <mergeCell ref="B521:E521"/>
    <mergeCell ref="B522:E522"/>
    <mergeCell ref="B523:E523"/>
    <mergeCell ref="B524:C524"/>
    <mergeCell ref="D524:E524"/>
    <mergeCell ref="B525:C525"/>
    <mergeCell ref="D525:E525"/>
    <mergeCell ref="B526:C526"/>
    <mergeCell ref="D526:E526"/>
    <mergeCell ref="B527:C527"/>
    <mergeCell ref="D527:E527"/>
    <mergeCell ref="B528:C528"/>
    <mergeCell ref="D528:E528"/>
    <mergeCell ref="B529:C529"/>
    <mergeCell ref="D529:E529"/>
    <mergeCell ref="B530:C530"/>
    <mergeCell ref="D530:E530"/>
    <mergeCell ref="B531:C531"/>
    <mergeCell ref="D531:E531"/>
    <mergeCell ref="B532:C532"/>
    <mergeCell ref="D532:E532"/>
    <mergeCell ref="B533:C533"/>
    <mergeCell ref="D533:E533"/>
    <mergeCell ref="B534:C534"/>
    <mergeCell ref="D534:E534"/>
    <mergeCell ref="B535:C535"/>
    <mergeCell ref="D535:E535"/>
    <mergeCell ref="B536:C536"/>
    <mergeCell ref="D536:E536"/>
    <mergeCell ref="B537:C537"/>
    <mergeCell ref="D537:E537"/>
    <mergeCell ref="B538:C538"/>
    <mergeCell ref="D538:E538"/>
    <mergeCell ref="B539:C539"/>
    <mergeCell ref="D539:E539"/>
    <mergeCell ref="B540:C540"/>
    <mergeCell ref="D540:E540"/>
    <mergeCell ref="B541:C541"/>
    <mergeCell ref="D541:E541"/>
    <mergeCell ref="B542:E542"/>
    <mergeCell ref="B544:E544"/>
    <mergeCell ref="B545:E545"/>
    <mergeCell ref="B547:E547"/>
    <mergeCell ref="B548:E548"/>
    <mergeCell ref="B550:E550"/>
    <mergeCell ref="B551:E551"/>
    <mergeCell ref="B553:E553"/>
    <mergeCell ref="B555:E555"/>
    <mergeCell ref="B556:E556"/>
    <mergeCell ref="B557:E557"/>
    <mergeCell ref="B558:E558"/>
    <mergeCell ref="B559:E559"/>
    <mergeCell ref="B561:E561"/>
    <mergeCell ref="B562:E562"/>
    <mergeCell ref="B564:E564"/>
    <mergeCell ref="B565:E565"/>
    <mergeCell ref="B566:E566"/>
    <mergeCell ref="B568:E568"/>
    <mergeCell ref="B569:E569"/>
    <mergeCell ref="B570:E570"/>
    <mergeCell ref="B572:E572"/>
    <mergeCell ref="B573:E573"/>
    <mergeCell ref="B575:E575"/>
    <mergeCell ref="B576:E576"/>
    <mergeCell ref="B577:E577"/>
    <mergeCell ref="B578:E578"/>
    <mergeCell ref="B579:E579"/>
    <mergeCell ref="B580:E580"/>
    <mergeCell ref="B581:E581"/>
    <mergeCell ref="B582:E582"/>
    <mergeCell ref="B583:E583"/>
    <mergeCell ref="B584:E584"/>
    <mergeCell ref="B585:E585"/>
    <mergeCell ref="B586:E586"/>
    <mergeCell ref="B587:E587"/>
    <mergeCell ref="B588:E588"/>
    <mergeCell ref="B589:E589"/>
    <mergeCell ref="B590:E590"/>
    <mergeCell ref="B591:E591"/>
    <mergeCell ref="B592:E592"/>
    <mergeCell ref="B593:E593"/>
    <mergeCell ref="B594:E594"/>
    <mergeCell ref="B595:E595"/>
    <mergeCell ref="B596:E596"/>
    <mergeCell ref="B597:E597"/>
    <mergeCell ref="B598:E598"/>
    <mergeCell ref="B599:E599"/>
    <mergeCell ref="B600:E600"/>
    <mergeCell ref="B601:E601"/>
    <mergeCell ref="B602:E602"/>
    <mergeCell ref="B603:E603"/>
    <mergeCell ref="B604:E604"/>
    <mergeCell ref="B605:E605"/>
    <mergeCell ref="B606:E606"/>
    <mergeCell ref="B607:E607"/>
    <mergeCell ref="B608:E608"/>
    <mergeCell ref="B609:E609"/>
    <mergeCell ref="B611:E611"/>
    <mergeCell ref="B612:E612"/>
    <mergeCell ref="B613:E613"/>
    <mergeCell ref="B614:E614"/>
    <mergeCell ref="B616:E616"/>
    <mergeCell ref="B617:E617"/>
    <mergeCell ref="B619:E619"/>
    <mergeCell ref="B620:E620"/>
    <mergeCell ref="B621:E621"/>
    <mergeCell ref="B622:E622"/>
    <mergeCell ref="B623:E623"/>
    <mergeCell ref="B624:E624"/>
    <mergeCell ref="B626:E626"/>
    <mergeCell ref="B627:E627"/>
    <mergeCell ref="B628:E628"/>
    <mergeCell ref="B629:E629"/>
    <mergeCell ref="B630:E630"/>
    <mergeCell ref="B631:E631"/>
    <mergeCell ref="B633:E633"/>
    <mergeCell ref="B634:E634"/>
    <mergeCell ref="B636:E636"/>
    <mergeCell ref="B637:E637"/>
    <mergeCell ref="B638:E638"/>
    <mergeCell ref="B640:E640"/>
    <mergeCell ref="B642:E642"/>
    <mergeCell ref="B656:E656"/>
    <mergeCell ref="A658:H658"/>
    <mergeCell ref="B644:E644"/>
    <mergeCell ref="B646:E646"/>
    <mergeCell ref="B648:E648"/>
    <mergeCell ref="B650:E650"/>
    <mergeCell ref="A652:H652"/>
  </mergeCells>
  <printOptions/>
  <pageMargins left="0.7086614173228347" right="0.9448818897637796" top="0.7480314960629921" bottom="0.7480314960629921" header="0.31496062992125984" footer="0.31496062992125984"/>
  <pageSetup horizontalDpi="600" verticalDpi="600" orientation="portrait" paperSize="9" r:id="rId1"/>
  <headerFooter>
    <oddHeader xml:space="preserve">&amp;L&amp;"Calibri Light,Kurziv"&amp;7MEŠTROVIĆ TERMOTEHNIČKE 
INSTALACIJE d.o.o.
SUHOPOLJE, Pčelić 188A&amp;C&amp;"Calibri Light,Uobičajeno"&amp;7ZGRADA KATOLIČKE OŠ U VIROVITICI
IKATOLIČKE KLASIČNE GIMNAZIJE
S PRAVOM JAVNOSTI&amp;R&amp;"Calibri Light,Kurziv"&amp;7List &amp;P  </oddHeader>
  </headerFooter>
</worksheet>
</file>

<file path=xl/worksheets/sheet3.xml><?xml version="1.0" encoding="utf-8"?>
<worksheet xmlns="http://schemas.openxmlformats.org/spreadsheetml/2006/main" xmlns:r="http://schemas.openxmlformats.org/officeDocument/2006/relationships">
  <dimension ref="A1:G470"/>
  <sheetViews>
    <sheetView zoomScalePageLayoutView="0" workbookViewId="0" topLeftCell="A127">
      <selection activeCell="F14" sqref="F14"/>
    </sheetView>
  </sheetViews>
  <sheetFormatPr defaultColWidth="8.796875" defaultRowHeight="15"/>
  <cols>
    <col min="1" max="1" width="4.09765625" style="0" customWidth="1"/>
    <col min="2" max="2" width="30.69921875" style="0" customWidth="1"/>
    <col min="3" max="3" width="4.69921875" style="0" customWidth="1"/>
    <col min="4" max="4" width="5.296875" style="0" customWidth="1"/>
    <col min="5" max="5" width="8.19921875" style="0" customWidth="1"/>
    <col min="6" max="6" width="12.796875" style="0" customWidth="1"/>
  </cols>
  <sheetData>
    <row r="1" spans="1:4" ht="15">
      <c r="A1" s="173"/>
      <c r="B1" s="174"/>
      <c r="C1" s="173"/>
      <c r="D1" s="173"/>
    </row>
    <row r="2" spans="1:4" ht="15">
      <c r="A2" s="173"/>
      <c r="B2" s="174"/>
      <c r="C2" s="173"/>
      <c r="D2" s="173"/>
    </row>
    <row r="3" spans="1:6" ht="15">
      <c r="A3" s="173"/>
      <c r="B3" s="174"/>
      <c r="C3" s="175"/>
      <c r="D3" s="175"/>
      <c r="E3" s="176"/>
      <c r="F3" s="176"/>
    </row>
    <row r="4" spans="1:6" ht="15">
      <c r="A4" s="173"/>
      <c r="B4" s="174"/>
      <c r="C4" s="175"/>
      <c r="D4" s="175"/>
      <c r="E4" s="176"/>
      <c r="F4" s="176"/>
    </row>
    <row r="5" spans="1:6" ht="15">
      <c r="A5" s="173"/>
      <c r="B5" s="174"/>
      <c r="C5" s="175"/>
      <c r="D5" s="175"/>
      <c r="E5" s="175"/>
      <c r="F5" s="175"/>
    </row>
    <row r="6" spans="1:6" ht="15">
      <c r="A6" s="173"/>
      <c r="B6" s="174"/>
      <c r="C6" s="175"/>
      <c r="D6" s="175"/>
      <c r="E6" s="175"/>
      <c r="F6" s="175"/>
    </row>
    <row r="7" spans="1:6" ht="15">
      <c r="A7" s="173"/>
      <c r="B7" s="174"/>
      <c r="C7" s="176"/>
      <c r="D7" s="175"/>
      <c r="E7" s="176"/>
      <c r="F7" s="176"/>
    </row>
    <row r="8" spans="1:4" ht="15">
      <c r="A8" s="173"/>
      <c r="B8" s="174"/>
      <c r="C8" s="177"/>
      <c r="D8" s="173"/>
    </row>
    <row r="9" spans="1:4" ht="15">
      <c r="A9" s="173"/>
      <c r="B9" s="174"/>
      <c r="C9" s="177"/>
      <c r="D9" s="173"/>
    </row>
    <row r="10" spans="1:4" ht="15">
      <c r="A10" s="173"/>
      <c r="B10" s="174"/>
      <c r="C10" s="178"/>
      <c r="D10" s="173"/>
    </row>
    <row r="11" spans="1:6" ht="15">
      <c r="A11" s="173"/>
      <c r="B11" s="174"/>
      <c r="C11" s="177" t="s">
        <v>466</v>
      </c>
      <c r="D11" s="179"/>
      <c r="E11" s="179"/>
      <c r="F11" s="180"/>
    </row>
    <row r="12" spans="1:6" ht="15">
      <c r="A12" s="173"/>
      <c r="B12" s="174"/>
      <c r="C12" s="177"/>
      <c r="D12" s="176" t="s">
        <v>467</v>
      </c>
      <c r="E12" s="176"/>
      <c r="F12" s="176"/>
    </row>
    <row r="13" spans="1:6" ht="15">
      <c r="A13" s="173"/>
      <c r="B13" s="174"/>
      <c r="C13" s="177"/>
      <c r="D13" s="176" t="s">
        <v>468</v>
      </c>
      <c r="E13" s="176"/>
      <c r="F13" s="176"/>
    </row>
    <row r="14" spans="1:5" ht="15">
      <c r="A14" s="173"/>
      <c r="B14" s="174"/>
      <c r="D14" s="180"/>
      <c r="E14" s="180"/>
    </row>
    <row r="15" spans="1:6" ht="15">
      <c r="A15" s="173"/>
      <c r="B15" s="174"/>
      <c r="C15" s="177"/>
      <c r="D15" s="179"/>
      <c r="E15" s="179"/>
      <c r="F15" s="181"/>
    </row>
    <row r="16" spans="1:6" ht="15">
      <c r="A16" s="173"/>
      <c r="B16" s="174"/>
      <c r="C16" s="177"/>
      <c r="D16" s="179"/>
      <c r="E16" s="179"/>
      <c r="F16" s="181"/>
    </row>
    <row r="17" spans="1:2" ht="15">
      <c r="A17" s="173"/>
      <c r="B17" s="174"/>
    </row>
    <row r="18" spans="1:6" ht="15">
      <c r="A18" s="173"/>
      <c r="B18" s="174"/>
      <c r="C18" s="177" t="s">
        <v>469</v>
      </c>
      <c r="D18" s="180"/>
      <c r="E18" s="180"/>
      <c r="F18" s="180"/>
    </row>
    <row r="19" spans="1:6" ht="15">
      <c r="A19" s="173"/>
      <c r="B19" s="174"/>
      <c r="C19" s="177" t="s">
        <v>470</v>
      </c>
      <c r="D19" s="167"/>
      <c r="E19" s="167"/>
      <c r="F19" s="180"/>
    </row>
    <row r="20" spans="1:6" ht="15">
      <c r="A20" s="173"/>
      <c r="B20" s="174"/>
      <c r="C20" s="182"/>
      <c r="D20" s="176"/>
      <c r="E20" s="176"/>
      <c r="F20" s="182"/>
    </row>
    <row r="21" spans="1:6" ht="15">
      <c r="A21" s="173"/>
      <c r="B21" s="174"/>
      <c r="C21" s="182"/>
      <c r="D21" s="176"/>
      <c r="E21" s="176"/>
      <c r="F21" s="176"/>
    </row>
    <row r="22" spans="1:6" ht="15">
      <c r="A22" s="173"/>
      <c r="B22" s="174"/>
      <c r="C22" s="177" t="s">
        <v>471</v>
      </c>
      <c r="D22" s="180"/>
      <c r="E22" s="180"/>
      <c r="F22" s="180"/>
    </row>
    <row r="23" spans="1:6" ht="15">
      <c r="A23" s="173"/>
      <c r="B23" s="174"/>
      <c r="C23" s="177" t="s">
        <v>472</v>
      </c>
      <c r="D23" s="176"/>
      <c r="E23" s="179"/>
      <c r="F23" s="180"/>
    </row>
    <row r="24" spans="1:6" ht="15">
      <c r="A24" s="173"/>
      <c r="B24" s="174"/>
      <c r="C24" s="177" t="s">
        <v>473</v>
      </c>
      <c r="D24" s="176"/>
      <c r="E24" s="179"/>
      <c r="F24" s="180"/>
    </row>
    <row r="25" spans="1:6" ht="15">
      <c r="A25" s="173"/>
      <c r="C25" s="183"/>
      <c r="D25" s="183"/>
      <c r="E25" s="183"/>
      <c r="F25" s="183"/>
    </row>
    <row r="26" spans="1:6" ht="15">
      <c r="A26" s="173"/>
      <c r="B26" s="174"/>
      <c r="C26" s="177" t="s">
        <v>474</v>
      </c>
      <c r="D26" s="179"/>
      <c r="E26" s="184"/>
      <c r="F26" s="184"/>
    </row>
    <row r="27" spans="1:6" ht="15">
      <c r="A27" s="173"/>
      <c r="B27" s="174"/>
      <c r="C27" s="185"/>
      <c r="D27" s="186"/>
      <c r="E27" s="183"/>
      <c r="F27" s="183"/>
    </row>
    <row r="28" spans="1:6" ht="15">
      <c r="A28" s="173"/>
      <c r="B28" s="174"/>
      <c r="C28" s="177" t="s">
        <v>475</v>
      </c>
      <c r="D28" s="173"/>
      <c r="E28" s="180"/>
      <c r="F28" s="183"/>
    </row>
    <row r="29" spans="1:7" ht="15">
      <c r="A29" s="173"/>
      <c r="B29" s="174"/>
      <c r="C29" s="178"/>
      <c r="D29" s="173"/>
      <c r="G29" s="187"/>
    </row>
    <row r="30" spans="1:6" ht="15">
      <c r="A30" s="173"/>
      <c r="B30" s="174"/>
      <c r="C30" s="178" t="s">
        <v>476</v>
      </c>
      <c r="D30" s="179"/>
      <c r="E30" s="179"/>
      <c r="F30" s="179"/>
    </row>
    <row r="31" spans="1:4" ht="15">
      <c r="A31" s="173"/>
      <c r="B31" s="174"/>
      <c r="C31" s="178" t="s">
        <v>477</v>
      </c>
      <c r="D31" s="173"/>
    </row>
    <row r="32" spans="1:6" ht="15">
      <c r="A32" s="173"/>
      <c r="B32" s="174"/>
      <c r="C32" s="188" t="s">
        <v>478</v>
      </c>
      <c r="D32" s="179"/>
      <c r="E32" s="179"/>
      <c r="F32" s="179"/>
    </row>
    <row r="33" spans="1:6" ht="15">
      <c r="A33" s="173"/>
      <c r="B33" s="174"/>
      <c r="C33" s="188" t="s">
        <v>479</v>
      </c>
      <c r="D33" s="179"/>
      <c r="E33" s="189"/>
      <c r="F33" s="189"/>
    </row>
    <row r="34" spans="1:6" ht="15">
      <c r="A34" s="173"/>
      <c r="B34" s="174"/>
      <c r="C34" s="188" t="s">
        <v>480</v>
      </c>
      <c r="D34" s="179"/>
      <c r="E34" s="190"/>
      <c r="F34" s="190"/>
    </row>
    <row r="35" spans="1:6" ht="15">
      <c r="A35" s="173"/>
      <c r="B35" s="174"/>
      <c r="C35" s="188" t="s">
        <v>481</v>
      </c>
      <c r="D35" s="179"/>
      <c r="E35" s="190"/>
      <c r="F35" s="190"/>
    </row>
    <row r="36" spans="1:6" ht="15">
      <c r="A36" s="173"/>
      <c r="B36" s="174"/>
      <c r="C36" s="188" t="s">
        <v>482</v>
      </c>
      <c r="D36" s="179"/>
      <c r="E36" s="190"/>
      <c r="F36" s="180"/>
    </row>
    <row r="37" spans="1:6" ht="15">
      <c r="A37" s="173"/>
      <c r="B37" s="174"/>
      <c r="C37" s="188"/>
      <c r="D37" s="173"/>
      <c r="E37" s="180"/>
      <c r="F37" s="180"/>
    </row>
    <row r="38" spans="1:6" ht="15">
      <c r="A38" s="173"/>
      <c r="B38" s="174"/>
      <c r="C38" s="188"/>
      <c r="D38" s="173"/>
      <c r="E38" s="180"/>
      <c r="F38" s="180"/>
    </row>
    <row r="39" spans="1:6" ht="15">
      <c r="A39" s="173"/>
      <c r="B39" s="174"/>
      <c r="C39" s="188"/>
      <c r="D39" s="173"/>
      <c r="E39" s="180"/>
      <c r="F39" s="180"/>
    </row>
    <row r="40" spans="1:2" ht="15">
      <c r="A40" s="173"/>
      <c r="B40" s="174"/>
    </row>
    <row r="41" spans="1:6" ht="15">
      <c r="A41" s="173"/>
      <c r="B41" s="174"/>
      <c r="C41" s="188"/>
      <c r="D41" s="173"/>
      <c r="E41" s="180"/>
      <c r="F41" s="180"/>
    </row>
    <row r="42" spans="1:6" ht="15">
      <c r="A42" s="173"/>
      <c r="B42" s="174"/>
      <c r="C42" s="188"/>
      <c r="D42" s="173"/>
      <c r="E42" s="180"/>
      <c r="F42" s="180"/>
    </row>
    <row r="43" spans="1:6" ht="15">
      <c r="A43" s="173"/>
      <c r="B43" s="174"/>
      <c r="C43" s="188"/>
      <c r="D43" s="173"/>
      <c r="E43" s="180"/>
      <c r="F43" s="180"/>
    </row>
    <row r="44" spans="1:6" ht="15">
      <c r="A44" s="173"/>
      <c r="B44" s="174"/>
      <c r="C44" s="188"/>
      <c r="D44" s="173"/>
      <c r="E44" s="180"/>
      <c r="F44" s="180"/>
    </row>
    <row r="46" ht="15">
      <c r="D46" s="173"/>
    </row>
    <row r="47" spans="3:5" ht="15">
      <c r="C47" s="177" t="s">
        <v>483</v>
      </c>
      <c r="D47" s="191"/>
      <c r="E47" s="180"/>
    </row>
    <row r="48" ht="15">
      <c r="C48" s="178"/>
    </row>
    <row r="49" ht="15">
      <c r="C49" s="177" t="s">
        <v>89</v>
      </c>
    </row>
    <row r="50" ht="15">
      <c r="C50" s="177" t="s">
        <v>484</v>
      </c>
    </row>
    <row r="52" ht="15">
      <c r="C52" s="177" t="s">
        <v>485</v>
      </c>
    </row>
    <row r="53" ht="15">
      <c r="C53" s="177" t="s">
        <v>486</v>
      </c>
    </row>
    <row r="54" ht="15">
      <c r="C54" s="177"/>
    </row>
    <row r="55" spans="1:6" ht="15">
      <c r="A55" s="178"/>
      <c r="B55" s="192" t="s">
        <v>487</v>
      </c>
      <c r="C55" s="177"/>
      <c r="D55" s="178"/>
      <c r="E55" s="177"/>
      <c r="F55" s="177"/>
    </row>
    <row r="56" spans="1:6" ht="15">
      <c r="A56" s="178"/>
      <c r="B56" s="177"/>
      <c r="C56" s="177"/>
      <c r="D56" s="178"/>
      <c r="E56" s="177"/>
      <c r="F56" s="177"/>
    </row>
    <row r="57" spans="1:6" ht="15">
      <c r="A57" s="177"/>
      <c r="B57" s="177" t="s">
        <v>488</v>
      </c>
      <c r="D57" s="178"/>
      <c r="E57" s="177"/>
      <c r="F57" s="177"/>
    </row>
    <row r="58" spans="1:6" ht="15">
      <c r="A58" s="177"/>
      <c r="B58" s="177" t="s">
        <v>489</v>
      </c>
      <c r="C58" s="177"/>
      <c r="D58" s="178"/>
      <c r="E58" s="177"/>
      <c r="F58" s="177"/>
    </row>
    <row r="59" spans="1:6" ht="15">
      <c r="A59" s="177"/>
      <c r="B59" s="177" t="s">
        <v>490</v>
      </c>
      <c r="C59" s="177"/>
      <c r="D59" s="178"/>
      <c r="E59" s="177"/>
      <c r="F59" s="177"/>
    </row>
    <row r="60" spans="1:6" ht="15">
      <c r="A60" s="177"/>
      <c r="B60" s="177" t="s">
        <v>491</v>
      </c>
      <c r="C60" s="178"/>
      <c r="D60" s="177"/>
      <c r="E60" s="193"/>
      <c r="F60" s="193"/>
    </row>
    <row r="61" spans="1:6" ht="15">
      <c r="A61" s="177"/>
      <c r="B61" s="177" t="s">
        <v>492</v>
      </c>
      <c r="C61" s="178"/>
      <c r="D61" s="177"/>
      <c r="E61" s="193"/>
      <c r="F61" s="193"/>
    </row>
    <row r="62" spans="1:6" ht="15">
      <c r="A62" s="177"/>
      <c r="B62" s="177" t="s">
        <v>493</v>
      </c>
      <c r="C62" s="178"/>
      <c r="D62" s="178"/>
      <c r="E62" s="177"/>
      <c r="F62" s="177"/>
    </row>
    <row r="63" spans="1:6" ht="15">
      <c r="A63" s="177"/>
      <c r="B63" s="177" t="s">
        <v>494</v>
      </c>
      <c r="C63" s="178"/>
      <c r="D63" s="177"/>
      <c r="E63" s="193"/>
      <c r="F63" s="193"/>
    </row>
    <row r="64" spans="1:6" ht="15">
      <c r="A64" s="177"/>
      <c r="B64" s="177" t="s">
        <v>495</v>
      </c>
      <c r="C64" s="178"/>
      <c r="D64" s="177"/>
      <c r="E64" s="177"/>
      <c r="F64" s="177"/>
    </row>
    <row r="65" spans="1:6" ht="15">
      <c r="A65" s="177"/>
      <c r="B65" s="177" t="s">
        <v>496</v>
      </c>
      <c r="C65" s="177"/>
      <c r="D65" s="178"/>
      <c r="E65" s="177"/>
      <c r="F65" s="177"/>
    </row>
    <row r="66" spans="1:6" ht="15">
      <c r="A66" s="177"/>
      <c r="B66" s="177" t="s">
        <v>497</v>
      </c>
      <c r="C66" s="177"/>
      <c r="D66" s="178"/>
      <c r="E66" s="177"/>
      <c r="F66" s="177"/>
    </row>
    <row r="67" spans="1:6" ht="15">
      <c r="A67" s="177"/>
      <c r="B67" s="177" t="s">
        <v>498</v>
      </c>
      <c r="C67" s="178"/>
      <c r="D67" s="177"/>
      <c r="E67" s="193"/>
      <c r="F67" s="193"/>
    </row>
    <row r="68" spans="1:6" ht="15">
      <c r="A68" s="177"/>
      <c r="B68" s="177" t="s">
        <v>499</v>
      </c>
      <c r="C68" s="177"/>
      <c r="D68" s="177"/>
      <c r="E68" s="193"/>
      <c r="F68" s="193"/>
    </row>
    <row r="69" spans="1:6" ht="15">
      <c r="A69" s="177"/>
      <c r="B69" s="177"/>
      <c r="C69" s="177"/>
      <c r="D69" s="178"/>
      <c r="E69" s="177"/>
      <c r="F69" s="177"/>
    </row>
    <row r="70" spans="1:6" ht="15">
      <c r="A70" s="177"/>
      <c r="B70" s="177" t="s">
        <v>500</v>
      </c>
      <c r="C70" s="178"/>
      <c r="D70" s="178"/>
      <c r="E70" s="177"/>
      <c r="F70" s="177"/>
    </row>
    <row r="71" spans="1:6" ht="15">
      <c r="A71" s="177"/>
      <c r="B71" s="177" t="s">
        <v>501</v>
      </c>
      <c r="C71" s="178"/>
      <c r="D71" s="178"/>
      <c r="E71" s="177"/>
      <c r="F71" s="177"/>
    </row>
    <row r="72" spans="1:6" ht="15">
      <c r="A72" s="177"/>
      <c r="B72" s="177" t="s">
        <v>502</v>
      </c>
      <c r="C72" s="177"/>
      <c r="D72" s="178"/>
      <c r="E72" s="177"/>
      <c r="F72" s="177"/>
    </row>
    <row r="73" spans="1:6" ht="15">
      <c r="A73" s="177"/>
      <c r="B73" s="177"/>
      <c r="C73" s="177"/>
      <c r="D73" s="177"/>
      <c r="E73" s="193"/>
      <c r="F73" s="193"/>
    </row>
    <row r="74" spans="1:6" ht="15">
      <c r="A74" s="177"/>
      <c r="B74" s="177" t="s">
        <v>503</v>
      </c>
      <c r="C74" s="178"/>
      <c r="D74" s="177"/>
      <c r="E74" s="193"/>
      <c r="F74" s="193"/>
    </row>
    <row r="75" spans="1:6" ht="15">
      <c r="A75" s="177"/>
      <c r="B75" s="177" t="s">
        <v>504</v>
      </c>
      <c r="C75" s="178"/>
      <c r="D75" s="178"/>
      <c r="E75" s="177"/>
      <c r="F75" s="177"/>
    </row>
    <row r="76" spans="1:6" ht="15">
      <c r="A76" s="177"/>
      <c r="B76" s="177"/>
      <c r="C76" s="178"/>
      <c r="D76" s="178"/>
      <c r="E76" s="177"/>
      <c r="F76" s="177"/>
    </row>
    <row r="77" spans="1:6" ht="15">
      <c r="A77" s="177"/>
      <c r="B77" s="177" t="s">
        <v>505</v>
      </c>
      <c r="C77" s="178"/>
      <c r="D77" s="178"/>
      <c r="E77" s="177"/>
      <c r="F77" s="177"/>
    </row>
    <row r="78" spans="1:6" ht="15">
      <c r="A78" s="177"/>
      <c r="B78" s="177" t="s">
        <v>506</v>
      </c>
      <c r="C78" s="177"/>
      <c r="D78" s="178"/>
      <c r="E78" s="177"/>
      <c r="F78" s="177"/>
    </row>
    <row r="79" spans="1:6" ht="15">
      <c r="A79" s="177"/>
      <c r="B79" s="177" t="s">
        <v>507</v>
      </c>
      <c r="C79" s="177"/>
      <c r="D79" s="178"/>
      <c r="E79" s="177"/>
      <c r="F79" s="177"/>
    </row>
    <row r="80" spans="1:6" ht="15">
      <c r="A80" s="177"/>
      <c r="B80" s="177" t="s">
        <v>508</v>
      </c>
      <c r="C80" s="178"/>
      <c r="D80" s="177"/>
      <c r="E80" s="177"/>
      <c r="F80" s="177"/>
    </row>
    <row r="81" spans="1:6" ht="15">
      <c r="A81" s="177"/>
      <c r="B81" s="177" t="s">
        <v>509</v>
      </c>
      <c r="C81" s="178"/>
      <c r="D81" s="177"/>
      <c r="E81" s="193"/>
      <c r="F81" s="193"/>
    </row>
    <row r="82" spans="1:6" ht="15">
      <c r="A82" s="177"/>
      <c r="B82" s="177" t="s">
        <v>510</v>
      </c>
      <c r="C82" s="178"/>
      <c r="D82" s="177"/>
      <c r="E82" s="193"/>
      <c r="F82" s="193"/>
    </row>
    <row r="83" spans="1:6" ht="15">
      <c r="A83" s="177"/>
      <c r="B83" s="177"/>
      <c r="C83" s="178"/>
      <c r="D83" s="178"/>
      <c r="E83" s="177"/>
      <c r="F83" s="177"/>
    </row>
    <row r="84" spans="1:6" ht="15">
      <c r="A84" s="177"/>
      <c r="B84" s="177" t="s">
        <v>511</v>
      </c>
      <c r="C84" s="178"/>
      <c r="D84" s="177"/>
      <c r="E84" s="193"/>
      <c r="F84" s="193"/>
    </row>
    <row r="85" spans="1:6" ht="15">
      <c r="A85" s="177"/>
      <c r="B85" s="177" t="s">
        <v>512</v>
      </c>
      <c r="C85" s="177"/>
      <c r="D85" s="178"/>
      <c r="E85" s="177"/>
      <c r="F85" s="177"/>
    </row>
    <row r="86" spans="1:6" ht="15">
      <c r="A86" s="177"/>
      <c r="B86" s="177" t="s">
        <v>513</v>
      </c>
      <c r="C86" s="177"/>
      <c r="D86" s="177"/>
      <c r="E86" s="193"/>
      <c r="F86" s="193"/>
    </row>
    <row r="87" spans="1:6" ht="15">
      <c r="A87" s="177"/>
      <c r="B87" s="177" t="s">
        <v>514</v>
      </c>
      <c r="C87" s="177"/>
      <c r="D87" s="177"/>
      <c r="E87" s="193"/>
      <c r="F87" s="193"/>
    </row>
    <row r="88" spans="1:6" ht="15">
      <c r="A88" s="177"/>
      <c r="B88" s="177"/>
      <c r="C88" s="178"/>
      <c r="D88" s="177"/>
      <c r="E88" s="193"/>
      <c r="F88" s="193"/>
    </row>
    <row r="89" spans="1:6" ht="15">
      <c r="A89" s="177"/>
      <c r="B89" s="177" t="s">
        <v>515</v>
      </c>
      <c r="C89" s="177"/>
      <c r="D89" s="178"/>
      <c r="E89" s="177"/>
      <c r="F89" s="177"/>
    </row>
    <row r="90" spans="1:6" ht="15">
      <c r="A90" s="177"/>
      <c r="B90" s="177" t="s">
        <v>516</v>
      </c>
      <c r="C90" s="178"/>
      <c r="D90" s="177"/>
      <c r="E90" s="177"/>
      <c r="F90" s="177"/>
    </row>
    <row r="91" spans="1:6" ht="15">
      <c r="A91" s="178"/>
      <c r="B91" s="177" t="s">
        <v>517</v>
      </c>
      <c r="C91" s="177"/>
      <c r="D91" s="177"/>
      <c r="E91" s="177"/>
      <c r="F91" s="177"/>
    </row>
    <row r="92" spans="1:6" ht="15">
      <c r="A92" s="178"/>
      <c r="B92" s="177" t="s">
        <v>518</v>
      </c>
      <c r="C92" s="177"/>
      <c r="D92" s="177"/>
      <c r="E92" s="177"/>
      <c r="F92" s="177"/>
    </row>
    <row r="93" spans="1:6" ht="15">
      <c r="A93" s="178"/>
      <c r="B93" s="177"/>
      <c r="C93" s="177"/>
      <c r="D93" s="177"/>
      <c r="E93" s="177"/>
      <c r="F93" s="177"/>
    </row>
    <row r="94" spans="1:6" ht="15">
      <c r="A94" s="178"/>
      <c r="B94" s="177" t="s">
        <v>519</v>
      </c>
      <c r="C94" s="178"/>
      <c r="D94" s="177"/>
      <c r="E94" s="177"/>
      <c r="F94" s="177"/>
    </row>
    <row r="95" spans="1:6" ht="15">
      <c r="A95" s="178"/>
      <c r="B95" s="177" t="s">
        <v>520</v>
      </c>
      <c r="C95" s="177"/>
      <c r="D95" s="177"/>
      <c r="E95" s="193"/>
      <c r="F95" s="193"/>
    </row>
    <row r="96" spans="1:6" ht="15">
      <c r="A96" s="178"/>
      <c r="B96" s="177" t="s">
        <v>521</v>
      </c>
      <c r="C96" s="177"/>
      <c r="D96" s="177"/>
      <c r="E96" s="177"/>
      <c r="F96" s="177"/>
    </row>
    <row r="97" spans="1:6" ht="15">
      <c r="A97" s="178"/>
      <c r="B97" s="177" t="s">
        <v>522</v>
      </c>
      <c r="C97" s="177"/>
      <c r="D97" s="177"/>
      <c r="E97" s="193"/>
      <c r="F97" s="193"/>
    </row>
    <row r="98" spans="1:6" ht="15">
      <c r="A98" s="178"/>
      <c r="B98" s="177"/>
      <c r="C98" s="177"/>
      <c r="D98" s="178"/>
      <c r="E98" s="177"/>
      <c r="F98" s="177"/>
    </row>
    <row r="99" spans="1:6" ht="15">
      <c r="A99" s="178"/>
      <c r="B99" s="177" t="s">
        <v>523</v>
      </c>
      <c r="C99" s="177"/>
      <c r="D99" s="177"/>
      <c r="E99" s="193"/>
      <c r="F99" s="193"/>
    </row>
    <row r="100" spans="1:6" ht="15">
      <c r="A100" s="178"/>
      <c r="B100" s="177" t="s">
        <v>524</v>
      </c>
      <c r="C100" s="194"/>
      <c r="D100" s="178"/>
      <c r="E100" s="177"/>
      <c r="F100" s="177"/>
    </row>
    <row r="101" spans="1:6" ht="15">
      <c r="A101" s="178"/>
      <c r="B101" s="177" t="s">
        <v>525</v>
      </c>
      <c r="C101" s="177"/>
      <c r="D101" s="177"/>
      <c r="E101" s="193"/>
      <c r="F101" s="193"/>
    </row>
    <row r="102" spans="1:6" ht="15">
      <c r="A102" s="178"/>
      <c r="B102" s="177" t="s">
        <v>526</v>
      </c>
      <c r="C102" s="194"/>
      <c r="D102" s="178"/>
      <c r="E102" s="177"/>
      <c r="F102" s="177"/>
    </row>
    <row r="103" spans="1:6" ht="15">
      <c r="A103" s="178"/>
      <c r="B103" s="177" t="s">
        <v>527</v>
      </c>
      <c r="C103" s="178"/>
      <c r="D103" s="177"/>
      <c r="E103" s="193"/>
      <c r="F103" s="193"/>
    </row>
    <row r="104" spans="1:6" ht="15">
      <c r="A104" s="178"/>
      <c r="B104" s="177" t="s">
        <v>528</v>
      </c>
      <c r="C104" s="177"/>
      <c r="D104" s="178"/>
      <c r="E104" s="177"/>
      <c r="F104" s="177"/>
    </row>
    <row r="105" spans="1:6" ht="15">
      <c r="A105" s="178"/>
      <c r="B105" s="177"/>
      <c r="C105" s="177"/>
      <c r="D105" s="178"/>
      <c r="E105" s="177"/>
      <c r="F105" s="177"/>
    </row>
    <row r="106" spans="1:6" ht="15">
      <c r="A106" s="178"/>
      <c r="B106" s="177"/>
      <c r="C106" s="177"/>
      <c r="D106" s="178"/>
      <c r="E106" s="177"/>
      <c r="F106" s="177"/>
    </row>
    <row r="107" spans="1:6" ht="15">
      <c r="A107" s="178"/>
      <c r="B107" s="177"/>
      <c r="C107" s="178"/>
      <c r="D107" s="177"/>
      <c r="E107" s="193"/>
      <c r="F107" s="193"/>
    </row>
    <row r="108" spans="1:6" ht="15">
      <c r="A108" s="178"/>
      <c r="B108" s="177"/>
      <c r="C108" s="177"/>
      <c r="D108" s="178"/>
      <c r="E108" s="177"/>
      <c r="F108" s="177"/>
    </row>
    <row r="109" spans="1:6" ht="15">
      <c r="A109" s="178"/>
      <c r="B109" s="177"/>
      <c r="C109" s="178"/>
      <c r="D109" s="177"/>
      <c r="E109" s="193"/>
      <c r="F109" s="193"/>
    </row>
    <row r="110" spans="1:6" ht="15">
      <c r="A110" s="178"/>
      <c r="B110" s="177"/>
      <c r="C110" s="177"/>
      <c r="D110" s="177"/>
      <c r="E110" s="193"/>
      <c r="F110" s="193"/>
    </row>
    <row r="111" spans="1:6" ht="25.5">
      <c r="A111" s="195" t="s">
        <v>529</v>
      </c>
      <c r="B111" s="196" t="s">
        <v>5</v>
      </c>
      <c r="C111" s="197" t="s">
        <v>530</v>
      </c>
      <c r="D111" s="198" t="s">
        <v>7</v>
      </c>
      <c r="E111" s="199" t="s">
        <v>531</v>
      </c>
      <c r="F111" s="197" t="s">
        <v>532</v>
      </c>
    </row>
    <row r="112" spans="1:6" ht="15">
      <c r="A112" s="178" t="s">
        <v>533</v>
      </c>
      <c r="B112" s="200" t="s">
        <v>534</v>
      </c>
      <c r="C112" s="177"/>
      <c r="D112" s="177"/>
      <c r="E112" s="177"/>
      <c r="F112" s="177"/>
    </row>
    <row r="113" spans="1:6" ht="15">
      <c r="A113" s="177"/>
      <c r="B113" s="177"/>
      <c r="C113" s="177"/>
      <c r="D113" s="177"/>
      <c r="E113" s="177"/>
      <c r="F113" s="177"/>
    </row>
    <row r="114" spans="1:6" ht="22.5">
      <c r="A114" s="177" t="s">
        <v>535</v>
      </c>
      <c r="B114" s="201" t="s">
        <v>536</v>
      </c>
      <c r="C114" s="177" t="s">
        <v>17</v>
      </c>
      <c r="D114" s="177">
        <v>163</v>
      </c>
      <c r="E114" s="202"/>
      <c r="F114" s="202">
        <f>+(D114*E114)</f>
        <v>0</v>
      </c>
    </row>
    <row r="115" spans="1:6" ht="15">
      <c r="A115" s="177"/>
      <c r="B115" s="177" t="s">
        <v>537</v>
      </c>
      <c r="C115" s="177"/>
      <c r="D115" s="185"/>
      <c r="E115" s="177"/>
      <c r="F115" s="177"/>
    </row>
    <row r="116" spans="1:6" ht="15">
      <c r="A116" s="177"/>
      <c r="B116" s="177" t="s">
        <v>538</v>
      </c>
      <c r="C116" s="177"/>
      <c r="D116" s="177"/>
      <c r="E116" s="177"/>
      <c r="F116" s="177"/>
    </row>
    <row r="117" spans="1:6" ht="15">
      <c r="A117" s="177"/>
      <c r="B117" s="177" t="s">
        <v>850</v>
      </c>
      <c r="C117" s="177"/>
      <c r="D117" s="177"/>
      <c r="E117" s="177"/>
      <c r="F117" s="177"/>
    </row>
    <row r="118" spans="1:6" ht="15">
      <c r="A118" s="177"/>
      <c r="B118" s="177"/>
      <c r="C118" s="177"/>
      <c r="D118" s="177"/>
      <c r="E118" s="177"/>
      <c r="F118" s="177"/>
    </row>
    <row r="119" spans="1:6" ht="22.5">
      <c r="A119" s="177" t="s">
        <v>539</v>
      </c>
      <c r="B119" s="201" t="s">
        <v>540</v>
      </c>
      <c r="C119" s="177" t="s">
        <v>17</v>
      </c>
      <c r="D119" s="177">
        <v>9</v>
      </c>
      <c r="E119" s="202"/>
      <c r="F119" s="202">
        <f>+(D119*E119)</f>
        <v>0</v>
      </c>
    </row>
    <row r="120" spans="1:6" ht="15">
      <c r="A120" s="177"/>
      <c r="B120" s="177" t="s">
        <v>541</v>
      </c>
      <c r="C120" s="177"/>
      <c r="D120" s="185"/>
      <c r="E120" s="177"/>
      <c r="F120" s="177"/>
    </row>
    <row r="121" spans="1:6" ht="15">
      <c r="A121" s="177"/>
      <c r="B121" s="177" t="s">
        <v>538</v>
      </c>
      <c r="C121" s="177"/>
      <c r="D121" s="177"/>
      <c r="E121" s="177"/>
      <c r="F121" s="177"/>
    </row>
    <row r="122" spans="1:6" ht="15">
      <c r="A122" s="177"/>
      <c r="B122" s="177" t="s">
        <v>850</v>
      </c>
      <c r="C122" s="177"/>
      <c r="D122" s="177"/>
      <c r="E122" s="177"/>
      <c r="F122" s="177"/>
    </row>
    <row r="123" spans="1:6" ht="15">
      <c r="A123" s="177"/>
      <c r="B123" s="177"/>
      <c r="C123" s="177"/>
      <c r="D123" s="185"/>
      <c r="E123" s="177"/>
      <c r="F123" s="177"/>
    </row>
    <row r="124" spans="1:6" ht="22.5">
      <c r="A124" s="177" t="s">
        <v>542</v>
      </c>
      <c r="B124" s="201" t="s">
        <v>540</v>
      </c>
      <c r="C124" s="177" t="s">
        <v>17</v>
      </c>
      <c r="D124" s="177">
        <v>5</v>
      </c>
      <c r="E124" s="202"/>
      <c r="F124" s="202">
        <f>+(D124*E124)</f>
        <v>0</v>
      </c>
    </row>
    <row r="125" spans="1:6" ht="15">
      <c r="A125" s="177"/>
      <c r="B125" s="177" t="s">
        <v>543</v>
      </c>
      <c r="C125" s="177"/>
      <c r="D125" s="185"/>
      <c r="E125" s="177"/>
      <c r="F125" s="177"/>
    </row>
    <row r="126" spans="1:6" ht="15">
      <c r="A126" s="177"/>
      <c r="B126" s="177" t="s">
        <v>538</v>
      </c>
      <c r="C126" s="177"/>
      <c r="D126" s="177"/>
      <c r="E126" s="177"/>
      <c r="F126" s="177"/>
    </row>
    <row r="127" spans="1:6" ht="15">
      <c r="A127" s="177"/>
      <c r="B127" s="177" t="s">
        <v>850</v>
      </c>
      <c r="C127" s="177"/>
      <c r="D127" s="177"/>
      <c r="E127" s="177"/>
      <c r="F127" s="177"/>
    </row>
    <row r="128" spans="1:6" ht="15">
      <c r="A128" s="177"/>
      <c r="B128" s="177"/>
      <c r="C128" s="177"/>
      <c r="D128" s="177"/>
      <c r="E128" s="177"/>
      <c r="F128" s="177"/>
    </row>
    <row r="129" spans="1:6" ht="15">
      <c r="A129" s="177" t="s">
        <v>544</v>
      </c>
      <c r="B129" s="201" t="s">
        <v>545</v>
      </c>
      <c r="C129" s="177" t="s">
        <v>17</v>
      </c>
      <c r="D129" s="177">
        <v>15</v>
      </c>
      <c r="E129" s="202"/>
      <c r="F129" s="202">
        <f>+(D129*E129)</f>
        <v>0</v>
      </c>
    </row>
    <row r="130" spans="1:6" ht="12.75" customHeight="1">
      <c r="A130" s="177"/>
      <c r="B130" s="177" t="s">
        <v>538</v>
      </c>
      <c r="C130" s="177"/>
      <c r="D130" s="177"/>
      <c r="E130" s="177"/>
      <c r="F130" s="177"/>
    </row>
    <row r="131" spans="1:6" ht="15">
      <c r="A131" s="177"/>
      <c r="B131" s="177" t="s">
        <v>850</v>
      </c>
      <c r="C131" s="177"/>
      <c r="D131" s="177"/>
      <c r="E131" s="177"/>
      <c r="F131" s="177"/>
    </row>
    <row r="132" spans="1:6" ht="15">
      <c r="A132" s="177"/>
      <c r="B132" s="177"/>
      <c r="C132" s="177"/>
      <c r="D132" s="177"/>
      <c r="E132" s="177"/>
      <c r="F132" s="177"/>
    </row>
    <row r="133" spans="1:6" ht="12" customHeight="1">
      <c r="A133" s="177" t="s">
        <v>546</v>
      </c>
      <c r="B133" s="201" t="s">
        <v>547</v>
      </c>
      <c r="C133" s="177" t="s">
        <v>17</v>
      </c>
      <c r="D133" s="177">
        <v>4</v>
      </c>
      <c r="E133" s="202"/>
      <c r="F133" s="202">
        <f>+(D133*E133)</f>
        <v>0</v>
      </c>
    </row>
    <row r="134" spans="1:6" ht="15">
      <c r="A134" s="177"/>
      <c r="B134" s="201" t="s">
        <v>548</v>
      </c>
      <c r="C134" s="177"/>
      <c r="D134" s="177"/>
      <c r="E134" s="202"/>
      <c r="F134" s="202"/>
    </row>
    <row r="135" spans="1:6" ht="15">
      <c r="A135" s="177"/>
      <c r="B135" s="177" t="s">
        <v>538</v>
      </c>
      <c r="C135" s="177"/>
      <c r="D135" s="177"/>
      <c r="E135" s="177"/>
      <c r="F135" s="177"/>
    </row>
    <row r="136" spans="1:6" ht="15">
      <c r="A136" s="177"/>
      <c r="B136" s="177" t="s">
        <v>850</v>
      </c>
      <c r="C136" s="177"/>
      <c r="D136" s="177"/>
      <c r="E136" s="177"/>
      <c r="F136" s="177"/>
    </row>
    <row r="137" spans="1:6" ht="15">
      <c r="A137" s="177"/>
      <c r="B137" s="177"/>
      <c r="C137" s="177"/>
      <c r="D137" s="177"/>
      <c r="E137" s="177"/>
      <c r="F137" s="177"/>
    </row>
    <row r="138" spans="1:6" ht="12" customHeight="1">
      <c r="A138" s="177" t="s">
        <v>549</v>
      </c>
      <c r="B138" s="201" t="s">
        <v>547</v>
      </c>
      <c r="C138" s="177" t="s">
        <v>17</v>
      </c>
      <c r="D138" s="177">
        <v>1</v>
      </c>
      <c r="E138" s="202"/>
      <c r="F138" s="202">
        <f>+(D138*E138)</f>
        <v>0</v>
      </c>
    </row>
    <row r="139" spans="1:6" ht="12.75" customHeight="1">
      <c r="A139" s="177"/>
      <c r="B139" s="201" t="s">
        <v>550</v>
      </c>
      <c r="C139" s="177"/>
      <c r="D139" s="177"/>
      <c r="E139" s="202"/>
      <c r="F139" s="202"/>
    </row>
    <row r="140" spans="1:6" ht="15">
      <c r="A140" s="177"/>
      <c r="B140" s="177" t="s">
        <v>538</v>
      </c>
      <c r="C140" s="177"/>
      <c r="D140" s="177"/>
      <c r="E140" s="177"/>
      <c r="F140" s="177"/>
    </row>
    <row r="141" spans="1:6" ht="15">
      <c r="A141" s="177"/>
      <c r="B141" s="177" t="s">
        <v>850</v>
      </c>
      <c r="C141" s="177"/>
      <c r="D141" s="177"/>
      <c r="E141" s="177"/>
      <c r="F141" s="177"/>
    </row>
    <row r="142" spans="1:6" ht="15">
      <c r="A142" s="177"/>
      <c r="B142" s="177"/>
      <c r="C142" s="177"/>
      <c r="D142" s="177"/>
      <c r="E142" s="177"/>
      <c r="F142" s="177"/>
    </row>
    <row r="143" spans="1:6" ht="22.5">
      <c r="A143" s="177" t="s">
        <v>551</v>
      </c>
      <c r="B143" s="201" t="s">
        <v>552</v>
      </c>
      <c r="C143" s="177" t="s">
        <v>17</v>
      </c>
      <c r="D143" s="177">
        <v>2</v>
      </c>
      <c r="E143" s="202"/>
      <c r="F143" s="202">
        <f>+(D143*E143)</f>
        <v>0</v>
      </c>
    </row>
    <row r="144" spans="1:6" ht="15">
      <c r="A144" s="177"/>
      <c r="B144" s="177" t="s">
        <v>553</v>
      </c>
      <c r="C144" s="177"/>
      <c r="D144" s="185"/>
      <c r="E144" s="177"/>
      <c r="F144" s="177"/>
    </row>
    <row r="145" spans="1:6" ht="15">
      <c r="A145" s="177"/>
      <c r="B145" s="177" t="s">
        <v>538</v>
      </c>
      <c r="C145" s="177"/>
      <c r="D145" s="177"/>
      <c r="E145" s="177"/>
      <c r="F145" s="177"/>
    </row>
    <row r="146" spans="1:6" ht="15">
      <c r="A146" s="177"/>
      <c r="B146" s="177" t="s">
        <v>850</v>
      </c>
      <c r="C146" s="177"/>
      <c r="D146" s="177"/>
      <c r="E146" s="177"/>
      <c r="F146" s="177"/>
    </row>
    <row r="147" spans="1:6" ht="15">
      <c r="A147" s="177"/>
      <c r="B147" s="203" t="s">
        <v>554</v>
      </c>
      <c r="C147" s="204" t="s">
        <v>137</v>
      </c>
      <c r="D147" s="204"/>
      <c r="E147" s="205"/>
      <c r="F147" s="206">
        <f>+SUM(F113:F146)</f>
        <v>0</v>
      </c>
    </row>
    <row r="149" spans="1:2" ht="15">
      <c r="A149" s="178" t="s">
        <v>555</v>
      </c>
      <c r="B149" s="200" t="s">
        <v>556</v>
      </c>
    </row>
    <row r="150" spans="1:6" ht="15">
      <c r="A150" s="176"/>
      <c r="B150" s="176"/>
      <c r="C150" s="176"/>
      <c r="D150" s="176"/>
      <c r="E150" s="176"/>
      <c r="F150" s="176"/>
    </row>
    <row r="151" spans="1:2" ht="15">
      <c r="A151" s="177" t="s">
        <v>557</v>
      </c>
      <c r="B151" s="176" t="s">
        <v>558</v>
      </c>
    </row>
    <row r="152" spans="1:6" ht="15">
      <c r="A152" s="176"/>
      <c r="B152" s="176" t="s">
        <v>559</v>
      </c>
      <c r="C152" s="176"/>
      <c r="D152" s="176"/>
      <c r="E152" s="176"/>
      <c r="F152" s="176"/>
    </row>
    <row r="153" spans="1:6" ht="15">
      <c r="A153" s="176"/>
      <c r="B153" s="176" t="s">
        <v>560</v>
      </c>
      <c r="C153" s="176"/>
      <c r="D153" s="176"/>
      <c r="E153" s="176"/>
      <c r="F153" s="176"/>
    </row>
    <row r="154" spans="1:6" ht="15">
      <c r="A154" s="176"/>
      <c r="B154" s="176" t="s">
        <v>851</v>
      </c>
      <c r="C154" s="176"/>
      <c r="D154" s="176"/>
      <c r="E154" s="176"/>
      <c r="F154" s="176"/>
    </row>
    <row r="155" spans="1:6" ht="15">
      <c r="A155" s="176"/>
      <c r="B155" s="176" t="s">
        <v>561</v>
      </c>
      <c r="C155" s="176"/>
      <c r="D155" s="176"/>
      <c r="E155" s="176"/>
      <c r="F155" s="176"/>
    </row>
    <row r="156" spans="1:6" ht="15">
      <c r="A156" s="176"/>
      <c r="B156" s="176" t="s">
        <v>562</v>
      </c>
      <c r="C156" s="177" t="s">
        <v>17</v>
      </c>
      <c r="D156" s="177">
        <v>136</v>
      </c>
      <c r="E156" s="202"/>
      <c r="F156" s="202">
        <f>+(D156*E156)</f>
        <v>0</v>
      </c>
    </row>
    <row r="157" spans="1:6" ht="15">
      <c r="A157" s="176"/>
      <c r="B157" s="176" t="s">
        <v>563</v>
      </c>
      <c r="C157" s="177"/>
      <c r="D157" s="177"/>
      <c r="E157" s="202"/>
      <c r="F157" s="202"/>
    </row>
    <row r="158" spans="1:6" ht="15">
      <c r="A158" s="176"/>
      <c r="B158" s="176" t="s">
        <v>564</v>
      </c>
      <c r="C158" s="176"/>
      <c r="D158" s="176"/>
      <c r="E158" s="176"/>
      <c r="F158" s="176"/>
    </row>
    <row r="159" spans="1:6" ht="15">
      <c r="A159" s="176"/>
      <c r="B159" s="176"/>
      <c r="C159" s="176"/>
      <c r="D159" s="176"/>
      <c r="E159" s="176"/>
      <c r="F159" s="176"/>
    </row>
    <row r="160" spans="1:6" ht="15">
      <c r="A160" s="177" t="s">
        <v>565</v>
      </c>
      <c r="B160" s="176" t="s">
        <v>558</v>
      </c>
      <c r="C160" s="176"/>
      <c r="D160" s="176"/>
      <c r="E160" s="176"/>
      <c r="F160" s="176"/>
    </row>
    <row r="161" spans="1:6" ht="15">
      <c r="A161" s="176"/>
      <c r="B161" s="176" t="s">
        <v>566</v>
      </c>
      <c r="C161" s="176"/>
      <c r="D161" s="176"/>
      <c r="E161" s="176"/>
      <c r="F161" s="176"/>
    </row>
    <row r="162" spans="1:6" ht="15">
      <c r="A162" s="176"/>
      <c r="B162" s="176" t="s">
        <v>567</v>
      </c>
      <c r="C162" s="176"/>
      <c r="D162" s="176"/>
      <c r="E162" s="176"/>
      <c r="F162" s="176"/>
    </row>
    <row r="163" spans="1:6" ht="15">
      <c r="A163" s="176"/>
      <c r="B163" s="176" t="s">
        <v>852</v>
      </c>
      <c r="C163" s="176"/>
      <c r="D163" s="176"/>
      <c r="E163" s="176"/>
      <c r="F163" s="176"/>
    </row>
    <row r="164" spans="1:6" ht="15">
      <c r="A164" s="176"/>
      <c r="B164" s="176" t="s">
        <v>568</v>
      </c>
      <c r="C164" s="176"/>
      <c r="D164" s="176"/>
      <c r="E164" s="176"/>
      <c r="F164" s="176"/>
    </row>
    <row r="165" spans="1:6" ht="15">
      <c r="A165" s="176"/>
      <c r="B165" s="176" t="s">
        <v>562</v>
      </c>
      <c r="C165" s="177" t="s">
        <v>17</v>
      </c>
      <c r="D165" s="177">
        <v>2</v>
      </c>
      <c r="E165" s="202"/>
      <c r="F165" s="202">
        <f>+(D165*E165)</f>
        <v>0</v>
      </c>
    </row>
    <row r="166" spans="1:6" ht="15">
      <c r="A166" s="176"/>
      <c r="B166" s="176" t="s">
        <v>569</v>
      </c>
      <c r="C166" s="177" t="s">
        <v>17</v>
      </c>
      <c r="D166" s="177">
        <v>4</v>
      </c>
      <c r="E166" s="202"/>
      <c r="F166" s="202">
        <f>+(D166*E166)</f>
        <v>0</v>
      </c>
    </row>
    <row r="167" spans="1:6" ht="15">
      <c r="A167" s="176"/>
      <c r="B167" s="176" t="s">
        <v>570</v>
      </c>
      <c r="C167" s="177" t="s">
        <v>17</v>
      </c>
      <c r="D167" s="177">
        <v>4</v>
      </c>
      <c r="E167" s="202"/>
      <c r="F167" s="202">
        <f>+(D167*E167)</f>
        <v>0</v>
      </c>
    </row>
    <row r="168" spans="1:6" ht="15">
      <c r="A168" s="176"/>
      <c r="B168" s="176" t="s">
        <v>571</v>
      </c>
      <c r="C168" s="176"/>
      <c r="D168" s="176"/>
      <c r="E168" s="176"/>
      <c r="F168" s="176"/>
    </row>
    <row r="169" spans="1:6" ht="15">
      <c r="A169" s="176"/>
      <c r="B169" s="176" t="s">
        <v>564</v>
      </c>
      <c r="C169" s="176"/>
      <c r="D169" s="176"/>
      <c r="E169" s="176"/>
      <c r="F169" s="176"/>
    </row>
    <row r="170" spans="1:6" ht="15">
      <c r="A170" s="176"/>
      <c r="B170" s="176"/>
      <c r="C170" s="176"/>
      <c r="D170" s="176"/>
      <c r="E170" s="176"/>
      <c r="F170" s="176"/>
    </row>
    <row r="171" spans="1:6" ht="15">
      <c r="A171" s="177" t="s">
        <v>572</v>
      </c>
      <c r="B171" s="176" t="s">
        <v>558</v>
      </c>
      <c r="C171" s="176"/>
      <c r="D171" s="176"/>
      <c r="E171" s="176"/>
      <c r="F171" s="176"/>
    </row>
    <row r="172" spans="1:6" ht="15">
      <c r="A172" s="177"/>
      <c r="B172" s="176" t="s">
        <v>566</v>
      </c>
      <c r="C172" s="176"/>
      <c r="D172" s="176"/>
      <c r="E172" s="176"/>
      <c r="F172" s="176"/>
    </row>
    <row r="173" spans="1:6" ht="15">
      <c r="A173" s="177"/>
      <c r="B173" s="176" t="s">
        <v>573</v>
      </c>
      <c r="C173" s="176"/>
      <c r="D173" s="176"/>
      <c r="E173" s="176"/>
      <c r="F173" s="176"/>
    </row>
    <row r="174" spans="1:6" ht="15">
      <c r="A174" s="177"/>
      <c r="B174" s="176" t="s">
        <v>853</v>
      </c>
      <c r="C174" s="176"/>
      <c r="D174" s="176"/>
      <c r="E174" s="176"/>
      <c r="F174" s="176"/>
    </row>
    <row r="175" spans="1:6" ht="15">
      <c r="A175" s="177"/>
      <c r="B175" s="176" t="s">
        <v>574</v>
      </c>
      <c r="C175" s="176"/>
      <c r="D175" s="176"/>
      <c r="E175" s="176"/>
      <c r="F175" s="176"/>
    </row>
    <row r="176" spans="1:6" ht="15">
      <c r="A176" s="177"/>
      <c r="B176" s="176" t="s">
        <v>562</v>
      </c>
      <c r="C176" s="177" t="s">
        <v>17</v>
      </c>
      <c r="D176" s="177">
        <v>26</v>
      </c>
      <c r="E176" s="202"/>
      <c r="F176" s="202">
        <f>+(D176*E176)</f>
        <v>0</v>
      </c>
    </row>
    <row r="177" spans="1:6" ht="15">
      <c r="A177" s="177"/>
      <c r="B177" s="176" t="s">
        <v>569</v>
      </c>
      <c r="C177" s="177" t="s">
        <v>17</v>
      </c>
      <c r="D177" s="177">
        <v>52</v>
      </c>
      <c r="E177" s="202"/>
      <c r="F177" s="202">
        <f>+(D177*E177)</f>
        <v>0</v>
      </c>
    </row>
    <row r="178" spans="1:6" ht="15">
      <c r="A178" s="177"/>
      <c r="B178" s="176" t="s">
        <v>570</v>
      </c>
      <c r="C178" s="177" t="s">
        <v>17</v>
      </c>
      <c r="D178" s="177">
        <v>52</v>
      </c>
      <c r="E178" s="202"/>
      <c r="F178" s="202">
        <f>+(D178*E178)</f>
        <v>0</v>
      </c>
    </row>
    <row r="179" spans="1:6" ht="15">
      <c r="A179" s="177"/>
      <c r="B179" s="176" t="s">
        <v>575</v>
      </c>
      <c r="C179" s="176"/>
      <c r="D179" s="176"/>
      <c r="E179" s="176"/>
      <c r="F179" s="176"/>
    </row>
    <row r="180" spans="1:6" ht="15">
      <c r="A180" s="177"/>
      <c r="B180" s="176" t="s">
        <v>564</v>
      </c>
      <c r="C180" s="176"/>
      <c r="D180" s="176"/>
      <c r="E180" s="176"/>
      <c r="F180" s="176"/>
    </row>
    <row r="181" spans="1:6" ht="15">
      <c r="A181" s="177"/>
      <c r="B181" s="176"/>
      <c r="C181" s="176"/>
      <c r="D181" s="176"/>
      <c r="E181" s="176"/>
      <c r="F181" s="176"/>
    </row>
    <row r="182" spans="1:6" ht="15">
      <c r="A182" s="177" t="s">
        <v>576</v>
      </c>
      <c r="B182" s="176" t="s">
        <v>558</v>
      </c>
      <c r="C182" s="176"/>
      <c r="D182" s="176"/>
      <c r="E182" s="176"/>
      <c r="F182" s="176"/>
    </row>
    <row r="183" spans="1:6" ht="15">
      <c r="A183" s="177"/>
      <c r="B183" s="176" t="s">
        <v>566</v>
      </c>
      <c r="C183" s="176"/>
      <c r="D183" s="176"/>
      <c r="E183" s="176"/>
      <c r="F183" s="176"/>
    </row>
    <row r="184" spans="1:6" ht="15">
      <c r="A184" s="177"/>
      <c r="B184" s="176" t="s">
        <v>577</v>
      </c>
      <c r="C184" s="176"/>
      <c r="D184" s="176"/>
      <c r="E184" s="176"/>
      <c r="F184" s="176"/>
    </row>
    <row r="185" spans="1:6" ht="15">
      <c r="A185" s="177"/>
      <c r="B185" s="176" t="s">
        <v>854</v>
      </c>
      <c r="C185" s="176"/>
      <c r="D185" s="176"/>
      <c r="E185" s="176"/>
      <c r="F185" s="176"/>
    </row>
    <row r="186" spans="1:6" ht="15">
      <c r="A186" s="177"/>
      <c r="B186" s="176" t="s">
        <v>578</v>
      </c>
      <c r="C186" s="176"/>
      <c r="D186" s="176"/>
      <c r="E186" s="176"/>
      <c r="F186" s="176"/>
    </row>
    <row r="187" spans="1:6" ht="15">
      <c r="A187" s="177"/>
      <c r="B187" s="176" t="s">
        <v>562</v>
      </c>
      <c r="C187" s="177" t="s">
        <v>17</v>
      </c>
      <c r="D187" s="177">
        <v>27</v>
      </c>
      <c r="E187" s="202"/>
      <c r="F187" s="202">
        <f>+(D187*E187)</f>
        <v>0</v>
      </c>
    </row>
    <row r="188" spans="1:6" ht="15">
      <c r="A188" s="177"/>
      <c r="B188" s="176" t="s">
        <v>579</v>
      </c>
      <c r="C188" s="176"/>
      <c r="D188" s="176"/>
      <c r="E188" s="176"/>
      <c r="F188" s="176"/>
    </row>
    <row r="189" spans="1:6" ht="15">
      <c r="A189" s="177"/>
      <c r="B189" s="176" t="s">
        <v>564</v>
      </c>
      <c r="C189" s="176"/>
      <c r="D189" s="176"/>
      <c r="E189" s="176"/>
      <c r="F189" s="176"/>
    </row>
    <row r="190" spans="1:6" ht="15">
      <c r="A190" s="177"/>
      <c r="B190" s="176"/>
      <c r="C190" s="176"/>
      <c r="D190" s="176"/>
      <c r="E190" s="176"/>
      <c r="F190" s="176"/>
    </row>
    <row r="191" spans="1:6" ht="15">
      <c r="A191" s="177" t="s">
        <v>580</v>
      </c>
      <c r="B191" s="176" t="s">
        <v>581</v>
      </c>
      <c r="C191" s="176"/>
      <c r="D191" s="176"/>
      <c r="E191" s="176"/>
      <c r="F191" s="176"/>
    </row>
    <row r="192" spans="1:6" ht="15">
      <c r="A192" s="177"/>
      <c r="B192" s="176" t="s">
        <v>582</v>
      </c>
      <c r="C192" s="176"/>
      <c r="D192" s="176"/>
      <c r="E192" s="176"/>
      <c r="F192" s="176"/>
    </row>
    <row r="193" spans="1:6" ht="15">
      <c r="A193" s="177"/>
      <c r="B193" s="176" t="s">
        <v>583</v>
      </c>
      <c r="C193" s="176"/>
      <c r="D193" s="176"/>
      <c r="E193" s="176"/>
      <c r="F193" s="176"/>
    </row>
    <row r="194" spans="1:6" ht="15">
      <c r="A194" s="177"/>
      <c r="B194" s="176" t="s">
        <v>855</v>
      </c>
      <c r="C194" s="176"/>
      <c r="D194" s="176"/>
      <c r="E194" s="176"/>
      <c r="F194" s="176"/>
    </row>
    <row r="195" spans="1:6" ht="15">
      <c r="A195" s="177"/>
      <c r="B195" s="176" t="s">
        <v>574</v>
      </c>
      <c r="C195" s="176"/>
      <c r="D195" s="176"/>
      <c r="E195" s="176"/>
      <c r="F195" s="176"/>
    </row>
    <row r="196" spans="1:6" ht="15">
      <c r="A196" s="176"/>
      <c r="B196" s="176" t="s">
        <v>562</v>
      </c>
      <c r="C196" s="177" t="s">
        <v>17</v>
      </c>
      <c r="D196" s="177">
        <v>6</v>
      </c>
      <c r="E196" s="202"/>
      <c r="F196" s="202">
        <f>+(D196*E196)</f>
        <v>0</v>
      </c>
    </row>
    <row r="197" spans="1:6" ht="15">
      <c r="A197" s="176"/>
      <c r="B197" s="176" t="s">
        <v>584</v>
      </c>
      <c r="C197" s="176"/>
      <c r="D197" s="176"/>
      <c r="E197" s="176"/>
      <c r="F197" s="176"/>
    </row>
    <row r="198" spans="1:6" ht="15">
      <c r="A198" s="176"/>
      <c r="B198" s="176" t="s">
        <v>564</v>
      </c>
      <c r="C198" s="176"/>
      <c r="D198" s="176"/>
      <c r="E198" s="176"/>
      <c r="F198" s="176"/>
    </row>
    <row r="199" spans="1:6" ht="15">
      <c r="A199" s="176"/>
      <c r="B199" s="176"/>
      <c r="C199" s="176"/>
      <c r="D199" s="176"/>
      <c r="E199" s="176"/>
      <c r="F199" s="176"/>
    </row>
    <row r="200" spans="1:6" ht="15">
      <c r="A200" s="177" t="s">
        <v>585</v>
      </c>
      <c r="B200" s="176" t="s">
        <v>581</v>
      </c>
      <c r="C200" s="176"/>
      <c r="D200" s="176"/>
      <c r="E200" s="176"/>
      <c r="F200" s="176"/>
    </row>
    <row r="201" spans="1:6" ht="15">
      <c r="A201" s="176"/>
      <c r="B201" s="176" t="s">
        <v>582</v>
      </c>
      <c r="C201" s="176"/>
      <c r="D201" s="176"/>
      <c r="E201" s="176"/>
      <c r="F201" s="176"/>
    </row>
    <row r="202" spans="1:6" ht="15">
      <c r="A202" s="176"/>
      <c r="B202" s="176" t="s">
        <v>583</v>
      </c>
      <c r="C202" s="176"/>
      <c r="D202" s="176"/>
      <c r="E202" s="176"/>
      <c r="F202" s="176"/>
    </row>
    <row r="203" spans="1:6" ht="15">
      <c r="A203" s="176"/>
      <c r="B203" s="176" t="s">
        <v>856</v>
      </c>
      <c r="C203" s="176"/>
      <c r="D203" s="176"/>
      <c r="E203" s="176"/>
      <c r="F203" s="176"/>
    </row>
    <row r="204" spans="1:6" ht="15">
      <c r="A204" s="176"/>
      <c r="B204" s="176" t="s">
        <v>574</v>
      </c>
      <c r="C204" s="176"/>
      <c r="D204" s="176"/>
      <c r="E204" s="176"/>
      <c r="F204" s="176"/>
    </row>
    <row r="205" spans="1:6" ht="15">
      <c r="A205" s="176"/>
      <c r="B205" s="176" t="s">
        <v>562</v>
      </c>
      <c r="C205" s="177" t="s">
        <v>17</v>
      </c>
      <c r="D205" s="177">
        <v>7</v>
      </c>
      <c r="E205" s="202"/>
      <c r="F205" s="202">
        <f>+(D205*E205)</f>
        <v>0</v>
      </c>
    </row>
    <row r="206" spans="1:6" ht="15">
      <c r="A206" s="176"/>
      <c r="B206" s="176" t="s">
        <v>586</v>
      </c>
      <c r="C206" s="176"/>
      <c r="D206" s="176"/>
      <c r="E206" s="176"/>
      <c r="F206" s="176"/>
    </row>
    <row r="207" spans="1:6" ht="15">
      <c r="A207" s="176"/>
      <c r="B207" s="176" t="s">
        <v>564</v>
      </c>
      <c r="C207" s="176"/>
      <c r="D207" s="176"/>
      <c r="E207" s="176"/>
      <c r="F207" s="176"/>
    </row>
    <row r="208" spans="1:6" ht="15">
      <c r="A208" s="176"/>
      <c r="B208" s="176"/>
      <c r="C208" s="176"/>
      <c r="D208" s="176"/>
      <c r="E208" s="176"/>
      <c r="F208" s="176"/>
    </row>
    <row r="209" spans="1:6" ht="15">
      <c r="A209" s="177" t="s">
        <v>587</v>
      </c>
      <c r="B209" s="176" t="s">
        <v>588</v>
      </c>
      <c r="C209" s="176"/>
      <c r="D209" s="176"/>
      <c r="E209" s="176"/>
      <c r="F209" s="176"/>
    </row>
    <row r="210" spans="1:6" ht="15">
      <c r="A210" s="176"/>
      <c r="B210" s="176" t="s">
        <v>566</v>
      </c>
      <c r="C210" s="176"/>
      <c r="D210" s="176"/>
      <c r="E210" s="176"/>
      <c r="F210" s="176"/>
    </row>
    <row r="211" spans="1:6" ht="15">
      <c r="A211" s="176"/>
      <c r="B211" s="176" t="s">
        <v>589</v>
      </c>
      <c r="C211" s="176"/>
      <c r="D211" s="176"/>
      <c r="E211" s="176"/>
      <c r="F211" s="176"/>
    </row>
    <row r="212" spans="1:6" ht="15">
      <c r="A212" s="176"/>
      <c r="B212" s="176" t="s">
        <v>857</v>
      </c>
      <c r="C212" s="176"/>
      <c r="D212" s="176"/>
      <c r="E212" s="176"/>
      <c r="F212" s="176"/>
    </row>
    <row r="213" spans="1:6" ht="15">
      <c r="A213" s="176"/>
      <c r="B213" s="176" t="s">
        <v>568</v>
      </c>
      <c r="C213" s="176"/>
      <c r="D213" s="176"/>
      <c r="E213" s="176"/>
      <c r="F213" s="176"/>
    </row>
    <row r="214" spans="1:6" ht="15">
      <c r="A214" s="176"/>
      <c r="B214" s="176" t="s">
        <v>562</v>
      </c>
      <c r="C214" s="177" t="s">
        <v>17</v>
      </c>
      <c r="D214" s="177">
        <v>2</v>
      </c>
      <c r="E214" s="202"/>
      <c r="F214" s="202">
        <f>+(D214*E214)</f>
        <v>0</v>
      </c>
    </row>
    <row r="215" spans="1:6" ht="15">
      <c r="A215" s="176"/>
      <c r="B215" s="176" t="s">
        <v>590</v>
      </c>
      <c r="C215" s="176"/>
      <c r="D215" s="176"/>
      <c r="E215" s="176"/>
      <c r="F215" s="176"/>
    </row>
    <row r="216" spans="1:6" ht="15">
      <c r="A216" s="176"/>
      <c r="B216" s="176" t="s">
        <v>564</v>
      </c>
      <c r="C216" s="176"/>
      <c r="D216" s="176"/>
      <c r="E216" s="176"/>
      <c r="F216" s="176"/>
    </row>
    <row r="217" spans="1:6" ht="15">
      <c r="A217" s="176"/>
      <c r="B217" s="176"/>
      <c r="C217" s="176"/>
      <c r="D217" s="176"/>
      <c r="E217" s="176"/>
      <c r="F217" s="176"/>
    </row>
    <row r="218" spans="1:6" ht="15">
      <c r="A218" s="177" t="s">
        <v>591</v>
      </c>
      <c r="B218" s="176" t="s">
        <v>592</v>
      </c>
      <c r="C218" s="176"/>
      <c r="D218" s="176"/>
      <c r="E218" s="176"/>
      <c r="F218" s="176"/>
    </row>
    <row r="219" spans="1:6" ht="15">
      <c r="A219" s="176"/>
      <c r="B219" s="176" t="s">
        <v>559</v>
      </c>
      <c r="C219" s="176"/>
      <c r="D219" s="176"/>
      <c r="E219" s="176"/>
      <c r="F219" s="176"/>
    </row>
    <row r="220" spans="1:6" ht="15">
      <c r="A220" s="176"/>
      <c r="B220" s="176" t="s">
        <v>593</v>
      </c>
      <c r="C220" s="176"/>
      <c r="D220" s="176"/>
      <c r="E220" s="176"/>
      <c r="F220" s="176"/>
    </row>
    <row r="221" spans="1:6" ht="15">
      <c r="A221" s="176"/>
      <c r="B221" s="176" t="s">
        <v>858</v>
      </c>
      <c r="C221" s="176"/>
      <c r="D221" s="176"/>
      <c r="E221" s="176"/>
      <c r="F221" s="176"/>
    </row>
    <row r="222" spans="1:6" ht="15">
      <c r="A222" s="176"/>
      <c r="B222" s="176" t="s">
        <v>562</v>
      </c>
      <c r="C222" s="177" t="s">
        <v>17</v>
      </c>
      <c r="D222" s="177">
        <v>6</v>
      </c>
      <c r="E222" s="202"/>
      <c r="F222" s="202">
        <f>+(D222*E222)</f>
        <v>0</v>
      </c>
    </row>
    <row r="223" spans="1:6" ht="15">
      <c r="A223" s="176"/>
      <c r="B223" s="176" t="s">
        <v>594</v>
      </c>
      <c r="C223" s="176"/>
      <c r="D223" s="176"/>
      <c r="E223" s="176"/>
      <c r="F223" s="176"/>
    </row>
    <row r="224" spans="1:6" ht="15">
      <c r="A224" s="176"/>
      <c r="B224" s="176" t="s">
        <v>564</v>
      </c>
      <c r="C224" s="176"/>
      <c r="D224" s="176"/>
      <c r="E224" s="176"/>
      <c r="F224" s="176"/>
    </row>
    <row r="225" spans="1:6" ht="15">
      <c r="A225" s="176"/>
      <c r="B225" s="176"/>
      <c r="C225" s="176"/>
      <c r="D225" s="176"/>
      <c r="E225" s="176"/>
      <c r="F225" s="176"/>
    </row>
    <row r="226" spans="1:6" ht="15">
      <c r="A226" s="177" t="s">
        <v>595</v>
      </c>
      <c r="B226" s="176" t="s">
        <v>596</v>
      </c>
      <c r="C226" s="177" t="s">
        <v>17</v>
      </c>
      <c r="D226" s="177">
        <v>1</v>
      </c>
      <c r="E226" s="202"/>
      <c r="F226" s="202">
        <f>+(D226*E226)</f>
        <v>0</v>
      </c>
    </row>
    <row r="227" spans="1:6" ht="15">
      <c r="A227" s="176"/>
      <c r="B227" s="176" t="s">
        <v>597</v>
      </c>
      <c r="C227" s="176"/>
      <c r="D227" s="176"/>
      <c r="E227" s="176"/>
      <c r="F227" s="176"/>
    </row>
    <row r="228" spans="1:6" ht="15">
      <c r="A228" s="176"/>
      <c r="B228" s="176" t="s">
        <v>859</v>
      </c>
      <c r="C228" s="176"/>
      <c r="D228" s="176"/>
      <c r="E228" s="176"/>
      <c r="F228" s="176"/>
    </row>
    <row r="229" spans="1:6" ht="15">
      <c r="A229" s="176"/>
      <c r="B229" s="176" t="s">
        <v>860</v>
      </c>
      <c r="C229" s="176"/>
      <c r="D229" s="176"/>
      <c r="E229" s="176"/>
      <c r="F229" s="176"/>
    </row>
    <row r="230" spans="1:6" ht="15">
      <c r="A230" s="176"/>
      <c r="B230" s="207" t="s">
        <v>598</v>
      </c>
      <c r="C230" s="176"/>
      <c r="D230" s="176"/>
      <c r="E230" s="176"/>
      <c r="F230" s="176"/>
    </row>
    <row r="231" spans="1:6" ht="15">
      <c r="A231" s="176"/>
      <c r="B231" s="207" t="s">
        <v>861</v>
      </c>
      <c r="C231" s="176"/>
      <c r="D231" s="176"/>
      <c r="E231" s="176"/>
      <c r="F231" s="176"/>
    </row>
    <row r="232" spans="1:6" ht="15">
      <c r="A232" s="176"/>
      <c r="B232" s="208" t="s">
        <v>599</v>
      </c>
      <c r="C232" s="176"/>
      <c r="D232" s="176"/>
      <c r="E232" s="176"/>
      <c r="F232" s="176"/>
    </row>
    <row r="233" spans="1:6" ht="15">
      <c r="A233" s="176"/>
      <c r="B233" s="207" t="s">
        <v>862</v>
      </c>
      <c r="C233" s="176"/>
      <c r="D233" s="176"/>
      <c r="E233" s="176"/>
      <c r="F233" s="176"/>
    </row>
    <row r="234" spans="1:6" ht="15">
      <c r="A234" s="176"/>
      <c r="B234" s="207" t="s">
        <v>600</v>
      </c>
      <c r="C234" s="176"/>
      <c r="D234" s="176"/>
      <c r="E234" s="176"/>
      <c r="F234" s="176"/>
    </row>
    <row r="235" spans="1:6" ht="15">
      <c r="A235" s="176"/>
      <c r="B235" s="207" t="s">
        <v>601</v>
      </c>
      <c r="C235" s="176"/>
      <c r="D235" s="176"/>
      <c r="E235" s="176"/>
      <c r="F235" s="176"/>
    </row>
    <row r="236" spans="1:6" ht="15">
      <c r="A236" s="176"/>
      <c r="B236" s="207" t="s">
        <v>602</v>
      </c>
      <c r="C236" s="176"/>
      <c r="D236" s="176"/>
      <c r="E236" s="176"/>
      <c r="F236" s="176"/>
    </row>
    <row r="237" spans="1:6" ht="15">
      <c r="A237" s="176"/>
      <c r="B237" s="207" t="s">
        <v>863</v>
      </c>
      <c r="C237" s="176"/>
      <c r="D237" s="176"/>
      <c r="E237" s="176"/>
      <c r="F237" s="176"/>
    </row>
    <row r="238" spans="1:6" ht="15">
      <c r="A238" s="176"/>
      <c r="B238" s="176" t="s">
        <v>564</v>
      </c>
      <c r="C238" s="176"/>
      <c r="D238" s="176"/>
      <c r="E238" s="176"/>
      <c r="F238" s="176"/>
    </row>
    <row r="239" spans="1:6" ht="15">
      <c r="A239" s="176"/>
      <c r="B239" s="176"/>
      <c r="C239" s="176"/>
      <c r="D239" s="176"/>
      <c r="E239" s="176"/>
      <c r="F239" s="176"/>
    </row>
    <row r="240" spans="1:6" ht="15">
      <c r="A240" s="176"/>
      <c r="B240" s="207"/>
      <c r="C240" s="176"/>
      <c r="D240" s="176"/>
      <c r="E240" s="176"/>
      <c r="F240" s="176"/>
    </row>
    <row r="241" spans="1:6" ht="13.5" customHeight="1">
      <c r="A241" s="177" t="s">
        <v>603</v>
      </c>
      <c r="B241" s="207" t="s">
        <v>604</v>
      </c>
      <c r="C241" s="177" t="s">
        <v>17</v>
      </c>
      <c r="D241" s="177">
        <v>9</v>
      </c>
      <c r="E241" s="202"/>
      <c r="F241" s="202">
        <f>+(D241*E241)</f>
        <v>0</v>
      </c>
    </row>
    <row r="242" spans="1:6" ht="15">
      <c r="A242" s="176"/>
      <c r="B242" s="207" t="s">
        <v>864</v>
      </c>
      <c r="C242" s="176"/>
      <c r="D242" s="176"/>
      <c r="E242" s="176"/>
      <c r="F242" s="176"/>
    </row>
    <row r="243" spans="1:6" ht="13.5" customHeight="1">
      <c r="A243" s="176"/>
      <c r="B243" s="207" t="s">
        <v>865</v>
      </c>
      <c r="C243" s="176"/>
      <c r="D243" s="176"/>
      <c r="E243" s="176"/>
      <c r="F243" s="176"/>
    </row>
    <row r="244" spans="1:6" ht="15">
      <c r="A244" s="176"/>
      <c r="B244" s="208" t="s">
        <v>598</v>
      </c>
      <c r="C244" s="176"/>
      <c r="D244" s="176"/>
      <c r="E244" s="176"/>
      <c r="F244" s="176"/>
    </row>
    <row r="245" spans="1:6" ht="15">
      <c r="A245" s="176"/>
      <c r="B245" s="208" t="s">
        <v>866</v>
      </c>
      <c r="C245" s="176"/>
      <c r="D245" s="176"/>
      <c r="E245" s="176"/>
      <c r="F245" s="176"/>
    </row>
    <row r="246" spans="1:6" ht="15">
      <c r="A246" s="176"/>
      <c r="B246" s="208" t="s">
        <v>867</v>
      </c>
      <c r="C246" s="176"/>
      <c r="D246" s="176"/>
      <c r="E246" s="176"/>
      <c r="F246" s="176"/>
    </row>
    <row r="247" spans="1:6" ht="15">
      <c r="A247" s="176"/>
      <c r="B247" s="208" t="s">
        <v>605</v>
      </c>
      <c r="C247" s="176"/>
      <c r="D247" s="176"/>
      <c r="E247" s="176"/>
      <c r="F247" s="176"/>
    </row>
    <row r="248" spans="1:6" ht="15">
      <c r="A248" s="176"/>
      <c r="B248" s="208" t="s">
        <v>868</v>
      </c>
      <c r="C248" s="176"/>
      <c r="D248" s="176"/>
      <c r="E248" s="176"/>
      <c r="F248" s="176"/>
    </row>
    <row r="249" spans="1:6" ht="15">
      <c r="A249" s="176"/>
      <c r="B249" s="208" t="s">
        <v>606</v>
      </c>
      <c r="C249" s="176"/>
      <c r="D249" s="176"/>
      <c r="E249" s="176"/>
      <c r="F249" s="176"/>
    </row>
    <row r="250" spans="1:6" ht="15">
      <c r="A250" s="176"/>
      <c r="B250" s="208" t="s">
        <v>607</v>
      </c>
      <c r="C250" s="176"/>
      <c r="D250" s="176"/>
      <c r="E250" s="176"/>
      <c r="F250" s="176"/>
    </row>
    <row r="251" spans="1:6" ht="15">
      <c r="A251" s="176"/>
      <c r="B251" s="208" t="s">
        <v>608</v>
      </c>
      <c r="C251" s="176"/>
      <c r="D251" s="176"/>
      <c r="E251" s="176"/>
      <c r="F251" s="176"/>
    </row>
    <row r="252" spans="1:6" ht="15">
      <c r="A252" s="176"/>
      <c r="B252" s="176" t="s">
        <v>564</v>
      </c>
      <c r="C252" s="176"/>
      <c r="D252" s="176"/>
      <c r="E252" s="176"/>
      <c r="F252" s="176"/>
    </row>
    <row r="253" spans="1:6" ht="15">
      <c r="A253" s="176"/>
      <c r="B253" s="176"/>
      <c r="C253" s="176"/>
      <c r="D253" s="176"/>
      <c r="E253" s="176"/>
      <c r="F253" s="176"/>
    </row>
    <row r="254" spans="1:6" ht="15">
      <c r="A254" s="176"/>
      <c r="B254" s="207"/>
      <c r="C254" s="176"/>
      <c r="D254" s="176"/>
      <c r="E254" s="176"/>
      <c r="F254" s="176"/>
    </row>
    <row r="255" spans="1:6" ht="22.5">
      <c r="A255" s="177" t="s">
        <v>609</v>
      </c>
      <c r="B255" s="207" t="s">
        <v>604</v>
      </c>
      <c r="C255" s="177" t="s">
        <v>17</v>
      </c>
      <c r="D255" s="177">
        <v>12</v>
      </c>
      <c r="E255" s="202"/>
      <c r="F255" s="202">
        <f>+(D255*E255)</f>
        <v>0</v>
      </c>
    </row>
    <row r="256" spans="1:6" ht="15">
      <c r="A256" s="176"/>
      <c r="B256" s="207" t="s">
        <v>864</v>
      </c>
      <c r="C256" s="176"/>
      <c r="D256" s="176"/>
      <c r="E256" s="176"/>
      <c r="F256" s="176"/>
    </row>
    <row r="257" spans="1:6" ht="12" customHeight="1">
      <c r="A257" s="176"/>
      <c r="B257" s="207" t="s">
        <v>869</v>
      </c>
      <c r="C257" s="176"/>
      <c r="D257" s="176"/>
      <c r="E257" s="176"/>
      <c r="F257" s="176"/>
    </row>
    <row r="258" spans="1:6" ht="15">
      <c r="A258" s="176"/>
      <c r="B258" s="208" t="s">
        <v>598</v>
      </c>
      <c r="C258" s="176"/>
      <c r="D258" s="176"/>
      <c r="E258" s="176"/>
      <c r="F258" s="176"/>
    </row>
    <row r="259" spans="1:6" ht="15">
      <c r="A259" s="176"/>
      <c r="B259" s="208" t="s">
        <v>866</v>
      </c>
      <c r="C259" s="176"/>
      <c r="D259" s="176"/>
      <c r="E259" s="176"/>
      <c r="F259" s="176"/>
    </row>
    <row r="260" spans="1:6" ht="15">
      <c r="A260" s="176"/>
      <c r="B260" s="208" t="s">
        <v>862</v>
      </c>
      <c r="C260" s="176"/>
      <c r="D260" s="176"/>
      <c r="E260" s="176"/>
      <c r="F260" s="176"/>
    </row>
    <row r="261" spans="1:6" ht="15">
      <c r="A261" s="176"/>
      <c r="B261" s="208" t="s">
        <v>610</v>
      </c>
      <c r="C261" s="176"/>
      <c r="D261" s="176"/>
      <c r="E261" s="176"/>
      <c r="F261" s="176"/>
    </row>
    <row r="262" spans="1:6" ht="15">
      <c r="A262" s="176"/>
      <c r="B262" s="208" t="s">
        <v>868</v>
      </c>
      <c r="C262" s="176"/>
      <c r="D262" s="176"/>
      <c r="E262" s="176"/>
      <c r="F262" s="176"/>
    </row>
    <row r="263" spans="1:6" ht="15">
      <c r="A263" s="176"/>
      <c r="B263" s="208" t="s">
        <v>611</v>
      </c>
      <c r="C263" s="176"/>
      <c r="D263" s="176"/>
      <c r="E263" s="176"/>
      <c r="F263" s="176"/>
    </row>
    <row r="264" spans="1:6" ht="15">
      <c r="A264" s="176"/>
      <c r="B264" s="208" t="s">
        <v>607</v>
      </c>
      <c r="C264" s="176"/>
      <c r="D264" s="176"/>
      <c r="E264" s="176"/>
      <c r="F264" s="176"/>
    </row>
    <row r="265" spans="1:6" ht="15">
      <c r="A265" s="176"/>
      <c r="B265" s="208" t="s">
        <v>608</v>
      </c>
      <c r="C265" s="176"/>
      <c r="D265" s="176"/>
      <c r="E265" s="176"/>
      <c r="F265" s="176"/>
    </row>
    <row r="266" spans="1:6" ht="15">
      <c r="A266" s="176"/>
      <c r="B266" s="176" t="s">
        <v>564</v>
      </c>
      <c r="C266" s="176"/>
      <c r="D266" s="176"/>
      <c r="E266" s="176"/>
      <c r="F266" s="176"/>
    </row>
    <row r="267" spans="1:6" ht="15">
      <c r="A267" s="176"/>
      <c r="B267" s="176"/>
      <c r="C267" s="176"/>
      <c r="D267" s="176"/>
      <c r="E267" s="176"/>
      <c r="F267" s="176"/>
    </row>
    <row r="268" spans="1:6" ht="15">
      <c r="A268" s="176"/>
      <c r="B268" s="207"/>
      <c r="C268" s="176"/>
      <c r="D268" s="176"/>
      <c r="E268" s="176"/>
      <c r="F268" s="176"/>
    </row>
    <row r="269" spans="1:6" ht="13.5" customHeight="1">
      <c r="A269" s="177" t="s">
        <v>612</v>
      </c>
      <c r="B269" s="207" t="s">
        <v>604</v>
      </c>
      <c r="C269" s="177" t="s">
        <v>17</v>
      </c>
      <c r="D269" s="177">
        <v>4</v>
      </c>
      <c r="E269" s="202"/>
      <c r="F269" s="202">
        <f>+(D269*E269)</f>
        <v>0</v>
      </c>
    </row>
    <row r="270" spans="1:6" ht="22.5">
      <c r="A270" s="176"/>
      <c r="B270" s="207" t="s">
        <v>613</v>
      </c>
      <c r="C270" s="176"/>
      <c r="D270" s="176"/>
      <c r="E270" s="176"/>
      <c r="F270" s="176"/>
    </row>
    <row r="271" spans="1:6" ht="15">
      <c r="A271" s="176"/>
      <c r="B271" s="207" t="s">
        <v>870</v>
      </c>
      <c r="C271" s="176"/>
      <c r="D271" s="176"/>
      <c r="E271" s="176"/>
      <c r="F271" s="176"/>
    </row>
    <row r="272" spans="1:6" ht="15">
      <c r="A272" s="176"/>
      <c r="B272" s="207" t="s">
        <v>871</v>
      </c>
      <c r="C272" s="176"/>
      <c r="D272" s="176"/>
      <c r="E272" s="176"/>
      <c r="F272" s="176"/>
    </row>
    <row r="273" spans="1:6" ht="15">
      <c r="A273" s="176"/>
      <c r="B273" s="207" t="s">
        <v>598</v>
      </c>
      <c r="C273" s="176"/>
      <c r="D273" s="176"/>
      <c r="E273" s="176"/>
      <c r="F273" s="176"/>
    </row>
    <row r="274" spans="1:6" ht="15">
      <c r="A274" s="176"/>
      <c r="B274" s="207" t="s">
        <v>866</v>
      </c>
      <c r="C274" s="176"/>
      <c r="D274" s="176"/>
      <c r="E274" s="176"/>
      <c r="F274" s="176"/>
    </row>
    <row r="275" spans="1:6" ht="15">
      <c r="A275" s="176"/>
      <c r="B275" s="208" t="s">
        <v>614</v>
      </c>
      <c r="C275" s="176"/>
      <c r="D275" s="176"/>
      <c r="E275" s="176"/>
      <c r="F275" s="176"/>
    </row>
    <row r="276" spans="1:6" ht="15">
      <c r="A276" s="176"/>
      <c r="B276" s="207" t="s">
        <v>862</v>
      </c>
      <c r="C276" s="176"/>
      <c r="D276" s="176"/>
      <c r="E276" s="176"/>
      <c r="F276" s="176"/>
    </row>
    <row r="277" spans="1:6" ht="15">
      <c r="A277" s="176"/>
      <c r="B277" s="207" t="s">
        <v>872</v>
      </c>
      <c r="C277" s="176"/>
      <c r="D277" s="176"/>
      <c r="E277" s="176"/>
      <c r="F277" s="176"/>
    </row>
    <row r="278" spans="1:6" ht="15">
      <c r="A278" s="176"/>
      <c r="B278" s="207" t="s">
        <v>615</v>
      </c>
      <c r="C278" s="176"/>
      <c r="D278" s="176"/>
      <c r="E278" s="176"/>
      <c r="F278" s="176"/>
    </row>
    <row r="279" spans="1:6" ht="15">
      <c r="A279" s="176"/>
      <c r="B279" s="207" t="s">
        <v>616</v>
      </c>
      <c r="C279" s="176"/>
      <c r="D279" s="176"/>
      <c r="E279" s="176"/>
      <c r="F279" s="176"/>
    </row>
    <row r="280" spans="1:6" ht="15">
      <c r="A280" s="176"/>
      <c r="B280" s="176" t="s">
        <v>564</v>
      </c>
      <c r="C280" s="176"/>
      <c r="D280" s="176"/>
      <c r="E280" s="176"/>
      <c r="F280" s="176"/>
    </row>
    <row r="281" spans="1:6" ht="15">
      <c r="A281" s="176"/>
      <c r="B281" s="176"/>
      <c r="C281" s="176"/>
      <c r="D281" s="176"/>
      <c r="E281" s="176"/>
      <c r="F281" s="176"/>
    </row>
    <row r="282" spans="1:6" ht="15">
      <c r="A282" s="176"/>
      <c r="B282" s="176"/>
      <c r="C282" s="176"/>
      <c r="D282" s="176"/>
      <c r="E282" s="176"/>
      <c r="F282" s="176"/>
    </row>
    <row r="283" spans="1:6" ht="15">
      <c r="A283" s="177" t="s">
        <v>617</v>
      </c>
      <c r="B283" s="176" t="s">
        <v>596</v>
      </c>
      <c r="C283" s="177" t="s">
        <v>17</v>
      </c>
      <c r="D283" s="177">
        <v>19</v>
      </c>
      <c r="E283" s="202"/>
      <c r="F283" s="202">
        <f>+(D283*E283)</f>
        <v>0</v>
      </c>
    </row>
    <row r="284" spans="1:6" ht="15">
      <c r="A284" s="176"/>
      <c r="B284" s="176" t="s">
        <v>618</v>
      </c>
      <c r="C284" s="176"/>
      <c r="D284" s="176"/>
      <c r="E284" s="176"/>
      <c r="F284" s="176"/>
    </row>
    <row r="285" spans="1:6" ht="15">
      <c r="A285" s="176"/>
      <c r="B285" s="176" t="s">
        <v>619</v>
      </c>
      <c r="C285" s="176"/>
      <c r="D285" s="176"/>
      <c r="E285" s="176"/>
      <c r="F285" s="176"/>
    </row>
    <row r="286" spans="1:6" ht="15">
      <c r="A286" s="176"/>
      <c r="B286" s="176" t="s">
        <v>873</v>
      </c>
      <c r="C286" s="176"/>
      <c r="D286" s="176"/>
      <c r="E286" s="176"/>
      <c r="F286" s="176"/>
    </row>
    <row r="287" spans="1:6" ht="15">
      <c r="A287" s="176"/>
      <c r="B287" s="176" t="s">
        <v>874</v>
      </c>
      <c r="C287" s="176"/>
      <c r="D287" s="176"/>
      <c r="E287" s="176"/>
      <c r="F287" s="176"/>
    </row>
    <row r="288" spans="1:6" ht="15">
      <c r="A288" s="176"/>
      <c r="B288" s="176" t="s">
        <v>620</v>
      </c>
      <c r="C288" s="176"/>
      <c r="D288" s="176"/>
      <c r="E288" s="176"/>
      <c r="F288" s="176"/>
    </row>
    <row r="289" spans="1:6" ht="15">
      <c r="A289" s="176"/>
      <c r="B289" s="207" t="s">
        <v>598</v>
      </c>
      <c r="C289" s="176"/>
      <c r="D289" s="176"/>
      <c r="E289" s="176"/>
      <c r="F289" s="176"/>
    </row>
    <row r="290" spans="1:6" ht="15">
      <c r="A290" s="176"/>
      <c r="B290" s="207" t="s">
        <v>866</v>
      </c>
      <c r="C290" s="176"/>
      <c r="D290" s="176"/>
      <c r="E290" s="176"/>
      <c r="F290" s="176"/>
    </row>
    <row r="291" spans="1:6" ht="15">
      <c r="A291" s="176"/>
      <c r="B291" s="208" t="s">
        <v>614</v>
      </c>
      <c r="C291" s="176"/>
      <c r="D291" s="176"/>
      <c r="E291" s="176"/>
      <c r="F291" s="176"/>
    </row>
    <row r="292" spans="1:6" ht="15">
      <c r="A292" s="176"/>
      <c r="B292" s="207" t="s">
        <v>862</v>
      </c>
      <c r="C292" s="176"/>
      <c r="D292" s="176"/>
      <c r="E292" s="176"/>
      <c r="F292" s="176"/>
    </row>
    <row r="293" spans="1:6" ht="15">
      <c r="A293" s="176"/>
      <c r="B293" s="207" t="s">
        <v>868</v>
      </c>
      <c r="C293" s="176"/>
      <c r="D293" s="176"/>
      <c r="E293" s="176"/>
      <c r="F293" s="176"/>
    </row>
    <row r="294" spans="1:6" ht="15">
      <c r="A294" s="176"/>
      <c r="B294" s="207" t="s">
        <v>615</v>
      </c>
      <c r="C294" s="176"/>
      <c r="D294" s="176"/>
      <c r="E294" s="176"/>
      <c r="F294" s="176"/>
    </row>
    <row r="295" spans="1:6" ht="15">
      <c r="A295" s="176"/>
      <c r="B295" s="207" t="s">
        <v>616</v>
      </c>
      <c r="C295" s="176"/>
      <c r="D295" s="176"/>
      <c r="E295" s="176"/>
      <c r="F295" s="176"/>
    </row>
    <row r="296" spans="1:6" ht="15">
      <c r="A296" s="176"/>
      <c r="B296" s="176" t="s">
        <v>564</v>
      </c>
      <c r="C296" s="176"/>
      <c r="D296" s="176"/>
      <c r="E296" s="176"/>
      <c r="F296" s="176"/>
    </row>
    <row r="297" spans="1:6" ht="15">
      <c r="A297" s="176"/>
      <c r="B297" s="176"/>
      <c r="C297" s="176"/>
      <c r="D297" s="176"/>
      <c r="E297" s="176"/>
      <c r="F297" s="176"/>
    </row>
    <row r="298" spans="1:6" ht="15">
      <c r="A298" s="176"/>
      <c r="B298" s="176"/>
      <c r="C298" s="176"/>
      <c r="D298" s="176"/>
      <c r="E298" s="176"/>
      <c r="F298" s="176"/>
    </row>
    <row r="299" spans="1:6" ht="12" customHeight="1">
      <c r="A299" s="177" t="s">
        <v>621</v>
      </c>
      <c r="B299" s="207" t="s">
        <v>604</v>
      </c>
      <c r="C299" s="177" t="s">
        <v>17</v>
      </c>
      <c r="D299" s="177">
        <v>2</v>
      </c>
      <c r="E299" s="202"/>
      <c r="F299" s="202">
        <f>+(D299*E299)</f>
        <v>0</v>
      </c>
    </row>
    <row r="300" spans="1:6" ht="22.5">
      <c r="A300" s="176"/>
      <c r="B300" s="207" t="s">
        <v>613</v>
      </c>
      <c r="C300" s="176"/>
      <c r="D300" s="176"/>
      <c r="E300" s="176"/>
      <c r="F300" s="176"/>
    </row>
    <row r="301" spans="1:6" ht="15">
      <c r="A301" s="176"/>
      <c r="B301" s="207" t="s">
        <v>870</v>
      </c>
      <c r="C301" s="176"/>
      <c r="D301" s="176"/>
      <c r="E301" s="176"/>
      <c r="F301" s="176"/>
    </row>
    <row r="302" spans="1:6" ht="15">
      <c r="A302" s="176"/>
      <c r="B302" s="207" t="s">
        <v>875</v>
      </c>
      <c r="C302" s="176"/>
      <c r="D302" s="176"/>
      <c r="E302" s="176"/>
      <c r="F302" s="176"/>
    </row>
    <row r="303" spans="1:6" ht="15">
      <c r="A303" s="176"/>
      <c r="B303" s="207" t="s">
        <v>598</v>
      </c>
      <c r="C303" s="176"/>
      <c r="D303" s="176"/>
      <c r="E303" s="176"/>
      <c r="F303" s="176"/>
    </row>
    <row r="304" spans="1:6" ht="15">
      <c r="A304" s="176"/>
      <c r="B304" s="207" t="s">
        <v>866</v>
      </c>
      <c r="C304" s="176"/>
      <c r="D304" s="176"/>
      <c r="E304" s="176"/>
      <c r="F304" s="176"/>
    </row>
    <row r="305" spans="1:6" ht="15">
      <c r="A305" s="176"/>
      <c r="B305" s="208" t="s">
        <v>614</v>
      </c>
      <c r="C305" s="176"/>
      <c r="D305" s="176"/>
      <c r="E305" s="176"/>
      <c r="F305" s="176"/>
    </row>
    <row r="306" spans="1:6" ht="15">
      <c r="A306" s="176"/>
      <c r="B306" s="207" t="s">
        <v>862</v>
      </c>
      <c r="C306" s="176"/>
      <c r="D306" s="176"/>
      <c r="E306" s="176"/>
      <c r="F306" s="176"/>
    </row>
    <row r="307" spans="1:6" ht="15">
      <c r="A307" s="176"/>
      <c r="B307" s="207" t="s">
        <v>868</v>
      </c>
      <c r="C307" s="176"/>
      <c r="D307" s="176"/>
      <c r="E307" s="176"/>
      <c r="F307" s="176"/>
    </row>
    <row r="308" spans="1:6" ht="15">
      <c r="A308" s="176"/>
      <c r="B308" s="207" t="s">
        <v>615</v>
      </c>
      <c r="C308" s="176"/>
      <c r="D308" s="176"/>
      <c r="E308" s="176"/>
      <c r="F308" s="176"/>
    </row>
    <row r="309" spans="1:6" ht="15">
      <c r="A309" s="176"/>
      <c r="B309" s="207" t="s">
        <v>616</v>
      </c>
      <c r="C309" s="176"/>
      <c r="D309" s="176"/>
      <c r="E309" s="176"/>
      <c r="F309" s="176"/>
    </row>
    <row r="310" spans="1:6" ht="15">
      <c r="A310" s="176"/>
      <c r="B310" s="176" t="s">
        <v>564</v>
      </c>
      <c r="C310" s="176"/>
      <c r="D310" s="176"/>
      <c r="E310" s="176"/>
      <c r="F310" s="176"/>
    </row>
    <row r="311" spans="1:6" ht="15">
      <c r="A311" s="176"/>
      <c r="B311" s="176"/>
      <c r="C311" s="176"/>
      <c r="D311" s="176"/>
      <c r="E311" s="176"/>
      <c r="F311" s="176"/>
    </row>
    <row r="312" spans="1:6" ht="15">
      <c r="A312" s="176"/>
      <c r="B312" s="207"/>
      <c r="C312" s="176"/>
      <c r="D312" s="176"/>
      <c r="E312" s="176"/>
      <c r="F312" s="176"/>
    </row>
    <row r="313" spans="1:6" ht="12.75" customHeight="1">
      <c r="A313" s="177" t="s">
        <v>622</v>
      </c>
      <c r="B313" s="207" t="s">
        <v>623</v>
      </c>
      <c r="C313" s="177" t="s">
        <v>17</v>
      </c>
      <c r="D313" s="177">
        <v>2</v>
      </c>
      <c r="E313" s="202"/>
      <c r="F313" s="202">
        <f>+(D313*E313)</f>
        <v>0</v>
      </c>
    </row>
    <row r="314" spans="1:6" ht="15">
      <c r="A314" s="176"/>
      <c r="B314" s="207" t="s">
        <v>624</v>
      </c>
      <c r="C314" s="176"/>
      <c r="D314" s="176"/>
      <c r="E314" s="176"/>
      <c r="F314" s="176"/>
    </row>
    <row r="315" spans="1:6" ht="15">
      <c r="A315" s="176"/>
      <c r="B315" s="176" t="s">
        <v>564</v>
      </c>
      <c r="C315" s="176"/>
      <c r="D315" s="176"/>
      <c r="E315" s="176"/>
      <c r="F315" s="176"/>
    </row>
    <row r="316" spans="1:6" ht="15">
      <c r="A316" s="176"/>
      <c r="B316" s="176"/>
      <c r="C316" s="176"/>
      <c r="D316" s="176"/>
      <c r="E316" s="176"/>
      <c r="F316" s="176"/>
    </row>
    <row r="317" spans="1:6" ht="15">
      <c r="A317" s="176"/>
      <c r="B317" s="207"/>
      <c r="C317" s="176"/>
      <c r="D317" s="176"/>
      <c r="E317" s="176"/>
      <c r="F317" s="176"/>
    </row>
    <row r="318" spans="1:6" ht="12" customHeight="1">
      <c r="A318" s="177" t="s">
        <v>625</v>
      </c>
      <c r="B318" s="207" t="s">
        <v>876</v>
      </c>
      <c r="C318" s="177" t="s">
        <v>17</v>
      </c>
      <c r="D318" s="177">
        <v>4</v>
      </c>
      <c r="E318" s="202"/>
      <c r="F318" s="202">
        <f>+(D318*E318)</f>
        <v>0</v>
      </c>
    </row>
    <row r="319" spans="1:6" ht="22.5">
      <c r="A319" s="176"/>
      <c r="B319" s="207" t="s">
        <v>877</v>
      </c>
      <c r="C319" s="176"/>
      <c r="D319" s="176"/>
      <c r="E319" s="176"/>
      <c r="F319" s="176"/>
    </row>
    <row r="320" spans="1:6" ht="15">
      <c r="A320" s="176"/>
      <c r="B320" s="207" t="s">
        <v>870</v>
      </c>
      <c r="C320" s="176"/>
      <c r="D320" s="176"/>
      <c r="E320" s="176"/>
      <c r="F320" s="176"/>
    </row>
    <row r="321" spans="1:6" ht="15">
      <c r="A321" s="176"/>
      <c r="B321" s="207" t="s">
        <v>878</v>
      </c>
      <c r="C321" s="176"/>
      <c r="D321" s="176"/>
      <c r="E321" s="176"/>
      <c r="F321" s="176"/>
    </row>
    <row r="322" spans="1:6" ht="15">
      <c r="A322" s="176"/>
      <c r="B322" s="207" t="s">
        <v>598</v>
      </c>
      <c r="C322" s="176"/>
      <c r="D322" s="176"/>
      <c r="E322" s="176"/>
      <c r="F322" s="176"/>
    </row>
    <row r="323" spans="1:6" ht="15">
      <c r="A323" s="176"/>
      <c r="B323" s="207" t="s">
        <v>866</v>
      </c>
      <c r="C323" s="176"/>
      <c r="D323" s="176"/>
      <c r="E323" s="176"/>
      <c r="F323" s="176"/>
    </row>
    <row r="324" spans="1:6" ht="15">
      <c r="A324" s="176"/>
      <c r="B324" s="208" t="s">
        <v>614</v>
      </c>
      <c r="C324" s="176"/>
      <c r="D324" s="176"/>
      <c r="E324" s="176"/>
      <c r="F324" s="176"/>
    </row>
    <row r="325" spans="1:6" ht="15">
      <c r="A325" s="176"/>
      <c r="B325" s="207" t="s">
        <v>862</v>
      </c>
      <c r="C325" s="176"/>
      <c r="D325" s="176"/>
      <c r="E325" s="176"/>
      <c r="F325" s="176"/>
    </row>
    <row r="326" spans="1:6" ht="15">
      <c r="A326" s="176"/>
      <c r="B326" s="207" t="s">
        <v>868</v>
      </c>
      <c r="C326" s="176"/>
      <c r="D326" s="176"/>
      <c r="E326" s="176"/>
      <c r="F326" s="176"/>
    </row>
    <row r="327" spans="1:6" ht="15">
      <c r="A327" s="176"/>
      <c r="B327" s="207" t="s">
        <v>615</v>
      </c>
      <c r="C327" s="176"/>
      <c r="D327" s="176"/>
      <c r="E327" s="176"/>
      <c r="F327" s="176"/>
    </row>
    <row r="328" spans="1:6" ht="15">
      <c r="A328" s="176"/>
      <c r="B328" s="207" t="s">
        <v>616</v>
      </c>
      <c r="C328" s="176"/>
      <c r="D328" s="176"/>
      <c r="E328" s="176"/>
      <c r="F328" s="176"/>
    </row>
    <row r="329" spans="1:6" ht="15">
      <c r="A329" s="176"/>
      <c r="B329" s="176" t="s">
        <v>564</v>
      </c>
      <c r="C329" s="176"/>
      <c r="D329" s="176"/>
      <c r="E329" s="176"/>
      <c r="F329" s="176"/>
    </row>
    <row r="330" spans="1:6" ht="15">
      <c r="A330" s="176"/>
      <c r="B330" s="176"/>
      <c r="C330" s="176"/>
      <c r="D330" s="176"/>
      <c r="E330" s="176"/>
      <c r="F330" s="176"/>
    </row>
    <row r="331" spans="1:6" ht="15">
      <c r="A331" s="176"/>
      <c r="B331" s="207"/>
      <c r="C331" s="176"/>
      <c r="D331" s="176"/>
      <c r="E331" s="176"/>
      <c r="F331" s="176"/>
    </row>
    <row r="332" spans="1:6" ht="22.5" customHeight="1">
      <c r="A332" s="341" t="s">
        <v>626</v>
      </c>
      <c r="B332" s="207" t="s">
        <v>623</v>
      </c>
      <c r="C332" s="176"/>
      <c r="D332" s="176"/>
      <c r="E332" s="176"/>
      <c r="F332" s="176"/>
    </row>
    <row r="333" spans="1:6" ht="15">
      <c r="A333" s="176"/>
      <c r="B333" s="207" t="s">
        <v>627</v>
      </c>
      <c r="C333" s="177" t="s">
        <v>17</v>
      </c>
      <c r="D333" s="177">
        <v>4</v>
      </c>
      <c r="E333" s="202"/>
      <c r="F333" s="202">
        <f>+(D333*E333)</f>
        <v>0</v>
      </c>
    </row>
    <row r="334" spans="1:6" ht="15">
      <c r="A334" s="176"/>
      <c r="B334" s="176" t="s">
        <v>564</v>
      </c>
      <c r="C334" s="177"/>
      <c r="D334" s="177"/>
      <c r="E334" s="202"/>
      <c r="F334" s="202"/>
    </row>
    <row r="335" spans="1:6" ht="15">
      <c r="A335" s="176"/>
      <c r="B335" s="176"/>
      <c r="C335" s="177"/>
      <c r="D335" s="177"/>
      <c r="E335" s="202"/>
      <c r="F335" s="202"/>
    </row>
    <row r="336" spans="1:6" ht="15">
      <c r="A336" s="176"/>
      <c r="B336" s="176"/>
      <c r="C336" s="177"/>
      <c r="D336" s="177"/>
      <c r="E336" s="202"/>
      <c r="F336" s="202"/>
    </row>
    <row r="337" spans="1:6" ht="22.5">
      <c r="A337" s="342" t="s">
        <v>628</v>
      </c>
      <c r="B337" s="207" t="s">
        <v>604</v>
      </c>
      <c r="C337" s="177" t="s">
        <v>17</v>
      </c>
      <c r="D337" s="177">
        <v>5</v>
      </c>
      <c r="E337" s="202"/>
      <c r="F337" s="202">
        <f>+(D337*E337)</f>
        <v>0</v>
      </c>
    </row>
    <row r="338" spans="1:6" ht="22.5">
      <c r="A338" s="177"/>
      <c r="B338" s="207" t="s">
        <v>613</v>
      </c>
      <c r="C338" s="176"/>
      <c r="D338" s="176"/>
      <c r="E338" s="176"/>
      <c r="F338" s="176"/>
    </row>
    <row r="339" spans="1:6" ht="15">
      <c r="A339" s="177"/>
      <c r="B339" s="207" t="s">
        <v>870</v>
      </c>
      <c r="C339" s="176"/>
      <c r="D339" s="176"/>
      <c r="E339" s="176"/>
      <c r="F339" s="176"/>
    </row>
    <row r="340" spans="1:6" ht="15">
      <c r="A340" s="177"/>
      <c r="B340" s="207" t="s">
        <v>879</v>
      </c>
      <c r="C340" s="176"/>
      <c r="D340" s="176"/>
      <c r="E340" s="176"/>
      <c r="F340" s="176"/>
    </row>
    <row r="341" spans="1:6" ht="15">
      <c r="A341" s="177"/>
      <c r="B341" s="207" t="s">
        <v>598</v>
      </c>
      <c r="C341" s="176"/>
      <c r="D341" s="176"/>
      <c r="E341" s="176"/>
      <c r="F341" s="176"/>
    </row>
    <row r="342" spans="1:6" ht="15">
      <c r="A342" s="177"/>
      <c r="B342" s="207" t="s">
        <v>866</v>
      </c>
      <c r="C342" s="176"/>
      <c r="D342" s="176"/>
      <c r="E342" s="176"/>
      <c r="F342" s="176"/>
    </row>
    <row r="343" spans="1:6" ht="15">
      <c r="A343" s="177"/>
      <c r="B343" s="208" t="s">
        <v>614</v>
      </c>
      <c r="C343" s="176"/>
      <c r="D343" s="176"/>
      <c r="E343" s="176"/>
      <c r="F343" s="176"/>
    </row>
    <row r="344" spans="1:6" ht="15">
      <c r="A344" s="177"/>
      <c r="B344" s="207" t="s">
        <v>862</v>
      </c>
      <c r="C344" s="176"/>
      <c r="D344" s="176"/>
      <c r="E344" s="176"/>
      <c r="F344" s="176"/>
    </row>
    <row r="345" spans="1:6" ht="15">
      <c r="A345" s="177"/>
      <c r="B345" s="207" t="s">
        <v>868</v>
      </c>
      <c r="C345" s="176"/>
      <c r="D345" s="176"/>
      <c r="E345" s="176"/>
      <c r="F345" s="176"/>
    </row>
    <row r="346" spans="1:6" ht="15">
      <c r="A346" s="177"/>
      <c r="B346" s="207" t="s">
        <v>615</v>
      </c>
      <c r="C346" s="176"/>
      <c r="D346" s="176"/>
      <c r="E346" s="176"/>
      <c r="F346" s="176"/>
    </row>
    <row r="347" spans="1:6" ht="15">
      <c r="A347" s="177"/>
      <c r="B347" s="207" t="s">
        <v>616</v>
      </c>
      <c r="C347" s="176"/>
      <c r="D347" s="176"/>
      <c r="E347" s="176"/>
      <c r="F347" s="176"/>
    </row>
    <row r="348" spans="1:6" ht="15">
      <c r="A348" s="177"/>
      <c r="B348" s="176" t="s">
        <v>564</v>
      </c>
      <c r="C348" s="176"/>
      <c r="D348" s="176"/>
      <c r="E348" s="176"/>
      <c r="F348" s="176"/>
    </row>
    <row r="349" spans="1:6" ht="15">
      <c r="A349" s="177"/>
      <c r="B349" s="176"/>
      <c r="C349" s="176"/>
      <c r="D349" s="176"/>
      <c r="E349" s="176"/>
      <c r="F349" s="176"/>
    </row>
    <row r="350" spans="1:6" ht="15">
      <c r="A350" s="177"/>
      <c r="B350" s="207"/>
      <c r="C350" s="176"/>
      <c r="D350" s="176"/>
      <c r="E350" s="176"/>
      <c r="F350" s="176"/>
    </row>
    <row r="351" spans="1:6" ht="12.75" customHeight="1">
      <c r="A351" s="177" t="s">
        <v>629</v>
      </c>
      <c r="B351" s="207" t="s">
        <v>630</v>
      </c>
      <c r="C351" s="176"/>
      <c r="D351" s="176"/>
      <c r="E351" s="176"/>
      <c r="F351" s="176"/>
    </row>
    <row r="352" spans="1:6" ht="15">
      <c r="A352" s="177"/>
      <c r="B352" s="207" t="s">
        <v>627</v>
      </c>
      <c r="C352" s="177" t="s">
        <v>17</v>
      </c>
      <c r="D352" s="177">
        <v>5</v>
      </c>
      <c r="E352" s="202"/>
      <c r="F352" s="202">
        <f>+(D352*E352)</f>
        <v>0</v>
      </c>
    </row>
    <row r="353" spans="1:6" ht="15">
      <c r="A353" s="177"/>
      <c r="B353" s="176" t="s">
        <v>564</v>
      </c>
      <c r="C353" s="177"/>
      <c r="D353" s="177"/>
      <c r="E353" s="202"/>
      <c r="F353" s="202"/>
    </row>
    <row r="354" spans="1:6" ht="15">
      <c r="A354" s="177"/>
      <c r="B354" s="177"/>
      <c r="C354" s="177"/>
      <c r="D354" s="177"/>
      <c r="E354" s="202"/>
      <c r="F354" s="202"/>
    </row>
    <row r="355" spans="1:6" ht="15">
      <c r="A355" s="177"/>
      <c r="B355" s="207"/>
      <c r="C355" s="176"/>
      <c r="D355" s="176"/>
      <c r="E355" s="176"/>
      <c r="F355" s="176"/>
    </row>
    <row r="356" spans="1:6" ht="24" customHeight="1">
      <c r="A356" s="342" t="s">
        <v>631</v>
      </c>
      <c r="B356" s="207" t="s">
        <v>604</v>
      </c>
      <c r="C356" s="177" t="s">
        <v>17</v>
      </c>
      <c r="D356" s="177">
        <v>5</v>
      </c>
      <c r="E356" s="202"/>
      <c r="F356" s="202">
        <f>+(D356*E356)</f>
        <v>0</v>
      </c>
    </row>
    <row r="357" spans="1:6" ht="22.5">
      <c r="A357" s="177"/>
      <c r="B357" s="207" t="s">
        <v>613</v>
      </c>
      <c r="C357" s="176"/>
      <c r="D357" s="176"/>
      <c r="E357" s="176"/>
      <c r="F357" s="176"/>
    </row>
    <row r="358" spans="1:6" ht="15">
      <c r="A358" s="177"/>
      <c r="B358" s="207" t="s">
        <v>870</v>
      </c>
      <c r="C358" s="176"/>
      <c r="D358" s="176"/>
      <c r="E358" s="176"/>
      <c r="F358" s="176"/>
    </row>
    <row r="359" spans="1:6" ht="15">
      <c r="A359" s="177"/>
      <c r="B359" s="207" t="s">
        <v>880</v>
      </c>
      <c r="C359" s="176"/>
      <c r="D359" s="176"/>
      <c r="E359" s="176"/>
      <c r="F359" s="176"/>
    </row>
    <row r="360" spans="1:6" ht="15">
      <c r="A360" s="177"/>
      <c r="B360" s="207" t="s">
        <v>598</v>
      </c>
      <c r="C360" s="176"/>
      <c r="D360" s="176"/>
      <c r="E360" s="176"/>
      <c r="F360" s="176"/>
    </row>
    <row r="361" spans="1:6" ht="15">
      <c r="A361" s="177"/>
      <c r="B361" s="207" t="s">
        <v>866</v>
      </c>
      <c r="C361" s="176"/>
      <c r="D361" s="176"/>
      <c r="E361" s="176"/>
      <c r="F361" s="176"/>
    </row>
    <row r="362" spans="1:6" ht="15">
      <c r="A362" s="177"/>
      <c r="B362" s="208" t="s">
        <v>614</v>
      </c>
      <c r="C362" s="176"/>
      <c r="D362" s="176"/>
      <c r="E362" s="176"/>
      <c r="F362" s="176"/>
    </row>
    <row r="363" spans="1:6" ht="15">
      <c r="A363" s="177"/>
      <c r="B363" s="207" t="s">
        <v>862</v>
      </c>
      <c r="C363" s="176"/>
      <c r="D363" s="176"/>
      <c r="E363" s="176"/>
      <c r="F363" s="176"/>
    </row>
    <row r="364" spans="1:6" ht="15">
      <c r="A364" s="177"/>
      <c r="B364" s="207" t="s">
        <v>868</v>
      </c>
      <c r="C364" s="176"/>
      <c r="D364" s="176"/>
      <c r="E364" s="176"/>
      <c r="F364" s="176"/>
    </row>
    <row r="365" spans="1:6" ht="15">
      <c r="A365" s="177"/>
      <c r="B365" s="207" t="s">
        <v>615</v>
      </c>
      <c r="C365" s="176"/>
      <c r="D365" s="176"/>
      <c r="E365" s="176"/>
      <c r="F365" s="176"/>
    </row>
    <row r="366" spans="1:6" ht="15">
      <c r="A366" s="177"/>
      <c r="B366" s="207" t="s">
        <v>616</v>
      </c>
      <c r="C366" s="176"/>
      <c r="D366" s="176"/>
      <c r="E366" s="176"/>
      <c r="F366" s="176"/>
    </row>
    <row r="367" spans="1:6" ht="15">
      <c r="A367" s="177"/>
      <c r="B367" s="176"/>
      <c r="C367" s="176"/>
      <c r="D367" s="176"/>
      <c r="E367" s="176"/>
      <c r="F367" s="176"/>
    </row>
    <row r="368" spans="1:6" ht="15">
      <c r="A368" s="177"/>
      <c r="B368" s="207"/>
      <c r="C368" s="176"/>
      <c r="D368" s="176"/>
      <c r="E368" s="176"/>
      <c r="F368" s="176"/>
    </row>
    <row r="369" spans="1:6" ht="25.5" customHeight="1">
      <c r="A369" s="341" t="s">
        <v>632</v>
      </c>
      <c r="B369" s="207" t="s">
        <v>623</v>
      </c>
      <c r="C369" s="177" t="s">
        <v>17</v>
      </c>
      <c r="D369" s="177">
        <v>5</v>
      </c>
      <c r="E369" s="202"/>
      <c r="F369" s="202">
        <f>+(D369*E369)</f>
        <v>0</v>
      </c>
    </row>
    <row r="370" spans="1:6" ht="15">
      <c r="A370" s="177"/>
      <c r="B370" s="207" t="s">
        <v>633</v>
      </c>
      <c r="C370" s="176"/>
      <c r="D370" s="176"/>
      <c r="E370" s="176"/>
      <c r="F370" s="176"/>
    </row>
    <row r="371" spans="1:6" ht="15">
      <c r="A371" s="177"/>
      <c r="B371" s="176" t="s">
        <v>564</v>
      </c>
      <c r="C371" s="176"/>
      <c r="D371" s="176"/>
      <c r="E371" s="176"/>
      <c r="F371" s="176"/>
    </row>
    <row r="372" spans="1:6" ht="15">
      <c r="A372" s="177"/>
      <c r="B372" s="177"/>
      <c r="C372" s="176"/>
      <c r="D372" s="176"/>
      <c r="E372" s="176"/>
      <c r="F372" s="176"/>
    </row>
    <row r="373" spans="1:6" ht="15">
      <c r="A373" s="177"/>
      <c r="B373" s="203" t="s">
        <v>634</v>
      </c>
      <c r="C373" s="204" t="s">
        <v>137</v>
      </c>
      <c r="D373" s="204"/>
      <c r="E373" s="205"/>
      <c r="F373" s="206">
        <f>+SUM(F150:F370)</f>
        <v>0</v>
      </c>
    </row>
    <row r="374" spans="1:6" ht="15">
      <c r="A374" s="177"/>
      <c r="B374" s="207"/>
      <c r="C374" s="176"/>
      <c r="D374" s="176"/>
      <c r="E374" s="176"/>
      <c r="F374" s="176"/>
    </row>
    <row r="375" spans="1:6" ht="15">
      <c r="A375" s="178" t="s">
        <v>635</v>
      </c>
      <c r="B375" s="200" t="s">
        <v>636</v>
      </c>
      <c r="C375" s="176"/>
      <c r="D375" s="176"/>
      <c r="E375" s="176"/>
      <c r="F375" s="176"/>
    </row>
    <row r="376" spans="1:6" ht="15">
      <c r="A376" s="177"/>
      <c r="B376" s="207"/>
      <c r="C376" s="176"/>
      <c r="D376" s="176"/>
      <c r="E376" s="176"/>
      <c r="F376" s="176"/>
    </row>
    <row r="377" spans="1:6" ht="90">
      <c r="A377" s="342" t="s">
        <v>637</v>
      </c>
      <c r="B377" s="207" t="s">
        <v>881</v>
      </c>
      <c r="C377" s="176"/>
      <c r="D377" s="176"/>
      <c r="E377" s="176"/>
      <c r="F377" s="176"/>
    </row>
    <row r="378" spans="1:6" ht="15">
      <c r="A378" s="177"/>
      <c r="B378" s="207" t="s">
        <v>882</v>
      </c>
      <c r="C378" s="177" t="s">
        <v>638</v>
      </c>
      <c r="D378" s="177">
        <v>400</v>
      </c>
      <c r="E378" s="202"/>
      <c r="F378" s="202">
        <f>+(D378*E378)</f>
        <v>0</v>
      </c>
    </row>
    <row r="379" spans="1:6" ht="15">
      <c r="A379" s="177"/>
      <c r="B379" s="207"/>
      <c r="C379" s="176"/>
      <c r="D379" s="176"/>
      <c r="E379" s="176"/>
      <c r="F379" s="176"/>
    </row>
    <row r="380" spans="1:6" ht="25.5" customHeight="1">
      <c r="A380" s="342" t="s">
        <v>639</v>
      </c>
      <c r="B380" s="343" t="s">
        <v>883</v>
      </c>
      <c r="C380" s="177" t="s">
        <v>638</v>
      </c>
      <c r="D380" s="177">
        <v>150</v>
      </c>
      <c r="E380" s="202"/>
      <c r="F380" s="202">
        <f>+(D380*E380)</f>
        <v>0</v>
      </c>
    </row>
    <row r="381" spans="1:6" ht="15">
      <c r="A381" s="178"/>
      <c r="B381" s="210" t="s">
        <v>884</v>
      </c>
      <c r="E381" s="193"/>
      <c r="F381" s="193"/>
    </row>
    <row r="382" spans="1:6" ht="15">
      <c r="A382" s="176"/>
      <c r="B382" s="207"/>
      <c r="C382" s="176"/>
      <c r="D382" s="176"/>
      <c r="E382" s="176"/>
      <c r="F382" s="176"/>
    </row>
    <row r="383" spans="1:6" ht="15">
      <c r="A383" s="177" t="s">
        <v>640</v>
      </c>
      <c r="B383" s="209" t="s">
        <v>885</v>
      </c>
      <c r="C383" s="177" t="s">
        <v>638</v>
      </c>
      <c r="D383" s="177">
        <v>200</v>
      </c>
      <c r="E383" s="202"/>
      <c r="F383" s="202">
        <f>+(D383*E383)</f>
        <v>0</v>
      </c>
    </row>
    <row r="384" spans="2:6" ht="15">
      <c r="B384" s="210" t="s">
        <v>886</v>
      </c>
      <c r="E384" s="193"/>
      <c r="F384" s="193"/>
    </row>
    <row r="385" spans="1:6" ht="15">
      <c r="A385" s="176"/>
      <c r="B385" s="207"/>
      <c r="C385" s="176"/>
      <c r="D385" s="176"/>
      <c r="E385" s="176"/>
      <c r="F385" s="176"/>
    </row>
    <row r="386" spans="1:6" ht="15">
      <c r="A386" s="176"/>
      <c r="B386" s="203" t="s">
        <v>636</v>
      </c>
      <c r="C386" s="204" t="s">
        <v>137</v>
      </c>
      <c r="D386" s="204"/>
      <c r="E386" s="205"/>
      <c r="F386" s="206">
        <f>+SUM(F376:F384)</f>
        <v>0</v>
      </c>
    </row>
    <row r="387" spans="1:6" ht="15">
      <c r="A387" s="176"/>
      <c r="B387" s="207"/>
      <c r="C387" s="176"/>
      <c r="D387" s="176"/>
      <c r="E387" s="176"/>
      <c r="F387" s="176"/>
    </row>
    <row r="388" spans="1:6" ht="15">
      <c r="A388" s="176"/>
      <c r="B388" s="211"/>
      <c r="C388" s="212"/>
      <c r="D388" s="212"/>
      <c r="E388" s="213"/>
      <c r="F388" s="214"/>
    </row>
    <row r="389" spans="1:6" ht="15">
      <c r="A389" s="178" t="s">
        <v>641</v>
      </c>
      <c r="B389" s="215" t="s">
        <v>643</v>
      </c>
      <c r="C389" s="176"/>
      <c r="D389" s="176"/>
      <c r="E389" s="176"/>
      <c r="F389" s="176"/>
    </row>
    <row r="390" spans="1:6" ht="15">
      <c r="A390" s="178"/>
      <c r="B390" s="215" t="s">
        <v>644</v>
      </c>
      <c r="C390" s="176"/>
      <c r="D390" s="176"/>
      <c r="E390" s="176"/>
      <c r="F390" s="176"/>
    </row>
    <row r="391" spans="1:6" ht="15">
      <c r="A391" s="178"/>
      <c r="B391" s="215"/>
      <c r="C391" s="176"/>
      <c r="D391" s="176"/>
      <c r="E391" s="176"/>
      <c r="F391" s="176"/>
    </row>
    <row r="392" spans="1:6" ht="15">
      <c r="A392" s="216" t="s">
        <v>887</v>
      </c>
      <c r="B392" s="217" t="s">
        <v>645</v>
      </c>
      <c r="C392" s="218" t="s">
        <v>646</v>
      </c>
      <c r="D392" s="219">
        <v>1</v>
      </c>
      <c r="E392" s="202"/>
      <c r="F392" s="202">
        <f>+(D392*E392)</f>
        <v>0</v>
      </c>
    </row>
    <row r="393" spans="2:6" ht="15">
      <c r="B393" s="177" t="s">
        <v>647</v>
      </c>
      <c r="E393" s="177"/>
      <c r="F393" s="177"/>
    </row>
    <row r="394" spans="1:6" ht="15">
      <c r="A394" s="177"/>
      <c r="B394" s="177" t="s">
        <v>648</v>
      </c>
      <c r="C394" s="177"/>
      <c r="D394" s="177"/>
      <c r="E394" s="177"/>
      <c r="F394" s="177"/>
    </row>
    <row r="395" spans="1:6" ht="15">
      <c r="A395" s="177"/>
      <c r="B395" s="177" t="s">
        <v>649</v>
      </c>
      <c r="C395" s="177"/>
      <c r="D395" s="177"/>
      <c r="E395" s="177"/>
      <c r="F395" s="177"/>
    </row>
    <row r="396" spans="1:6" ht="15">
      <c r="A396" s="177"/>
      <c r="B396" s="177" t="s">
        <v>650</v>
      </c>
      <c r="C396" s="177"/>
      <c r="D396" s="177"/>
      <c r="E396" s="177"/>
      <c r="F396" s="177"/>
    </row>
    <row r="397" spans="1:6" ht="15">
      <c r="A397" s="177"/>
      <c r="B397" s="177" t="s">
        <v>651</v>
      </c>
      <c r="C397" s="177"/>
      <c r="D397" s="177"/>
      <c r="E397" s="177"/>
      <c r="F397" s="177"/>
    </row>
    <row r="398" spans="1:6" ht="15">
      <c r="A398" s="177"/>
      <c r="B398" s="177"/>
      <c r="C398" s="177"/>
      <c r="D398" s="177"/>
      <c r="E398" s="177"/>
      <c r="F398" s="177"/>
    </row>
    <row r="399" spans="1:6" ht="15">
      <c r="A399" s="216" t="s">
        <v>888</v>
      </c>
      <c r="B399" s="217" t="s">
        <v>652</v>
      </c>
      <c r="C399" s="218" t="s">
        <v>642</v>
      </c>
      <c r="D399" s="219">
        <v>1</v>
      </c>
      <c r="E399" s="202"/>
      <c r="F399" s="202">
        <f>+(D399*E399)</f>
        <v>0</v>
      </c>
    </row>
    <row r="400" spans="1:6" ht="15">
      <c r="A400" s="177"/>
      <c r="B400" s="177" t="s">
        <v>653</v>
      </c>
      <c r="C400" s="177"/>
      <c r="D400" s="177"/>
      <c r="E400" s="177"/>
      <c r="F400" s="177"/>
    </row>
    <row r="401" spans="1:6" ht="15">
      <c r="A401" s="177"/>
      <c r="B401" s="177" t="s">
        <v>654</v>
      </c>
      <c r="C401" s="177"/>
      <c r="D401" s="177"/>
      <c r="E401" s="177"/>
      <c r="F401" s="177"/>
    </row>
    <row r="402" spans="1:6" ht="15">
      <c r="A402" s="177"/>
      <c r="B402" s="177" t="s">
        <v>655</v>
      </c>
      <c r="C402" s="177"/>
      <c r="D402" s="177"/>
      <c r="E402" s="177"/>
      <c r="F402" s="177"/>
    </row>
    <row r="403" spans="1:6" ht="15">
      <c r="A403" s="177"/>
      <c r="B403" s="177"/>
      <c r="C403" s="177"/>
      <c r="D403" s="177"/>
      <c r="E403" s="177"/>
      <c r="F403" s="177"/>
    </row>
    <row r="404" spans="1:6" ht="15">
      <c r="A404" s="177"/>
      <c r="B404" s="177"/>
      <c r="C404" s="177"/>
      <c r="D404" s="177"/>
      <c r="E404" s="177"/>
      <c r="F404" s="177"/>
    </row>
    <row r="405" spans="1:6" ht="15">
      <c r="A405" s="177"/>
      <c r="B405" s="220" t="s">
        <v>656</v>
      </c>
      <c r="C405" s="204" t="s">
        <v>137</v>
      </c>
      <c r="D405" s="205"/>
      <c r="E405" s="205"/>
      <c r="F405" s="206">
        <f>+SUM(F389:F404)</f>
        <v>0</v>
      </c>
    </row>
    <row r="406" spans="1:6" ht="15">
      <c r="A406" s="221"/>
      <c r="B406" s="212" t="s">
        <v>657</v>
      </c>
      <c r="C406" s="221"/>
      <c r="D406" s="221"/>
      <c r="E406" s="221"/>
      <c r="F406" s="221"/>
    </row>
    <row r="407" spans="1:6" ht="15">
      <c r="A407" s="176"/>
      <c r="B407" s="207"/>
      <c r="C407" s="176"/>
      <c r="D407" s="176"/>
      <c r="E407" s="176"/>
      <c r="F407" s="176"/>
    </row>
    <row r="408" spans="1:6" ht="15">
      <c r="A408" s="176"/>
      <c r="B408" s="207"/>
      <c r="C408" s="176"/>
      <c r="D408" s="176"/>
      <c r="E408" s="176"/>
      <c r="F408" s="176"/>
    </row>
    <row r="409" spans="1:6" ht="15">
      <c r="A409" s="176"/>
      <c r="B409" s="207"/>
      <c r="C409" s="176"/>
      <c r="D409" s="176"/>
      <c r="E409" s="176"/>
      <c r="F409" s="176"/>
    </row>
    <row r="410" spans="1:6" ht="15">
      <c r="A410" s="176"/>
      <c r="B410" s="207"/>
      <c r="C410" s="176"/>
      <c r="D410" s="176"/>
      <c r="E410" s="176"/>
      <c r="F410" s="176"/>
    </row>
    <row r="411" spans="1:6" ht="15">
      <c r="A411" s="176"/>
      <c r="B411" s="207"/>
      <c r="C411" s="176"/>
      <c r="D411" s="176"/>
      <c r="E411" s="176"/>
      <c r="F411" s="176"/>
    </row>
    <row r="412" spans="1:6" ht="15">
      <c r="A412" s="176"/>
      <c r="B412" s="207"/>
      <c r="C412" s="176"/>
      <c r="D412" s="176"/>
      <c r="E412" s="176"/>
      <c r="F412" s="176"/>
    </row>
    <row r="413" spans="1:6" ht="15">
      <c r="A413" s="176"/>
      <c r="B413" s="207"/>
      <c r="C413" s="176"/>
      <c r="D413" s="176"/>
      <c r="E413" s="176"/>
      <c r="F413" s="176"/>
    </row>
    <row r="414" spans="1:6" ht="15">
      <c r="A414" s="176"/>
      <c r="B414" s="207"/>
      <c r="C414" s="176"/>
      <c r="D414" s="176"/>
      <c r="E414" s="176"/>
      <c r="F414" s="176"/>
    </row>
    <row r="415" spans="1:6" ht="15">
      <c r="A415" s="176"/>
      <c r="B415" s="207"/>
      <c r="C415" s="176"/>
      <c r="D415" s="176"/>
      <c r="E415" s="176"/>
      <c r="F415" s="176"/>
    </row>
    <row r="416" spans="1:6" ht="15">
      <c r="A416" s="176"/>
      <c r="B416" s="207"/>
      <c r="C416" s="176"/>
      <c r="D416" s="176"/>
      <c r="E416" s="176"/>
      <c r="F416" s="176"/>
    </row>
    <row r="417" spans="1:6" ht="15">
      <c r="A417" s="176"/>
      <c r="B417" s="207"/>
      <c r="C417" s="176"/>
      <c r="D417" s="176"/>
      <c r="E417" s="176"/>
      <c r="F417" s="176"/>
    </row>
    <row r="418" spans="1:6" ht="15">
      <c r="A418" s="176"/>
      <c r="B418" s="207"/>
      <c r="C418" s="176"/>
      <c r="D418" s="176"/>
      <c r="E418" s="176"/>
      <c r="F418" s="176"/>
    </row>
    <row r="419" spans="1:6" ht="15">
      <c r="A419" s="176"/>
      <c r="B419" s="207"/>
      <c r="C419" s="176"/>
      <c r="D419" s="176"/>
      <c r="E419" s="176"/>
      <c r="F419" s="176"/>
    </row>
    <row r="420" spans="1:6" ht="15">
      <c r="A420" s="176"/>
      <c r="B420" s="207"/>
      <c r="C420" s="176"/>
      <c r="D420" s="176"/>
      <c r="E420" s="176"/>
      <c r="F420" s="176"/>
    </row>
    <row r="421" spans="1:6" ht="15">
      <c r="A421" s="176"/>
      <c r="B421" s="207"/>
      <c r="C421" s="176"/>
      <c r="D421" s="176"/>
      <c r="E421" s="176"/>
      <c r="F421" s="176"/>
    </row>
    <row r="422" spans="1:6" ht="15">
      <c r="A422" s="176"/>
      <c r="B422" s="207"/>
      <c r="C422" s="176"/>
      <c r="D422" s="176"/>
      <c r="E422" s="176"/>
      <c r="F422" s="176"/>
    </row>
    <row r="423" spans="1:6" ht="15">
      <c r="A423" s="176"/>
      <c r="B423" s="207"/>
      <c r="C423" s="176"/>
      <c r="D423" s="176"/>
      <c r="E423" s="176"/>
      <c r="F423" s="176"/>
    </row>
    <row r="424" spans="1:6" ht="15">
      <c r="A424" s="176"/>
      <c r="B424" s="207"/>
      <c r="C424" s="176"/>
      <c r="D424" s="176"/>
      <c r="E424" s="176"/>
      <c r="F424" s="176"/>
    </row>
    <row r="425" spans="1:6" ht="15">
      <c r="A425" s="176"/>
      <c r="B425" s="207"/>
      <c r="C425" s="176"/>
      <c r="D425" s="176"/>
      <c r="E425" s="176"/>
      <c r="F425" s="176"/>
    </row>
    <row r="426" spans="1:6" ht="15">
      <c r="A426" s="176"/>
      <c r="B426" s="207"/>
      <c r="C426" s="176"/>
      <c r="D426" s="176"/>
      <c r="E426" s="176"/>
      <c r="F426" s="176"/>
    </row>
    <row r="427" spans="1:6" ht="15">
      <c r="A427" s="176"/>
      <c r="B427" s="207"/>
      <c r="C427" s="176"/>
      <c r="D427" s="176"/>
      <c r="E427" s="176"/>
      <c r="F427" s="176"/>
    </row>
    <row r="428" spans="1:6" ht="15">
      <c r="A428" s="176"/>
      <c r="B428" s="207"/>
      <c r="C428" s="176"/>
      <c r="D428" s="176"/>
      <c r="E428" s="176"/>
      <c r="F428" s="176"/>
    </row>
    <row r="429" spans="1:6" ht="15">
      <c r="A429" s="176"/>
      <c r="B429" s="207"/>
      <c r="C429" s="176"/>
      <c r="D429" s="176"/>
      <c r="E429" s="176"/>
      <c r="F429" s="176"/>
    </row>
    <row r="430" spans="1:6" ht="15">
      <c r="A430" s="176"/>
      <c r="B430" s="207"/>
      <c r="C430" s="176"/>
      <c r="D430" s="176"/>
      <c r="E430" s="176"/>
      <c r="F430" s="176"/>
    </row>
    <row r="431" spans="1:6" ht="15">
      <c r="A431" s="176"/>
      <c r="B431" s="207"/>
      <c r="C431" s="176"/>
      <c r="D431" s="176"/>
      <c r="E431" s="176"/>
      <c r="F431" s="176"/>
    </row>
    <row r="432" spans="1:6" ht="15">
      <c r="A432" s="176"/>
      <c r="B432" s="207"/>
      <c r="C432" s="176"/>
      <c r="D432" s="176"/>
      <c r="E432" s="176"/>
      <c r="F432" s="176"/>
    </row>
    <row r="433" spans="1:6" ht="15">
      <c r="A433" s="176"/>
      <c r="B433" s="207"/>
      <c r="C433" s="176"/>
      <c r="D433" s="176"/>
      <c r="E433" s="176"/>
      <c r="F433" s="176"/>
    </row>
    <row r="434" spans="1:6" ht="15">
      <c r="A434" s="176"/>
      <c r="B434" s="207"/>
      <c r="C434" s="176"/>
      <c r="D434" s="176"/>
      <c r="E434" s="176"/>
      <c r="F434" s="176"/>
    </row>
    <row r="435" spans="1:6" ht="15">
      <c r="A435" s="176"/>
      <c r="B435" s="207"/>
      <c r="C435" s="176"/>
      <c r="D435" s="176"/>
      <c r="E435" s="176"/>
      <c r="F435" s="176"/>
    </row>
    <row r="436" spans="1:6" ht="15">
      <c r="A436" s="176"/>
      <c r="B436" s="207"/>
      <c r="C436" s="176"/>
      <c r="D436" s="176"/>
      <c r="E436" s="176"/>
      <c r="F436" s="176"/>
    </row>
    <row r="437" spans="1:6" ht="15">
      <c r="A437" s="176"/>
      <c r="B437" s="207"/>
      <c r="C437" s="176"/>
      <c r="D437" s="176"/>
      <c r="E437" s="176"/>
      <c r="F437" s="176"/>
    </row>
    <row r="438" spans="1:6" ht="15">
      <c r="A438" s="176"/>
      <c r="B438" s="207"/>
      <c r="C438" s="176"/>
      <c r="D438" s="176"/>
      <c r="E438" s="176"/>
      <c r="F438" s="176"/>
    </row>
    <row r="439" spans="1:6" ht="15">
      <c r="A439" s="176"/>
      <c r="B439" s="207"/>
      <c r="C439" s="176"/>
      <c r="D439" s="176"/>
      <c r="E439" s="176"/>
      <c r="F439" s="176"/>
    </row>
    <row r="440" spans="1:6" ht="15">
      <c r="A440" s="176"/>
      <c r="B440" s="207"/>
      <c r="C440" s="176"/>
      <c r="D440" s="176"/>
      <c r="E440" s="176"/>
      <c r="F440" s="176"/>
    </row>
    <row r="441" spans="1:6" ht="15">
      <c r="A441" s="176"/>
      <c r="B441" s="207"/>
      <c r="C441" s="176"/>
      <c r="D441" s="176"/>
      <c r="E441" s="176"/>
      <c r="F441" s="176"/>
    </row>
    <row r="442" spans="1:6" ht="15">
      <c r="A442" s="176"/>
      <c r="B442" s="207"/>
      <c r="C442" s="176"/>
      <c r="D442" s="176"/>
      <c r="E442" s="176"/>
      <c r="F442" s="176"/>
    </row>
    <row r="443" spans="1:6" ht="15">
      <c r="A443" s="176"/>
      <c r="B443" s="207"/>
      <c r="C443" s="176"/>
      <c r="D443" s="176"/>
      <c r="E443" s="176"/>
      <c r="F443" s="176"/>
    </row>
    <row r="444" spans="1:6" ht="15">
      <c r="A444" s="176"/>
      <c r="B444" s="207"/>
      <c r="C444" s="176"/>
      <c r="D444" s="176"/>
      <c r="E444" s="176"/>
      <c r="F444" s="176"/>
    </row>
    <row r="445" spans="1:6" ht="15">
      <c r="A445" s="176"/>
      <c r="B445" s="207"/>
      <c r="C445" s="176"/>
      <c r="D445" s="176"/>
      <c r="E445" s="176"/>
      <c r="F445" s="176"/>
    </row>
    <row r="446" ht="15.75">
      <c r="B446" s="222" t="s">
        <v>658</v>
      </c>
    </row>
    <row r="451" spans="1:6" ht="15">
      <c r="A451" s="178"/>
      <c r="B451" s="211"/>
      <c r="C451" s="177"/>
      <c r="D451" s="177"/>
      <c r="E451" s="177"/>
      <c r="F451" s="177"/>
    </row>
    <row r="452" spans="1:6" ht="15">
      <c r="A452" s="178" t="s">
        <v>659</v>
      </c>
      <c r="B452" s="211" t="s">
        <v>534</v>
      </c>
      <c r="C452" s="177"/>
      <c r="D452" s="177"/>
      <c r="E452" s="177"/>
      <c r="F452" s="202">
        <f>+F147</f>
        <v>0</v>
      </c>
    </row>
    <row r="453" spans="1:6" ht="15">
      <c r="A453" s="178"/>
      <c r="B453" s="211"/>
      <c r="C453" s="177"/>
      <c r="D453" s="177"/>
      <c r="E453" s="177"/>
      <c r="F453" s="202"/>
    </row>
    <row r="454" spans="1:6" ht="15">
      <c r="A454" s="178" t="s">
        <v>660</v>
      </c>
      <c r="B454" s="211" t="s">
        <v>556</v>
      </c>
      <c r="C454" s="177"/>
      <c r="D454" s="177"/>
      <c r="E454" s="177"/>
      <c r="F454" s="202">
        <f>+F373</f>
        <v>0</v>
      </c>
    </row>
    <row r="455" spans="1:6" ht="15">
      <c r="A455" s="178"/>
      <c r="B455" s="211"/>
      <c r="C455" s="177"/>
      <c r="D455" s="177"/>
      <c r="E455" s="177"/>
      <c r="F455" s="202"/>
    </row>
    <row r="456" spans="1:6" ht="15">
      <c r="A456" s="178" t="s">
        <v>661</v>
      </c>
      <c r="B456" s="211" t="s">
        <v>636</v>
      </c>
      <c r="C456" s="177"/>
      <c r="D456" s="177"/>
      <c r="E456" s="177"/>
      <c r="F456" s="202">
        <f>+F386</f>
        <v>0</v>
      </c>
    </row>
    <row r="457" spans="1:6" ht="15">
      <c r="A457" s="178"/>
      <c r="B457" s="211"/>
      <c r="C457" s="177"/>
      <c r="D457" s="177"/>
      <c r="E457" s="177"/>
      <c r="F457" s="202"/>
    </row>
    <row r="458" spans="1:6" ht="15">
      <c r="A458" s="178" t="s">
        <v>662</v>
      </c>
      <c r="B458" s="211" t="s">
        <v>643</v>
      </c>
      <c r="C458" s="177"/>
      <c r="D458" s="177"/>
      <c r="E458" s="177"/>
      <c r="F458" s="202">
        <f>+F405</f>
        <v>0</v>
      </c>
    </row>
    <row r="459" spans="1:6" ht="15">
      <c r="A459" s="178"/>
      <c r="B459" s="211" t="s">
        <v>644</v>
      </c>
      <c r="C459" s="177"/>
      <c r="D459" s="177"/>
      <c r="E459" s="177"/>
      <c r="F459" s="202"/>
    </row>
    <row r="460" spans="1:6" ht="15">
      <c r="A460" s="178"/>
      <c r="B460" s="211"/>
      <c r="C460" s="177"/>
      <c r="D460" s="177"/>
      <c r="E460" s="177"/>
      <c r="F460" s="177"/>
    </row>
    <row r="461" spans="1:6" ht="15">
      <c r="A461" s="177"/>
      <c r="B461" s="223" t="s">
        <v>663</v>
      </c>
      <c r="C461" s="224" t="s">
        <v>664</v>
      </c>
      <c r="D461" s="224"/>
      <c r="E461" s="204"/>
      <c r="F461" s="225">
        <f>+SUM(F452:F460)</f>
        <v>0</v>
      </c>
    </row>
    <row r="462" spans="1:6" ht="15">
      <c r="A462" s="177"/>
      <c r="B462" s="177"/>
      <c r="C462" s="175" t="s">
        <v>665</v>
      </c>
      <c r="D462" s="177"/>
      <c r="E462" s="205"/>
      <c r="F462" s="225">
        <f>+SUM(0.25*F461)</f>
        <v>0</v>
      </c>
    </row>
    <row r="463" spans="1:6" ht="15">
      <c r="A463" s="177"/>
      <c r="B463" s="177"/>
      <c r="C463" s="212" t="s">
        <v>666</v>
      </c>
      <c r="D463" s="212"/>
      <c r="E463" s="212"/>
      <c r="F463" s="225">
        <f>+SUM(F461:F462)</f>
        <v>0</v>
      </c>
    </row>
    <row r="464" spans="1:6" ht="15">
      <c r="A464" s="177"/>
      <c r="F464" s="213"/>
    </row>
    <row r="465" spans="2:6" ht="15">
      <c r="B465" s="177" t="s">
        <v>141</v>
      </c>
      <c r="E465" s="226"/>
      <c r="F465" s="226"/>
    </row>
    <row r="466" spans="5:6" ht="15">
      <c r="E466" s="226"/>
      <c r="F466" s="226"/>
    </row>
    <row r="467" spans="5:6" ht="15">
      <c r="E467" s="166"/>
      <c r="F467" s="166"/>
    </row>
    <row r="468" spans="5:6" ht="15">
      <c r="E468" s="166"/>
      <c r="F468" s="166"/>
    </row>
    <row r="469" spans="3:6" ht="15">
      <c r="C469" s="177"/>
      <c r="D469" s="177"/>
      <c r="E469" s="177" t="s">
        <v>142</v>
      </c>
      <c r="F469" s="166"/>
    </row>
    <row r="470" spans="2:5" ht="15">
      <c r="B470" s="177"/>
      <c r="C470" s="177"/>
      <c r="D470" s="177"/>
      <c r="E470" s="177"/>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57"/>
  <sheetViews>
    <sheetView zoomScalePageLayoutView="0" workbookViewId="0" topLeftCell="A1">
      <selection activeCell="D103" sqref="D103"/>
    </sheetView>
  </sheetViews>
  <sheetFormatPr defaultColWidth="8.796875" defaultRowHeight="15"/>
  <cols>
    <col min="1" max="1" width="4.296875" style="0" customWidth="1"/>
    <col min="2" max="2" width="31" style="0" bestFit="1" customWidth="1"/>
    <col min="6" max="6" width="10.19921875" style="0" customWidth="1"/>
  </cols>
  <sheetData>
    <row r="1" spans="1:7" ht="15">
      <c r="A1" s="229"/>
      <c r="B1" s="242"/>
      <c r="C1" s="232"/>
      <c r="D1" s="239"/>
      <c r="E1" s="240"/>
      <c r="F1" s="240"/>
      <c r="G1" s="241"/>
    </row>
    <row r="2" spans="1:7" ht="15">
      <c r="A2" s="229"/>
      <c r="B2" s="242"/>
      <c r="C2" s="232"/>
      <c r="D2" s="239"/>
      <c r="E2" s="240"/>
      <c r="F2" s="243"/>
      <c r="G2" s="244"/>
    </row>
    <row r="3" spans="1:7" ht="15.75">
      <c r="A3" s="306"/>
      <c r="B3" s="404" t="s">
        <v>667</v>
      </c>
      <c r="C3" s="404"/>
      <c r="D3" s="404"/>
      <c r="E3" s="404"/>
      <c r="F3" s="405"/>
      <c r="G3" s="244"/>
    </row>
    <row r="4" spans="1:7" ht="15.75" thickBot="1">
      <c r="A4" s="247"/>
      <c r="B4" s="307"/>
      <c r="C4" s="248"/>
      <c r="D4" s="249"/>
      <c r="E4" s="250"/>
      <c r="F4" s="250"/>
      <c r="G4" s="244"/>
    </row>
    <row r="5" spans="1:7" ht="16.5" thickBot="1" thickTop="1">
      <c r="A5" s="251"/>
      <c r="B5" s="252" t="s">
        <v>668</v>
      </c>
      <c r="C5" s="253"/>
      <c r="D5" s="254"/>
      <c r="E5" s="255"/>
      <c r="F5" s="255"/>
      <c r="G5" s="244"/>
    </row>
    <row r="6" spans="1:7" ht="15.75" thickTop="1">
      <c r="A6" s="232" t="s">
        <v>13</v>
      </c>
      <c r="B6" s="242" t="s">
        <v>669</v>
      </c>
      <c r="C6" s="232"/>
      <c r="D6" s="232"/>
      <c r="E6" s="256" t="s">
        <v>670</v>
      </c>
      <c r="F6" s="257">
        <f>F39</f>
        <v>0</v>
      </c>
      <c r="G6" s="244"/>
    </row>
    <row r="7" spans="1:7" ht="15">
      <c r="A7" s="232" t="s">
        <v>119</v>
      </c>
      <c r="B7" s="242" t="s">
        <v>671</v>
      </c>
      <c r="C7" s="232"/>
      <c r="D7" s="232"/>
      <c r="E7" s="256" t="s">
        <v>670</v>
      </c>
      <c r="F7" s="257">
        <f>F66</f>
        <v>0</v>
      </c>
      <c r="G7" s="244"/>
    </row>
    <row r="8" spans="1:7" ht="15">
      <c r="A8" s="232" t="s">
        <v>129</v>
      </c>
      <c r="B8" s="242" t="s">
        <v>672</v>
      </c>
      <c r="C8" s="248"/>
      <c r="D8" s="248"/>
      <c r="E8" s="258" t="s">
        <v>670</v>
      </c>
      <c r="F8" s="257">
        <f>F79</f>
        <v>0</v>
      </c>
      <c r="G8" s="244"/>
    </row>
    <row r="9" spans="1:7" ht="15.75" thickBot="1">
      <c r="A9" s="229"/>
      <c r="B9" s="242"/>
      <c r="C9" s="259"/>
      <c r="D9" s="259"/>
      <c r="E9" s="260"/>
      <c r="F9" s="261"/>
      <c r="G9" s="244"/>
    </row>
    <row r="10" spans="1:7" ht="16.5" thickBot="1" thickTop="1">
      <c r="A10" s="251"/>
      <c r="B10" s="252" t="s">
        <v>673</v>
      </c>
      <c r="C10" s="262"/>
      <c r="D10" s="262"/>
      <c r="E10" s="263"/>
      <c r="F10" s="264"/>
      <c r="G10" s="244"/>
    </row>
    <row r="11" spans="1:7" ht="15.75" thickTop="1">
      <c r="A11" s="232" t="s">
        <v>13</v>
      </c>
      <c r="B11" s="242" t="s">
        <v>674</v>
      </c>
      <c r="C11" s="248"/>
      <c r="D11" s="248"/>
      <c r="E11" s="258" t="s">
        <v>670</v>
      </c>
      <c r="F11" s="257">
        <f>F95</f>
        <v>0</v>
      </c>
      <c r="G11" s="244"/>
    </row>
    <row r="12" spans="1:7" ht="15">
      <c r="A12" s="232" t="s">
        <v>119</v>
      </c>
      <c r="B12" s="242" t="s">
        <v>675</v>
      </c>
      <c r="C12" s="248"/>
      <c r="D12" s="248"/>
      <c r="E12" s="258" t="s">
        <v>670</v>
      </c>
      <c r="F12" s="257">
        <f>F116</f>
        <v>0</v>
      </c>
      <c r="G12" s="244"/>
    </row>
    <row r="13" spans="1:7" ht="15.75" thickBot="1">
      <c r="A13" s="229"/>
      <c r="B13" s="242"/>
      <c r="C13" s="259"/>
      <c r="D13" s="259"/>
      <c r="E13" s="260"/>
      <c r="F13" s="261"/>
      <c r="G13" s="244"/>
    </row>
    <row r="14" spans="1:7" ht="16.5" thickBot="1" thickTop="1">
      <c r="A14" s="251"/>
      <c r="B14" s="252" t="s">
        <v>676</v>
      </c>
      <c r="C14" s="262"/>
      <c r="D14" s="262"/>
      <c r="E14" s="263"/>
      <c r="F14" s="264"/>
      <c r="G14" s="244"/>
    </row>
    <row r="15" spans="1:7" ht="15.75" thickTop="1">
      <c r="A15" s="232" t="s">
        <v>13</v>
      </c>
      <c r="B15" s="242" t="s">
        <v>677</v>
      </c>
      <c r="C15" s="248"/>
      <c r="D15" s="248"/>
      <c r="E15" s="258" t="s">
        <v>670</v>
      </c>
      <c r="F15" s="257">
        <f>F174</f>
        <v>0</v>
      </c>
      <c r="G15" s="244"/>
    </row>
    <row r="16" spans="1:7" ht="15">
      <c r="A16" s="229"/>
      <c r="B16" s="242"/>
      <c r="C16" s="265"/>
      <c r="D16" s="265"/>
      <c r="E16" s="266"/>
      <c r="F16" s="267"/>
      <c r="G16" s="244"/>
    </row>
    <row r="17" spans="1:7" ht="15">
      <c r="A17" s="268"/>
      <c r="B17" s="269"/>
      <c r="C17" s="268"/>
      <c r="D17" s="245" t="s">
        <v>137</v>
      </c>
      <c r="E17" s="270" t="s">
        <v>670</v>
      </c>
      <c r="F17" s="322">
        <f>SUM(F6:F15)</f>
        <v>0</v>
      </c>
      <c r="G17" s="244"/>
    </row>
    <row r="18" spans="1:7" ht="15">
      <c r="A18" s="229"/>
      <c r="B18" s="242"/>
      <c r="C18" s="245"/>
      <c r="D18" s="246" t="s">
        <v>665</v>
      </c>
      <c r="E18" s="270" t="s">
        <v>670</v>
      </c>
      <c r="F18" s="322">
        <f>F17*0.25</f>
        <v>0</v>
      </c>
      <c r="G18" s="244"/>
    </row>
    <row r="19" spans="1:7" ht="15.75" thickBot="1">
      <c r="A19" s="229"/>
      <c r="B19" s="242"/>
      <c r="C19" s="406" t="s">
        <v>678</v>
      </c>
      <c r="D19" s="406"/>
      <c r="E19" s="305" t="s">
        <v>670</v>
      </c>
      <c r="F19" s="271">
        <f>SUM(F17:F18)</f>
        <v>0</v>
      </c>
      <c r="G19" s="244"/>
    </row>
    <row r="20" spans="1:7" ht="16.5" thickBot="1" thickTop="1">
      <c r="A20" s="229"/>
      <c r="B20" s="242"/>
      <c r="C20" s="323"/>
      <c r="D20" s="323"/>
      <c r="E20" s="324"/>
      <c r="F20" s="325"/>
      <c r="G20" s="244"/>
    </row>
    <row r="21" spans="1:7" ht="15.75" thickTop="1">
      <c r="A21" s="272"/>
      <c r="B21" s="411" t="s">
        <v>668</v>
      </c>
      <c r="C21" s="273"/>
      <c r="D21" s="274"/>
      <c r="E21" s="275"/>
      <c r="F21" s="275"/>
      <c r="G21" s="241"/>
    </row>
    <row r="22" spans="1:7" ht="15.75" thickBot="1">
      <c r="A22" s="296"/>
      <c r="B22" s="412"/>
      <c r="C22" s="276"/>
      <c r="D22" s="277"/>
      <c r="E22" s="278"/>
      <c r="F22" s="278"/>
      <c r="G22" s="241"/>
    </row>
    <row r="23" spans="1:7" ht="15.75" thickTop="1">
      <c r="A23" s="229"/>
      <c r="B23" s="297"/>
      <c r="C23" s="232"/>
      <c r="D23" s="239"/>
      <c r="E23" s="240"/>
      <c r="F23" s="240"/>
      <c r="G23" s="241"/>
    </row>
    <row r="24" spans="1:7" ht="15">
      <c r="A24" s="308" t="s">
        <v>13</v>
      </c>
      <c r="B24" s="309" t="s">
        <v>669</v>
      </c>
      <c r="C24" s="279"/>
      <c r="D24" s="279"/>
      <c r="E24" s="280"/>
      <c r="F24" s="281"/>
      <c r="G24" s="241"/>
    </row>
    <row r="25" spans="1:7" ht="15">
      <c r="A25" s="308"/>
      <c r="B25" s="310"/>
      <c r="C25" s="279"/>
      <c r="D25" s="279"/>
      <c r="E25" s="280"/>
      <c r="F25" s="281"/>
      <c r="G25" s="241"/>
    </row>
    <row r="26" spans="1:7" ht="15">
      <c r="A26" s="229"/>
      <c r="B26" s="311" t="s">
        <v>679</v>
      </c>
      <c r="C26" s="279"/>
      <c r="D26" s="279"/>
      <c r="E26" s="280"/>
      <c r="F26" s="281"/>
      <c r="G26" s="241"/>
    </row>
    <row r="27" spans="1:7" ht="255">
      <c r="A27" s="229"/>
      <c r="B27" s="228" t="s">
        <v>889</v>
      </c>
      <c r="C27" s="228"/>
      <c r="D27" s="229"/>
      <c r="E27" s="230"/>
      <c r="F27" s="281"/>
      <c r="G27" s="241"/>
    </row>
    <row r="28" spans="1:7" ht="89.25">
      <c r="A28" s="229"/>
      <c r="B28" s="228" t="s">
        <v>680</v>
      </c>
      <c r="C28" s="228"/>
      <c r="D28" s="229"/>
      <c r="E28" s="230"/>
      <c r="F28" s="281"/>
      <c r="G28" s="241"/>
    </row>
    <row r="29" spans="1:7" ht="78">
      <c r="A29" s="229"/>
      <c r="B29" s="228" t="s">
        <v>890</v>
      </c>
      <c r="C29" s="228"/>
      <c r="D29" s="229"/>
      <c r="E29" s="230"/>
      <c r="F29" s="281"/>
      <c r="G29" s="241"/>
    </row>
    <row r="30" spans="1:7" ht="15">
      <c r="A30" s="229"/>
      <c r="B30" s="231"/>
      <c r="C30" s="231"/>
      <c r="D30" s="279"/>
      <c r="E30" s="280"/>
      <c r="F30" s="281"/>
      <c r="G30" s="241"/>
    </row>
    <row r="31" spans="1:7" ht="65.25">
      <c r="A31" s="229">
        <v>1</v>
      </c>
      <c r="B31" s="312" t="s">
        <v>681</v>
      </c>
      <c r="C31" s="232" t="s">
        <v>682</v>
      </c>
      <c r="D31" s="232">
        <v>38.34</v>
      </c>
      <c r="E31" s="256"/>
      <c r="F31" s="257">
        <f>D31*E31</f>
        <v>0</v>
      </c>
      <c r="G31" s="241"/>
    </row>
    <row r="32" spans="1:7" ht="15">
      <c r="A32" s="229"/>
      <c r="B32" s="231"/>
      <c r="C32" s="231"/>
      <c r="D32" s="279"/>
      <c r="E32" s="256"/>
      <c r="F32" s="281"/>
      <c r="G32" s="241"/>
    </row>
    <row r="33" spans="1:6" ht="65.25">
      <c r="A33" s="229">
        <v>2</v>
      </c>
      <c r="B33" s="313" t="s">
        <v>683</v>
      </c>
      <c r="C33" s="232" t="s">
        <v>682</v>
      </c>
      <c r="D33" s="232">
        <v>0.99</v>
      </c>
      <c r="E33" s="256"/>
      <c r="F33" s="257">
        <f>D33*E33</f>
        <v>0</v>
      </c>
    </row>
    <row r="34" spans="1:6" ht="15">
      <c r="A34" s="229"/>
      <c r="B34" s="231"/>
      <c r="C34" s="231"/>
      <c r="D34" s="279"/>
      <c r="E34" s="256"/>
      <c r="F34" s="281"/>
    </row>
    <row r="35" spans="1:6" ht="63.75">
      <c r="A35" s="229">
        <v>3</v>
      </c>
      <c r="B35" s="312" t="s">
        <v>684</v>
      </c>
      <c r="C35" s="232" t="s">
        <v>685</v>
      </c>
      <c r="D35" s="232">
        <v>16.4</v>
      </c>
      <c r="E35" s="256"/>
      <c r="F35" s="257">
        <f>D35*E35</f>
        <v>0</v>
      </c>
    </row>
    <row r="36" spans="1:6" ht="15">
      <c r="A36" s="229"/>
      <c r="B36" s="231"/>
      <c r="C36" s="231"/>
      <c r="D36" s="279"/>
      <c r="E36" s="256"/>
      <c r="F36" s="281"/>
    </row>
    <row r="37" spans="1:6" ht="90.75">
      <c r="A37" s="229">
        <v>4</v>
      </c>
      <c r="B37" s="312" t="s">
        <v>686</v>
      </c>
      <c r="C37" s="232" t="s">
        <v>682</v>
      </c>
      <c r="D37" s="232">
        <v>18.45</v>
      </c>
      <c r="E37" s="256"/>
      <c r="F37" s="257">
        <f>D37*E37</f>
        <v>0</v>
      </c>
    </row>
    <row r="38" spans="1:6" ht="15.75" thickBot="1">
      <c r="A38" s="229"/>
      <c r="B38" s="231"/>
      <c r="C38" s="231"/>
      <c r="D38" s="279"/>
      <c r="E38" s="280"/>
      <c r="F38" s="281"/>
    </row>
    <row r="39" spans="1:6" ht="16.5" thickBot="1" thickTop="1">
      <c r="A39" s="229"/>
      <c r="B39" s="402" t="s">
        <v>687</v>
      </c>
      <c r="C39" s="403"/>
      <c r="D39" s="403"/>
      <c r="E39" s="403"/>
      <c r="F39" s="282">
        <f>SUM(F31:F37)</f>
        <v>0</v>
      </c>
    </row>
    <row r="40" spans="1:6" ht="15.75" thickTop="1">
      <c r="A40" s="229"/>
      <c r="B40" s="231"/>
      <c r="C40" s="231"/>
      <c r="D40" s="279"/>
      <c r="E40" s="280"/>
      <c r="F40" s="281"/>
    </row>
    <row r="41" spans="1:6" ht="15">
      <c r="A41" s="229"/>
      <c r="B41" s="231"/>
      <c r="C41" s="231"/>
      <c r="D41" s="279"/>
      <c r="E41" s="280"/>
      <c r="F41" s="281"/>
    </row>
    <row r="42" spans="1:6" ht="25.5">
      <c r="A42" s="314" t="s">
        <v>119</v>
      </c>
      <c r="B42" s="309" t="s">
        <v>688</v>
      </c>
      <c r="C42" s="231"/>
      <c r="D42" s="279"/>
      <c r="E42" s="280"/>
      <c r="F42" s="281"/>
    </row>
    <row r="43" spans="1:6" ht="15">
      <c r="A43" s="315"/>
      <c r="B43" s="316"/>
      <c r="C43" s="231"/>
      <c r="D43" s="279"/>
      <c r="E43" s="280"/>
      <c r="F43" s="281"/>
    </row>
    <row r="44" spans="1:6" ht="15">
      <c r="A44" s="315"/>
      <c r="B44" s="238" t="s">
        <v>689</v>
      </c>
      <c r="C44" s="231"/>
      <c r="D44" s="279"/>
      <c r="E44" s="280"/>
      <c r="F44" s="281"/>
    </row>
    <row r="45" spans="1:6" ht="30" customHeight="1">
      <c r="A45" s="315"/>
      <c r="B45" s="413" t="s">
        <v>891</v>
      </c>
      <c r="C45" s="413"/>
      <c r="D45" s="413"/>
      <c r="E45" s="280"/>
      <c r="F45" s="281"/>
    </row>
    <row r="46" spans="1:6" ht="15">
      <c r="A46" s="315"/>
      <c r="B46" s="316"/>
      <c r="C46" s="231"/>
      <c r="D46" s="279"/>
      <c r="E46" s="280"/>
      <c r="F46" s="281"/>
    </row>
    <row r="47" spans="1:6" ht="117.75">
      <c r="A47" s="229">
        <v>1</v>
      </c>
      <c r="B47" s="312" t="s">
        <v>690</v>
      </c>
      <c r="C47" s="231"/>
      <c r="D47" s="279"/>
      <c r="E47" s="280"/>
      <c r="F47" s="281"/>
    </row>
    <row r="48" spans="1:6" ht="15">
      <c r="A48" s="279" t="s">
        <v>691</v>
      </c>
      <c r="B48" s="317" t="s">
        <v>692</v>
      </c>
      <c r="C48" s="232" t="s">
        <v>682</v>
      </c>
      <c r="D48" s="232">
        <v>0.33</v>
      </c>
      <c r="E48" s="256"/>
      <c r="F48" s="257">
        <f>D48*E48</f>
        <v>0</v>
      </c>
    </row>
    <row r="49" spans="1:6" ht="15">
      <c r="A49" s="279" t="s">
        <v>693</v>
      </c>
      <c r="B49" s="317" t="s">
        <v>694</v>
      </c>
      <c r="C49" s="232" t="s">
        <v>682</v>
      </c>
      <c r="D49" s="232">
        <v>0.33</v>
      </c>
      <c r="E49" s="256"/>
      <c r="F49" s="257">
        <f>D49*E49</f>
        <v>0</v>
      </c>
    </row>
    <row r="50" spans="1:6" ht="15">
      <c r="A50" s="279" t="s">
        <v>695</v>
      </c>
      <c r="B50" s="317" t="s">
        <v>696</v>
      </c>
      <c r="C50" s="232" t="s">
        <v>685</v>
      </c>
      <c r="D50" s="232">
        <v>7.38</v>
      </c>
      <c r="E50" s="256"/>
      <c r="F50" s="257">
        <f>D50*E50</f>
        <v>0</v>
      </c>
    </row>
    <row r="51" spans="1:6" ht="15">
      <c r="A51" s="315"/>
      <c r="B51" s="316"/>
      <c r="C51" s="231"/>
      <c r="D51" s="279"/>
      <c r="E51" s="256"/>
      <c r="F51" s="281"/>
    </row>
    <row r="52" spans="1:6" ht="78">
      <c r="A52" s="229">
        <v>2</v>
      </c>
      <c r="B52" s="312" t="s">
        <v>697</v>
      </c>
      <c r="C52" s="231"/>
      <c r="D52" s="279"/>
      <c r="E52" s="256"/>
      <c r="F52" s="281"/>
    </row>
    <row r="53" spans="1:6" ht="15">
      <c r="A53" s="279" t="s">
        <v>691</v>
      </c>
      <c r="B53" s="317" t="s">
        <v>698</v>
      </c>
      <c r="C53" s="232" t="s">
        <v>682</v>
      </c>
      <c r="D53" s="232">
        <v>2.65</v>
      </c>
      <c r="E53" s="256"/>
      <c r="F53" s="257">
        <f>D53*E53</f>
        <v>0</v>
      </c>
    </row>
    <row r="54" spans="1:6" ht="15">
      <c r="A54" s="279" t="s">
        <v>693</v>
      </c>
      <c r="B54" s="317" t="s">
        <v>699</v>
      </c>
      <c r="C54" s="232" t="s">
        <v>685</v>
      </c>
      <c r="D54" s="232">
        <v>2.06</v>
      </c>
      <c r="E54" s="256"/>
      <c r="F54" s="257">
        <f>D54*E54</f>
        <v>0</v>
      </c>
    </row>
    <row r="55" spans="1:6" ht="15">
      <c r="A55" s="229"/>
      <c r="B55" s="316"/>
      <c r="C55" s="231"/>
      <c r="D55" s="279"/>
      <c r="E55" s="256"/>
      <c r="F55" s="281"/>
    </row>
    <row r="56" spans="1:6" ht="90.75">
      <c r="A56" s="229">
        <v>3</v>
      </c>
      <c r="B56" s="312" t="s">
        <v>700</v>
      </c>
      <c r="C56" s="231"/>
      <c r="D56" s="279"/>
      <c r="E56" s="256"/>
      <c r="F56" s="281"/>
    </row>
    <row r="57" spans="1:6" ht="15">
      <c r="A57" s="279" t="s">
        <v>691</v>
      </c>
      <c r="B57" s="310" t="s">
        <v>698</v>
      </c>
      <c r="C57" s="232" t="s">
        <v>682</v>
      </c>
      <c r="D57" s="232">
        <v>30.76</v>
      </c>
      <c r="E57" s="256"/>
      <c r="F57" s="257">
        <f>D57*E57</f>
        <v>0</v>
      </c>
    </row>
    <row r="58" spans="1:6" ht="15">
      <c r="A58" s="279" t="s">
        <v>693</v>
      </c>
      <c r="B58" s="310" t="s">
        <v>699</v>
      </c>
      <c r="C58" s="232" t="s">
        <v>685</v>
      </c>
      <c r="D58" s="232">
        <v>208.2</v>
      </c>
      <c r="E58" s="256"/>
      <c r="F58" s="257">
        <f>D58*E58</f>
        <v>0</v>
      </c>
    </row>
    <row r="59" spans="1:6" ht="15">
      <c r="A59" s="229"/>
      <c r="B59" s="316"/>
      <c r="C59" s="231"/>
      <c r="D59" s="279"/>
      <c r="E59" s="256"/>
      <c r="F59" s="257"/>
    </row>
    <row r="60" spans="1:6" ht="103.5">
      <c r="A60" s="229">
        <v>4</v>
      </c>
      <c r="B60" s="312" t="s">
        <v>701</v>
      </c>
      <c r="C60" s="231"/>
      <c r="D60" s="279"/>
      <c r="E60" s="256"/>
      <c r="F60" s="281"/>
    </row>
    <row r="61" spans="1:6" ht="15">
      <c r="A61" s="279" t="s">
        <v>691</v>
      </c>
      <c r="B61" s="310" t="s">
        <v>698</v>
      </c>
      <c r="C61" s="232" t="s">
        <v>682</v>
      </c>
      <c r="D61" s="232">
        <v>2.23</v>
      </c>
      <c r="E61" s="256"/>
      <c r="F61" s="257">
        <f>D61*E61</f>
        <v>0</v>
      </c>
    </row>
    <row r="62" spans="1:6" ht="15">
      <c r="A62" s="279" t="s">
        <v>693</v>
      </c>
      <c r="B62" s="310" t="s">
        <v>699</v>
      </c>
      <c r="C62" s="232" t="s">
        <v>685</v>
      </c>
      <c r="D62" s="232">
        <v>3.24</v>
      </c>
      <c r="E62" s="256"/>
      <c r="F62" s="257">
        <f>D62*E62</f>
        <v>0</v>
      </c>
    </row>
    <row r="63" spans="1:6" ht="15">
      <c r="A63" s="229"/>
      <c r="B63" s="316"/>
      <c r="C63" s="231"/>
      <c r="D63" s="279"/>
      <c r="E63" s="256"/>
      <c r="F63" s="281"/>
    </row>
    <row r="64" spans="1:6" ht="157.5" customHeight="1">
      <c r="A64" s="229">
        <v>5</v>
      </c>
      <c r="B64" s="312" t="s">
        <v>892</v>
      </c>
      <c r="C64" s="232" t="s">
        <v>702</v>
      </c>
      <c r="D64" s="232">
        <v>3920</v>
      </c>
      <c r="E64" s="256"/>
      <c r="F64" s="257">
        <f>D64*E64</f>
        <v>0</v>
      </c>
    </row>
    <row r="65" spans="1:6" ht="15.75" thickBot="1">
      <c r="A65" s="229"/>
      <c r="B65" s="316"/>
      <c r="C65" s="231"/>
      <c r="D65" s="279"/>
      <c r="E65" s="280"/>
      <c r="F65" s="281"/>
    </row>
    <row r="66" spans="1:6" ht="16.5" thickBot="1" thickTop="1">
      <c r="A66" s="229"/>
      <c r="B66" s="409" t="s">
        <v>703</v>
      </c>
      <c r="C66" s="410"/>
      <c r="D66" s="410"/>
      <c r="E66" s="410"/>
      <c r="F66" s="282">
        <f>SUM(F46:F64)</f>
        <v>0</v>
      </c>
    </row>
    <row r="67" spans="1:6" ht="15.75" thickTop="1">
      <c r="A67" s="229"/>
      <c r="B67" s="316"/>
      <c r="C67" s="231"/>
      <c r="D67" s="279"/>
      <c r="E67" s="280"/>
      <c r="F67" s="281"/>
    </row>
    <row r="68" spans="1:6" ht="15">
      <c r="A68" s="229"/>
      <c r="B68" s="316"/>
      <c r="C68" s="231"/>
      <c r="D68" s="279"/>
      <c r="E68" s="280"/>
      <c r="F68" s="281"/>
    </row>
    <row r="69" spans="1:6" ht="15">
      <c r="A69" s="314" t="s">
        <v>129</v>
      </c>
      <c r="B69" s="309" t="s">
        <v>704</v>
      </c>
      <c r="C69" s="231"/>
      <c r="D69" s="279"/>
      <c r="E69" s="280"/>
      <c r="F69" s="281"/>
    </row>
    <row r="70" spans="1:6" ht="15">
      <c r="A70" s="229"/>
      <c r="B70" s="316"/>
      <c r="C70" s="231"/>
      <c r="D70" s="279"/>
      <c r="E70" s="280"/>
      <c r="F70" s="281"/>
    </row>
    <row r="71" spans="1:6" ht="54.75" customHeight="1">
      <c r="A71" s="229">
        <v>1</v>
      </c>
      <c r="B71" s="312" t="s">
        <v>705</v>
      </c>
      <c r="C71" s="241"/>
      <c r="D71" s="241"/>
      <c r="E71" s="241"/>
      <c r="F71" s="241"/>
    </row>
    <row r="72" spans="1:6" ht="51">
      <c r="A72" s="229"/>
      <c r="B72" s="328" t="s">
        <v>706</v>
      </c>
      <c r="C72" s="241"/>
      <c r="D72" s="241"/>
      <c r="E72" s="241"/>
      <c r="F72" s="241"/>
    </row>
    <row r="73" spans="1:6" ht="127.5">
      <c r="A73" s="229"/>
      <c r="B73" s="312" t="s">
        <v>707</v>
      </c>
      <c r="C73" s="232" t="s">
        <v>685</v>
      </c>
      <c r="D73" s="232">
        <v>8.78</v>
      </c>
      <c r="E73" s="256"/>
      <c r="F73" s="257">
        <f>D73*E73</f>
        <v>0</v>
      </c>
    </row>
    <row r="74" spans="1:6" ht="15">
      <c r="A74" s="229"/>
      <c r="B74" s="316"/>
      <c r="C74" s="231"/>
      <c r="D74" s="279"/>
      <c r="E74" s="256"/>
      <c r="F74" s="281"/>
    </row>
    <row r="75" spans="1:6" ht="90.75">
      <c r="A75" s="229">
        <v>2</v>
      </c>
      <c r="B75" s="312" t="s">
        <v>893</v>
      </c>
      <c r="C75" s="232" t="s">
        <v>685</v>
      </c>
      <c r="D75" s="232">
        <v>6.63</v>
      </c>
      <c r="E75" s="256"/>
      <c r="F75" s="257">
        <f>D75*E75</f>
        <v>0</v>
      </c>
    </row>
    <row r="76" spans="1:6" ht="15">
      <c r="A76" s="229"/>
      <c r="B76" s="316"/>
      <c r="C76" s="231"/>
      <c r="D76" s="279"/>
      <c r="E76" s="256"/>
      <c r="F76" s="281"/>
    </row>
    <row r="77" spans="1:6" ht="103.5">
      <c r="A77" s="229">
        <v>3</v>
      </c>
      <c r="B77" s="312" t="s">
        <v>708</v>
      </c>
      <c r="C77" s="232" t="s">
        <v>685</v>
      </c>
      <c r="D77" s="232">
        <v>23.28</v>
      </c>
      <c r="E77" s="256"/>
      <c r="F77" s="257">
        <f>D77*E77</f>
        <v>0</v>
      </c>
    </row>
    <row r="78" spans="1:6" ht="15.75" thickBot="1">
      <c r="A78" s="229"/>
      <c r="B78" s="316"/>
      <c r="C78" s="231"/>
      <c r="D78" s="279"/>
      <c r="E78" s="280"/>
      <c r="F78" s="281"/>
    </row>
    <row r="79" spans="1:6" ht="16.5" thickBot="1" thickTop="1">
      <c r="A79" s="229"/>
      <c r="B79" s="409" t="s">
        <v>709</v>
      </c>
      <c r="C79" s="410"/>
      <c r="D79" s="410"/>
      <c r="E79" s="410"/>
      <c r="F79" s="282">
        <f>SUM(F71:F77)</f>
        <v>0</v>
      </c>
    </row>
    <row r="80" spans="1:6" ht="15.75" thickTop="1">
      <c r="A80" s="229"/>
      <c r="B80" s="233"/>
      <c r="C80" s="233"/>
      <c r="D80" s="234"/>
      <c r="E80" s="235"/>
      <c r="F80" s="261"/>
    </row>
    <row r="81" spans="1:10" ht="15.75" thickBot="1">
      <c r="A81" s="229"/>
      <c r="B81" s="316"/>
      <c r="C81" s="231"/>
      <c r="D81" s="279"/>
      <c r="E81" s="280"/>
      <c r="F81" s="281"/>
      <c r="G81" s="241"/>
      <c r="H81" s="241"/>
      <c r="I81" s="241"/>
      <c r="J81" s="241"/>
    </row>
    <row r="82" spans="1:10" ht="15.75" thickTop="1">
      <c r="A82" s="318"/>
      <c r="B82" s="414" t="s">
        <v>673</v>
      </c>
      <c r="C82" s="236"/>
      <c r="D82" s="283"/>
      <c r="E82" s="284"/>
      <c r="F82" s="285"/>
      <c r="G82" s="241"/>
      <c r="H82" s="241"/>
      <c r="I82" s="241"/>
      <c r="J82" s="241"/>
    </row>
    <row r="83" spans="1:10" ht="15.75" thickBot="1">
      <c r="A83" s="296"/>
      <c r="B83" s="415"/>
      <c r="C83" s="237"/>
      <c r="D83" s="286"/>
      <c r="E83" s="287"/>
      <c r="F83" s="288"/>
      <c r="G83" s="241"/>
      <c r="H83" s="241"/>
      <c r="I83" s="241"/>
      <c r="J83" s="241"/>
    </row>
    <row r="84" spans="1:10" ht="15.75" thickTop="1">
      <c r="A84" s="229"/>
      <c r="B84" s="316"/>
      <c r="C84" s="231"/>
      <c r="D84" s="279"/>
      <c r="E84" s="280"/>
      <c r="F84" s="281"/>
      <c r="G84" s="241"/>
      <c r="H84" s="241"/>
      <c r="I84" s="241"/>
      <c r="J84" s="241"/>
    </row>
    <row r="85" spans="1:10" ht="15">
      <c r="A85" s="314" t="s">
        <v>13</v>
      </c>
      <c r="B85" s="309" t="s">
        <v>674</v>
      </c>
      <c r="C85" s="231"/>
      <c r="D85" s="279"/>
      <c r="E85" s="280"/>
      <c r="F85" s="281"/>
      <c r="G85" s="241"/>
      <c r="H85" s="241"/>
      <c r="I85" s="241"/>
      <c r="J85" s="241"/>
    </row>
    <row r="86" spans="1:10" ht="15">
      <c r="A86" s="229"/>
      <c r="B86" s="407" t="s">
        <v>710</v>
      </c>
      <c r="C86" s="407"/>
      <c r="D86" s="407"/>
      <c r="E86" s="407"/>
      <c r="F86" s="281"/>
      <c r="G86" s="241"/>
      <c r="H86" s="241"/>
      <c r="I86" s="241"/>
      <c r="J86" s="241"/>
    </row>
    <row r="87" spans="1:10" ht="15">
      <c r="A87" s="229"/>
      <c r="B87" s="316"/>
      <c r="C87" s="231"/>
      <c r="D87" s="279"/>
      <c r="E87" s="280"/>
      <c r="F87" s="281"/>
      <c r="G87" s="241"/>
      <c r="H87" s="241"/>
      <c r="I87" s="241"/>
      <c r="J87" s="241"/>
    </row>
    <row r="88" spans="1:10" ht="15">
      <c r="A88" s="229"/>
      <c r="B88" s="238" t="s">
        <v>711</v>
      </c>
      <c r="C88" s="231"/>
      <c r="D88" s="279"/>
      <c r="E88" s="280"/>
      <c r="F88" s="281"/>
      <c r="G88" s="241"/>
      <c r="H88" s="241"/>
      <c r="I88" s="241"/>
      <c r="J88" s="241"/>
    </row>
    <row r="89" spans="1:10" ht="15">
      <c r="A89" s="229"/>
      <c r="B89" s="316"/>
      <c r="C89" s="231"/>
      <c r="D89" s="279"/>
      <c r="E89" s="280"/>
      <c r="F89" s="281"/>
      <c r="G89" s="241"/>
      <c r="H89" s="241"/>
      <c r="I89" s="241"/>
      <c r="J89" s="241"/>
    </row>
    <row r="90" spans="1:10" ht="15">
      <c r="A90" s="229">
        <v>1</v>
      </c>
      <c r="B90" s="408" t="s">
        <v>712</v>
      </c>
      <c r="C90" s="408"/>
      <c r="D90" s="408"/>
      <c r="E90" s="408"/>
      <c r="F90" s="281"/>
      <c r="G90" s="289"/>
      <c r="H90" s="289"/>
      <c r="I90" s="289"/>
      <c r="J90" s="289"/>
    </row>
    <row r="91" spans="1:10" ht="51">
      <c r="A91" s="229"/>
      <c r="B91" s="312" t="s">
        <v>713</v>
      </c>
      <c r="C91" s="241"/>
      <c r="D91" s="241"/>
      <c r="E91" s="241"/>
      <c r="F91" s="241"/>
      <c r="G91" s="241"/>
      <c r="H91" s="241"/>
      <c r="I91" s="241"/>
      <c r="J91" s="290"/>
    </row>
    <row r="92" spans="1:10" ht="76.5">
      <c r="A92" s="229"/>
      <c r="B92" s="312" t="s">
        <v>894</v>
      </c>
      <c r="C92" s="241"/>
      <c r="D92" s="241"/>
      <c r="E92" s="241"/>
      <c r="F92" s="241"/>
      <c r="G92" s="241"/>
      <c r="H92" s="241"/>
      <c r="I92" s="241"/>
      <c r="J92" s="290"/>
    </row>
    <row r="93" spans="1:10" ht="102">
      <c r="A93" s="229"/>
      <c r="B93" s="312" t="s">
        <v>714</v>
      </c>
      <c r="C93" s="232" t="s">
        <v>715</v>
      </c>
      <c r="D93" s="232">
        <v>4.6</v>
      </c>
      <c r="E93" s="256"/>
      <c r="F93" s="257">
        <f>D93*E93</f>
        <v>0</v>
      </c>
      <c r="G93" s="241"/>
      <c r="H93" s="241"/>
      <c r="I93" s="241"/>
      <c r="J93" s="290"/>
    </row>
    <row r="94" spans="1:10" ht="15.75" thickBot="1">
      <c r="A94" s="229"/>
      <c r="B94" s="316"/>
      <c r="C94" s="231"/>
      <c r="D94" s="279"/>
      <c r="E94" s="280"/>
      <c r="F94" s="281"/>
      <c r="G94" s="241"/>
      <c r="H94" s="241"/>
      <c r="I94" s="241"/>
      <c r="J94" s="290"/>
    </row>
    <row r="95" spans="1:10" ht="16.5" thickBot="1" thickTop="1">
      <c r="A95" s="229"/>
      <c r="B95" s="409" t="s">
        <v>716</v>
      </c>
      <c r="C95" s="410"/>
      <c r="D95" s="410"/>
      <c r="E95" s="410"/>
      <c r="F95" s="282">
        <f>SUM(F93:F94)</f>
        <v>0</v>
      </c>
      <c r="G95" s="241"/>
      <c r="H95" s="241"/>
      <c r="I95" s="241"/>
      <c r="J95" s="290"/>
    </row>
    <row r="96" spans="1:10" ht="15.75" thickTop="1">
      <c r="A96" s="229"/>
      <c r="B96" s="316"/>
      <c r="C96" s="231"/>
      <c r="D96" s="279"/>
      <c r="E96" s="280"/>
      <c r="F96" s="281"/>
      <c r="G96" s="241"/>
      <c r="H96" s="241"/>
      <c r="I96" s="241"/>
      <c r="J96" s="290"/>
    </row>
    <row r="97" spans="1:10" ht="15">
      <c r="A97" s="314" t="s">
        <v>119</v>
      </c>
      <c r="B97" s="309" t="s">
        <v>717</v>
      </c>
      <c r="C97" s="231"/>
      <c r="D97" s="279"/>
      <c r="E97" s="280"/>
      <c r="F97" s="281"/>
      <c r="G97" s="241"/>
      <c r="H97" s="241"/>
      <c r="I97" s="241"/>
      <c r="J97" s="290"/>
    </row>
    <row r="98" spans="1:10" ht="15">
      <c r="A98" s="229"/>
      <c r="B98" s="407" t="s">
        <v>718</v>
      </c>
      <c r="C98" s="407"/>
      <c r="D98" s="407"/>
      <c r="E98" s="407"/>
      <c r="F98" s="407"/>
      <c r="G98" s="241"/>
      <c r="H98" s="241"/>
      <c r="I98" s="241"/>
      <c r="J98" s="290"/>
    </row>
    <row r="99" spans="1:10" ht="15">
      <c r="A99" s="229"/>
      <c r="B99" s="316"/>
      <c r="C99" s="231"/>
      <c r="D99" s="279"/>
      <c r="E99" s="280"/>
      <c r="F99" s="281"/>
      <c r="G99" s="241"/>
      <c r="H99" s="241"/>
      <c r="I99" s="241"/>
      <c r="J99" s="290"/>
    </row>
    <row r="100" spans="1:10" ht="15">
      <c r="A100" s="229"/>
      <c r="B100" s="238" t="s">
        <v>711</v>
      </c>
      <c r="C100" s="231"/>
      <c r="D100" s="279"/>
      <c r="E100" s="280"/>
      <c r="F100" s="281"/>
      <c r="G100" s="241"/>
      <c r="H100" s="241"/>
      <c r="I100" s="241"/>
      <c r="J100" s="290"/>
    </row>
    <row r="101" spans="1:10" ht="15">
      <c r="A101" s="229"/>
      <c r="B101" s="238"/>
      <c r="C101" s="231"/>
      <c r="D101" s="279"/>
      <c r="E101" s="280"/>
      <c r="F101" s="281"/>
      <c r="G101" s="241"/>
      <c r="H101" s="241"/>
      <c r="I101" s="241"/>
      <c r="J101" s="290"/>
    </row>
    <row r="102" spans="1:10" ht="15">
      <c r="A102" s="229">
        <v>1</v>
      </c>
      <c r="B102" s="319" t="s">
        <v>897</v>
      </c>
      <c r="C102" s="231"/>
      <c r="D102" s="279"/>
      <c r="E102" s="280"/>
      <c r="F102" s="281"/>
      <c r="G102" s="241"/>
      <c r="H102" s="241"/>
      <c r="I102" s="241"/>
      <c r="J102" s="290"/>
    </row>
    <row r="103" spans="1:10" ht="140.25">
      <c r="A103" s="229" t="s">
        <v>691</v>
      </c>
      <c r="B103" s="86" t="s">
        <v>898</v>
      </c>
      <c r="C103" s="232"/>
      <c r="D103" s="232"/>
      <c r="E103" s="280"/>
      <c r="F103" s="257"/>
      <c r="G103" s="241"/>
      <c r="H103" s="241"/>
      <c r="I103" s="241"/>
      <c r="J103" s="291"/>
    </row>
    <row r="104" spans="1:10" ht="293.25">
      <c r="A104" s="229"/>
      <c r="B104" s="86" t="s">
        <v>895</v>
      </c>
      <c r="C104" s="232"/>
      <c r="D104" s="232"/>
      <c r="E104" s="280"/>
      <c r="F104" s="257"/>
      <c r="G104" s="241"/>
      <c r="H104" s="241"/>
      <c r="I104" s="241"/>
      <c r="J104" s="291"/>
    </row>
    <row r="105" spans="1:10" ht="267.75">
      <c r="A105" s="229"/>
      <c r="B105" s="86" t="s">
        <v>896</v>
      </c>
      <c r="C105" s="241"/>
      <c r="D105" s="241"/>
      <c r="E105" s="241"/>
      <c r="F105" s="241"/>
      <c r="G105" s="241"/>
      <c r="H105" s="241"/>
      <c r="I105" s="241"/>
      <c r="J105" s="241"/>
    </row>
    <row r="106" spans="1:10" ht="178.5">
      <c r="A106" s="229"/>
      <c r="B106" s="86" t="s">
        <v>899</v>
      </c>
      <c r="C106" s="232" t="s">
        <v>685</v>
      </c>
      <c r="D106" s="232">
        <v>80.83</v>
      </c>
      <c r="E106" s="256"/>
      <c r="F106" s="257">
        <f>D106*E106</f>
        <v>0</v>
      </c>
      <c r="G106" s="241"/>
      <c r="H106" s="241"/>
      <c r="I106" s="241"/>
      <c r="J106" s="241"/>
    </row>
    <row r="107" spans="1:10" ht="15">
      <c r="A107" s="229"/>
      <c r="B107" s="86"/>
      <c r="C107" s="232"/>
      <c r="D107" s="232"/>
      <c r="E107" s="256"/>
      <c r="F107" s="257"/>
      <c r="G107" s="241"/>
      <c r="H107" s="241"/>
      <c r="I107" s="241"/>
      <c r="J107" s="241"/>
    </row>
    <row r="108" spans="1:10" ht="51">
      <c r="A108" s="229" t="s">
        <v>693</v>
      </c>
      <c r="B108" s="312" t="s">
        <v>900</v>
      </c>
      <c r="C108" s="232" t="s">
        <v>685</v>
      </c>
      <c r="D108" s="232">
        <v>29.48</v>
      </c>
      <c r="E108" s="256"/>
      <c r="F108" s="257">
        <f>D108*E108</f>
        <v>0</v>
      </c>
      <c r="G108" s="241"/>
      <c r="H108" s="241"/>
      <c r="I108" s="241"/>
      <c r="J108" s="241"/>
    </row>
    <row r="109" spans="1:7" ht="15">
      <c r="A109" s="229"/>
      <c r="B109" s="86"/>
      <c r="C109" s="232"/>
      <c r="D109" s="232"/>
      <c r="E109" s="280"/>
      <c r="F109" s="257"/>
      <c r="G109" s="241"/>
    </row>
    <row r="110" spans="1:7" ht="15">
      <c r="A110" s="229">
        <v>3</v>
      </c>
      <c r="B110" s="238" t="s">
        <v>719</v>
      </c>
      <c r="C110" s="232"/>
      <c r="D110" s="239"/>
      <c r="E110" s="240"/>
      <c r="F110" s="240"/>
      <c r="G110" s="292"/>
    </row>
    <row r="111" spans="1:7" ht="294.75">
      <c r="A111" s="229"/>
      <c r="B111" s="316" t="s">
        <v>901</v>
      </c>
      <c r="C111" s="232" t="s">
        <v>685</v>
      </c>
      <c r="D111" s="239">
        <v>4.2</v>
      </c>
      <c r="E111" s="257"/>
      <c r="F111" s="257">
        <f>D111*E111</f>
        <v>0</v>
      </c>
      <c r="G111" s="292"/>
    </row>
    <row r="112" spans="1:7" ht="15">
      <c r="A112" s="229"/>
      <c r="B112" s="321"/>
      <c r="C112" s="232"/>
      <c r="D112" s="239"/>
      <c r="E112" s="257"/>
      <c r="F112" s="257"/>
      <c r="G112" s="292"/>
    </row>
    <row r="113" spans="1:7" ht="15">
      <c r="A113" s="229">
        <v>4</v>
      </c>
      <c r="B113" s="319" t="s">
        <v>720</v>
      </c>
      <c r="C113" s="279"/>
      <c r="D113" s="293"/>
      <c r="E113" s="294"/>
      <c r="F113" s="294"/>
      <c r="G113" s="292"/>
    </row>
    <row r="114" spans="1:7" ht="65.25">
      <c r="A114" s="229"/>
      <c r="B114" s="313" t="s">
        <v>902</v>
      </c>
      <c r="C114" s="232" t="s">
        <v>685</v>
      </c>
      <c r="D114" s="295">
        <v>24.4</v>
      </c>
      <c r="E114" s="257"/>
      <c r="F114" s="257">
        <f>D114*E114</f>
        <v>0</v>
      </c>
      <c r="G114" s="292"/>
    </row>
    <row r="115" spans="1:7" ht="15.75" thickBot="1">
      <c r="A115" s="229"/>
      <c r="B115" s="231"/>
      <c r="C115" s="231"/>
      <c r="D115" s="279"/>
      <c r="E115" s="280"/>
      <c r="F115" s="281"/>
      <c r="G115" s="241"/>
    </row>
    <row r="116" spans="1:7" ht="16.5" thickBot="1" thickTop="1">
      <c r="A116" s="229"/>
      <c r="B116" s="402" t="s">
        <v>721</v>
      </c>
      <c r="C116" s="403"/>
      <c r="D116" s="403"/>
      <c r="E116" s="403"/>
      <c r="F116" s="282">
        <f>SUM(F101:F114)</f>
        <v>0</v>
      </c>
      <c r="G116" s="241"/>
    </row>
    <row r="117" spans="1:7" ht="15.75" thickTop="1">
      <c r="A117" s="229"/>
      <c r="B117" s="326"/>
      <c r="C117" s="326"/>
      <c r="D117" s="326"/>
      <c r="E117" s="326"/>
      <c r="F117" s="327"/>
      <c r="G117" s="241"/>
    </row>
    <row r="118" spans="1:7" ht="15">
      <c r="A118" s="229"/>
      <c r="B118" s="326"/>
      <c r="C118" s="326"/>
      <c r="D118" s="326"/>
      <c r="E118" s="326"/>
      <c r="F118" s="327"/>
      <c r="G118" s="241"/>
    </row>
    <row r="119" spans="1:7" ht="15.75" thickBot="1">
      <c r="A119" s="229"/>
      <c r="B119" s="326"/>
      <c r="C119" s="326"/>
      <c r="D119" s="326"/>
      <c r="E119" s="326"/>
      <c r="F119" s="327"/>
      <c r="G119" s="241"/>
    </row>
    <row r="120" spans="1:7" ht="15.75" thickTop="1">
      <c r="A120" s="318"/>
      <c r="B120" s="414" t="s">
        <v>676</v>
      </c>
      <c r="C120" s="236"/>
      <c r="D120" s="283"/>
      <c r="E120" s="284"/>
      <c r="F120" s="285"/>
      <c r="G120" s="241"/>
    </row>
    <row r="121" spans="1:7" ht="15.75" thickBot="1">
      <c r="A121" s="296"/>
      <c r="B121" s="415"/>
      <c r="C121" s="237"/>
      <c r="D121" s="286"/>
      <c r="E121" s="287"/>
      <c r="F121" s="288"/>
      <c r="G121" s="241"/>
    </row>
    <row r="122" spans="1:7" ht="15.75" thickTop="1">
      <c r="A122" s="229"/>
      <c r="B122" s="316"/>
      <c r="C122" s="231"/>
      <c r="D122" s="279"/>
      <c r="E122" s="280"/>
      <c r="F122" s="281"/>
      <c r="G122" s="241"/>
    </row>
    <row r="123" spans="1:7" ht="15">
      <c r="A123" s="314" t="s">
        <v>13</v>
      </c>
      <c r="B123" s="309" t="s">
        <v>677</v>
      </c>
      <c r="C123" s="231"/>
      <c r="D123" s="279"/>
      <c r="E123" s="280"/>
      <c r="F123" s="281"/>
      <c r="G123" s="241"/>
    </row>
    <row r="124" spans="1:7" ht="15">
      <c r="A124" s="229"/>
      <c r="B124" s="320"/>
      <c r="C124" s="320"/>
      <c r="D124" s="320"/>
      <c r="E124" s="320"/>
      <c r="F124" s="281"/>
      <c r="G124" s="241"/>
    </row>
    <row r="125" spans="1:7" ht="204">
      <c r="A125" s="229" t="s">
        <v>13</v>
      </c>
      <c r="B125" s="317" t="s">
        <v>903</v>
      </c>
      <c r="C125" s="317"/>
      <c r="D125" s="317"/>
      <c r="E125" s="317"/>
      <c r="F125" s="240"/>
      <c r="G125" s="292"/>
    </row>
    <row r="126" spans="1:7" ht="15">
      <c r="A126" s="229"/>
      <c r="B126" s="242"/>
      <c r="C126" s="232"/>
      <c r="D126" s="239"/>
      <c r="E126" s="240"/>
      <c r="F126" s="240"/>
      <c r="G126" s="292"/>
    </row>
    <row r="127" spans="1:7" ht="15">
      <c r="A127" s="229"/>
      <c r="B127" s="242" t="s">
        <v>722</v>
      </c>
      <c r="C127" s="232"/>
      <c r="D127" s="239"/>
      <c r="E127" s="240"/>
      <c r="F127" s="240"/>
      <c r="G127" s="292"/>
    </row>
    <row r="128" spans="1:7" ht="15">
      <c r="A128" s="229"/>
      <c r="B128" s="242" t="s">
        <v>723</v>
      </c>
      <c r="C128" s="232"/>
      <c r="D128" s="239"/>
      <c r="E128" s="240"/>
      <c r="F128" s="240"/>
      <c r="G128" s="292"/>
    </row>
    <row r="129" spans="1:7" ht="25.5">
      <c r="A129" s="229"/>
      <c r="B129" s="242" t="s">
        <v>724</v>
      </c>
      <c r="C129" s="232"/>
      <c r="D129" s="239"/>
      <c r="E129" s="240"/>
      <c r="F129" s="240"/>
      <c r="G129" s="292"/>
    </row>
    <row r="130" spans="1:7" ht="15">
      <c r="A130" s="229"/>
      <c r="B130" s="242" t="s">
        <v>904</v>
      </c>
      <c r="C130" s="232"/>
      <c r="D130" s="239"/>
      <c r="E130" s="240"/>
      <c r="F130" s="240"/>
      <c r="G130" s="292"/>
    </row>
    <row r="131" spans="1:7" ht="15">
      <c r="A131" s="229"/>
      <c r="B131" s="242" t="s">
        <v>905</v>
      </c>
      <c r="C131" s="232"/>
      <c r="D131" s="239"/>
      <c r="E131" s="240"/>
      <c r="F131" s="240"/>
      <c r="G131" s="292"/>
    </row>
    <row r="132" spans="1:7" ht="15">
      <c r="A132" s="229"/>
      <c r="B132" s="242" t="s">
        <v>725</v>
      </c>
      <c r="C132" s="232"/>
      <c r="D132" s="239"/>
      <c r="E132" s="240"/>
      <c r="F132" s="240"/>
      <c r="G132" s="292"/>
    </row>
    <row r="133" spans="1:7" ht="25.5">
      <c r="A133" s="229"/>
      <c r="B133" s="242" t="s">
        <v>726</v>
      </c>
      <c r="C133" s="232"/>
      <c r="D133" s="239"/>
      <c r="E133" s="240"/>
      <c r="F133" s="240"/>
      <c r="G133" s="292"/>
    </row>
    <row r="134" spans="1:7" ht="15">
      <c r="A134" s="229"/>
      <c r="B134" s="299" t="s">
        <v>727</v>
      </c>
      <c r="C134" s="232"/>
      <c r="D134" s="239"/>
      <c r="E134" s="240"/>
      <c r="F134" s="240"/>
      <c r="G134" s="292"/>
    </row>
    <row r="135" spans="1:7" ht="140.25">
      <c r="A135" s="229"/>
      <c r="B135" s="298" t="s">
        <v>906</v>
      </c>
      <c r="C135" s="232"/>
      <c r="D135" s="239"/>
      <c r="E135" s="240"/>
      <c r="F135" s="240"/>
      <c r="G135" s="292"/>
    </row>
    <row r="136" spans="1:7" ht="15">
      <c r="A136" s="229"/>
      <c r="B136" s="242" t="s">
        <v>728</v>
      </c>
      <c r="C136" s="232"/>
      <c r="D136" s="239"/>
      <c r="E136" s="240"/>
      <c r="F136" s="240"/>
      <c r="G136" s="292"/>
    </row>
    <row r="137" spans="1:7" ht="15">
      <c r="A137" s="229"/>
      <c r="B137" s="299" t="s">
        <v>729</v>
      </c>
      <c r="C137" s="232"/>
      <c r="D137" s="239"/>
      <c r="E137" s="240"/>
      <c r="F137" s="240"/>
      <c r="G137" s="292"/>
    </row>
    <row r="138" spans="1:7" ht="15">
      <c r="A138" s="229"/>
      <c r="B138" s="298" t="s">
        <v>730</v>
      </c>
      <c r="C138" s="232"/>
      <c r="D138" s="239"/>
      <c r="E138" s="240"/>
      <c r="F138" s="240"/>
      <c r="G138" s="292"/>
    </row>
    <row r="139" spans="1:7" ht="38.25">
      <c r="A139" s="229"/>
      <c r="B139" s="242" t="s">
        <v>731</v>
      </c>
      <c r="C139" s="232"/>
      <c r="D139" s="239"/>
      <c r="E139" s="240"/>
      <c r="F139" s="240"/>
      <c r="G139" s="292"/>
    </row>
    <row r="140" spans="1:7" ht="15">
      <c r="A140" s="229"/>
      <c r="B140" s="299" t="s">
        <v>732</v>
      </c>
      <c r="C140" s="232"/>
      <c r="D140" s="239"/>
      <c r="E140" s="240"/>
      <c r="F140" s="240"/>
      <c r="G140" s="292"/>
    </row>
    <row r="141" spans="1:7" ht="15">
      <c r="A141" s="229"/>
      <c r="B141" s="299" t="s">
        <v>733</v>
      </c>
      <c r="C141" s="232"/>
      <c r="D141" s="239"/>
      <c r="E141" s="240"/>
      <c r="F141" s="240"/>
      <c r="G141" s="292"/>
    </row>
    <row r="142" spans="1:7" ht="76.5">
      <c r="A142" s="229"/>
      <c r="B142" s="298" t="s">
        <v>734</v>
      </c>
      <c r="C142" s="232"/>
      <c r="D142" s="239"/>
      <c r="E142" s="240"/>
      <c r="F142" s="240"/>
      <c r="G142" s="292"/>
    </row>
    <row r="143" spans="1:7" ht="15">
      <c r="A143" s="229"/>
      <c r="B143" s="299" t="s">
        <v>735</v>
      </c>
      <c r="C143" s="232"/>
      <c r="D143" s="239"/>
      <c r="E143" s="240"/>
      <c r="F143" s="240"/>
      <c r="G143" s="292"/>
    </row>
    <row r="144" spans="1:7" ht="15">
      <c r="A144" s="229"/>
      <c r="B144" s="242" t="s">
        <v>736</v>
      </c>
      <c r="C144" s="232"/>
      <c r="D144" s="239"/>
      <c r="E144" s="240"/>
      <c r="F144" s="240"/>
      <c r="G144" s="292"/>
    </row>
    <row r="145" spans="1:7" ht="15">
      <c r="A145" s="229"/>
      <c r="B145" s="299" t="s">
        <v>737</v>
      </c>
      <c r="C145" s="232"/>
      <c r="D145" s="239"/>
      <c r="E145" s="240"/>
      <c r="F145" s="240"/>
      <c r="G145" s="292"/>
    </row>
    <row r="146" spans="1:7" ht="15">
      <c r="A146" s="229"/>
      <c r="B146" s="298" t="s">
        <v>738</v>
      </c>
      <c r="C146" s="232"/>
      <c r="D146" s="239"/>
      <c r="E146" s="240"/>
      <c r="F146" s="240"/>
      <c r="G146" s="292"/>
    </row>
    <row r="147" spans="1:7" ht="25.5">
      <c r="A147" s="229"/>
      <c r="B147" s="298" t="s">
        <v>739</v>
      </c>
      <c r="C147" s="232"/>
      <c r="D147" s="239"/>
      <c r="E147" s="240"/>
      <c r="F147" s="240"/>
      <c r="G147" s="292"/>
    </row>
    <row r="148" spans="1:7" ht="15">
      <c r="A148" s="229"/>
      <c r="B148" s="298" t="s">
        <v>740</v>
      </c>
      <c r="C148" s="232"/>
      <c r="D148" s="239"/>
      <c r="E148" s="240"/>
      <c r="F148" s="240"/>
      <c r="G148" s="292"/>
    </row>
    <row r="149" spans="1:7" ht="15">
      <c r="A149" s="229"/>
      <c r="B149" s="298" t="s">
        <v>741</v>
      </c>
      <c r="C149" s="232"/>
      <c r="D149" s="239"/>
      <c r="E149" s="240"/>
      <c r="F149" s="240"/>
      <c r="G149" s="292"/>
    </row>
    <row r="150" spans="1:7" ht="15">
      <c r="A150" s="229"/>
      <c r="B150" s="298" t="s">
        <v>742</v>
      </c>
      <c r="C150" s="232"/>
      <c r="D150" s="239"/>
      <c r="E150" s="240"/>
      <c r="F150" s="240"/>
      <c r="G150" s="292"/>
    </row>
    <row r="151" spans="1:7" ht="15">
      <c r="A151" s="229"/>
      <c r="B151" s="299" t="s">
        <v>743</v>
      </c>
      <c r="C151" s="232"/>
      <c r="D151" s="239"/>
      <c r="E151" s="240"/>
      <c r="F151" s="240"/>
      <c r="G151" s="292"/>
    </row>
    <row r="152" spans="1:7" ht="25.5">
      <c r="A152" s="229"/>
      <c r="B152" s="298" t="s">
        <v>744</v>
      </c>
      <c r="C152" s="232"/>
      <c r="D152" s="239"/>
      <c r="E152" s="240"/>
      <c r="F152" s="240"/>
      <c r="G152" s="292"/>
    </row>
    <row r="153" spans="1:7" ht="51">
      <c r="A153" s="229"/>
      <c r="B153" s="298" t="s">
        <v>745</v>
      </c>
      <c r="C153" s="232"/>
      <c r="D153" s="239"/>
      <c r="E153" s="240"/>
      <c r="F153" s="240"/>
      <c r="G153" s="292"/>
    </row>
    <row r="154" spans="1:7" ht="15">
      <c r="A154" s="229"/>
      <c r="B154" s="298" t="s">
        <v>746</v>
      </c>
      <c r="C154" s="232"/>
      <c r="D154" s="239"/>
      <c r="E154" s="240"/>
      <c r="F154" s="240"/>
      <c r="G154" s="292"/>
    </row>
    <row r="155" spans="1:7" ht="15">
      <c r="A155" s="229"/>
      <c r="B155" s="298" t="s">
        <v>747</v>
      </c>
      <c r="C155" s="232"/>
      <c r="D155" s="239"/>
      <c r="E155" s="240"/>
      <c r="F155" s="240"/>
      <c r="G155" s="292"/>
    </row>
    <row r="156" spans="1:7" ht="25.5">
      <c r="A156" s="229"/>
      <c r="B156" s="298" t="s">
        <v>748</v>
      </c>
      <c r="C156" s="232"/>
      <c r="D156" s="239"/>
      <c r="E156" s="240"/>
      <c r="F156" s="240"/>
      <c r="G156" s="292"/>
    </row>
    <row r="157" spans="1:7" ht="25.5">
      <c r="A157" s="229"/>
      <c r="B157" s="298" t="s">
        <v>749</v>
      </c>
      <c r="C157" s="232"/>
      <c r="D157" s="239"/>
      <c r="E157" s="240"/>
      <c r="F157" s="240"/>
      <c r="G157" s="292"/>
    </row>
    <row r="158" spans="1:7" ht="153.75">
      <c r="A158" s="301"/>
      <c r="B158" s="300" t="s">
        <v>908</v>
      </c>
      <c r="C158" s="301"/>
      <c r="D158" s="301"/>
      <c r="E158" s="301"/>
      <c r="F158" s="301"/>
      <c r="G158" s="227"/>
    </row>
    <row r="159" spans="1:7" ht="15.75">
      <c r="A159" s="301"/>
      <c r="B159" s="301" t="s">
        <v>750</v>
      </c>
      <c r="C159" s="301"/>
      <c r="D159" s="301"/>
      <c r="E159" s="301"/>
      <c r="F159" s="301"/>
      <c r="G159" s="227"/>
    </row>
    <row r="160" spans="1:7" ht="15.75">
      <c r="A160" s="301"/>
      <c r="B160" s="302" t="s">
        <v>751</v>
      </c>
      <c r="C160" s="301"/>
      <c r="D160" s="301"/>
      <c r="E160" s="301"/>
      <c r="F160" s="301"/>
      <c r="G160" s="227"/>
    </row>
    <row r="161" spans="1:7" ht="15.75">
      <c r="A161" s="301"/>
      <c r="B161" s="302" t="s">
        <v>752</v>
      </c>
      <c r="C161" s="301"/>
      <c r="D161" s="301"/>
      <c r="E161" s="301"/>
      <c r="F161" s="301"/>
      <c r="G161" s="227"/>
    </row>
    <row r="162" spans="1:7" ht="15.75">
      <c r="A162" s="301"/>
      <c r="B162" s="302" t="s">
        <v>753</v>
      </c>
      <c r="C162" s="301"/>
      <c r="D162" s="301"/>
      <c r="E162" s="301"/>
      <c r="F162" s="301"/>
      <c r="G162" s="227"/>
    </row>
    <row r="163" spans="1:6" ht="15">
      <c r="A163" s="301"/>
      <c r="B163" s="302" t="s">
        <v>907</v>
      </c>
      <c r="C163" s="301"/>
      <c r="D163" s="301"/>
      <c r="E163" s="301"/>
      <c r="F163" s="301"/>
    </row>
    <row r="164" spans="1:6" ht="15">
      <c r="A164" s="301"/>
      <c r="B164" s="303" t="s">
        <v>754</v>
      </c>
      <c r="C164" s="301"/>
      <c r="D164" s="301"/>
      <c r="E164" s="301"/>
      <c r="F164" s="301"/>
    </row>
    <row r="165" spans="1:6" ht="25.5">
      <c r="A165" s="301"/>
      <c r="B165" s="300" t="s">
        <v>755</v>
      </c>
      <c r="C165" s="301"/>
      <c r="D165" s="301"/>
      <c r="E165" s="301"/>
      <c r="F165" s="301"/>
    </row>
    <row r="166" spans="1:6" ht="15">
      <c r="A166" s="301"/>
      <c r="B166" s="304" t="s">
        <v>756</v>
      </c>
      <c r="C166" s="301"/>
      <c r="D166" s="301"/>
      <c r="E166" s="301"/>
      <c r="F166" s="301"/>
    </row>
    <row r="167" spans="1:6" ht="15">
      <c r="A167" s="301"/>
      <c r="B167" s="302" t="s">
        <v>757</v>
      </c>
      <c r="C167" s="301"/>
      <c r="D167" s="301"/>
      <c r="E167" s="301"/>
      <c r="F167" s="301"/>
    </row>
    <row r="168" spans="1:6" ht="15">
      <c r="A168" s="301"/>
      <c r="B168" s="303" t="s">
        <v>758</v>
      </c>
      <c r="C168" s="301"/>
      <c r="D168" s="301"/>
      <c r="E168" s="301"/>
      <c r="F168" s="301"/>
    </row>
    <row r="169" spans="1:6" ht="15">
      <c r="A169" s="301"/>
      <c r="B169" s="303" t="s">
        <v>759</v>
      </c>
      <c r="C169" s="301"/>
      <c r="D169" s="301"/>
      <c r="E169" s="301"/>
      <c r="F169" s="301"/>
    </row>
    <row r="170" spans="1:6" ht="127.5">
      <c r="A170" s="301"/>
      <c r="B170" s="300" t="s">
        <v>760</v>
      </c>
      <c r="C170" s="301"/>
      <c r="D170" s="301"/>
      <c r="E170" s="301"/>
      <c r="F170" s="301"/>
    </row>
    <row r="171" spans="1:6" ht="15">
      <c r="A171" s="301"/>
      <c r="B171" s="300"/>
      <c r="C171" s="301"/>
      <c r="D171" s="301"/>
      <c r="E171" s="301"/>
      <c r="F171" s="301"/>
    </row>
    <row r="172" spans="1:6" ht="15">
      <c r="A172" s="301"/>
      <c r="B172" s="303" t="s">
        <v>761</v>
      </c>
      <c r="C172" s="232" t="s">
        <v>149</v>
      </c>
      <c r="D172" s="295">
        <v>1</v>
      </c>
      <c r="E172" s="257"/>
      <c r="F172" s="257">
        <f>D172*E172</f>
        <v>0</v>
      </c>
    </row>
    <row r="173" spans="1:6" ht="15.75" thickBot="1">
      <c r="A173" s="301"/>
      <c r="B173" s="301"/>
      <c r="C173" s="301"/>
      <c r="D173" s="301"/>
      <c r="E173" s="301"/>
      <c r="F173" s="301"/>
    </row>
    <row r="174" spans="1:6" ht="16.5" thickBot="1" thickTop="1">
      <c r="A174" s="229"/>
      <c r="B174" s="402" t="s">
        <v>762</v>
      </c>
      <c r="C174" s="403"/>
      <c r="D174" s="403"/>
      <c r="E174" s="403"/>
      <c r="F174" s="282">
        <f>SUM(F172:F173)</f>
        <v>0</v>
      </c>
    </row>
    <row r="175" spans="1:6" ht="15.75" thickTop="1">
      <c r="A175" s="301"/>
      <c r="B175" s="301"/>
      <c r="C175" s="301"/>
      <c r="D175" s="301"/>
      <c r="E175" s="301"/>
      <c r="F175" s="301"/>
    </row>
    <row r="176" spans="1:6" ht="15">
      <c r="A176" s="301"/>
      <c r="B176" s="301"/>
      <c r="C176" s="301"/>
      <c r="D176" s="301"/>
      <c r="E176" s="301"/>
      <c r="F176" s="301"/>
    </row>
    <row r="177" spans="1:6" ht="15">
      <c r="A177" s="301"/>
      <c r="B177" s="301"/>
      <c r="C177" s="301"/>
      <c r="D177" s="301"/>
      <c r="E177" s="301"/>
      <c r="F177" s="301"/>
    </row>
    <row r="178" spans="1:6" ht="15">
      <c r="A178" s="301"/>
      <c r="B178" s="301"/>
      <c r="C178" s="301"/>
      <c r="D178" s="301"/>
      <c r="E178" s="301"/>
      <c r="F178" s="301"/>
    </row>
    <row r="179" spans="1:6" ht="15">
      <c r="A179" s="301"/>
      <c r="B179" s="301"/>
      <c r="C179" s="301"/>
      <c r="D179" s="301"/>
      <c r="E179" s="301"/>
      <c r="F179" s="301"/>
    </row>
    <row r="180" spans="1:6" ht="15">
      <c r="A180" s="301"/>
      <c r="B180" s="301"/>
      <c r="C180" s="301"/>
      <c r="D180" s="301"/>
      <c r="E180" s="301"/>
      <c r="F180" s="301"/>
    </row>
    <row r="181" spans="1:6" ht="15">
      <c r="A181" s="301"/>
      <c r="B181" s="301"/>
      <c r="C181" s="301"/>
      <c r="D181" s="301"/>
      <c r="E181" s="301"/>
      <c r="F181" s="301"/>
    </row>
    <row r="182" spans="1:6" ht="15">
      <c r="A182" s="301"/>
      <c r="B182" s="301"/>
      <c r="C182" s="301"/>
      <c r="D182" s="301"/>
      <c r="E182" s="301"/>
      <c r="F182" s="301"/>
    </row>
    <row r="183" spans="1:6" ht="15">
      <c r="A183" s="301"/>
      <c r="B183" s="301"/>
      <c r="C183" s="301"/>
      <c r="D183" s="301"/>
      <c r="E183" s="301"/>
      <c r="F183" s="301"/>
    </row>
    <row r="184" spans="1:6" ht="15">
      <c r="A184" s="301"/>
      <c r="B184" s="301"/>
      <c r="C184" s="301"/>
      <c r="D184" s="301"/>
      <c r="E184" s="301"/>
      <c r="F184" s="301"/>
    </row>
    <row r="185" spans="1:6" ht="15">
      <c r="A185" s="301"/>
      <c r="B185" s="301"/>
      <c r="C185" s="301"/>
      <c r="D185" s="301"/>
      <c r="E185" s="301"/>
      <c r="F185" s="301"/>
    </row>
    <row r="186" spans="1:6" ht="15">
      <c r="A186" s="301"/>
      <c r="B186" s="301"/>
      <c r="C186" s="301"/>
      <c r="D186" s="301"/>
      <c r="E186" s="301"/>
      <c r="F186" s="301"/>
    </row>
    <row r="187" spans="1:6" ht="15">
      <c r="A187" s="301"/>
      <c r="B187" s="301"/>
      <c r="C187" s="301"/>
      <c r="D187" s="301"/>
      <c r="E187" s="301"/>
      <c r="F187" s="301"/>
    </row>
    <row r="188" spans="1:6" ht="15">
      <c r="A188" s="301"/>
      <c r="B188" s="301"/>
      <c r="C188" s="301"/>
      <c r="D188" s="301"/>
      <c r="E188" s="301"/>
      <c r="F188" s="301"/>
    </row>
    <row r="189" spans="1:6" ht="15">
      <c r="A189" s="301"/>
      <c r="B189" s="301"/>
      <c r="C189" s="301"/>
      <c r="D189" s="301"/>
      <c r="E189" s="301"/>
      <c r="F189" s="301"/>
    </row>
    <row r="190" spans="1:6" ht="15">
      <c r="A190" s="301"/>
      <c r="B190" s="301"/>
      <c r="C190" s="301"/>
      <c r="D190" s="301"/>
      <c r="E190" s="301"/>
      <c r="F190" s="301"/>
    </row>
    <row r="191" spans="1:6" ht="15">
      <c r="A191" s="301"/>
      <c r="B191" s="301"/>
      <c r="C191" s="301"/>
      <c r="D191" s="301"/>
      <c r="E191" s="301"/>
      <c r="F191" s="301"/>
    </row>
    <row r="192" spans="1:6" ht="15">
      <c r="A192" s="301"/>
      <c r="B192" s="301"/>
      <c r="C192" s="301"/>
      <c r="D192" s="301"/>
      <c r="E192" s="301"/>
      <c r="F192" s="301"/>
    </row>
    <row r="193" spans="1:6" ht="15">
      <c r="A193" s="301"/>
      <c r="B193" s="301"/>
      <c r="C193" s="301"/>
      <c r="D193" s="301"/>
      <c r="E193" s="301"/>
      <c r="F193" s="301"/>
    </row>
    <row r="194" spans="1:6" ht="15">
      <c r="A194" s="301"/>
      <c r="B194" s="301"/>
      <c r="C194" s="301"/>
      <c r="D194" s="301"/>
      <c r="E194" s="301"/>
      <c r="F194" s="301"/>
    </row>
    <row r="195" spans="1:6" ht="15">
      <c r="A195" s="301"/>
      <c r="B195" s="301"/>
      <c r="C195" s="301"/>
      <c r="D195" s="301"/>
      <c r="E195" s="301"/>
      <c r="F195" s="301"/>
    </row>
    <row r="196" spans="1:6" ht="15">
      <c r="A196" s="301"/>
      <c r="B196" s="301"/>
      <c r="C196" s="301"/>
      <c r="D196" s="301"/>
      <c r="E196" s="301"/>
      <c r="F196" s="301"/>
    </row>
    <row r="197" spans="1:6" ht="15">
      <c r="A197" s="301"/>
      <c r="B197" s="301"/>
      <c r="C197" s="301"/>
      <c r="D197" s="301"/>
      <c r="E197" s="301"/>
      <c r="F197" s="301"/>
    </row>
    <row r="198" spans="1:6" ht="15">
      <c r="A198" s="301"/>
      <c r="B198" s="301"/>
      <c r="C198" s="301"/>
      <c r="D198" s="301"/>
      <c r="E198" s="301"/>
      <c r="F198" s="301"/>
    </row>
    <row r="199" spans="1:6" ht="15">
      <c r="A199" s="301"/>
      <c r="B199" s="301"/>
      <c r="C199" s="301"/>
      <c r="D199" s="301"/>
      <c r="E199" s="301"/>
      <c r="F199" s="301"/>
    </row>
    <row r="200" spans="1:6" ht="15">
      <c r="A200" s="301"/>
      <c r="B200" s="301"/>
      <c r="C200" s="301"/>
      <c r="D200" s="301"/>
      <c r="E200" s="301"/>
      <c r="F200" s="301"/>
    </row>
    <row r="201" spans="1:6" ht="15">
      <c r="A201" s="301"/>
      <c r="B201" s="301"/>
      <c r="C201" s="301"/>
      <c r="D201" s="301"/>
      <c r="E201" s="301"/>
      <c r="F201" s="301"/>
    </row>
    <row r="202" spans="1:6" ht="15">
      <c r="A202" s="301"/>
      <c r="B202" s="301"/>
      <c r="C202" s="301"/>
      <c r="D202" s="301"/>
      <c r="E202" s="301"/>
      <c r="F202" s="301"/>
    </row>
    <row r="203" spans="1:6" ht="15">
      <c r="A203" s="301"/>
      <c r="B203" s="301"/>
      <c r="C203" s="301"/>
      <c r="D203" s="301"/>
      <c r="E203" s="301"/>
      <c r="F203" s="301"/>
    </row>
    <row r="204" spans="1:6" ht="15">
      <c r="A204" s="301"/>
      <c r="B204" s="301"/>
      <c r="C204" s="301"/>
      <c r="D204" s="301"/>
      <c r="E204" s="301"/>
      <c r="F204" s="301"/>
    </row>
    <row r="205" spans="1:6" ht="15">
      <c r="A205" s="301"/>
      <c r="B205" s="301"/>
      <c r="C205" s="301"/>
      <c r="D205" s="301"/>
      <c r="E205" s="301"/>
      <c r="F205" s="301"/>
    </row>
    <row r="206" spans="1:6" ht="15">
      <c r="A206" s="301"/>
      <c r="B206" s="301"/>
      <c r="C206" s="301"/>
      <c r="D206" s="301"/>
      <c r="E206" s="301"/>
      <c r="F206" s="301"/>
    </row>
    <row r="207" spans="1:6" ht="15">
      <c r="A207" s="301"/>
      <c r="B207" s="301"/>
      <c r="C207" s="301"/>
      <c r="D207" s="301"/>
      <c r="E207" s="301"/>
      <c r="F207" s="301"/>
    </row>
    <row r="208" spans="1:6" ht="15">
      <c r="A208" s="301"/>
      <c r="B208" s="301"/>
      <c r="C208" s="301"/>
      <c r="D208" s="301"/>
      <c r="E208" s="301"/>
      <c r="F208" s="301"/>
    </row>
    <row r="209" spans="1:6" ht="15">
      <c r="A209" s="301"/>
      <c r="B209" s="301"/>
      <c r="C209" s="301"/>
      <c r="D209" s="301"/>
      <c r="E209" s="301"/>
      <c r="F209" s="301"/>
    </row>
    <row r="210" spans="1:6" ht="15">
      <c r="A210" s="301"/>
      <c r="B210" s="301"/>
      <c r="C210" s="301"/>
      <c r="D210" s="301"/>
      <c r="E210" s="301"/>
      <c r="F210" s="301"/>
    </row>
    <row r="211" spans="1:6" ht="15">
      <c r="A211" s="301"/>
      <c r="B211" s="301"/>
      <c r="C211" s="301"/>
      <c r="D211" s="301"/>
      <c r="E211" s="301"/>
      <c r="F211" s="301"/>
    </row>
    <row r="212" spans="1:6" ht="15">
      <c r="A212" s="301"/>
      <c r="B212" s="301"/>
      <c r="C212" s="301"/>
      <c r="D212" s="301"/>
      <c r="E212" s="301"/>
      <c r="F212" s="301"/>
    </row>
    <row r="213" spans="1:6" ht="15">
      <c r="A213" s="301"/>
      <c r="B213" s="301"/>
      <c r="C213" s="301"/>
      <c r="D213" s="301"/>
      <c r="E213" s="301"/>
      <c r="F213" s="301"/>
    </row>
    <row r="214" spans="1:6" ht="15">
      <c r="A214" s="301"/>
      <c r="B214" s="301"/>
      <c r="C214" s="301"/>
      <c r="D214" s="301"/>
      <c r="E214" s="301"/>
      <c r="F214" s="301"/>
    </row>
    <row r="215" spans="1:6" ht="15">
      <c r="A215" s="301"/>
      <c r="B215" s="301"/>
      <c r="C215" s="301"/>
      <c r="D215" s="301"/>
      <c r="E215" s="301"/>
      <c r="F215" s="301"/>
    </row>
    <row r="216" spans="1:6" ht="15">
      <c r="A216" s="301"/>
      <c r="B216" s="301"/>
      <c r="C216" s="301"/>
      <c r="D216" s="301"/>
      <c r="E216" s="301"/>
      <c r="F216" s="301"/>
    </row>
    <row r="217" spans="1:6" ht="15">
      <c r="A217" s="301"/>
      <c r="B217" s="301"/>
      <c r="C217" s="301"/>
      <c r="D217" s="301"/>
      <c r="E217" s="301"/>
      <c r="F217" s="301"/>
    </row>
    <row r="218" spans="1:6" ht="15">
      <c r="A218" s="301"/>
      <c r="B218" s="301"/>
      <c r="C218" s="301"/>
      <c r="D218" s="301"/>
      <c r="E218" s="301"/>
      <c r="F218" s="301"/>
    </row>
    <row r="219" spans="1:6" ht="15">
      <c r="A219" s="301"/>
      <c r="B219" s="301"/>
      <c r="C219" s="301"/>
      <c r="D219" s="301"/>
      <c r="E219" s="301"/>
      <c r="F219" s="301"/>
    </row>
    <row r="220" spans="1:6" ht="15">
      <c r="A220" s="301"/>
      <c r="B220" s="301"/>
      <c r="C220" s="301"/>
      <c r="D220" s="301"/>
      <c r="E220" s="301"/>
      <c r="F220" s="301"/>
    </row>
    <row r="221" spans="1:6" ht="15">
      <c r="A221" s="301"/>
      <c r="B221" s="301"/>
      <c r="C221" s="301"/>
      <c r="D221" s="301"/>
      <c r="E221" s="301"/>
      <c r="F221" s="301"/>
    </row>
    <row r="222" spans="1:6" ht="15">
      <c r="A222" s="301"/>
      <c r="B222" s="301"/>
      <c r="C222" s="301"/>
      <c r="D222" s="301"/>
      <c r="E222" s="301"/>
      <c r="F222" s="301"/>
    </row>
    <row r="223" spans="1:6" ht="15">
      <c r="A223" s="301"/>
      <c r="B223" s="301"/>
      <c r="C223" s="301"/>
      <c r="D223" s="301"/>
      <c r="E223" s="301"/>
      <c r="F223" s="301"/>
    </row>
    <row r="224" spans="1:6" ht="15">
      <c r="A224" s="301"/>
      <c r="B224" s="301"/>
      <c r="C224" s="301"/>
      <c r="D224" s="301"/>
      <c r="E224" s="301"/>
      <c r="F224" s="301"/>
    </row>
    <row r="225" spans="1:6" ht="15">
      <c r="A225" s="301"/>
      <c r="B225" s="301"/>
      <c r="C225" s="301"/>
      <c r="D225" s="301"/>
      <c r="E225" s="301"/>
      <c r="F225" s="301"/>
    </row>
    <row r="226" spans="1:6" ht="15">
      <c r="A226" s="301"/>
      <c r="B226" s="301"/>
      <c r="C226" s="301"/>
      <c r="D226" s="301"/>
      <c r="E226" s="301"/>
      <c r="F226" s="301"/>
    </row>
    <row r="227" spans="1:6" ht="15">
      <c r="A227" s="301"/>
      <c r="B227" s="301"/>
      <c r="C227" s="301"/>
      <c r="D227" s="301"/>
      <c r="E227" s="301"/>
      <c r="F227" s="301"/>
    </row>
    <row r="228" spans="1:6" ht="15">
      <c r="A228" s="301"/>
      <c r="B228" s="301"/>
      <c r="C228" s="301"/>
      <c r="D228" s="301"/>
      <c r="E228" s="301"/>
      <c r="F228" s="301"/>
    </row>
    <row r="229" spans="1:6" ht="15">
      <c r="A229" s="301"/>
      <c r="B229" s="301"/>
      <c r="C229" s="301"/>
      <c r="D229" s="301"/>
      <c r="E229" s="301"/>
      <c r="F229" s="301"/>
    </row>
    <row r="230" spans="1:6" ht="15">
      <c r="A230" s="301"/>
      <c r="B230" s="301"/>
      <c r="C230" s="301"/>
      <c r="D230" s="301"/>
      <c r="E230" s="301"/>
      <c r="F230" s="301"/>
    </row>
    <row r="231" spans="1:6" ht="15">
      <c r="A231" s="301"/>
      <c r="B231" s="301"/>
      <c r="C231" s="301"/>
      <c r="D231" s="301"/>
      <c r="E231" s="301"/>
      <c r="F231" s="301"/>
    </row>
    <row r="232" spans="1:6" ht="15">
      <c r="A232" s="301"/>
      <c r="B232" s="301"/>
      <c r="C232" s="301"/>
      <c r="D232" s="301"/>
      <c r="E232" s="301"/>
      <c r="F232" s="301"/>
    </row>
    <row r="233" spans="1:6" ht="15">
      <c r="A233" s="301"/>
      <c r="B233" s="301"/>
      <c r="C233" s="301"/>
      <c r="D233" s="301"/>
      <c r="E233" s="301"/>
      <c r="F233" s="301"/>
    </row>
    <row r="234" spans="1:6" ht="15">
      <c r="A234" s="301"/>
      <c r="B234" s="301"/>
      <c r="C234" s="301"/>
      <c r="D234" s="301"/>
      <c r="E234" s="301"/>
      <c r="F234" s="301"/>
    </row>
    <row r="235" spans="1:6" ht="15">
      <c r="A235" s="301"/>
      <c r="B235" s="301"/>
      <c r="C235" s="301"/>
      <c r="D235" s="301"/>
      <c r="E235" s="301"/>
      <c r="F235" s="301"/>
    </row>
    <row r="236" spans="1:6" ht="15">
      <c r="A236" s="301"/>
      <c r="B236" s="301"/>
      <c r="C236" s="301"/>
      <c r="D236" s="301"/>
      <c r="E236" s="301"/>
      <c r="F236" s="301"/>
    </row>
    <row r="237" spans="1:6" ht="15">
      <c r="A237" s="301"/>
      <c r="B237" s="301"/>
      <c r="C237" s="301"/>
      <c r="D237" s="301"/>
      <c r="E237" s="301"/>
      <c r="F237" s="301"/>
    </row>
    <row r="238" spans="1:6" ht="15">
      <c r="A238" s="301"/>
      <c r="B238" s="301"/>
      <c r="C238" s="301"/>
      <c r="D238" s="301"/>
      <c r="E238" s="301"/>
      <c r="F238" s="301"/>
    </row>
    <row r="239" spans="1:6" ht="15">
      <c r="A239" s="301"/>
      <c r="B239" s="301"/>
      <c r="C239" s="301"/>
      <c r="D239" s="301"/>
      <c r="E239" s="301"/>
      <c r="F239" s="301"/>
    </row>
    <row r="240" spans="1:6" ht="15">
      <c r="A240" s="301"/>
      <c r="B240" s="301"/>
      <c r="C240" s="301"/>
      <c r="D240" s="301"/>
      <c r="E240" s="301"/>
      <c r="F240" s="301"/>
    </row>
    <row r="241" spans="1:6" ht="15">
      <c r="A241" s="301"/>
      <c r="B241" s="301"/>
      <c r="C241" s="301"/>
      <c r="D241" s="301"/>
      <c r="E241" s="301"/>
      <c r="F241" s="301"/>
    </row>
    <row r="242" spans="1:6" ht="15">
      <c r="A242" s="301"/>
      <c r="B242" s="301"/>
      <c r="C242" s="301"/>
      <c r="D242" s="301"/>
      <c r="E242" s="301"/>
      <c r="F242" s="301"/>
    </row>
    <row r="243" spans="1:6" ht="15">
      <c r="A243" s="301"/>
      <c r="B243" s="301"/>
      <c r="C243" s="301"/>
      <c r="D243" s="301"/>
      <c r="E243" s="301"/>
      <c r="F243" s="301"/>
    </row>
    <row r="244" spans="1:6" ht="15">
      <c r="A244" s="301"/>
      <c r="B244" s="301"/>
      <c r="C244" s="301"/>
      <c r="D244" s="301"/>
      <c r="E244" s="301"/>
      <c r="F244" s="301"/>
    </row>
    <row r="245" spans="1:6" ht="15">
      <c r="A245" s="301"/>
      <c r="B245" s="301"/>
      <c r="C245" s="301"/>
      <c r="D245" s="301"/>
      <c r="E245" s="301"/>
      <c r="F245" s="301"/>
    </row>
    <row r="246" spans="1:6" ht="15">
      <c r="A246" s="301"/>
      <c r="B246" s="301"/>
      <c r="C246" s="301"/>
      <c r="D246" s="301"/>
      <c r="E246" s="301"/>
      <c r="F246" s="301"/>
    </row>
    <row r="247" spans="1:6" ht="15">
      <c r="A247" s="301"/>
      <c r="B247" s="301"/>
      <c r="C247" s="301"/>
      <c r="D247" s="301"/>
      <c r="E247" s="301"/>
      <c r="F247" s="301"/>
    </row>
    <row r="248" spans="1:6" ht="15">
      <c r="A248" s="301"/>
      <c r="B248" s="301"/>
      <c r="C248" s="301"/>
      <c r="D248" s="301"/>
      <c r="E248" s="301"/>
      <c r="F248" s="301"/>
    </row>
    <row r="249" spans="1:6" ht="15">
      <c r="A249" s="301"/>
      <c r="B249" s="301"/>
      <c r="C249" s="301"/>
      <c r="D249" s="301"/>
      <c r="E249" s="301"/>
      <c r="F249" s="301"/>
    </row>
    <row r="250" spans="1:6" ht="15">
      <c r="A250" s="301"/>
      <c r="B250" s="301"/>
      <c r="C250" s="301"/>
      <c r="D250" s="301"/>
      <c r="E250" s="301"/>
      <c r="F250" s="301"/>
    </row>
    <row r="251" spans="1:6" ht="15">
      <c r="A251" s="301"/>
      <c r="B251" s="301"/>
      <c r="C251" s="301"/>
      <c r="D251" s="301"/>
      <c r="E251" s="301"/>
      <c r="F251" s="301"/>
    </row>
    <row r="252" spans="1:6" ht="15">
      <c r="A252" s="301"/>
      <c r="B252" s="301"/>
      <c r="C252" s="301"/>
      <c r="D252" s="301"/>
      <c r="E252" s="301"/>
      <c r="F252" s="301"/>
    </row>
    <row r="253" spans="1:6" ht="15">
      <c r="A253" s="301"/>
      <c r="B253" s="301"/>
      <c r="C253" s="301"/>
      <c r="D253" s="301"/>
      <c r="E253" s="301"/>
      <c r="F253" s="301"/>
    </row>
    <row r="254" spans="1:6" ht="15">
      <c r="A254" s="301"/>
      <c r="B254" s="301"/>
      <c r="C254" s="301"/>
      <c r="D254" s="301"/>
      <c r="E254" s="301"/>
      <c r="F254" s="301"/>
    </row>
    <row r="255" spans="1:6" ht="15">
      <c r="A255" s="301"/>
      <c r="B255" s="301"/>
      <c r="C255" s="301"/>
      <c r="D255" s="301"/>
      <c r="E255" s="301"/>
      <c r="F255" s="301"/>
    </row>
    <row r="256" spans="1:6" ht="15">
      <c r="A256" s="301"/>
      <c r="B256" s="301"/>
      <c r="C256" s="301"/>
      <c r="D256" s="301"/>
      <c r="E256" s="301"/>
      <c r="F256" s="301"/>
    </row>
    <row r="257" spans="1:6" ht="15">
      <c r="A257" s="301"/>
      <c r="B257" s="301"/>
      <c r="C257" s="301"/>
      <c r="D257" s="301"/>
      <c r="E257" s="301"/>
      <c r="F257" s="301"/>
    </row>
  </sheetData>
  <sheetProtection/>
  <mergeCells count="15">
    <mergeCell ref="B45:D45"/>
    <mergeCell ref="B66:E66"/>
    <mergeCell ref="B79:E79"/>
    <mergeCell ref="B82:B83"/>
    <mergeCell ref="B120:B121"/>
    <mergeCell ref="B174:E174"/>
    <mergeCell ref="B3:F3"/>
    <mergeCell ref="C19:D19"/>
    <mergeCell ref="B86:E86"/>
    <mergeCell ref="B90:E90"/>
    <mergeCell ref="B95:E95"/>
    <mergeCell ref="B98:F98"/>
    <mergeCell ref="B116:E116"/>
    <mergeCell ref="B21:B22"/>
    <mergeCell ref="B39:E3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4:D13"/>
  <sheetViews>
    <sheetView zoomScalePageLayoutView="0" workbookViewId="0" topLeftCell="A1">
      <selection activeCell="B19" sqref="B19"/>
    </sheetView>
  </sheetViews>
  <sheetFormatPr defaultColWidth="8.796875" defaultRowHeight="15"/>
  <cols>
    <col min="1" max="1" width="5.69921875" style="0" customWidth="1"/>
    <col min="2" max="2" width="28.59765625" style="0" customWidth="1"/>
    <col min="3" max="3" width="12.69921875" style="0" customWidth="1"/>
    <col min="4" max="4" width="12.796875" style="0" customWidth="1"/>
  </cols>
  <sheetData>
    <row r="4" ht="15">
      <c r="B4" t="s">
        <v>767</v>
      </c>
    </row>
    <row r="6" spans="1:4" ht="15">
      <c r="A6" t="s">
        <v>13</v>
      </c>
      <c r="B6" t="s">
        <v>763</v>
      </c>
      <c r="D6" s="329">
        <f>'1 ARHITEKTONSKI PROJEKT'!F167</f>
        <v>0</v>
      </c>
    </row>
    <row r="7" spans="1:4" ht="15">
      <c r="A7" s="221" t="s">
        <v>119</v>
      </c>
      <c r="B7" s="221" t="s">
        <v>766</v>
      </c>
      <c r="C7" s="221"/>
      <c r="D7" s="330">
        <f>'2 STROJARSKI RADOVI'!I153</f>
        <v>0</v>
      </c>
    </row>
    <row r="8" spans="1:4" ht="15">
      <c r="A8" s="221" t="s">
        <v>129</v>
      </c>
      <c r="B8" s="221" t="s">
        <v>764</v>
      </c>
      <c r="C8" s="221"/>
      <c r="D8" s="330">
        <f>'3 ELEKTROTEHNIČKI RADOVI'!F461</f>
        <v>0</v>
      </c>
    </row>
    <row r="9" spans="1:4" ht="15">
      <c r="A9" s="221" t="s">
        <v>135</v>
      </c>
      <c r="B9" s="221" t="s">
        <v>765</v>
      </c>
      <c r="C9" s="221"/>
      <c r="D9" s="330">
        <f>'4 TROŠKOVNIK DIZALA'!F17</f>
        <v>0</v>
      </c>
    </row>
    <row r="10" spans="1:4" ht="10.5" customHeight="1" thickBot="1">
      <c r="A10" s="331"/>
      <c r="B10" s="331"/>
      <c r="C10" s="331"/>
      <c r="D10" s="331"/>
    </row>
    <row r="11" spans="3:4" ht="15">
      <c r="C11" t="s">
        <v>137</v>
      </c>
      <c r="D11" s="329">
        <f>SUM(D6:D10)</f>
        <v>0</v>
      </c>
    </row>
    <row r="12" spans="3:4" ht="15">
      <c r="C12" t="s">
        <v>768</v>
      </c>
      <c r="D12" s="329">
        <f>D11*0.25</f>
        <v>0</v>
      </c>
    </row>
    <row r="13" spans="3:4" ht="15">
      <c r="C13" t="s">
        <v>769</v>
      </c>
      <c r="D13" s="329">
        <f>D11+D12</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Hidroelektra-projekt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keywords/>
  <dc:description/>
  <cp:lastModifiedBy>slobo</cp:lastModifiedBy>
  <cp:lastPrinted>2018-01-12T18:54:41Z</cp:lastPrinted>
  <dcterms:created xsi:type="dcterms:W3CDTF">1997-05-14T10:58:24Z</dcterms:created>
  <dcterms:modified xsi:type="dcterms:W3CDTF">2018-10-12T08:54:45Z</dcterms:modified>
  <cp:category/>
  <cp:version/>
  <cp:contentType/>
  <cp:contentStatus/>
</cp:coreProperties>
</file>